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trlProps/ctrlProp6.xml" ContentType="application/vnd.ms-excel.controlproperties+xml"/>
  <Override PartName="/xl/drawings/drawing10.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29" codeName="{5022B3EB-BCE5-7840-4BB8-8062D341818C}"/>
  <workbookPr codeName="ThisWorkbook" hidePivotFieldList="1" defaultThemeVersion="124226"/>
  <mc:AlternateContent xmlns:mc="http://schemas.openxmlformats.org/markup-compatibility/2006">
    <mc:Choice Requires="x15">
      <x15ac:absPath xmlns:x15ac="http://schemas.microsoft.com/office/spreadsheetml/2010/11/ac" url="D:\Intent Modelling\"/>
    </mc:Choice>
  </mc:AlternateContent>
  <xr:revisionPtr revIDLastSave="0" documentId="8_{7D5A8B53-1C46-43BA-84A6-A055B72AF9AA}" xr6:coauthVersionLast="47" xr6:coauthVersionMax="47" xr10:uidLastSave="{00000000-0000-0000-0000-000000000000}"/>
  <workbookProtection workbookAlgorithmName="SHA-512" workbookHashValue="d2Ljt1zn5yr77TVY5/UYBZIDP3f3frQ5Br7YLoQaUM/e8oXTKBCj+37jh2BAz0TcIiYgTMYzhxo3XPcQFyc0Nw==" workbookSaltValue="mv9VVXw7Sg49PsMn+t8UVQ==" workbookSpinCount="100000" lockStructure="1"/>
  <bookViews>
    <workbookView xWindow="-108" yWindow="-108" windowWidth="23256" windowHeight="12456" activeTab="5" xr2:uid="{00000000-000D-0000-FFFF-FFFF00000000}"/>
  </bookViews>
  <sheets>
    <sheet name="Dashboard" sheetId="3" r:id="rId1"/>
    <sheet name="UID" sheetId="9" state="veryHidden" r:id="rId2"/>
    <sheet name="Output" sheetId="4" state="veryHidden" r:id="rId3"/>
    <sheet name="Export" sheetId="13" state="veryHidden" r:id="rId4"/>
    <sheet name="Data" sheetId="2" r:id="rId5"/>
    <sheet name="Configuration" sheetId="10" r:id="rId6"/>
    <sheet name="Word Lists" sheetId="7" r:id="rId7"/>
    <sheet name="Survey Data" sheetId="11" r:id="rId8"/>
    <sheet name="Filter" sheetId="5" state="veryHidden" r:id="rId9"/>
    <sheet name="Table" sheetId="1" state="veryHidden" r:id="rId10"/>
    <sheet name="Dictionary" sheetId="6" state="veryHidden" r:id="rId11"/>
    <sheet name="Sheet1" sheetId="14" state="veryHidden" r:id="rId12"/>
    <sheet name="Help" sheetId="15" r:id="rId13"/>
    <sheet name="Locked" sheetId="16" state="veryHidden" r:id="rId14"/>
    <sheet name="Unlocked" sheetId="17" state="veryHidden" r:id="rId15"/>
    <sheet name="Trends 1" sheetId="18" state="veryHidden" r:id="rId16"/>
    <sheet name="Trends 2" sheetId="19" state="veryHidden" r:id="rId17"/>
    <sheet name="Proximity" sheetId="20" state="veryHidden" r:id="rId18"/>
  </sheets>
  <definedNames>
    <definedName name="_xlnm._FilterDatabase" localSheetId="4" hidden="1">Data!$B:$B</definedName>
    <definedName name="_xlnm._FilterDatabase" localSheetId="10" hidden="1">Dictionary!$AM$1:$AM$1775</definedName>
    <definedName name="_xlnm._FilterDatabase" localSheetId="8" hidden="1">Filter!$A$1:$AI$5911</definedName>
    <definedName name="_xlnm._FilterDatabase" localSheetId="7" hidden="1">'Survey Data'!$D$2:$D$99998</definedName>
    <definedName name="_xlnm._FilterDatabase" localSheetId="1" hidden="1">UID!$A$1:$BM$2</definedName>
    <definedName name="_xlnm._FilterDatabase" localSheetId="6" hidden="1">'Word Lists'!$AD$2:$AD$146</definedName>
    <definedName name="A_string" hidden="1">Configuration!$AC$2</definedName>
    <definedName name="Active_Cat." hidden="1">Dictionary!$O$2</definedName>
    <definedName name="Active_KeyWord" hidden="1">Dictionary!$N$2</definedName>
    <definedName name="Active_Prox_UID" hidden="1">Dictionary!$R$2</definedName>
    <definedName name="Active_Prox_Word" hidden="1">Dictionary!$P$2</definedName>
    <definedName name="Active_Qual" hidden="1">Dictionary!$Q$2</definedName>
    <definedName name="Agents" hidden="1">OFFSET(Dictionary!$AJ$1,0,0,COUNTA(Dictionary!$AJ:$AJ),1)</definedName>
    <definedName name="avail.cell_word.list" hidden="1">INDIRECT(Dictionary!$E$2)</definedName>
    <definedName name="Baseline" hidden="1">Dictionary!$E$35</definedName>
    <definedName name="cat_export" hidden="1">Output!$H$2</definedName>
    <definedName name="Cat_Lookup" hidden="1">Dictionary!$W$2</definedName>
    <definedName name="cat_show" hidden="1">Output!$L$4</definedName>
    <definedName name="cat_wordlist" hidden="1">OFFSET(Configuration!$P$3,0,0,COUNTA(Configuration!$P$3:$P$103),1)</definedName>
    <definedName name="CatImpact" hidden="1">Filter!$AD$5</definedName>
    <definedName name="CatList" hidden="1">OFFSET(Dictionary!$C$1,0,0,COUNTA(Dictionary!$C:$C),1)</definedName>
    <definedName name="CatProx" hidden="1">Filter!$BO$2</definedName>
    <definedName name="cats_agent" hidden="1">Table!$A$14</definedName>
    <definedName name="cats_group" hidden="1">Table!$A$26</definedName>
    <definedName name="cats_nonagent" hidden="1">Table!$A$17</definedName>
    <definedName name="cats_shared" hidden="1">Table!$A$20</definedName>
    <definedName name="cats_unk" hidden="1">Table!$A$23</definedName>
    <definedName name="ch_bb" hidden="1">OFFSET(Output!$L$14,0,0,cat_show,1)</definedName>
    <definedName name="ch_catfreq" hidden="1">OFFSET(Output!$F$14,0,0,cat_show,1)</definedName>
    <definedName name="ch_cats" hidden="1">OFFSET(Output!$C$14,0,0,COUNTA(Output!$C:$C)-1,1)</definedName>
    <definedName name="ch_cumfreq" hidden="1">OFFSET(Output!$G$14,0,0,cat_show,1)</definedName>
    <definedName name="ch_cumimp" hidden="1">OFFSET(Output!$J$14,0,0,cat_show,1)</definedName>
    <definedName name="ch_cumimp_pts" hidden="1">OFFSET(Output!$L$14,0,0,cat_show,1)</definedName>
    <definedName name="ch_imp_pct" hidden="1">OFFSET(Output!$I$14,0,0,cat_show,1)</definedName>
    <definedName name="ch_surveyfreq" hidden="1">OFFSET(Output!$H$14,0,0,cat_show,1)</definedName>
    <definedName name="ch_tb" hidden="1">OFFSET(Output!$K$14,0,0,cat_show,1)</definedName>
    <definedName name="CIAgent" hidden="1">Table!$V$2</definedName>
    <definedName name="CINon" hidden="1">Table!$W$2</definedName>
    <definedName name="CISh" hidden="1">Table!$X$2</definedName>
    <definedName name="CIUnk" hidden="1">Table!$Y$2</definedName>
    <definedName name="coded_kw" hidden="1">OFFSET(Data!$BM$1,0,0,COUNTA(Data!$A:$A),last_col)</definedName>
    <definedName name="CorCoeff" hidden="1">Filter!$BA$7</definedName>
    <definedName name="Criteria_holder" hidden="1">OFFSET(Dictionary!$AM$1,0,0,Dictionary!$K$2+1,1)</definedName>
    <definedName name="data" hidden="1">OFFSET(Data!$A$1,0,0,COUNTA(Data!$A:$A),COUNTA(Data!$1:$1))</definedName>
    <definedName name="data1" hidden="1">OFFSET(Data!$A$1,0,0,COUNTA(Data!$A:$A),27)</definedName>
    <definedName name="data2" hidden="1">OFFSET(Data!$A$1,0,0,COUNTA(Data!$A:$A),16)</definedName>
    <definedName name="data3" hidden="1">OFFSET(Data!$A$1,0,0,COUNTA(Data!$A:$A),15)</definedName>
    <definedName name="db_Field10" hidden="1">OFFSET(Dashboard!$AF$2,0,0,COUNTA(Dashboard!$AF:$AF),1)</definedName>
    <definedName name="db_Field11" hidden="1">OFFSET(Dashboard!$AJ$2,0,0,COUNTA(Dashboard!$AJ:$AJ),1)</definedName>
    <definedName name="db_Field12" hidden="1">OFFSET(Dashboard!$AN$2,0,0,COUNTA(Dashboard!$AN:$AN),1)</definedName>
    <definedName name="db_Field13" hidden="1">OFFSET(Dashboard!$AR$2,0,0,COUNTA(Dashboard!$AR:$AR),1)</definedName>
    <definedName name="db_Field14" hidden="1">OFFSET(Dashboard!$AV$2,0,0,COUNTA(Dashboard!$AV:$AV),1)</definedName>
    <definedName name="db_Field15" hidden="1">OFFSET(Dashboard!$AZ$2,0,0,COUNTA(Dashboard!$AZ:$AZ),1)</definedName>
    <definedName name="db_Field3" hidden="1">OFFSET(Dashboard!$D$2,0,0,COUNTA(Dashboard!$D:$D),1)</definedName>
    <definedName name="db_Field4" hidden="1">OFFSET(Dashboard!$H$2,0,0,COUNTA(Dashboard!$H:$H),1)</definedName>
    <definedName name="db_Field5" hidden="1">OFFSET(Dashboard!$L$2,0,0,COUNTA(Dashboard!$L:$L),1)</definedName>
    <definedName name="db_Field6" hidden="1">OFFSET(Dashboard!$P$2,0,0,COUNTA(Dashboard!$P:$P),1)</definedName>
    <definedName name="db_Field7" hidden="1">OFFSET(Dashboard!$T$2,0,0,COUNTA(Dashboard!$T:$T),1)</definedName>
    <definedName name="db_Field8" hidden="1">OFFSET(Dashboard!$X$2,0,0,COUNTA(Dashboard!$X:$X),1)</definedName>
    <definedName name="db_Field9" hidden="1">OFFSET(Dashboard!$AB$2,0,0,COUNTA(Dashboard!$AB:$AB),1)</definedName>
    <definedName name="dbFormat" hidden="1">Dictionary!$AF$2:$AF$3</definedName>
    <definedName name="exclNI" hidden="1">Dictionary!$E$25</definedName>
    <definedName name="exclUNC" hidden="1">Dictionary!$E$19</definedName>
    <definedName name="exclUNK" hidden="1">Dictionary!$E$22</definedName>
    <definedName name="ExpirationDate" hidden="1">42157</definedName>
    <definedName name="Export_count" hidden="1">Dictionary!$AR$2</definedName>
    <definedName name="_xlnm.Extract" localSheetId="5" hidden="1">Configuration!$N$2</definedName>
    <definedName name="_xlnm.Extract" localSheetId="0">Dashboard!$AZ$2</definedName>
    <definedName name="_xlnm.Extract" localSheetId="10">Dictionary!$AJ$1</definedName>
    <definedName name="_xlnm.Extract" localSheetId="6" hidden="1">'Word Lists'!$AS$2</definedName>
    <definedName name="filt_rating" hidden="1">OFFSET(Filter!$C$1,0,0,COUNTA(Filter!$C:$C),1)</definedName>
    <definedName name="filt_rating_chg_spl" hidden="1">OFFSET(Filter!$AT$1,0,0,COUNTA(Filter!$C:$C),1)</definedName>
    <definedName name="filt_rating_chg_std" hidden="1">OFFSET(Filter!$AR$1,0,0,COUNTA(Filter!$C:$C),1)</definedName>
    <definedName name="filt_vc1" hidden="1">OFFSET(Filter!$R$1,0,0,COUNTA(Filter!$C:$C),1)</definedName>
    <definedName name="Filtered___UNK___UNC" hidden="1">Table!$A$11</definedName>
    <definedName name="Filtered_Surveys" hidden="1">Table!$A$2</definedName>
    <definedName name="Flag_22" hidden="1">Dictionary!$AC$17</definedName>
    <definedName name="Flag_23" hidden="1">Dictionary!$AD$17</definedName>
    <definedName name="Flag1" hidden="1">'Word Lists'!$K$2</definedName>
    <definedName name="Flag10" hidden="1">Dictionary!$AC$5</definedName>
    <definedName name="Flag11" hidden="1">Dictionary!$AD$5</definedName>
    <definedName name="Flag12" hidden="1">Dictionary!$AB$8</definedName>
    <definedName name="Flag13" hidden="1">Dictionary!$AC$8</definedName>
    <definedName name="Flag14" hidden="1">Dictionary!$AD$8</definedName>
    <definedName name="Flag15" hidden="1">Dictionary!$AB$11</definedName>
    <definedName name="Flag16" hidden="1">Dictionary!$AC$11</definedName>
    <definedName name="Flag17" hidden="1">Dictionary!$AD$11</definedName>
    <definedName name="Flag18" hidden="1">Dictionary!$AB$14</definedName>
    <definedName name="Flag19" hidden="1">Dictionary!$AC$14</definedName>
    <definedName name="Flag2" hidden="1">'Word Lists'!$S$2</definedName>
    <definedName name="Flag20" hidden="1">Dictionary!$AD$14</definedName>
    <definedName name="Flag21" hidden="1">Dictionary!$AB$17</definedName>
    <definedName name="Flag3" hidden="1">'Word Lists'!$Z$2</definedName>
    <definedName name="Flag4" hidden="1">'Word Lists'!$AF$2</definedName>
    <definedName name="Flag5" hidden="1">'Word Lists'!$F$2</definedName>
    <definedName name="Flag6" hidden="1">Dictionary!$AB$2</definedName>
    <definedName name="Flag7" hidden="1">Dictionary!$AC$2</definedName>
    <definedName name="Flag8" hidden="1">Dictionary!$AD$2</definedName>
    <definedName name="Flag9" hidden="1">Dictionary!$AB$5</definedName>
    <definedName name="Highest_Satisfaction_Rating" hidden="1">Configuration!$W$3</definedName>
    <definedName name="impact_bb" hidden="1">Filter!$BE$3</definedName>
    <definedName name="impact_tb" hidden="1">Filter!$BE$2</definedName>
    <definedName name="ImpactCat" hidden="1">Filter!$AD$2</definedName>
    <definedName name="KW_Lookup" hidden="1">Dictionary!$V$2</definedName>
    <definedName name="l_dict_excl" hidden="1">OFFSET('Word Lists'!$AD$34,0,0,COUNTA('Word Lists'!$AD:$AD)-1,1)</definedName>
    <definedName name="Min_Verb_Length" hidden="1">Dictionary!$G$2</definedName>
    <definedName name="NA_string" hidden="1">Configuration!$AH$2</definedName>
    <definedName name="Non_satisfied_Proportion" hidden="1">Configuration!$X$4</definedName>
    <definedName name="number_surveys" hidden="1">Dictionary!$CN$11</definedName>
    <definedName name="output_catcount" hidden="1">Table!$A$9</definedName>
    <definedName name="output_cats" hidden="1">OFFSET(Output!$B$14,0,0,COUNTA(Output!$B:$B)-1,1)</definedName>
    <definedName name="Output_DD" hidden="1">OFFSET(Dictionary!$AU$1,0,0,COUNTA(Dictionary!$AU:$AU),1)</definedName>
    <definedName name="ProportionImpact" hidden="1">Filter!$AD$8</definedName>
    <definedName name="Proximity_Value" hidden="1">Dictionary!$K$15</definedName>
    <definedName name="ProxVal" hidden="1">Filter!$BO$4</definedName>
    <definedName name="Records_Pending" hidden="1">Dictionary!$K$8</definedName>
    <definedName name="ResFields" hidden="1">OFFSET(Dictionary!$BJ$2,0,0,COUNTA(Dictionary!$BJ:$BJ)-1,1)</definedName>
    <definedName name="s_string" hidden="1">Configuration!$AM$2</definedName>
    <definedName name="Status" hidden="1">Dictionary!$K$12</definedName>
    <definedName name="Survey_data_fields" hidden="1">OFFSET(Dictionary!$BD$2,0,0,COUNTA(Dictionary!$BD:$BD)-1,1)</definedName>
    <definedName name="t_CatDescrip" hidden="1">OFFSET(Table!$I$2,0,0,COUNTA(Table!$I:$I),3)</definedName>
    <definedName name="t_dict_excl" hidden="1">OFFSET('Word Lists'!$AD$2,0,0,COUNTA('Word Lists'!$AD:$AD)-1,1)</definedName>
    <definedName name="t_dict_key.word" hidden="1">OFFSET('Word Lists'!$C$2,0,0,COUNTA('Word Lists'!$C:$C)-1,2)</definedName>
    <definedName name="t_dict_parent" hidden="1">OFFSET('Word Lists'!$O$2,0,0,COUNTA('Word Lists'!$O:$O)-1,2)</definedName>
    <definedName name="t_dict_prox" hidden="1">OFFSET('Word Lists'!$O$2,0,0,COUNTA('Word Lists'!$O:$O),3)</definedName>
    <definedName name="t_dict_prox.ext" hidden="1">OFFSET('Word Lists'!$O$2,0,0,COUNTA('Word Lists'!$O:$O),4)</definedName>
    <definedName name="t_dict_spell" hidden="1">OFFSET('Word Lists'!$X$2,0,0,COUNTA('Word Lists'!$X:$X),2)</definedName>
    <definedName name="t_word.list" hidden="1">OFFSET(Dictionary!$B$2,0,0,COUNTA(Dictionary!$B:$B)-1,3)</definedName>
    <definedName name="TableCat_Count" hidden="1">Table!$A$6</definedName>
    <definedName name="Total_Records" hidden="1">Dictionary!$K$2</definedName>
    <definedName name="Total_Records_Coded" hidden="1">Dictionary!$K$4</definedName>
    <definedName name="True_KW" hidden="1">Dictionary!$X$2</definedName>
    <definedName name="UID_chk" hidden="1">Dictionary!$Z$2</definedName>
    <definedName name="UID_half" hidden="1">Dictionary!$Y$2</definedName>
    <definedName name="Unfiltered_count" hidden="1">Table!$A$11</definedName>
    <definedName name="valid_Dash" hidden="1">Dashboard!$B$3,Dashboard!$E$3:$E$202,Dashboard!$I$3:$I$202,Dashboard!$M$3:$M$202,Dashboard!$Q$3:$Q$202,Dashboard!$U$3:$U$202,Dashboard!$Y$3:$Y$202,Dashboard!$AC$3:$AC$202,Dashboard!$AG$3:$AG$202,Dashboard!$AK$3:$AK$202,Dashboard!$AO$3:$AO$202,Dashboard!$AS$3:$AS$202,Dashboard!$AW$3:$AW$202,Dashboard!$BA$3:$BA$202</definedName>
    <definedName name="verbatim" hidden="1">OFFSET(Data!$P$2,0,0,COUNTA(Data!$A:$A)-1,1)</definedName>
    <definedName name="VF_Flag" hidden="1">Dictionary!$E$32</definedName>
    <definedName name="WordListEditMode" hidden="1">Dictionary!$E$29</definedName>
  </definedNames>
  <calcPr calcId="191029"/>
  <pivotCaches>
    <pivotCache cacheId="0" r:id="rId19"/>
  </pivotCaches>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34" i="6" l="1"/>
  <c r="K23" i="6"/>
  <c r="CM21" i="6"/>
  <c r="AD17" i="6"/>
  <c r="AC17" i="6"/>
  <c r="AB17" i="6"/>
  <c r="E15" i="6"/>
  <c r="AD14" i="6"/>
  <c r="AC14" i="6"/>
  <c r="AB14" i="6"/>
  <c r="CN13" i="6"/>
  <c r="CN12" i="6"/>
  <c r="K12" i="6"/>
  <c r="CN11" i="6"/>
  <c r="AD11" i="6"/>
  <c r="AC11" i="6"/>
  <c r="AB11" i="6"/>
  <c r="DJ10" i="6"/>
  <c r="DI10" i="6"/>
  <c r="DH10" i="6"/>
  <c r="DG10" i="6"/>
  <c r="DF10" i="6"/>
  <c r="DE10" i="6"/>
  <c r="DD10" i="6"/>
  <c r="DC10" i="6"/>
  <c r="DB10" i="6"/>
  <c r="DA10" i="6"/>
  <c r="CZ10" i="6"/>
  <c r="CY10" i="6"/>
  <c r="CX10" i="6"/>
  <c r="CW10" i="6"/>
  <c r="CV10" i="6"/>
  <c r="CU10" i="6"/>
  <c r="CT10" i="6"/>
  <c r="CS10" i="6"/>
  <c r="CR10" i="6"/>
  <c r="CQ10" i="6"/>
  <c r="CP10" i="6"/>
  <c r="CO10" i="6"/>
  <c r="CN10" i="6"/>
  <c r="K10" i="6"/>
  <c r="DK9" i="6"/>
  <c r="DJ9" i="6"/>
  <c r="DI9" i="6"/>
  <c r="DH9" i="6"/>
  <c r="DG9" i="6"/>
  <c r="DF9" i="6"/>
  <c r="DE9" i="6"/>
  <c r="DD9" i="6"/>
  <c r="DC9" i="6"/>
  <c r="DB9" i="6"/>
  <c r="DA9" i="6"/>
  <c r="CZ9" i="6"/>
  <c r="CY9" i="6"/>
  <c r="CX9" i="6"/>
  <c r="CW9" i="6"/>
  <c r="CV9" i="6"/>
  <c r="CU9" i="6"/>
  <c r="CT9" i="6"/>
  <c r="CS9" i="6"/>
  <c r="CR9" i="6"/>
  <c r="CQ9" i="6"/>
  <c r="CP9" i="6"/>
  <c r="CO9" i="6"/>
  <c r="CN9" i="6"/>
  <c r="E9" i="6"/>
  <c r="AD8" i="6"/>
  <c r="AC8" i="6"/>
  <c r="AB8" i="6"/>
  <c r="K8" i="6"/>
  <c r="DK7" i="6"/>
  <c r="DJ7" i="6"/>
  <c r="DI7" i="6"/>
  <c r="DH7" i="6"/>
  <c r="DG7" i="6"/>
  <c r="DF7" i="6"/>
  <c r="DE7" i="6"/>
  <c r="DD7" i="6"/>
  <c r="DC7" i="6"/>
  <c r="DB7" i="6"/>
  <c r="DA7" i="6"/>
  <c r="CZ7" i="6"/>
  <c r="CY7" i="6"/>
  <c r="CX7" i="6"/>
  <c r="CW7" i="6"/>
  <c r="CV7" i="6"/>
  <c r="CU7" i="6"/>
  <c r="CT7" i="6"/>
  <c r="CS7" i="6"/>
  <c r="CR7" i="6"/>
  <c r="CQ7" i="6"/>
  <c r="CP7" i="6"/>
  <c r="CO7" i="6"/>
  <c r="CN7" i="6"/>
  <c r="E7" i="6"/>
  <c r="K6" i="6"/>
  <c r="DK5" i="6"/>
  <c r="DJ5" i="6"/>
  <c r="DI5" i="6"/>
  <c r="DH5" i="6"/>
  <c r="DG5" i="6"/>
  <c r="DF5" i="6"/>
  <c r="DE5" i="6"/>
  <c r="DD5" i="6"/>
  <c r="DC5" i="6"/>
  <c r="DB5" i="6"/>
  <c r="DA5" i="6"/>
  <c r="CZ5" i="6"/>
  <c r="CY5" i="6"/>
  <c r="CX5" i="6"/>
  <c r="CW5" i="6"/>
  <c r="CV5" i="6"/>
  <c r="CU5" i="6"/>
  <c r="CT5" i="6"/>
  <c r="CS5" i="6"/>
  <c r="CR5" i="6"/>
  <c r="CQ5" i="6"/>
  <c r="CP5" i="6"/>
  <c r="CO5" i="6"/>
  <c r="CN5" i="6"/>
  <c r="AD5" i="6"/>
  <c r="DK4" i="6"/>
  <c r="DJ4" i="6"/>
  <c r="DI4" i="6"/>
  <c r="DH4" i="6"/>
  <c r="DG4" i="6"/>
  <c r="DF4" i="6"/>
  <c r="DE4" i="6"/>
  <c r="DD4" i="6"/>
  <c r="DC4" i="6"/>
  <c r="DB4" i="6"/>
  <c r="DA4" i="6"/>
  <c r="CZ4" i="6"/>
  <c r="CY4" i="6"/>
  <c r="CX4" i="6"/>
  <c r="CW4" i="6"/>
  <c r="CV4" i="6"/>
  <c r="CU4" i="6"/>
  <c r="CT4" i="6"/>
  <c r="CS4" i="6"/>
  <c r="CR4" i="6"/>
  <c r="CQ4" i="6"/>
  <c r="CP4" i="6"/>
  <c r="CO4" i="6"/>
  <c r="CN4" i="6"/>
  <c r="CM4" i="6"/>
  <c r="K4" i="6"/>
  <c r="DK3" i="6"/>
  <c r="DJ3" i="6"/>
  <c r="DI3" i="6"/>
  <c r="DH3" i="6"/>
  <c r="DG3" i="6"/>
  <c r="DF3" i="6"/>
  <c r="DE3" i="6"/>
  <c r="DD3" i="6"/>
  <c r="DC3" i="6"/>
  <c r="DB3" i="6"/>
  <c r="DA3" i="6"/>
  <c r="CZ3" i="6"/>
  <c r="CY3" i="6"/>
  <c r="CX3" i="6"/>
  <c r="CW3" i="6"/>
  <c r="CV3" i="6"/>
  <c r="CU3" i="6"/>
  <c r="CT3" i="6"/>
  <c r="CS3" i="6"/>
  <c r="CR3" i="6"/>
  <c r="CQ3" i="6"/>
  <c r="CP3" i="6"/>
  <c r="CO3" i="6"/>
  <c r="CN3" i="6"/>
  <c r="CM3" i="6"/>
  <c r="DK2" i="6"/>
  <c r="DJ2" i="6"/>
  <c r="DI2" i="6"/>
  <c r="DH2" i="6"/>
  <c r="DG2" i="6"/>
  <c r="DF2" i="6"/>
  <c r="DE2" i="6"/>
  <c r="DD2" i="6"/>
  <c r="DC2" i="6"/>
  <c r="DB2" i="6"/>
  <c r="DA2" i="6"/>
  <c r="CZ2" i="6"/>
  <c r="CY2" i="6"/>
  <c r="CX2" i="6"/>
  <c r="CW2" i="6"/>
  <c r="CV2" i="6"/>
  <c r="CU2" i="6"/>
  <c r="CT2" i="6"/>
  <c r="CS2" i="6"/>
  <c r="CR2" i="6"/>
  <c r="CQ2" i="6"/>
  <c r="CP2" i="6"/>
  <c r="CO2" i="6"/>
  <c r="CN2" i="6"/>
  <c r="CM2" i="6"/>
  <c r="AR2" i="6"/>
  <c r="AD2" i="6"/>
  <c r="AC2" i="6"/>
  <c r="AB2" i="6"/>
  <c r="Z2" i="6"/>
  <c r="Y2" i="6"/>
  <c r="X2" i="6"/>
  <c r="W2" i="6"/>
  <c r="K2" i="6"/>
  <c r="E2" i="6"/>
  <c r="DK1" i="6"/>
  <c r="DJ1" i="6"/>
  <c r="DI1" i="6"/>
  <c r="DH1" i="6"/>
  <c r="DG1" i="6"/>
  <c r="DF1" i="6"/>
  <c r="DE1" i="6"/>
  <c r="DD1" i="6"/>
  <c r="DC1" i="6"/>
  <c r="DB1" i="6"/>
  <c r="DA1" i="6"/>
  <c r="CZ1" i="6"/>
  <c r="CY1" i="6"/>
  <c r="CX1" i="6"/>
  <c r="CW1" i="6"/>
  <c r="CV1" i="6"/>
  <c r="CU1" i="6"/>
  <c r="CT1" i="6"/>
  <c r="CS1" i="6"/>
  <c r="CR1" i="6"/>
  <c r="CQ1" i="6"/>
  <c r="CP1" i="6"/>
  <c r="CO1" i="6"/>
  <c r="CN1" i="6"/>
  <c r="AR1" i="6"/>
  <c r="O59" i="1"/>
  <c r="M59" i="1"/>
  <c r="L59" i="1"/>
  <c r="K59" i="1"/>
  <c r="J59" i="1"/>
  <c r="O58" i="1"/>
  <c r="M58" i="1"/>
  <c r="L58" i="1"/>
  <c r="K58" i="1"/>
  <c r="J58" i="1"/>
  <c r="O57" i="1"/>
  <c r="M57" i="1"/>
  <c r="L57" i="1"/>
  <c r="K57" i="1"/>
  <c r="J57" i="1"/>
  <c r="O56" i="1"/>
  <c r="M56" i="1"/>
  <c r="L56" i="1"/>
  <c r="K56" i="1"/>
  <c r="J56" i="1"/>
  <c r="O55" i="1"/>
  <c r="M55" i="1"/>
  <c r="L55" i="1"/>
  <c r="K55" i="1"/>
  <c r="J55" i="1"/>
  <c r="O54" i="1"/>
  <c r="M54" i="1"/>
  <c r="L54" i="1"/>
  <c r="K54" i="1"/>
  <c r="J54" i="1"/>
  <c r="O53" i="1"/>
  <c r="M53" i="1"/>
  <c r="L53" i="1"/>
  <c r="K53" i="1"/>
  <c r="J53" i="1"/>
  <c r="O52" i="1"/>
  <c r="M52" i="1"/>
  <c r="L52" i="1"/>
  <c r="K52" i="1"/>
  <c r="J52" i="1"/>
  <c r="O51" i="1"/>
  <c r="M51" i="1"/>
  <c r="L51" i="1"/>
  <c r="K51" i="1"/>
  <c r="J51" i="1"/>
  <c r="O50" i="1"/>
  <c r="M50" i="1"/>
  <c r="L50" i="1"/>
  <c r="K50" i="1"/>
  <c r="J50" i="1"/>
  <c r="H50" i="1"/>
  <c r="O49" i="1"/>
  <c r="M49" i="1"/>
  <c r="L49" i="1"/>
  <c r="K49" i="1"/>
  <c r="J49" i="1"/>
  <c r="H49" i="1"/>
  <c r="O48" i="1"/>
  <c r="M48" i="1"/>
  <c r="L48" i="1"/>
  <c r="K48" i="1"/>
  <c r="J48" i="1"/>
  <c r="H48" i="1"/>
  <c r="O47" i="1"/>
  <c r="M47" i="1"/>
  <c r="L47" i="1"/>
  <c r="K47" i="1"/>
  <c r="J47" i="1"/>
  <c r="H47" i="1"/>
  <c r="O46" i="1"/>
  <c r="M46" i="1"/>
  <c r="L46" i="1"/>
  <c r="K46" i="1"/>
  <c r="J46" i="1"/>
  <c r="H46" i="1"/>
  <c r="O45" i="1"/>
  <c r="M45" i="1"/>
  <c r="L45" i="1"/>
  <c r="K45" i="1"/>
  <c r="J45" i="1"/>
  <c r="H45" i="1"/>
  <c r="O44" i="1"/>
  <c r="M44" i="1"/>
  <c r="L44" i="1"/>
  <c r="K44" i="1"/>
  <c r="J44" i="1"/>
  <c r="H44" i="1"/>
  <c r="O43" i="1"/>
  <c r="M43" i="1"/>
  <c r="L43" i="1"/>
  <c r="K43" i="1"/>
  <c r="J43" i="1"/>
  <c r="H43" i="1"/>
  <c r="O42" i="1"/>
  <c r="M42" i="1"/>
  <c r="L42" i="1"/>
  <c r="K42" i="1"/>
  <c r="J42" i="1"/>
  <c r="H42" i="1"/>
  <c r="O41" i="1"/>
  <c r="M41" i="1"/>
  <c r="L41" i="1"/>
  <c r="K41" i="1"/>
  <c r="J41" i="1"/>
  <c r="H41" i="1"/>
  <c r="O40" i="1"/>
  <c r="M40" i="1"/>
  <c r="L40" i="1"/>
  <c r="K40" i="1"/>
  <c r="J40" i="1"/>
  <c r="H40" i="1"/>
  <c r="O39" i="1"/>
  <c r="M39" i="1"/>
  <c r="L39" i="1"/>
  <c r="K39" i="1"/>
  <c r="J39" i="1"/>
  <c r="H39" i="1"/>
  <c r="O38" i="1"/>
  <c r="M38" i="1"/>
  <c r="L38" i="1"/>
  <c r="K38" i="1"/>
  <c r="J38" i="1"/>
  <c r="H38" i="1"/>
  <c r="O37" i="1"/>
  <c r="M37" i="1"/>
  <c r="L37" i="1"/>
  <c r="K37" i="1"/>
  <c r="J37" i="1"/>
  <c r="H37" i="1"/>
  <c r="O36" i="1"/>
  <c r="M36" i="1"/>
  <c r="L36" i="1"/>
  <c r="K36" i="1"/>
  <c r="J36" i="1"/>
  <c r="H36" i="1"/>
  <c r="O35" i="1"/>
  <c r="M35" i="1"/>
  <c r="L35" i="1"/>
  <c r="K35" i="1"/>
  <c r="J35" i="1"/>
  <c r="H35" i="1"/>
  <c r="O34" i="1"/>
  <c r="M34" i="1"/>
  <c r="L34" i="1"/>
  <c r="K34" i="1"/>
  <c r="J34" i="1"/>
  <c r="H34" i="1"/>
  <c r="O33" i="1"/>
  <c r="M33" i="1"/>
  <c r="L33" i="1"/>
  <c r="K33" i="1"/>
  <c r="J33" i="1"/>
  <c r="H33" i="1"/>
  <c r="O32" i="1"/>
  <c r="M32" i="1"/>
  <c r="L32" i="1"/>
  <c r="K32" i="1"/>
  <c r="J32" i="1"/>
  <c r="H32" i="1"/>
  <c r="O31" i="1"/>
  <c r="M31" i="1"/>
  <c r="L31" i="1"/>
  <c r="K31" i="1"/>
  <c r="J31" i="1"/>
  <c r="H31" i="1"/>
  <c r="O30" i="1"/>
  <c r="M30" i="1"/>
  <c r="L30" i="1"/>
  <c r="K30" i="1"/>
  <c r="J30" i="1"/>
  <c r="H30" i="1"/>
  <c r="O29" i="1"/>
  <c r="M29" i="1"/>
  <c r="L29" i="1"/>
  <c r="K29" i="1"/>
  <c r="J29" i="1"/>
  <c r="H29" i="1"/>
  <c r="O28" i="1"/>
  <c r="M28" i="1"/>
  <c r="L28" i="1"/>
  <c r="K28" i="1"/>
  <c r="J28" i="1"/>
  <c r="H28" i="1"/>
  <c r="O27" i="1"/>
  <c r="M27" i="1"/>
  <c r="L27" i="1"/>
  <c r="K27" i="1"/>
  <c r="J27" i="1"/>
  <c r="H27" i="1"/>
  <c r="O26" i="1"/>
  <c r="M26" i="1"/>
  <c r="L26" i="1"/>
  <c r="K26" i="1"/>
  <c r="J26" i="1"/>
  <c r="H26" i="1"/>
  <c r="O25" i="1"/>
  <c r="M25" i="1"/>
  <c r="L25" i="1"/>
  <c r="K25" i="1"/>
  <c r="J25" i="1"/>
  <c r="H25" i="1"/>
  <c r="O24" i="1"/>
  <c r="M24" i="1"/>
  <c r="L24" i="1"/>
  <c r="K24" i="1"/>
  <c r="J24" i="1"/>
  <c r="H24" i="1"/>
  <c r="O23" i="1"/>
  <c r="M23" i="1"/>
  <c r="L23" i="1"/>
  <c r="K23" i="1"/>
  <c r="J23" i="1"/>
  <c r="H23" i="1"/>
  <c r="O22" i="1"/>
  <c r="M22" i="1"/>
  <c r="L22" i="1"/>
  <c r="K22" i="1"/>
  <c r="J22" i="1"/>
  <c r="H22" i="1"/>
  <c r="O21" i="1"/>
  <c r="M21" i="1"/>
  <c r="L21" i="1"/>
  <c r="K21" i="1"/>
  <c r="J21" i="1"/>
  <c r="H21" i="1"/>
  <c r="O20" i="1"/>
  <c r="M20" i="1"/>
  <c r="L20" i="1"/>
  <c r="K20" i="1"/>
  <c r="J20" i="1"/>
  <c r="H20" i="1"/>
  <c r="O19" i="1"/>
  <c r="M19" i="1"/>
  <c r="L19" i="1"/>
  <c r="K19" i="1"/>
  <c r="J19" i="1"/>
  <c r="H19" i="1"/>
  <c r="O18" i="1"/>
  <c r="M18" i="1"/>
  <c r="L18" i="1"/>
  <c r="K18" i="1"/>
  <c r="J18" i="1"/>
  <c r="H18" i="1"/>
  <c r="O17" i="1"/>
  <c r="M17" i="1"/>
  <c r="L17" i="1"/>
  <c r="K17" i="1"/>
  <c r="J17" i="1"/>
  <c r="H17" i="1"/>
  <c r="O16" i="1"/>
  <c r="M16" i="1"/>
  <c r="L16" i="1"/>
  <c r="K16" i="1"/>
  <c r="J16" i="1"/>
  <c r="H16" i="1"/>
  <c r="O15" i="1"/>
  <c r="M15" i="1"/>
  <c r="L15" i="1"/>
  <c r="K15" i="1"/>
  <c r="J15" i="1"/>
  <c r="H15" i="1"/>
  <c r="O14" i="1"/>
  <c r="M14" i="1"/>
  <c r="L14" i="1"/>
  <c r="K14" i="1"/>
  <c r="J14" i="1"/>
  <c r="H14" i="1"/>
  <c r="O13" i="1"/>
  <c r="M13" i="1"/>
  <c r="L13" i="1"/>
  <c r="K13" i="1"/>
  <c r="J13" i="1"/>
  <c r="H13" i="1"/>
  <c r="D13" i="1"/>
  <c r="O12" i="1"/>
  <c r="M12" i="1"/>
  <c r="L12" i="1"/>
  <c r="K12" i="1"/>
  <c r="J12" i="1"/>
  <c r="H12" i="1"/>
  <c r="D12" i="1"/>
  <c r="O11" i="1"/>
  <c r="M11" i="1"/>
  <c r="L11" i="1"/>
  <c r="K11" i="1"/>
  <c r="J11" i="1"/>
  <c r="H11" i="1"/>
  <c r="D11" i="1"/>
  <c r="A11" i="1"/>
  <c r="O10" i="1"/>
  <c r="M10" i="1"/>
  <c r="L10" i="1"/>
  <c r="K10" i="1"/>
  <c r="J10" i="1"/>
  <c r="H10" i="1"/>
  <c r="D10" i="1"/>
  <c r="O9" i="1"/>
  <c r="M9" i="1"/>
  <c r="L9" i="1"/>
  <c r="K9" i="1"/>
  <c r="J9" i="1"/>
  <c r="H9" i="1"/>
  <c r="A9" i="1"/>
  <c r="L2" i="4" s="1"/>
  <c r="O8" i="1"/>
  <c r="M8" i="1"/>
  <c r="L8" i="1"/>
  <c r="K8" i="1"/>
  <c r="J8" i="1"/>
  <c r="H8" i="1"/>
  <c r="O7" i="1"/>
  <c r="M7" i="1"/>
  <c r="L7" i="1"/>
  <c r="K7" i="1"/>
  <c r="J7" i="1"/>
  <c r="H7" i="1"/>
  <c r="O6" i="1"/>
  <c r="M6" i="1"/>
  <c r="L6" i="1"/>
  <c r="K6" i="1"/>
  <c r="J6" i="1"/>
  <c r="H6" i="1"/>
  <c r="G6" i="1"/>
  <c r="F6" i="1"/>
  <c r="E6" i="1"/>
  <c r="D6" i="1"/>
  <c r="A6" i="1"/>
  <c r="O5" i="1"/>
  <c r="M5" i="1"/>
  <c r="L5" i="1"/>
  <c r="K5" i="1"/>
  <c r="J5" i="1"/>
  <c r="H5" i="1"/>
  <c r="G5" i="1"/>
  <c r="F5" i="1"/>
  <c r="E5" i="1"/>
  <c r="D5" i="1"/>
  <c r="O4" i="1"/>
  <c r="M4" i="1"/>
  <c r="L4" i="1"/>
  <c r="K4" i="1"/>
  <c r="J4" i="1"/>
  <c r="H4" i="1"/>
  <c r="G4" i="1"/>
  <c r="F4" i="1"/>
  <c r="E4" i="1"/>
  <c r="D4" i="1"/>
  <c r="A4" i="1"/>
  <c r="AC3" i="1"/>
  <c r="O3" i="1"/>
  <c r="M3" i="1"/>
  <c r="L3" i="1"/>
  <c r="K3" i="1"/>
  <c r="J3" i="1"/>
  <c r="H3" i="1"/>
  <c r="G3" i="1"/>
  <c r="F3" i="1"/>
  <c r="E3" i="1"/>
  <c r="D3" i="1"/>
  <c r="A2" i="1"/>
  <c r="AX21" i="5"/>
  <c r="AW21" i="5"/>
  <c r="AX20" i="5"/>
  <c r="AY19" i="5"/>
  <c r="AX19" i="5"/>
  <c r="AX12" i="5"/>
  <c r="AW12" i="5"/>
  <c r="AX11" i="5"/>
  <c r="AW11" i="5"/>
  <c r="AX10" i="5"/>
  <c r="AW10" i="5"/>
  <c r="AX9" i="5"/>
  <c r="AW9" i="5"/>
  <c r="AX8" i="5"/>
  <c r="AW8" i="5"/>
  <c r="AD8" i="5"/>
  <c r="BA7" i="5"/>
  <c r="AX7" i="5"/>
  <c r="AW7" i="5"/>
  <c r="AX6" i="5"/>
  <c r="AW6" i="5"/>
  <c r="AX5" i="5"/>
  <c r="AW5" i="5"/>
  <c r="AD5" i="5"/>
  <c r="BO4" i="5"/>
  <c r="AX4" i="5"/>
  <c r="AW4" i="5"/>
  <c r="BE3" i="5"/>
  <c r="BA3" i="5"/>
  <c r="AX3" i="5"/>
  <c r="AW3" i="5"/>
  <c r="BN2" i="5"/>
  <c r="BM2" i="5"/>
  <c r="BE2" i="5"/>
  <c r="BA2" i="5"/>
  <c r="AX2" i="5"/>
  <c r="AX14" i="5" s="1"/>
  <c r="AW2" i="5"/>
  <c r="BB3" i="5" s="1"/>
  <c r="AT2" i="5"/>
  <c r="AS2" i="5"/>
  <c r="AR2" i="5"/>
  <c r="AQ2" i="5"/>
  <c r="AP2" i="5"/>
  <c r="AO2" i="5"/>
  <c r="AN2" i="5"/>
  <c r="AM2" i="5"/>
  <c r="AL2" i="5"/>
  <c r="AK2" i="5"/>
  <c r="AJ2" i="5"/>
  <c r="AI2" i="5"/>
  <c r="AH2" i="5"/>
  <c r="AG2" i="5"/>
  <c r="AF2" i="5"/>
  <c r="AT2" i="7"/>
  <c r="AQ2" i="7"/>
  <c r="AK2" i="7"/>
  <c r="Z2" i="7"/>
  <c r="S2" i="7"/>
  <c r="F2" i="7"/>
  <c r="J42" i="10"/>
  <c r="I42" i="10"/>
  <c r="I40" i="10"/>
  <c r="I39" i="10"/>
  <c r="I38" i="10"/>
  <c r="I37" i="10"/>
  <c r="I36" i="10"/>
  <c r="J35" i="10"/>
  <c r="I35" i="10"/>
  <c r="D35" i="10"/>
  <c r="J34" i="10"/>
  <c r="I34" i="10"/>
  <c r="D34" i="10"/>
  <c r="J33" i="10"/>
  <c r="I33" i="10"/>
  <c r="D33" i="10"/>
  <c r="J32" i="10"/>
  <c r="I32" i="10"/>
  <c r="D32" i="10"/>
  <c r="J31" i="10"/>
  <c r="I31" i="10"/>
  <c r="D31" i="10"/>
  <c r="J30" i="10"/>
  <c r="I30" i="10"/>
  <c r="D30" i="10"/>
  <c r="J29" i="10"/>
  <c r="D29" i="10"/>
  <c r="J28" i="10"/>
  <c r="D28" i="10"/>
  <c r="J27" i="10"/>
  <c r="D27" i="10"/>
  <c r="J26" i="10"/>
  <c r="D26" i="10"/>
  <c r="D25" i="10"/>
  <c r="D24" i="10"/>
  <c r="L19" i="10"/>
  <c r="I19" i="10"/>
  <c r="L18" i="10"/>
  <c r="J18" i="10"/>
  <c r="I18" i="10"/>
  <c r="H18" i="10"/>
  <c r="G18" i="10"/>
  <c r="L17" i="10"/>
  <c r="K17" i="10"/>
  <c r="J17" i="10"/>
  <c r="I17" i="10"/>
  <c r="H17" i="10"/>
  <c r="G17" i="10"/>
  <c r="L16" i="10"/>
  <c r="K16" i="10"/>
  <c r="J16" i="10"/>
  <c r="I16" i="10"/>
  <c r="H16" i="10"/>
  <c r="G16" i="10"/>
  <c r="L15" i="10"/>
  <c r="K15" i="10"/>
  <c r="J15" i="10"/>
  <c r="I15" i="10"/>
  <c r="H15" i="10"/>
  <c r="G15" i="10"/>
  <c r="L14" i="10"/>
  <c r="K14" i="10"/>
  <c r="J14" i="10"/>
  <c r="I14" i="10"/>
  <c r="H14" i="10"/>
  <c r="G14" i="10"/>
  <c r="L13" i="10"/>
  <c r="K13" i="10"/>
  <c r="J13" i="10"/>
  <c r="I13" i="10"/>
  <c r="H13" i="10"/>
  <c r="G13" i="10"/>
  <c r="L12" i="10"/>
  <c r="K12" i="10"/>
  <c r="J12" i="10"/>
  <c r="I12" i="10"/>
  <c r="H12" i="10"/>
  <c r="G12" i="10"/>
  <c r="L11" i="10"/>
  <c r="K11" i="10"/>
  <c r="J11" i="10"/>
  <c r="I11" i="10"/>
  <c r="H11" i="10"/>
  <c r="G11" i="10"/>
  <c r="L10" i="10"/>
  <c r="K10" i="10"/>
  <c r="J10" i="10"/>
  <c r="I10" i="10"/>
  <c r="H10" i="10"/>
  <c r="G10" i="10"/>
  <c r="L9" i="10"/>
  <c r="K9" i="10"/>
  <c r="J9" i="10"/>
  <c r="I9" i="10"/>
  <c r="H9" i="10"/>
  <c r="G9" i="10"/>
  <c r="L8" i="10"/>
  <c r="K8" i="10"/>
  <c r="J8" i="10"/>
  <c r="I8" i="10"/>
  <c r="H8" i="10"/>
  <c r="G8" i="10"/>
  <c r="L7" i="10"/>
  <c r="K7" i="10"/>
  <c r="J7" i="10"/>
  <c r="I7" i="10"/>
  <c r="H7" i="10"/>
  <c r="G7" i="10"/>
  <c r="L6" i="10"/>
  <c r="K6" i="10"/>
  <c r="J6" i="10"/>
  <c r="I6" i="10"/>
  <c r="H6" i="10"/>
  <c r="G6" i="10"/>
  <c r="L5" i="10"/>
  <c r="K5" i="10"/>
  <c r="J5" i="10"/>
  <c r="I5" i="10"/>
  <c r="H5" i="10"/>
  <c r="G5" i="10"/>
  <c r="L4" i="10"/>
  <c r="K4" i="10"/>
  <c r="J4" i="10"/>
  <c r="I4" i="10"/>
  <c r="H4" i="10"/>
  <c r="G4" i="10"/>
  <c r="K3" i="10"/>
  <c r="J3" i="10"/>
  <c r="I3" i="10"/>
  <c r="G3" i="10"/>
  <c r="AM2" i="10"/>
  <c r="AH2" i="10"/>
  <c r="AC2" i="10"/>
  <c r="O1" i="2"/>
  <c r="N1" i="2"/>
  <c r="M1" i="2"/>
  <c r="L1" i="2"/>
  <c r="K1" i="2"/>
  <c r="J1" i="2"/>
  <c r="I1" i="2"/>
  <c r="H1" i="2"/>
  <c r="G1" i="2"/>
  <c r="F1" i="2"/>
  <c r="N13" i="3"/>
  <c r="N12" i="3"/>
  <c r="R11" i="3"/>
  <c r="N11" i="3"/>
  <c r="R10" i="3"/>
  <c r="N10" i="3"/>
  <c r="R9" i="3"/>
  <c r="N9" i="3"/>
  <c r="R8" i="3"/>
  <c r="N8" i="3"/>
  <c r="R7" i="3"/>
  <c r="N7" i="3"/>
  <c r="F7" i="3"/>
  <c r="R6" i="3"/>
  <c r="N6" i="3"/>
  <c r="F6" i="3"/>
  <c r="R5" i="3"/>
  <c r="N5" i="3"/>
  <c r="F5" i="3"/>
  <c r="R4" i="3"/>
  <c r="N4" i="3"/>
  <c r="J4" i="3"/>
  <c r="F4" i="3"/>
  <c r="BB3" i="3"/>
  <c r="AX3" i="3"/>
  <c r="AT3" i="3"/>
  <c r="AP3" i="3"/>
  <c r="AL3" i="3"/>
  <c r="AH3" i="3"/>
  <c r="AD3" i="3"/>
  <c r="Z3" i="3"/>
  <c r="V3" i="3"/>
  <c r="R3" i="3"/>
  <c r="N3" i="3"/>
  <c r="J3" i="3"/>
  <c r="F3" i="3"/>
  <c r="BC2" i="5" l="1"/>
  <c r="BD2" i="5" s="1"/>
  <c r="BC3" i="5"/>
  <c r="BD3" i="5" s="1"/>
  <c r="AW14" i="5"/>
  <c r="AB5"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Praveen</author>
  </authors>
  <commentList>
    <comment ref="I13" authorId="0" shapeId="0" xr:uid="{00000000-0006-0000-0200-000001000000}">
      <text>
        <r>
          <rPr>
            <sz val="9"/>
            <color indexed="81"/>
            <rFont val="Tahoma"/>
            <family val="2"/>
          </rPr>
          <t>Impact is calculated assuming each verbatim category is of equal importance and is intended to provide directional (not precise) information.
If the values are blank then values needed for impact calculations have not been provided in the Configuration tab.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Praveen</author>
  </authors>
  <commentList>
    <comment ref="D2" authorId="0" shapeId="0" xr:uid="{00000000-0006-0000-0500-000001000000}">
      <text>
        <r>
          <rPr>
            <sz val="9"/>
            <color indexed="81"/>
            <rFont val="Tahoma"/>
            <family val="2"/>
          </rPr>
          <t xml:space="preserve">
</t>
        </r>
      </text>
    </comment>
    <comment ref="E2" authorId="0" shapeId="0" xr:uid="{00000000-0006-0000-0500-000002000000}">
      <text>
        <r>
          <rPr>
            <sz val="9"/>
            <color indexed="81"/>
            <rFont val="Tahoma"/>
            <family val="2"/>
          </rPr>
          <t xml:space="preserve">
</t>
        </r>
      </text>
    </comment>
    <comment ref="F2" authorId="0" shapeId="0" xr:uid="{00000000-0006-0000-0500-000003000000}">
      <text>
        <r>
          <rPr>
            <sz val="9"/>
            <color indexed="81"/>
            <rFont val="Tahoma"/>
            <family val="2"/>
          </rPr>
          <t xml:space="preserve">
</t>
        </r>
      </text>
    </comment>
    <comment ref="K2" authorId="0" shapeId="0" xr:uid="{00000000-0006-0000-0500-000004000000}">
      <text>
        <r>
          <rPr>
            <sz val="9"/>
            <color indexed="81"/>
            <rFont val="Tahoma"/>
            <family val="2"/>
          </rPr>
          <t xml:space="preserve">Checks if fields set up as Number have numerical options only
</t>
        </r>
      </text>
    </comment>
    <comment ref="S2" authorId="0" shapeId="0" xr:uid="{00000000-0006-0000-0500-000005000000}">
      <text>
        <r>
          <rPr>
            <sz val="9"/>
            <color indexed="81"/>
            <rFont val="Tahoma"/>
            <family val="2"/>
          </rPr>
          <t xml:space="preserve">
</t>
        </r>
      </text>
    </comment>
    <comment ref="E3" authorId="0" shapeId="0" xr:uid="{00000000-0006-0000-0500-000006000000}">
      <text>
        <r>
          <rPr>
            <sz val="9"/>
            <color indexed="81"/>
            <rFont val="Tahoma"/>
            <family val="2"/>
          </rPr>
          <t xml:space="preserve">
</t>
        </r>
      </text>
    </comment>
    <comment ref="I4" authorId="0" shapeId="0" xr:uid="{00000000-0006-0000-0500-000007000000}">
      <text>
        <r>
          <rPr>
            <b/>
            <sz val="9"/>
            <color indexed="81"/>
            <rFont val="Tahoma"/>
            <family val="2"/>
          </rPr>
          <t>Deactivated</t>
        </r>
      </text>
    </comment>
    <comment ref="E5" authorId="0" shapeId="0" xr:uid="{00000000-0006-0000-0500-000008000000}">
      <text>
        <r>
          <rPr>
            <sz val="9"/>
            <color indexed="81"/>
            <rFont val="Tahoma"/>
            <family val="2"/>
          </rPr>
          <t xml:space="preserve">
</t>
        </r>
      </text>
    </comment>
    <comment ref="I6" authorId="0" shapeId="0" xr:uid="{00000000-0006-0000-0500-000009000000}">
      <text>
        <r>
          <rPr>
            <b/>
            <sz val="9"/>
            <color indexed="81"/>
            <rFont val="Tahoma"/>
            <family val="2"/>
          </rPr>
          <t>Deactivated</t>
        </r>
      </text>
    </comment>
    <comment ref="E7" authorId="0" shapeId="0" xr:uid="{00000000-0006-0000-0500-00000A000000}">
      <text>
        <r>
          <rPr>
            <sz val="9"/>
            <color indexed="81"/>
            <rFont val="Tahoma"/>
            <family val="2"/>
          </rPr>
          <t xml:space="preserve">
</t>
        </r>
      </text>
    </comment>
    <comment ref="E18" authorId="0" shapeId="0" xr:uid="{00000000-0006-0000-0500-00000B000000}">
      <text>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Praveen</author>
  </authors>
  <commentList>
    <comment ref="AB1" authorId="0" shapeId="0" xr:uid="{00000000-0006-0000-0A00-000001000000}">
      <text>
        <r>
          <rPr>
            <sz val="9"/>
            <color indexed="81"/>
            <rFont val="Tahoma"/>
            <family val="2"/>
          </rPr>
          <t xml:space="preserve">Number of records must equal number of CSAT entries </t>
        </r>
      </text>
    </comment>
    <comment ref="AC1" authorId="0" shapeId="0" xr:uid="{00000000-0006-0000-0A00-000002000000}">
      <text>
        <r>
          <rPr>
            <sz val="9"/>
            <color indexed="81"/>
            <rFont val="Tahoma"/>
            <family val="2"/>
          </rPr>
          <t>Number of surveys must not be less than number of verbs</t>
        </r>
      </text>
    </comment>
    <comment ref="AD1" authorId="0" shapeId="0" xr:uid="{00000000-0006-0000-0A00-000003000000}">
      <text>
        <r>
          <rPr>
            <sz val="9"/>
            <color indexed="81"/>
            <rFont val="Tahoma"/>
            <family val="2"/>
          </rPr>
          <t xml:space="preserve">Number of verbatim must be more than 2.
</t>
        </r>
      </text>
    </comment>
    <comment ref="AB4" authorId="0" shapeId="0" xr:uid="{00000000-0006-0000-0A00-000004000000}">
      <text>
        <r>
          <rPr>
            <sz val="9"/>
            <color indexed="81"/>
            <rFont val="Tahoma"/>
            <family val="2"/>
          </rPr>
          <t xml:space="preserve">Checks if any of the survey data fields have no values
</t>
        </r>
      </text>
    </comment>
    <comment ref="AD4" authorId="0" shapeId="0" xr:uid="{00000000-0006-0000-0A00-000005000000}">
      <text>
        <r>
          <rPr>
            <sz val="9"/>
            <color indexed="81"/>
            <rFont val="Tahoma"/>
            <family val="2"/>
          </rPr>
          <t xml:space="preserve">Checks for non-unique field names
</t>
        </r>
      </text>
    </comment>
    <comment ref="AB7" authorId="0" shapeId="0" xr:uid="{00000000-0006-0000-0A00-000006000000}">
      <text>
        <r>
          <rPr>
            <sz val="9"/>
            <color indexed="81"/>
            <rFont val="Tahoma"/>
            <family val="2"/>
          </rPr>
          <t>Checks if Friendly names and Survey field names add up</t>
        </r>
      </text>
    </comment>
    <comment ref="AC7" authorId="0" shapeId="0" xr:uid="{00000000-0006-0000-0A00-000007000000}">
      <text>
        <r>
          <rPr>
            <sz val="9"/>
            <color indexed="81"/>
            <rFont val="Tahoma"/>
            <family val="2"/>
          </rPr>
          <t xml:space="preserve">Looks for at least 1 "Yes" replacement for Res values
</t>
        </r>
      </text>
    </comment>
    <comment ref="AD7" authorId="0" shapeId="0" xr:uid="{00000000-0006-0000-0A00-000008000000}">
      <text>
        <r>
          <rPr>
            <sz val="9"/>
            <color indexed="81"/>
            <rFont val="Tahoma"/>
            <family val="2"/>
          </rPr>
          <t xml:space="preserve">Checks if resolution map fields add up
</t>
        </r>
      </text>
    </comment>
    <comment ref="AB10" authorId="0" shapeId="0" xr:uid="{00000000-0006-0000-0A00-000009000000}">
      <text>
        <r>
          <rPr>
            <sz val="9"/>
            <color indexed="81"/>
            <rFont val="Tahoma"/>
            <family val="2"/>
          </rPr>
          <t>Std dupe check</t>
        </r>
      </text>
    </comment>
    <comment ref="AC10" authorId="0" shapeId="0" xr:uid="{00000000-0006-0000-0A00-00000A000000}">
      <text>
        <r>
          <rPr>
            <sz val="9"/>
            <color indexed="81"/>
            <rFont val="Tahoma"/>
            <family val="2"/>
          </rPr>
          <t>Prox dupe check</t>
        </r>
      </text>
    </comment>
    <comment ref="AD10" authorId="0" shapeId="0" xr:uid="{00000000-0006-0000-0A00-00000B000000}">
      <text>
        <r>
          <rPr>
            <sz val="9"/>
            <color indexed="81"/>
            <rFont val="Tahoma"/>
            <family val="2"/>
          </rPr>
          <t>Spellcheck dupe check</t>
        </r>
      </text>
    </comment>
    <comment ref="AB13" authorId="0" shapeId="0" xr:uid="{00000000-0006-0000-0A00-00000C000000}">
      <text>
        <r>
          <rPr>
            <sz val="9"/>
            <color indexed="81"/>
            <rFont val="Tahoma"/>
            <family val="2"/>
          </rPr>
          <t>Excl dupe check</t>
        </r>
      </text>
    </comment>
    <comment ref="AC13" authorId="0" shapeId="0" xr:uid="{00000000-0006-0000-0A00-00000D000000}">
      <text>
        <r>
          <rPr>
            <sz val="9"/>
            <color indexed="81"/>
            <rFont val="Tahoma"/>
            <family val="2"/>
          </rPr>
          <t>Checks if numerical fields have numerical values only</t>
        </r>
      </text>
    </comment>
    <comment ref="AD13" authorId="0" shapeId="0" xr:uid="{00000000-0006-0000-0A00-00000E000000}">
      <text>
        <r>
          <rPr>
            <sz val="9"/>
            <color indexed="81"/>
            <rFont val="Tahoma"/>
            <family val="2"/>
          </rPr>
          <t>Checks if each friendly name has a format specified</t>
        </r>
      </text>
    </comment>
    <comment ref="AB16" authorId="0" shapeId="0" xr:uid="{00000000-0006-0000-0A00-00000F000000}">
      <text>
        <r>
          <rPr>
            <sz val="9"/>
            <color indexed="81"/>
            <rFont val="Tahoma"/>
            <family val="2"/>
          </rPr>
          <t xml:space="preserve">Must have at least 2 key words in the Std. list
</t>
        </r>
      </text>
    </comment>
    <comment ref="AC16" authorId="0" shapeId="0" xr:uid="{00000000-0006-0000-0A00-000010000000}">
      <text>
        <r>
          <rPr>
            <b/>
            <sz val="9"/>
            <color indexed="81"/>
            <rFont val="Tahoma"/>
            <family val="2"/>
          </rPr>
          <t>Checks if all data for impact calc is present</t>
        </r>
        <r>
          <rPr>
            <sz val="9"/>
            <color indexed="81"/>
            <rFont val="Tahoma"/>
            <family val="2"/>
          </rPr>
          <t xml:space="preserve">
</t>
        </r>
      </text>
    </comment>
    <comment ref="AD16" authorId="0" shapeId="0" xr:uid="{00000000-0006-0000-0A00-000011000000}">
      <text>
        <r>
          <rPr>
            <sz val="9"/>
            <color indexed="81"/>
            <rFont val="Tahoma"/>
            <family val="2"/>
          </rPr>
          <t xml:space="preserve">Checks if field name in Config table exists in Survey Data tab
</t>
        </r>
      </text>
    </comment>
  </commentList>
</comments>
</file>

<file path=xl/sharedStrings.xml><?xml version="1.0" encoding="utf-8"?>
<sst xmlns="http://schemas.openxmlformats.org/spreadsheetml/2006/main" count="39991" uniqueCount="11705">
  <si>
    <t>Key Word</t>
  </si>
  <si>
    <t>Category</t>
  </si>
  <si>
    <t>knowledge</t>
  </si>
  <si>
    <t>KNOW</t>
  </si>
  <si>
    <t>Prox UID</t>
  </si>
  <si>
    <t>Field 11</t>
  </si>
  <si>
    <t>Field 12</t>
  </si>
  <si>
    <t>Verbatim</t>
  </si>
  <si>
    <t>Lock</t>
  </si>
  <si>
    <t>VC1</t>
  </si>
  <si>
    <t>VC2</t>
  </si>
  <si>
    <t>VC3</t>
  </si>
  <si>
    <t>VC4</t>
  </si>
  <si>
    <t>VC5</t>
  </si>
  <si>
    <t>VC6</t>
  </si>
  <si>
    <t>VC7</t>
  </si>
  <si>
    <t>VC8</t>
  </si>
  <si>
    <t>VC9</t>
  </si>
  <si>
    <t>VC10</t>
  </si>
  <si>
    <t>Lookup List</t>
  </si>
  <si>
    <t>Verbatim Word/Phrase</t>
  </si>
  <si>
    <t>Field 13</t>
  </si>
  <si>
    <t>Field 14</t>
  </si>
  <si>
    <t>Field 15</t>
  </si>
  <si>
    <t>Active KeyWord</t>
  </si>
  <si>
    <t>Active Cat.</t>
  </si>
  <si>
    <t>Total Records</t>
  </si>
  <si>
    <t>Cat. Group</t>
  </si>
  <si>
    <t>Records Coded %</t>
  </si>
  <si>
    <t>Records Pending %</t>
  </si>
  <si>
    <t>Total Records Coded</t>
  </si>
  <si>
    <t>Records Pending</t>
  </si>
  <si>
    <t>Active Prox Word</t>
  </si>
  <si>
    <t>Active Qual</t>
  </si>
  <si>
    <t>Active Prox UID</t>
  </si>
  <si>
    <t>Resolution</t>
  </si>
  <si>
    <t>Min_Verb_Length</t>
  </si>
  <si>
    <t>For Cat. Assignment</t>
  </si>
  <si>
    <t>Avail.Cell_Word.List</t>
  </si>
  <si>
    <t>Cat_Lookup</t>
  </si>
  <si>
    <t>KW_Lookup</t>
  </si>
  <si>
    <t>True_KW</t>
  </si>
  <si>
    <t>UID_half</t>
  </si>
  <si>
    <t>Flag1</t>
  </si>
  <si>
    <t>Flag2</t>
  </si>
  <si>
    <t>Flag3</t>
  </si>
  <si>
    <t>Flag4</t>
  </si>
  <si>
    <t>Flag5</t>
  </si>
  <si>
    <t>Flag6</t>
  </si>
  <si>
    <t>Flag7</t>
  </si>
  <si>
    <t>Flag8</t>
  </si>
  <si>
    <t>Yes</t>
  </si>
  <si>
    <t>Status</t>
  </si>
  <si>
    <t>Selection</t>
  </si>
  <si>
    <t>Select</t>
  </si>
  <si>
    <t>Agent ID</t>
  </si>
  <si>
    <t>No</t>
  </si>
  <si>
    <t>Field 1</t>
  </si>
  <si>
    <t>Field #</t>
  </si>
  <si>
    <t>Number</t>
  </si>
  <si>
    <t>Field 2</t>
  </si>
  <si>
    <t>Field 3</t>
  </si>
  <si>
    <t>Field 4</t>
  </si>
  <si>
    <t>Field 5</t>
  </si>
  <si>
    <t>Field 6</t>
  </si>
  <si>
    <t>Field 7</t>
  </si>
  <si>
    <t>Field 8</t>
  </si>
  <si>
    <t>Field 9</t>
  </si>
  <si>
    <t>Field 10</t>
  </si>
  <si>
    <t>Number and Text</t>
  </si>
  <si>
    <t>Real Name</t>
  </si>
  <si>
    <t>Friendly Name</t>
  </si>
  <si>
    <t>Sat. Rating</t>
  </si>
  <si>
    <t>Text</t>
  </si>
  <si>
    <t>Format for Dashboard</t>
  </si>
  <si>
    <t>Select Agent</t>
  </si>
  <si>
    <t>Agent List</t>
  </si>
  <si>
    <t>All Agents</t>
  </si>
  <si>
    <t>Selected Format</t>
  </si>
  <si>
    <t>Criteria Holder</t>
  </si>
  <si>
    <t>For Flag9</t>
  </si>
  <si>
    <t>m/d/yyyy</t>
  </si>
  <si>
    <t>Date (m/d/yyyy)</t>
  </si>
  <si>
    <t>Filtered Surveys</t>
  </si>
  <si>
    <t>Description</t>
  </si>
  <si>
    <t>Frequency</t>
  </si>
  <si>
    <t>UNK</t>
  </si>
  <si>
    <t xml:space="preserve">Category Frequency % </t>
  </si>
  <si>
    <t>Survey Frequency %</t>
  </si>
  <si>
    <t>Impact %</t>
  </si>
  <si>
    <t>Type</t>
  </si>
  <si>
    <t>TableCat Count</t>
  </si>
  <si>
    <t>Agent</t>
  </si>
  <si>
    <t>Non-agent</t>
  </si>
  <si>
    <t>Highest Satisfaction Rating</t>
  </si>
  <si>
    <t>Impact</t>
  </si>
  <si>
    <t>ImpactCat</t>
  </si>
  <si>
    <t>CatImpact</t>
  </si>
  <si>
    <t>ProportionImpact</t>
  </si>
  <si>
    <t>%</t>
  </si>
  <si>
    <t>points</t>
  </si>
  <si>
    <t>Shared</t>
  </si>
  <si>
    <t>Row Labels</t>
  </si>
  <si>
    <t xml:space="preserve"> </t>
  </si>
  <si>
    <t>S_String</t>
  </si>
  <si>
    <t>NA_String</t>
  </si>
  <si>
    <t>A_String</t>
  </si>
  <si>
    <t>Unknown</t>
  </si>
  <si>
    <t>Survey Frequency</t>
  </si>
  <si>
    <t>Cat. Freq.</t>
  </si>
  <si>
    <t>Survey %</t>
  </si>
  <si>
    <t>Table Format</t>
  </si>
  <si>
    <t>Qualifying Records</t>
  </si>
  <si>
    <t>Category Frequency</t>
  </si>
  <si>
    <t>Category %</t>
  </si>
  <si>
    <t>Unclear verbatim</t>
  </si>
  <si>
    <t>ChartFmt1</t>
  </si>
  <si>
    <t>CIAgent</t>
  </si>
  <si>
    <t>CINon</t>
  </si>
  <si>
    <t>CISh</t>
  </si>
  <si>
    <t>CIUnk</t>
  </si>
  <si>
    <t>FIELD MAP</t>
  </si>
  <si>
    <t>STD</t>
  </si>
  <si>
    <t>Flag9</t>
  </si>
  <si>
    <t>Survey Data Fields</t>
  </si>
  <si>
    <t>Flag12</t>
  </si>
  <si>
    <t>FIELDS</t>
  </si>
  <si>
    <t>UNIQUE</t>
  </si>
  <si>
    <t>Pair test</t>
  </si>
  <si>
    <t>Column Ref</t>
  </si>
  <si>
    <t>Field 16</t>
  </si>
  <si>
    <t>ResFields</t>
  </si>
  <si>
    <t>Flag13</t>
  </si>
  <si>
    <t>Flag14</t>
  </si>
  <si>
    <t>For flag</t>
  </si>
  <si>
    <t>SPELL</t>
  </si>
  <si>
    <t>EXCL</t>
  </si>
  <si>
    <t>Flag15</t>
  </si>
  <si>
    <t>Flag16</t>
  </si>
  <si>
    <t>Flag17</t>
  </si>
  <si>
    <t>Flag18</t>
  </si>
  <si>
    <t>Check</t>
  </si>
  <si>
    <t>Flag19</t>
  </si>
  <si>
    <t>Real Value</t>
  </si>
  <si>
    <t>Friendly Value</t>
  </si>
  <si>
    <t>RESOLUTION FIELD MAP</t>
  </si>
  <si>
    <t>Flag20</t>
  </si>
  <si>
    <t>Pair test for format</t>
  </si>
  <si>
    <t>CATEGORY LIST</t>
  </si>
  <si>
    <t>Flag11</t>
  </si>
  <si>
    <t>LOY</t>
  </si>
  <si>
    <t>COMM/SOFT</t>
  </si>
  <si>
    <t>FU</t>
  </si>
  <si>
    <t>SECURITY</t>
  </si>
  <si>
    <t>GNRL</t>
  </si>
  <si>
    <t>PROD</t>
  </si>
  <si>
    <t>ENT</t>
  </si>
  <si>
    <t>IVR</t>
  </si>
  <si>
    <t>ACC</t>
  </si>
  <si>
    <t>RES</t>
  </si>
  <si>
    <t>LANG</t>
  </si>
  <si>
    <t>PHONE</t>
  </si>
  <si>
    <t>TRANSF</t>
  </si>
  <si>
    <t>far too high</t>
  </si>
  <si>
    <t>TIME</t>
  </si>
  <si>
    <t>MULTI</t>
  </si>
  <si>
    <t>POL</t>
  </si>
  <si>
    <t>HOLD</t>
  </si>
  <si>
    <t>PROC</t>
  </si>
  <si>
    <t>courtesy</t>
  </si>
  <si>
    <t>misled</t>
  </si>
  <si>
    <t>paid</t>
  </si>
  <si>
    <t>tariff</t>
  </si>
  <si>
    <t>warranty</t>
  </si>
  <si>
    <t>ESC</t>
  </si>
  <si>
    <t>follow through</t>
  </si>
  <si>
    <t>follow up</t>
  </si>
  <si>
    <t>disappoint</t>
  </si>
  <si>
    <t>HANG</t>
  </si>
  <si>
    <t>hang up</t>
  </si>
  <si>
    <t>accent</t>
  </si>
  <si>
    <t>english</t>
  </si>
  <si>
    <t>offshore</t>
  </si>
  <si>
    <t>overseas</t>
  </si>
  <si>
    <t>uk</t>
  </si>
  <si>
    <t>usa</t>
  </si>
  <si>
    <t>headset</t>
  </si>
  <si>
    <t>reception</t>
  </si>
  <si>
    <t>top up</t>
  </si>
  <si>
    <t>run around</t>
  </si>
  <si>
    <t>RET</t>
  </si>
  <si>
    <t>repair</t>
  </si>
  <si>
    <t>hours</t>
  </si>
  <si>
    <t>WEB</t>
  </si>
  <si>
    <t>response</t>
  </si>
  <si>
    <t>speech</t>
  </si>
  <si>
    <t>difficult</t>
  </si>
  <si>
    <t>do not</t>
  </si>
  <si>
    <t>would not</t>
  </si>
  <si>
    <t>email</t>
  </si>
  <si>
    <t>call back</t>
  </si>
  <si>
    <t>not</t>
  </si>
  <si>
    <t>feel</t>
  </si>
  <si>
    <t>felt</t>
  </si>
  <si>
    <t>believe</t>
  </si>
  <si>
    <t>commun</t>
  </si>
  <si>
    <t>customer service</t>
  </si>
  <si>
    <t>could have</t>
  </si>
  <si>
    <t>not able</t>
  </si>
  <si>
    <t>connect</t>
  </si>
  <si>
    <t>commit</t>
  </si>
  <si>
    <t>follow</t>
  </si>
  <si>
    <t>receive</t>
  </si>
  <si>
    <t>touch base</t>
  </si>
  <si>
    <t>work</t>
  </si>
  <si>
    <t>experience</t>
  </si>
  <si>
    <t>minutes</t>
  </si>
  <si>
    <t>satellite</t>
  </si>
  <si>
    <t>multiple</t>
  </si>
  <si>
    <t>backup</t>
  </si>
  <si>
    <t>download</t>
  </si>
  <si>
    <t>myself</t>
  </si>
  <si>
    <t>nowhere</t>
  </si>
  <si>
    <t>warrant</t>
  </si>
  <si>
    <t>web site</t>
  </si>
  <si>
    <t>dispatch</t>
  </si>
  <si>
    <t>acent</t>
  </si>
  <si>
    <t>adament</t>
  </si>
  <si>
    <t>adamant</t>
  </si>
  <si>
    <t>ahve</t>
  </si>
  <si>
    <t>have</t>
  </si>
  <si>
    <t>auto renew</t>
  </si>
  <si>
    <t>autorenew</t>
  </si>
  <si>
    <t>back up</t>
  </si>
  <si>
    <t>back-up</t>
  </si>
  <si>
    <t>beleive</t>
  </si>
  <si>
    <t>callback</t>
  </si>
  <si>
    <t>cant</t>
  </si>
  <si>
    <t>can not</t>
  </si>
  <si>
    <t>centre</t>
  </si>
  <si>
    <t>center</t>
  </si>
  <si>
    <t>comit</t>
  </si>
  <si>
    <t>commin</t>
  </si>
  <si>
    <t>competative</t>
  </si>
  <si>
    <t>competitive</t>
  </si>
  <si>
    <t>comun</t>
  </si>
  <si>
    <t>conect</t>
  </si>
  <si>
    <t>co-opera</t>
  </si>
  <si>
    <t>coopera</t>
  </si>
  <si>
    <t>couldnt</t>
  </si>
  <si>
    <t>could not</t>
  </si>
  <si>
    <t>couldn't</t>
  </si>
  <si>
    <t>couldve</t>
  </si>
  <si>
    <t>could've</t>
  </si>
  <si>
    <t>curtesy</t>
  </si>
  <si>
    <t>customer-service</t>
  </si>
  <si>
    <t>de-auth</t>
  </si>
  <si>
    <t>deauth</t>
  </si>
  <si>
    <t>decieve</t>
  </si>
  <si>
    <t>deceive</t>
  </si>
  <si>
    <t>didnt</t>
  </si>
  <si>
    <t>did not</t>
  </si>
  <si>
    <t>didn't</t>
  </si>
  <si>
    <t>dificult</t>
  </si>
  <si>
    <t>disapoint</t>
  </si>
  <si>
    <t>dissapoint</t>
  </si>
  <si>
    <t>dnowload</t>
  </si>
  <si>
    <t>doesnt</t>
  </si>
  <si>
    <t>does not</t>
  </si>
  <si>
    <t>dont</t>
  </si>
  <si>
    <t>don't</t>
  </si>
  <si>
    <t>dowload</t>
  </si>
  <si>
    <t>e-mail</t>
  </si>
  <si>
    <t>embaras</t>
  </si>
  <si>
    <t>embarras</t>
  </si>
  <si>
    <t>enroute</t>
  </si>
  <si>
    <t>en route</t>
  </si>
  <si>
    <t>expereince</t>
  </si>
  <si>
    <t>experiance</t>
  </si>
  <si>
    <t>explaination</t>
  </si>
  <si>
    <t>explanation</t>
  </si>
  <si>
    <t>fallow</t>
  </si>
  <si>
    <t>far to high</t>
  </si>
  <si>
    <t>filies</t>
  </si>
  <si>
    <t>files</t>
  </si>
  <si>
    <t>follow-through</t>
  </si>
  <si>
    <t>follow-up</t>
  </si>
  <si>
    <t>freind</t>
  </si>
  <si>
    <t>friend</t>
  </si>
  <si>
    <t>genuis</t>
  </si>
  <si>
    <t>genius</t>
  </si>
  <si>
    <t>grammer</t>
  </si>
  <si>
    <t>grammar</t>
  </si>
  <si>
    <t>hand set</t>
  </si>
  <si>
    <t>handset</t>
  </si>
  <si>
    <t>hang-up</t>
  </si>
  <si>
    <t>hasn't</t>
  </si>
  <si>
    <t>has not</t>
  </si>
  <si>
    <t>havent</t>
  </si>
  <si>
    <t>have not</t>
  </si>
  <si>
    <t>haven't</t>
  </si>
  <si>
    <t>head set</t>
  </si>
  <si>
    <t>hrs</t>
  </si>
  <si>
    <t>I'm</t>
  </si>
  <si>
    <t>i am</t>
  </si>
  <si>
    <t>isnt</t>
  </si>
  <si>
    <t>is not</t>
  </si>
  <si>
    <t>isn't</t>
  </si>
  <si>
    <t>judgement</t>
  </si>
  <si>
    <t>judgment</t>
  </si>
  <si>
    <t>knowlage</t>
  </si>
  <si>
    <t>labour</t>
  </si>
  <si>
    <t>labor</t>
  </si>
  <si>
    <t>miniut</t>
  </si>
  <si>
    <t>minut</t>
  </si>
  <si>
    <t>mins</t>
  </si>
  <si>
    <t>mis-led</t>
  </si>
  <si>
    <t>mutltipel</t>
  </si>
  <si>
    <t>my self</t>
  </si>
  <si>
    <t>nyot</t>
  </si>
  <si>
    <t>off shore</t>
  </si>
  <si>
    <t>offering</t>
  </si>
  <si>
    <t>off-shore</t>
  </si>
  <si>
    <t>over price</t>
  </si>
  <si>
    <t>overprice</t>
  </si>
  <si>
    <t>over seas</t>
  </si>
  <si>
    <t>payed</t>
  </si>
  <si>
    <t>peice</t>
  </si>
  <si>
    <t>piece</t>
  </si>
  <si>
    <t>Philipines</t>
  </si>
  <si>
    <t>Philippines</t>
  </si>
  <si>
    <t>Phillipines</t>
  </si>
  <si>
    <t>pronounciation</t>
  </si>
  <si>
    <t>pronunciation</t>
  </si>
  <si>
    <t>proprely</t>
  </si>
  <si>
    <t>properly</t>
  </si>
  <si>
    <t>recieve</t>
  </si>
  <si>
    <t>repar</t>
  </si>
  <si>
    <t>repear</t>
  </si>
  <si>
    <t>reponce</t>
  </si>
  <si>
    <t>reseption</t>
  </si>
  <si>
    <t>responce</t>
  </si>
  <si>
    <t>run a round</t>
  </si>
  <si>
    <t>runaround</t>
  </si>
  <si>
    <t>s i m</t>
  </si>
  <si>
    <t>sim</t>
  </si>
  <si>
    <t>s.i.m</t>
  </si>
  <si>
    <t>satelite</t>
  </si>
  <si>
    <t>sattelite</t>
  </si>
  <si>
    <t>should</t>
  </si>
  <si>
    <t>could</t>
  </si>
  <si>
    <t>should have</t>
  </si>
  <si>
    <t>shouldve</t>
  </si>
  <si>
    <t>should've</t>
  </si>
  <si>
    <t>speach</t>
  </si>
  <si>
    <t>tarrif</t>
  </si>
  <si>
    <t>timezone</t>
  </si>
  <si>
    <t>time zone</t>
  </si>
  <si>
    <t>topup</t>
  </si>
  <si>
    <t>top-up</t>
  </si>
  <si>
    <t>touchbase</t>
  </si>
  <si>
    <t>turnaround</t>
  </si>
  <si>
    <t>turn around</t>
  </si>
  <si>
    <t>u.k</t>
  </si>
  <si>
    <t>u.s.</t>
  </si>
  <si>
    <t>u.s.a</t>
  </si>
  <si>
    <t>unabel</t>
  </si>
  <si>
    <t>unable</t>
  </si>
  <si>
    <t>under stand</t>
  </si>
  <si>
    <t>understand</t>
  </si>
  <si>
    <t>undersand</t>
  </si>
  <si>
    <t>vender</t>
  </si>
  <si>
    <t>venor</t>
  </si>
  <si>
    <t>voicemail</t>
  </si>
  <si>
    <t>voice mail</t>
  </si>
  <si>
    <t>warant</t>
  </si>
  <si>
    <t>warrantee</t>
  </si>
  <si>
    <t>warrent</t>
  </si>
  <si>
    <t>wasnt</t>
  </si>
  <si>
    <t>was not</t>
  </si>
  <si>
    <t>website</t>
  </si>
  <si>
    <t>wont</t>
  </si>
  <si>
    <t>won't</t>
  </si>
  <si>
    <t>would have</t>
  </si>
  <si>
    <t>wouldnt</t>
  </si>
  <si>
    <t>wouldn't</t>
  </si>
  <si>
    <t>ahold</t>
  </si>
  <si>
    <t>a hold</t>
  </si>
  <si>
    <t>ususally</t>
  </si>
  <si>
    <t>usually</t>
  </si>
  <si>
    <t>ebook transfer</t>
  </si>
  <si>
    <t>transfer a gift</t>
  </si>
  <si>
    <t>usb transfer</t>
  </si>
  <si>
    <t>wanted to hear</t>
  </si>
  <si>
    <t>sorry to hear</t>
  </si>
  <si>
    <t xml:space="preserve">clear in my </t>
  </si>
  <si>
    <t>standard usa</t>
  </si>
  <si>
    <t>i just do not under</t>
  </si>
  <si>
    <t>hold up</t>
  </si>
  <si>
    <t>i recall</t>
  </si>
  <si>
    <t>cannot recall</t>
  </si>
  <si>
    <t>i was interested</t>
  </si>
  <si>
    <t>item in a hurry</t>
  </si>
  <si>
    <t>a break</t>
  </si>
  <si>
    <t>am not sure</t>
  </si>
  <si>
    <t>am willing</t>
  </si>
  <si>
    <t>american express</t>
  </si>
  <si>
    <t>answer the bell</t>
  </si>
  <si>
    <t>answer the door</t>
  </si>
  <si>
    <t>could not be improved</t>
  </si>
  <si>
    <t>credit to your company</t>
  </si>
  <si>
    <t>disc label</t>
  </si>
  <si>
    <t>disconnect the cable</t>
  </si>
  <si>
    <t>disconnect the hard drive</t>
  </si>
  <si>
    <t>disconnect the xbox</t>
  </si>
  <si>
    <t>disconnected the hard drive</t>
  </si>
  <si>
    <t>disconnected the xbox</t>
  </si>
  <si>
    <t>fired up</t>
  </si>
  <si>
    <t>hear back</t>
  </si>
  <si>
    <t>hear from</t>
  </si>
  <si>
    <t>holding</t>
  </si>
  <si>
    <t>i am not sure</t>
  </si>
  <si>
    <t>i am sure</t>
  </si>
  <si>
    <t>i did not have</t>
  </si>
  <si>
    <t>i had no idea</t>
  </si>
  <si>
    <t>i have no idea</t>
  </si>
  <si>
    <t>I hung up</t>
  </si>
  <si>
    <t>i refuse</t>
  </si>
  <si>
    <t>i was unsure</t>
  </si>
  <si>
    <t>migration script</t>
  </si>
  <si>
    <t>my concern</t>
  </si>
  <si>
    <t>my inability</t>
  </si>
  <si>
    <t>my understanding</t>
  </si>
  <si>
    <t>never rude</t>
  </si>
  <si>
    <t>no improvement needed</t>
  </si>
  <si>
    <t>no improvement required</t>
  </si>
  <si>
    <t>no improvements needed</t>
  </si>
  <si>
    <t>norton security</t>
  </si>
  <si>
    <t>not sure at this time</t>
  </si>
  <si>
    <t>nothing to improve</t>
  </si>
  <si>
    <t>port switch</t>
  </si>
  <si>
    <t>power switch</t>
  </si>
  <si>
    <t>problem lie</t>
  </si>
  <si>
    <t>radio shack</t>
  </si>
  <si>
    <t>registry hack</t>
  </si>
  <si>
    <t>rude awakening</t>
  </si>
  <si>
    <t>security essentials</t>
  </si>
  <si>
    <t>support agent</t>
  </si>
  <si>
    <t>support person</t>
  </si>
  <si>
    <t>support rep</t>
  </si>
  <si>
    <t>support tech</t>
  </si>
  <si>
    <t>take hold</t>
  </si>
  <si>
    <t>technical support</t>
  </si>
  <si>
    <t>was courteous</t>
  </si>
  <si>
    <t>was friendly</t>
  </si>
  <si>
    <t>was kind</t>
  </si>
  <si>
    <t>was patient</t>
  </si>
  <si>
    <t>was pleasant</t>
  </si>
  <si>
    <t>was polite</t>
  </si>
  <si>
    <t>was sincere</t>
  </si>
  <si>
    <t>was willing</t>
  </si>
  <si>
    <t>working days</t>
  </si>
  <si>
    <t>i did not know</t>
  </si>
  <si>
    <t>i do not know</t>
  </si>
  <si>
    <t>i just do not know</t>
  </si>
  <si>
    <t>i know</t>
  </si>
  <si>
    <t>i still do not know</t>
  </si>
  <si>
    <t>like to know</t>
  </si>
  <si>
    <t>General dissatisfaction</t>
  </si>
  <si>
    <t>Cat List</t>
  </si>
  <si>
    <t>web site - work</t>
  </si>
  <si>
    <t>Dissatisfied with processes</t>
  </si>
  <si>
    <t xml:space="preserve">Format           </t>
  </si>
  <si>
    <t>UNC</t>
  </si>
  <si>
    <t>CATEGORY DESCRIPTION TABLE</t>
  </si>
  <si>
    <t>Output_catcount</t>
  </si>
  <si>
    <t>Flag 21</t>
  </si>
  <si>
    <t>Impact Cum. Freq. %</t>
  </si>
  <si>
    <t>Category Cumul. Freq. %</t>
  </si>
  <si>
    <t>Impact Cumul. Freq. %</t>
  </si>
  <si>
    <t>Categories to show</t>
  </si>
  <si>
    <t>Category Export</t>
  </si>
  <si>
    <t>Export Label</t>
  </si>
  <si>
    <t>Output_DD</t>
  </si>
  <si>
    <t>UID_chk</t>
  </si>
  <si>
    <t>Proximity_value</t>
  </si>
  <si>
    <t>30</t>
  </si>
  <si>
    <t>Corrected Word/Phrase</t>
  </si>
  <si>
    <t>Category Cum. Freq. %</t>
  </si>
  <si>
    <t>Raw Data Count Test</t>
  </si>
  <si>
    <t>exclUNK</t>
  </si>
  <si>
    <t>exclUNC</t>
  </si>
  <si>
    <t>COUNT of UNC</t>
  </si>
  <si>
    <t>Count of UNK</t>
  </si>
  <si>
    <t>disconnected the cable</t>
  </si>
  <si>
    <t>need no improvement</t>
  </si>
  <si>
    <t>no improvements required</t>
  </si>
  <si>
    <t>require no improvement</t>
  </si>
  <si>
    <t>rush shipment</t>
  </si>
  <si>
    <t>rush shipping</t>
  </si>
  <si>
    <t>patronise</t>
  </si>
  <si>
    <t>patronize</t>
  </si>
  <si>
    <t>patronising</t>
  </si>
  <si>
    <t>patronizing</t>
  </si>
  <si>
    <t>waiting</t>
  </si>
  <si>
    <t>waitin</t>
  </si>
  <si>
    <t>disappointed</t>
  </si>
  <si>
    <t>STORE</t>
  </si>
  <si>
    <t>underqualified</t>
  </si>
  <si>
    <t>under qualified</t>
  </si>
  <si>
    <t>1 thing</t>
  </si>
  <si>
    <t>one thing</t>
  </si>
  <si>
    <t>disinteretsed</t>
  </si>
  <si>
    <t>disinterested</t>
  </si>
  <si>
    <t>s</t>
  </si>
  <si>
    <t>'s</t>
  </si>
  <si>
    <t>cannot</t>
  </si>
  <si>
    <t>Homezone</t>
  </si>
  <si>
    <t>AUTH</t>
  </si>
  <si>
    <t>I've</t>
  </si>
  <si>
    <t>I have</t>
  </si>
  <si>
    <t>apalling</t>
  </si>
  <si>
    <t>appalling</t>
  </si>
  <si>
    <t>appaling</t>
  </si>
  <si>
    <t>not for the price</t>
  </si>
  <si>
    <t>not for price</t>
  </si>
  <si>
    <t>track down</t>
  </si>
  <si>
    <t>BILL</t>
  </si>
  <si>
    <t>Billing issues</t>
  </si>
  <si>
    <t>NOTIFY</t>
  </si>
  <si>
    <t>Notification issues</t>
  </si>
  <si>
    <t>pendings</t>
  </si>
  <si>
    <t>pending</t>
  </si>
  <si>
    <t>promissed</t>
  </si>
  <si>
    <t>promised</t>
  </si>
  <si>
    <t>cancelling</t>
  </si>
  <si>
    <t>Home Zone</t>
  </si>
  <si>
    <t>it's</t>
  </si>
  <si>
    <t>it is</t>
  </si>
  <si>
    <t>I was overseas</t>
  </si>
  <si>
    <t>she tried call me back</t>
  </si>
  <si>
    <t>he tried to call me back</t>
  </si>
  <si>
    <t>ridiculous</t>
  </si>
  <si>
    <t>canceling</t>
  </si>
  <si>
    <t>riping</t>
  </si>
  <si>
    <t>ripping</t>
  </si>
  <si>
    <t>I think it's stupid</t>
  </si>
  <si>
    <t>Phillipine</t>
  </si>
  <si>
    <t>PRICE</t>
  </si>
  <si>
    <t>SUSP</t>
  </si>
  <si>
    <t>Service suspension</t>
  </si>
  <si>
    <t>CREDIT</t>
  </si>
  <si>
    <t>Credits and refunds</t>
  </si>
  <si>
    <t>go for broke</t>
  </si>
  <si>
    <t>at all times</t>
  </si>
  <si>
    <t>security company</t>
  </si>
  <si>
    <t>no where</t>
  </si>
  <si>
    <t>minutes credit</t>
  </si>
  <si>
    <t>Filtered + UNK + UNC</t>
  </si>
  <si>
    <t>Unauthorized changes</t>
  </si>
  <si>
    <t>will not</t>
  </si>
  <si>
    <t>"fire the incompetent ones"</t>
  </si>
  <si>
    <t>enquiries</t>
  </si>
  <si>
    <t>inquiries</t>
  </si>
  <si>
    <t>dissappointed</t>
  </si>
  <si>
    <t>As Is</t>
  </si>
  <si>
    <t>Top box</t>
  </si>
  <si>
    <t>Bottom box</t>
  </si>
  <si>
    <t>Total</t>
  </si>
  <si>
    <t>As is</t>
  </si>
  <si>
    <t>Improved</t>
  </si>
  <si>
    <t>Changed</t>
  </si>
  <si>
    <t>Delta</t>
  </si>
  <si>
    <t>Points Change</t>
  </si>
  <si>
    <t>TB</t>
  </si>
  <si>
    <t>BB</t>
  </si>
  <si>
    <t>TB Impact</t>
  </si>
  <si>
    <t>BB Impact</t>
  </si>
  <si>
    <t>n</t>
  </si>
  <si>
    <t>MB</t>
  </si>
  <si>
    <t>Agent Categories</t>
  </si>
  <si>
    <t>Non-agent Categories</t>
  </si>
  <si>
    <t>Shared Categories</t>
  </si>
  <si>
    <t>Bot. Box Impact Pts.</t>
  </si>
  <si>
    <t>Top Box Impact Pts.</t>
  </si>
  <si>
    <t>#</t>
  </si>
  <si>
    <t># Non-TB</t>
  </si>
  <si>
    <t>Sat. Group</t>
  </si>
  <si>
    <t>Total Surveys</t>
  </si>
  <si>
    <t>Max. Bot. Box Rating</t>
  </si>
  <si>
    <t>Min. Top Box Rating</t>
  </si>
  <si>
    <t>Flag 22</t>
  </si>
  <si>
    <t>UNK Categories</t>
  </si>
  <si>
    <t xml:space="preserve">UNC UNK </t>
  </si>
  <si>
    <t>Std Ratings formula</t>
  </si>
  <si>
    <t>Spl Ratings formula</t>
  </si>
  <si>
    <t>Agent count</t>
  </si>
  <si>
    <t>Non-agent count</t>
  </si>
  <si>
    <t>Shared count</t>
  </si>
  <si>
    <t>Unknown count</t>
  </si>
  <si>
    <t>Group count</t>
  </si>
  <si>
    <t>Grouped Categories</t>
  </si>
  <si>
    <t>COUNTIFS(filt_rating_chg_std,AV2,filt_vc1,"&lt;&gt;"&amp;"")</t>
  </si>
  <si>
    <t>COUNTIFS(filt_rating_chg_spl,AV2,filt_vc1,"&lt;&gt;"&amp;"")</t>
  </si>
  <si>
    <t>Group Cats</t>
  </si>
  <si>
    <t>CB All</t>
  </si>
  <si>
    <t>Group Cats Impact</t>
  </si>
  <si>
    <t>Flag</t>
  </si>
  <si>
    <t>Unable to categorize</t>
  </si>
  <si>
    <t>Unclear</t>
  </si>
  <si>
    <t>Not enough information to categorize (blank or less than 10 characters)</t>
  </si>
  <si>
    <t>Impact Type</t>
  </si>
  <si>
    <t>exclNI</t>
  </si>
  <si>
    <t>N</t>
  </si>
  <si>
    <t>wasn't</t>
  </si>
  <si>
    <t>rediculous</t>
  </si>
  <si>
    <t>WordListEditMode</t>
  </si>
  <si>
    <t>dissapointed</t>
  </si>
  <si>
    <t>Promise not kept</t>
  </si>
  <si>
    <t>Hang up</t>
  </si>
  <si>
    <t>Loyalty issues</t>
  </si>
  <si>
    <t>Product/services</t>
  </si>
  <si>
    <t>Transfers</t>
  </si>
  <si>
    <t>Web site</t>
  </si>
  <si>
    <t>Fraud/scam allegations</t>
  </si>
  <si>
    <t>Escalations</t>
  </si>
  <si>
    <t>Warranty</t>
  </si>
  <si>
    <t>Accessibility</t>
  </si>
  <si>
    <t>Multiple contacts</t>
  </si>
  <si>
    <t>Knowledge</t>
  </si>
  <si>
    <t>Policies</t>
  </si>
  <si>
    <t>Product delivery/returns</t>
  </si>
  <si>
    <t>Account security</t>
  </si>
  <si>
    <t>Time to resolve</t>
  </si>
  <si>
    <t>Language proficiency</t>
  </si>
  <si>
    <t>break down</t>
  </si>
  <si>
    <t>breakdown</t>
  </si>
  <si>
    <t>info</t>
  </si>
  <si>
    <t>information</t>
  </si>
  <si>
    <t>I refused</t>
  </si>
  <si>
    <t>Time</t>
  </si>
  <si>
    <t>would of</t>
  </si>
  <si>
    <t>can't</t>
  </si>
  <si>
    <t>you're</t>
  </si>
  <si>
    <t>you are</t>
  </si>
  <si>
    <t>thru</t>
  </si>
  <si>
    <t>through</t>
  </si>
  <si>
    <t>friendley</t>
  </si>
  <si>
    <t>friendly</t>
  </si>
  <si>
    <t>fone</t>
  </si>
  <si>
    <t>phone</t>
  </si>
  <si>
    <t>Phone issues (CVG)</t>
  </si>
  <si>
    <t>case was cancelled</t>
  </si>
  <si>
    <t>enquiry</t>
  </si>
  <si>
    <t>inquiry</t>
  </si>
  <si>
    <t>WAIT</t>
  </si>
  <si>
    <t>Wait time</t>
  </si>
  <si>
    <t>sdf</t>
  </si>
  <si>
    <t>dsf</t>
  </si>
  <si>
    <t>a broken</t>
  </si>
  <si>
    <t>am not willing</t>
  </si>
  <si>
    <t>Help</t>
  </si>
  <si>
    <t>Impact/VC</t>
  </si>
  <si>
    <t>Impact Calc</t>
  </si>
  <si>
    <t>AgentSum</t>
  </si>
  <si>
    <t>Non-agent Sum</t>
  </si>
  <si>
    <t>Shared Sum</t>
  </si>
  <si>
    <t>Unknown Sum</t>
  </si>
  <si>
    <t>Rating Change - Std</t>
  </si>
  <si>
    <t>Special Count</t>
  </si>
  <si>
    <t>Rating Change - Special</t>
  </si>
  <si>
    <t>PNK</t>
  </si>
  <si>
    <t>doesn't</t>
  </si>
  <si>
    <t>changed</t>
  </si>
  <si>
    <t>cahnged</t>
  </si>
  <si>
    <t>DISP</t>
  </si>
  <si>
    <t>Dispatch issues</t>
  </si>
  <si>
    <t>wating</t>
  </si>
  <si>
    <t>number in Australia</t>
  </si>
  <si>
    <t>had to hang up</t>
  </si>
  <si>
    <t>I hang up</t>
  </si>
  <si>
    <t>so hung up</t>
  </si>
  <si>
    <t>we hang up</t>
  </si>
  <si>
    <t>me hang up</t>
  </si>
  <si>
    <t>I was hanging up</t>
  </si>
  <si>
    <t>Price of products and services</t>
  </si>
  <si>
    <t>I will be overseas</t>
  </si>
  <si>
    <t>Date (mmm 'yy)</t>
  </si>
  <si>
    <t>mmm 'yy</t>
  </si>
  <si>
    <t>nothin</t>
  </si>
  <si>
    <t>nothing</t>
  </si>
  <si>
    <t>was'nt</t>
  </si>
  <si>
    <t>I was not sure</t>
  </si>
  <si>
    <t>resolved</t>
  </si>
  <si>
    <t>I had no experience</t>
  </si>
  <si>
    <t>Correl</t>
  </si>
  <si>
    <t>Correl Coeff</t>
  </si>
  <si>
    <t>COUNTIF(R2,$AD$2)+COUNTIF(S2,$AD$2)+COUNTIF(T2,$AD$2)+COUNTIF(U2,$AD$2)+COUNTIF(V2,$AD$2)+COUNTIF(W2,$AD$2)+COUNTIF(X2,$AD$2)+COUNTIF(Y2,$AD$2)+COUNTIF(Z2,$AD$2)+COUNTIF(AA2,$AD$2)</t>
  </si>
  <si>
    <t>Correl alt.</t>
  </si>
  <si>
    <t>IFERROR(IF(FIND(AD2,AH2)&gt;0,1,0),0)</t>
  </si>
  <si>
    <t>when abroad</t>
  </si>
  <si>
    <t>overcharge</t>
  </si>
  <si>
    <t>overcharged</t>
  </si>
  <si>
    <t>abroad</t>
  </si>
  <si>
    <t>accents</t>
  </si>
  <si>
    <t>america</t>
  </si>
  <si>
    <t>asian</t>
  </si>
  <si>
    <t>Aussie</t>
  </si>
  <si>
    <t>Aust.</t>
  </si>
  <si>
    <t>Australia</t>
  </si>
  <si>
    <t>Australian</t>
  </si>
  <si>
    <t>Australians</t>
  </si>
  <si>
    <t>back to the us</t>
  </si>
  <si>
    <t>barely speak</t>
  </si>
  <si>
    <t>barely understand</t>
  </si>
  <si>
    <t>barrier</t>
  </si>
  <si>
    <t>better communication</t>
  </si>
  <si>
    <t>Britain</t>
  </si>
  <si>
    <t>british</t>
  </si>
  <si>
    <t>call center outside</t>
  </si>
  <si>
    <t>call centers outside</t>
  </si>
  <si>
    <t>cannot understand</t>
  </si>
  <si>
    <t>cheap labor</t>
  </si>
  <si>
    <t>citizen</t>
  </si>
  <si>
    <t>clear speaking</t>
  </si>
  <si>
    <t>clearer speaking</t>
  </si>
  <si>
    <t>communication gap</t>
  </si>
  <si>
    <t>communication skills were quite poor</t>
  </si>
  <si>
    <t>communication was difficult</t>
  </si>
  <si>
    <t>could not understand</t>
  </si>
  <si>
    <t>country</t>
  </si>
  <si>
    <t>diction</t>
  </si>
  <si>
    <t>difficult to understand</t>
  </si>
  <si>
    <t>domestic</t>
  </si>
  <si>
    <t>England</t>
  </si>
  <si>
    <t>farm out</t>
  </si>
  <si>
    <t>foreign</t>
  </si>
  <si>
    <t>get somebody I can understand</t>
  </si>
  <si>
    <t>get somebody I understand</t>
  </si>
  <si>
    <t>hard to decipher</t>
  </si>
  <si>
    <t>hard to understand</t>
  </si>
  <si>
    <t>Hinglish</t>
  </si>
  <si>
    <t>inarticulate</t>
  </si>
  <si>
    <t>india</t>
  </si>
  <si>
    <t>Indian</t>
  </si>
  <si>
    <t>language</t>
  </si>
  <si>
    <t>little slower</t>
  </si>
  <si>
    <t>more articulate</t>
  </si>
  <si>
    <t>mumble</t>
  </si>
  <si>
    <t>nationality</t>
  </si>
  <si>
    <t>native language</t>
  </si>
  <si>
    <t>not able to understand</t>
  </si>
  <si>
    <t>out source</t>
  </si>
  <si>
    <t>outsource</t>
  </si>
  <si>
    <t>paki</t>
  </si>
  <si>
    <t>Pakistan</t>
  </si>
  <si>
    <t>Pakistani</t>
  </si>
  <si>
    <t>philippines</t>
  </si>
  <si>
    <t>pronounce</t>
  </si>
  <si>
    <t>respell</t>
  </si>
  <si>
    <t>slow down</t>
  </si>
  <si>
    <t>someone who can communicate</t>
  </si>
  <si>
    <t>speak clearer</t>
  </si>
  <si>
    <t>speak clearly</t>
  </si>
  <si>
    <t>speak slow</t>
  </si>
  <si>
    <t>speak too fast</t>
  </si>
  <si>
    <t>speak too quickly</t>
  </si>
  <si>
    <t>speak up</t>
  </si>
  <si>
    <t>spelling</t>
  </si>
  <si>
    <t>spoke too fast</t>
  </si>
  <si>
    <t>spoke too quickly</t>
  </si>
  <si>
    <t>spoken up</t>
  </si>
  <si>
    <t>stateside</t>
  </si>
  <si>
    <t>talk too fast</t>
  </si>
  <si>
    <t>talks too fast</t>
  </si>
  <si>
    <t>the states</t>
  </si>
  <si>
    <t>translate</t>
  </si>
  <si>
    <t>trouble understanding me</t>
  </si>
  <si>
    <t>uk call center</t>
  </si>
  <si>
    <t>understandable agent</t>
  </si>
  <si>
    <t>understandable rep</t>
  </si>
  <si>
    <t>united states</t>
  </si>
  <si>
    <t>us people</t>
  </si>
  <si>
    <t>too long</t>
  </si>
  <si>
    <t>web</t>
  </si>
  <si>
    <t>Record ID</t>
  </si>
  <si>
    <t>accented</t>
  </si>
  <si>
    <t>trouble communicating</t>
  </si>
  <si>
    <t>Variation Factor</t>
  </si>
  <si>
    <t>VF_Flag</t>
  </si>
  <si>
    <t>Jan '13</t>
  </si>
  <si>
    <t>Category Frequency %</t>
  </si>
  <si>
    <t>trouble understanding</t>
  </si>
  <si>
    <t>a answer</t>
  </si>
  <si>
    <t>an answer</t>
  </si>
  <si>
    <t>spoke far too quickly</t>
  </si>
  <si>
    <t>speak more clearly</t>
  </si>
  <si>
    <t>phillipeans</t>
  </si>
  <si>
    <t>struggle to understand</t>
  </si>
  <si>
    <t>slower chats</t>
  </si>
  <si>
    <t>understand the advisor</t>
  </si>
  <si>
    <t>over charged</t>
  </si>
  <si>
    <t>weren't</t>
  </si>
  <si>
    <t>av</t>
  </si>
  <si>
    <t>were not</t>
  </si>
  <si>
    <t>over charge</t>
  </si>
  <si>
    <t>Baseline</t>
  </si>
  <si>
    <t>test</t>
  </si>
  <si>
    <t>TESTing test</t>
  </si>
  <si>
    <t>best</t>
  </si>
  <si>
    <t>Record #</t>
  </si>
  <si>
    <t>Period</t>
  </si>
  <si>
    <t>I have no knowledge of</t>
  </si>
  <si>
    <t>my knowledge of</t>
  </si>
  <si>
    <t>Orange</t>
  </si>
  <si>
    <t>Store issues</t>
  </si>
  <si>
    <t>did not understand a word</t>
  </si>
  <si>
    <t>audible voice</t>
  </si>
  <si>
    <t>speak properly</t>
  </si>
  <si>
    <t>spoken too fast</t>
  </si>
  <si>
    <t>speack</t>
  </si>
  <si>
    <t>speak</t>
  </si>
  <si>
    <t>to long</t>
  </si>
  <si>
    <t>stil</t>
  </si>
  <si>
    <t>still</t>
  </si>
  <si>
    <t>resoultion</t>
  </si>
  <si>
    <t>resolution</t>
  </si>
  <si>
    <t>I'd</t>
  </si>
  <si>
    <t>I would</t>
  </si>
  <si>
    <t>a liar</t>
  </si>
  <si>
    <t>abrupt</t>
  </si>
  <si>
    <t>accept responsibility</t>
  </si>
  <si>
    <t>accuse</t>
  </si>
  <si>
    <t>act as</t>
  </si>
  <si>
    <t>act like</t>
  </si>
  <si>
    <t>actually cared</t>
  </si>
  <si>
    <t>agenda</t>
  </si>
  <si>
    <t>agent assumed</t>
  </si>
  <si>
    <t>agent did not care</t>
  </si>
  <si>
    <t>aggravating</t>
  </si>
  <si>
    <t>aggressive</t>
  </si>
  <si>
    <t>agitate</t>
  </si>
  <si>
    <t>allowed me to finish</t>
  </si>
  <si>
    <t>annoy</t>
  </si>
  <si>
    <t>anxious to get off</t>
  </si>
  <si>
    <t>any concern</t>
  </si>
  <si>
    <t>argue</t>
  </si>
  <si>
    <t>arrogant</t>
  </si>
  <si>
    <t>attitude</t>
  </si>
  <si>
    <t>avoided the question</t>
  </si>
  <si>
    <t>awkward</t>
  </si>
  <si>
    <t>badger</t>
  </si>
  <si>
    <t>being courteous</t>
  </si>
  <si>
    <t>belittle</t>
  </si>
  <si>
    <t>better customer service</t>
  </si>
  <si>
    <t>beyond the point of logic</t>
  </si>
  <si>
    <t>bit too familiar</t>
  </si>
  <si>
    <t>blame</t>
  </si>
  <si>
    <t>blew me off</t>
  </si>
  <si>
    <t>blow me off</t>
  </si>
  <si>
    <t>bored</t>
  </si>
  <si>
    <t>bother</t>
  </si>
  <si>
    <t>brash</t>
  </si>
  <si>
    <t>butting</t>
  </si>
  <si>
    <t>callous</t>
  </si>
  <si>
    <t>canned answer</t>
  </si>
  <si>
    <t>canned response</t>
  </si>
  <si>
    <t>cannot provide quality service</t>
  </si>
  <si>
    <t>cares about</t>
  </si>
  <si>
    <t>cold</t>
  </si>
  <si>
    <t>communication breakdown</t>
  </si>
  <si>
    <t>communication skill</t>
  </si>
  <si>
    <t>condescend</t>
  </si>
  <si>
    <t>consideration</t>
  </si>
  <si>
    <t>could have apologized</t>
  </si>
  <si>
    <t>could have cared</t>
  </si>
  <si>
    <t>could have clarified</t>
  </si>
  <si>
    <t>could have listened</t>
  </si>
  <si>
    <t>could have stayed</t>
  </si>
  <si>
    <t>criminal</t>
  </si>
  <si>
    <t>cunning</t>
  </si>
  <si>
    <t>curt</t>
  </si>
  <si>
    <t>cut me off</t>
  </si>
  <si>
    <t>cut to the chase</t>
  </si>
  <si>
    <t>cutting me off</t>
  </si>
  <si>
    <t>deaf ear</t>
  </si>
  <si>
    <t>deal with the problem</t>
  </si>
  <si>
    <t>defensive</t>
  </si>
  <si>
    <t>deplorable</t>
  </si>
  <si>
    <t>did not believe me</t>
  </si>
  <si>
    <t>did not seem interested</t>
  </si>
  <si>
    <t>did not take ownership</t>
  </si>
  <si>
    <t>difficult to deal with</t>
  </si>
  <si>
    <t>dishonest</t>
  </si>
  <si>
    <t>disinterest</t>
  </si>
  <si>
    <t>dismiss</t>
  </si>
  <si>
    <t>disrespect</t>
  </si>
  <si>
    <t>distract</t>
  </si>
  <si>
    <t>do not think he understood</t>
  </si>
  <si>
    <t>do not think she understood</t>
  </si>
  <si>
    <t>do not think you care</t>
  </si>
  <si>
    <t>do not think you understand</t>
  </si>
  <si>
    <t>doubt the customer</t>
  </si>
  <si>
    <t>dry</t>
  </si>
  <si>
    <t>end the call as quick</t>
  </si>
  <si>
    <t>experience is dreadful</t>
  </si>
  <si>
    <t>experience was dreadful</t>
  </si>
  <si>
    <t>explain the information</t>
  </si>
  <si>
    <t>felt insignificant</t>
  </si>
  <si>
    <t>felt very pressured</t>
  </si>
  <si>
    <t>finish my sentence</t>
  </si>
  <si>
    <t>flirt</t>
  </si>
  <si>
    <t>following a routine</t>
  </si>
  <si>
    <t>generic</t>
  </si>
  <si>
    <t>get my point</t>
  </si>
  <si>
    <t>get off the phone</t>
  </si>
  <si>
    <t>get our point</t>
  </si>
  <si>
    <t>get rid of me</t>
  </si>
  <si>
    <t>give a hoot</t>
  </si>
  <si>
    <t>he did not care</t>
  </si>
  <si>
    <t>humility</t>
  </si>
  <si>
    <t>I do not need to be told</t>
  </si>
  <si>
    <t>I have been messed around</t>
  </si>
  <si>
    <t>I was dismissed</t>
  </si>
  <si>
    <t>if someone listened</t>
  </si>
  <si>
    <t>ignore me</t>
  </si>
  <si>
    <t>ignored me</t>
  </si>
  <si>
    <t>ignoring me</t>
  </si>
  <si>
    <t>impatient</t>
  </si>
  <si>
    <t>impersonal</t>
  </si>
  <si>
    <t>impolite</t>
  </si>
  <si>
    <t>in a hurry</t>
  </si>
  <si>
    <t>inconvenience to her</t>
  </si>
  <si>
    <t>inconvenience to him</t>
  </si>
  <si>
    <t>inconvenience to them</t>
  </si>
  <si>
    <t>indifferent</t>
  </si>
  <si>
    <t>inhuman</t>
  </si>
  <si>
    <t>initiative</t>
  </si>
  <si>
    <t>insincere</t>
  </si>
  <si>
    <t>instead of even trying</t>
  </si>
  <si>
    <t>insult</t>
  </si>
  <si>
    <t>integrity</t>
  </si>
  <si>
    <t>interested in helping</t>
  </si>
  <si>
    <t>interrupt</t>
  </si>
  <si>
    <t>intrusive</t>
  </si>
  <si>
    <t>irritated</t>
  </si>
  <si>
    <t>judgmental</t>
  </si>
  <si>
    <t>keep asking</t>
  </si>
  <si>
    <t>keep insisting</t>
  </si>
  <si>
    <t>keep saying</t>
  </si>
  <si>
    <t>keep telling</t>
  </si>
  <si>
    <t>kept asking</t>
  </si>
  <si>
    <t>kept insisting</t>
  </si>
  <si>
    <t>kept saying</t>
  </si>
  <si>
    <t>kept telling</t>
  </si>
  <si>
    <t>lack of cooperation</t>
  </si>
  <si>
    <t>laugh</t>
  </si>
  <si>
    <t>learn customer service</t>
  </si>
  <si>
    <t>lecture</t>
  </si>
  <si>
    <t>liar</t>
  </si>
  <si>
    <t>lie</t>
  </si>
  <si>
    <t>lies to customers</t>
  </si>
  <si>
    <t>like I was a burden</t>
  </si>
  <si>
    <t>like you care</t>
  </si>
  <si>
    <t>listen</t>
  </si>
  <si>
    <t>listen to me</t>
  </si>
  <si>
    <t>listening skills</t>
  </si>
  <si>
    <t>listening to me</t>
  </si>
  <si>
    <t>listening to the customer</t>
  </si>
  <si>
    <t>look after your customers</t>
  </si>
  <si>
    <t>lying</t>
  </si>
  <si>
    <t>make life very hard</t>
  </si>
  <si>
    <t>manners</t>
  </si>
  <si>
    <t>me beg</t>
  </si>
  <si>
    <t>miscommunicate</t>
  </si>
  <si>
    <t>misheard</t>
  </si>
  <si>
    <t>mislead</t>
  </si>
  <si>
    <t>misleading</t>
  </si>
  <si>
    <t>misrepresented</t>
  </si>
  <si>
    <t>misunderstand</t>
  </si>
  <si>
    <t>monotonous</t>
  </si>
  <si>
    <t>more attention</t>
  </si>
  <si>
    <t>more concern</t>
  </si>
  <si>
    <t>more cordial</t>
  </si>
  <si>
    <t>more court</t>
  </si>
  <si>
    <t>more customer focused</t>
  </si>
  <si>
    <t>more direct</t>
  </si>
  <si>
    <t>more empathy</t>
  </si>
  <si>
    <t>more engaged</t>
  </si>
  <si>
    <t>more enthusiasm</t>
  </si>
  <si>
    <t>more friendly</t>
  </si>
  <si>
    <t>more genuine</t>
  </si>
  <si>
    <t>more help</t>
  </si>
  <si>
    <t>more honest</t>
  </si>
  <si>
    <t>more patient</t>
  </si>
  <si>
    <t>more personal</t>
  </si>
  <si>
    <t>more pleasant</t>
  </si>
  <si>
    <t>more polite</t>
  </si>
  <si>
    <t>more positive</t>
  </si>
  <si>
    <t>more professional</t>
  </si>
  <si>
    <t>more reliable</t>
  </si>
  <si>
    <t>more respect</t>
  </si>
  <si>
    <t>more sensitive</t>
  </si>
  <si>
    <t>more serious</t>
  </si>
  <si>
    <t>more small talk</t>
  </si>
  <si>
    <t>more supportive</t>
  </si>
  <si>
    <t>more sympathetic</t>
  </si>
  <si>
    <t>more understanding</t>
  </si>
  <si>
    <t>nasty</t>
  </si>
  <si>
    <t>no compassion</t>
  </si>
  <si>
    <t>no impartial appraisal</t>
  </si>
  <si>
    <t>no ownership taken</t>
  </si>
  <si>
    <t>not assume</t>
  </si>
  <si>
    <t>not assuming</t>
  </si>
  <si>
    <t>not at all listening</t>
  </si>
  <si>
    <t>not be true</t>
  </si>
  <si>
    <t>not been true</t>
  </si>
  <si>
    <t>not bothered about</t>
  </si>
  <si>
    <t>not friendly</t>
  </si>
  <si>
    <t>not honest</t>
  </si>
  <si>
    <t>not listening</t>
  </si>
  <si>
    <t>not nice</t>
  </si>
  <si>
    <t>not patient</t>
  </si>
  <si>
    <t>not personal</t>
  </si>
  <si>
    <t>not professional enough</t>
  </si>
  <si>
    <t>not seem willing to help</t>
  </si>
  <si>
    <t>not taken seriously</t>
  </si>
  <si>
    <t>palm me off</t>
  </si>
  <si>
    <t>parrot</t>
  </si>
  <si>
    <t>passive</t>
  </si>
  <si>
    <t>patience</t>
  </si>
  <si>
    <t>pay attention</t>
  </si>
  <si>
    <t>plead</t>
  </si>
  <si>
    <t>politeness</t>
  </si>
  <si>
    <t>poor service</t>
  </si>
  <si>
    <t>pretend to care</t>
  </si>
  <si>
    <t>profanity</t>
  </si>
  <si>
    <t>query was avoided</t>
  </si>
  <si>
    <t>quoted lots of</t>
  </si>
  <si>
    <t>read line for line</t>
  </si>
  <si>
    <t>refuse</t>
  </si>
  <si>
    <t>refused</t>
  </si>
  <si>
    <t>reiterate</t>
  </si>
  <si>
    <t>rep assumed</t>
  </si>
  <si>
    <t>repetitive</t>
  </si>
  <si>
    <t>representative did not care</t>
  </si>
  <si>
    <t>ridicule</t>
  </si>
  <si>
    <t>robot</t>
  </si>
  <si>
    <t>rude</t>
  </si>
  <si>
    <t>rush</t>
  </si>
  <si>
    <t>sarcasm</t>
  </si>
  <si>
    <t>sarcastic</t>
  </si>
  <si>
    <t>sassy</t>
  </si>
  <si>
    <t>script</t>
  </si>
  <si>
    <t>scripted</t>
  </si>
  <si>
    <t>service is extremely poor</t>
  </si>
  <si>
    <t>service is poor</t>
  </si>
  <si>
    <t>service is very inconsistent</t>
  </si>
  <si>
    <t>service is very poor</t>
  </si>
  <si>
    <t>she did not care</t>
  </si>
  <si>
    <t>shocking customer service</t>
  </si>
  <si>
    <t>short with</t>
  </si>
  <si>
    <t>shout</t>
  </si>
  <si>
    <t>shut me</t>
  </si>
  <si>
    <t>shutting me</t>
  </si>
  <si>
    <t>simply understanding</t>
  </si>
  <si>
    <t>smug</t>
  </si>
  <si>
    <t>snide</t>
  </si>
  <si>
    <t>snip</t>
  </si>
  <si>
    <t>snob</t>
  </si>
  <si>
    <t>soft</t>
  </si>
  <si>
    <t>sound like</t>
  </si>
  <si>
    <t>sounding like</t>
  </si>
  <si>
    <t>speak over</t>
  </si>
  <si>
    <t>speak over me</t>
  </si>
  <si>
    <t>speak politely</t>
  </si>
  <si>
    <t>stayed on</t>
  </si>
  <si>
    <t>stop repeating the same questions</t>
  </si>
  <si>
    <t>surly</t>
  </si>
  <si>
    <t>sycophant</t>
  </si>
  <si>
    <t>talk down</t>
  </si>
  <si>
    <t>talk over</t>
  </si>
  <si>
    <t>talked like I was a customer</t>
  </si>
  <si>
    <t>talking to a wall</t>
  </si>
  <si>
    <t>template</t>
  </si>
  <si>
    <t>terminology</t>
  </si>
  <si>
    <t>than speak to me</t>
  </si>
  <si>
    <t>they did not care</t>
  </si>
  <si>
    <t>thief</t>
  </si>
  <si>
    <t>threat</t>
  </si>
  <si>
    <t>tone</t>
  </si>
  <si>
    <t>treat customer</t>
  </si>
  <si>
    <t>treat the customer</t>
  </si>
  <si>
    <t>treated badly</t>
  </si>
  <si>
    <t>treated better</t>
  </si>
  <si>
    <t>treated very badly</t>
  </si>
  <si>
    <t>unconcerned</t>
  </si>
  <si>
    <t>understand customers</t>
  </si>
  <si>
    <t>understand me</t>
  </si>
  <si>
    <t>understand the client</t>
  </si>
  <si>
    <t>understand the customers need</t>
  </si>
  <si>
    <t>understanding the client</t>
  </si>
  <si>
    <t>unenthusiastic</t>
  </si>
  <si>
    <t>unfriendly</t>
  </si>
  <si>
    <t>uninterested</t>
  </si>
  <si>
    <t>unkind</t>
  </si>
  <si>
    <t>unpleasant</t>
  </si>
  <si>
    <t>unprofessional</t>
  </si>
  <si>
    <t>unwilling to help</t>
  </si>
  <si>
    <t>upset</t>
  </si>
  <si>
    <t>verbiage</t>
  </si>
  <si>
    <t>walk the walk</t>
  </si>
  <si>
    <t>wanker</t>
  </si>
  <si>
    <t>way I have been treated</t>
  </si>
  <si>
    <t>were not very understanding</t>
  </si>
  <si>
    <t>hang on me</t>
  </si>
  <si>
    <t>hanged up</t>
  </si>
  <si>
    <t>hanging up</t>
  </si>
  <si>
    <t>hung on</t>
  </si>
  <si>
    <t>hung up</t>
  </si>
  <si>
    <t>hunged up</t>
  </si>
  <si>
    <t>phone down on me</t>
  </si>
  <si>
    <t>put the phone down</t>
  </si>
  <si>
    <t>advice was wrong</t>
  </si>
  <si>
    <t>advised me incorrectly</t>
  </si>
  <si>
    <t>agent did not know</t>
  </si>
  <si>
    <t>aware</t>
  </si>
  <si>
    <t>bad information</t>
  </si>
  <si>
    <t>basic stuff</t>
  </si>
  <si>
    <t>been brighter</t>
  </si>
  <si>
    <t>better advice</t>
  </si>
  <si>
    <t>better help</t>
  </si>
  <si>
    <t>better know</t>
  </si>
  <si>
    <t>better representative</t>
  </si>
  <si>
    <t>better staff</t>
  </si>
  <si>
    <t>better support</t>
  </si>
  <si>
    <t>better tech</t>
  </si>
  <si>
    <t>better training</t>
  </si>
  <si>
    <t>better understanding</t>
  </si>
  <si>
    <t>bog</t>
  </si>
  <si>
    <t>can explain</t>
  </si>
  <si>
    <t>checked with someone</t>
  </si>
  <si>
    <t>clear instructions</t>
  </si>
  <si>
    <t>clearer instructions</t>
  </si>
  <si>
    <t>clue</t>
  </si>
  <si>
    <t>clueless</t>
  </si>
  <si>
    <t>competent</t>
  </si>
  <si>
    <t>consistent mistakes</t>
  </si>
  <si>
    <t>contradicted</t>
  </si>
  <si>
    <t>contradicts</t>
  </si>
  <si>
    <t>correct answer</t>
  </si>
  <si>
    <t>correct information</t>
  </si>
  <si>
    <t>correct number</t>
  </si>
  <si>
    <t>could have figured</t>
  </si>
  <si>
    <t>could have known</t>
  </si>
  <si>
    <t>could not answer</t>
  </si>
  <si>
    <t>did not seem sure</t>
  </si>
  <si>
    <t>did not seem to understand</t>
  </si>
  <si>
    <t>different answers</t>
  </si>
  <si>
    <t>different stores</t>
  </si>
  <si>
    <t>dig deep</t>
  </si>
  <si>
    <t>do not think the advisor knew exactly</t>
  </si>
  <si>
    <t>dumb</t>
  </si>
  <si>
    <t>explain better</t>
  </si>
  <si>
    <t>explain the details</t>
  </si>
  <si>
    <t>explained better</t>
  </si>
  <si>
    <t>facts rights</t>
  </si>
  <si>
    <t>facts straight</t>
  </si>
  <si>
    <t>failed to inform</t>
  </si>
  <si>
    <t>false information</t>
  </si>
  <si>
    <t>gave the same information</t>
  </si>
  <si>
    <t>had no experience</t>
  </si>
  <si>
    <t>had no idea</t>
  </si>
  <si>
    <t>he did not know</t>
  </si>
  <si>
    <t>he did not understand</t>
  </si>
  <si>
    <t>he had no idea</t>
  </si>
  <si>
    <t>he would not understand</t>
  </si>
  <si>
    <t>help is worthless</t>
  </si>
  <si>
    <t>how to fix</t>
  </si>
  <si>
    <t>how to solve</t>
  </si>
  <si>
    <t>I was misinformed</t>
  </si>
  <si>
    <t>idiots</t>
  </si>
  <si>
    <t>ignorant</t>
  </si>
  <si>
    <t>improve knowledge</t>
  </si>
  <si>
    <t>incompetent</t>
  </si>
  <si>
    <t xml:space="preserve">inconsistent </t>
  </si>
  <si>
    <t>inconsistent advice</t>
  </si>
  <si>
    <t>incorrect number</t>
  </si>
  <si>
    <t>indecisive</t>
  </si>
  <si>
    <t>inept</t>
  </si>
  <si>
    <t>inexperience</t>
  </si>
  <si>
    <t>inoperative number</t>
  </si>
  <si>
    <t>kept going back</t>
  </si>
  <si>
    <t>knew what I was trying to say</t>
  </si>
  <si>
    <t>know about your services</t>
  </si>
  <si>
    <t>know more</t>
  </si>
  <si>
    <t>know the answers</t>
  </si>
  <si>
    <t>know the subject matter</t>
  </si>
  <si>
    <t>knowledge of</t>
  </si>
  <si>
    <t>knowledge of agent</t>
  </si>
  <si>
    <t>knowledge of customer rep</t>
  </si>
  <si>
    <t>knowledge of engineer</t>
  </si>
  <si>
    <t>knowledge of products</t>
  </si>
  <si>
    <t>knowledge of rep</t>
  </si>
  <si>
    <t>knowledge of support</t>
  </si>
  <si>
    <t>knowledge of technician</t>
  </si>
  <si>
    <t>knowledge of the product</t>
  </si>
  <si>
    <t>knowledge to diagnose</t>
  </si>
  <si>
    <t>knowledge to respond</t>
  </si>
  <si>
    <t>known the answer</t>
  </si>
  <si>
    <t>known the job</t>
  </si>
  <si>
    <t>lack of knowledge</t>
  </si>
  <si>
    <t>less than capable</t>
  </si>
  <si>
    <t>liked a straight answer</t>
  </si>
  <si>
    <t>mind numbingly slow</t>
  </si>
  <si>
    <t>more educated</t>
  </si>
  <si>
    <t>more efficient</t>
  </si>
  <si>
    <t>more experience</t>
  </si>
  <si>
    <t>more familiar</t>
  </si>
  <si>
    <t>more knowledgeable</t>
  </si>
  <si>
    <t>more precise</t>
  </si>
  <si>
    <t>more train</t>
  </si>
  <si>
    <t>more training</t>
  </si>
  <si>
    <t>need to be know</t>
  </si>
  <si>
    <t>need to know</t>
  </si>
  <si>
    <t>need to learn</t>
  </si>
  <si>
    <t>not capable</t>
  </si>
  <si>
    <t>not properly instructed</t>
  </si>
  <si>
    <t>not sure</t>
  </si>
  <si>
    <t>one single person</t>
  </si>
  <si>
    <t>qualified</t>
  </si>
  <si>
    <t>reinstruct</t>
  </si>
  <si>
    <t>rep did not know</t>
  </si>
  <si>
    <t>rep did not understand</t>
  </si>
  <si>
    <t>said different</t>
  </si>
  <si>
    <t>say different</t>
  </si>
  <si>
    <t>she did not know</t>
  </si>
  <si>
    <t>she did not understand</t>
  </si>
  <si>
    <t>she had no idea</t>
  </si>
  <si>
    <t>she would not understand</t>
  </si>
  <si>
    <t>silly questions</t>
  </si>
  <si>
    <t>smarter</t>
  </si>
  <si>
    <t>someone from the start who knew the answers</t>
  </si>
  <si>
    <t>specialize</t>
  </si>
  <si>
    <t>staff had difficulty</t>
  </si>
  <si>
    <t>stupid</t>
  </si>
  <si>
    <t>teach them</t>
  </si>
  <si>
    <t>they had no idea</t>
  </si>
  <si>
    <t>told either something completely different</t>
  </si>
  <si>
    <t>told one thing</t>
  </si>
  <si>
    <t>told something different</t>
  </si>
  <si>
    <t>train</t>
  </si>
  <si>
    <t>trained on</t>
  </si>
  <si>
    <t>training</t>
  </si>
  <si>
    <t>understand what I was</t>
  </si>
  <si>
    <t>understood me better</t>
  </si>
  <si>
    <t>understood what I was</t>
  </si>
  <si>
    <t>uneducated</t>
  </si>
  <si>
    <t>uninformed</t>
  </si>
  <si>
    <t>unneeded information</t>
  </si>
  <si>
    <t>unsure</t>
  </si>
  <si>
    <t>very green</t>
  </si>
  <si>
    <t>who understand</t>
  </si>
  <si>
    <t>who understands</t>
  </si>
  <si>
    <t>wrong answer</t>
  </si>
  <si>
    <t>wrong diagnosis</t>
  </si>
  <si>
    <t>wrong number</t>
  </si>
  <si>
    <t>your incompetence</t>
  </si>
  <si>
    <t>who I can understand</t>
  </si>
  <si>
    <t>another phone call</t>
  </si>
  <si>
    <t>attempts</t>
  </si>
  <si>
    <t>bounce</t>
  </si>
  <si>
    <t>continually calling</t>
  </si>
  <si>
    <t>different agents</t>
  </si>
  <si>
    <t>different call center</t>
  </si>
  <si>
    <t>different contacts</t>
  </si>
  <si>
    <t>different CSRS</t>
  </si>
  <si>
    <t>different numbers</t>
  </si>
  <si>
    <t>different operators</t>
  </si>
  <si>
    <t>different people</t>
  </si>
  <si>
    <t>different representatives</t>
  </si>
  <si>
    <t>eighth call</t>
  </si>
  <si>
    <t>eighth time</t>
  </si>
  <si>
    <t>few phone calls</t>
  </si>
  <si>
    <t>fifth attempt</t>
  </si>
  <si>
    <t>fifth call</t>
  </si>
  <si>
    <t>fifth contact</t>
  </si>
  <si>
    <t>fifth time</t>
  </si>
  <si>
    <t>final person</t>
  </si>
  <si>
    <t>first contact</t>
  </si>
  <si>
    <t>first person</t>
  </si>
  <si>
    <t>five calls</t>
  </si>
  <si>
    <t>five inquiries</t>
  </si>
  <si>
    <t>four calls</t>
  </si>
  <si>
    <t>four inquiries</t>
  </si>
  <si>
    <t>fourth attempt</t>
  </si>
  <si>
    <t>fourth call</t>
  </si>
  <si>
    <t>fourth contact</t>
  </si>
  <si>
    <t>fourth person</t>
  </si>
  <si>
    <t>fourth time</t>
  </si>
  <si>
    <t>have to callback</t>
  </si>
  <si>
    <t>have to ring again</t>
  </si>
  <si>
    <t>I had to recall</t>
  </si>
  <si>
    <t>I rang back</t>
  </si>
  <si>
    <t>job is done right the first time</t>
  </si>
  <si>
    <t>just one agent to handle</t>
  </si>
  <si>
    <t>making another call</t>
  </si>
  <si>
    <t>many agent</t>
  </si>
  <si>
    <t>many calls</t>
  </si>
  <si>
    <t>many individuals</t>
  </si>
  <si>
    <t>many inquiries</t>
  </si>
  <si>
    <t>more than one call</t>
  </si>
  <si>
    <t>more than one phone call</t>
  </si>
  <si>
    <t>much effort</t>
  </si>
  <si>
    <t>multiple agent</t>
  </si>
  <si>
    <t>multiple session</t>
  </si>
  <si>
    <t>multiple time</t>
  </si>
  <si>
    <t>multiple times</t>
  </si>
  <si>
    <t>ninth call</t>
  </si>
  <si>
    <t>ninth time</t>
  </si>
  <si>
    <t>number of time I have dealt</t>
  </si>
  <si>
    <t>numerous agent</t>
  </si>
  <si>
    <t>numerous call</t>
  </si>
  <si>
    <t>numerous individuals</t>
  </si>
  <si>
    <t>one person deal with my issue</t>
  </si>
  <si>
    <t>one person to speak</t>
  </si>
  <si>
    <t>rang earlier</t>
  </si>
  <si>
    <t>rang multiple times</t>
  </si>
  <si>
    <t>repeated call</t>
  </si>
  <si>
    <t>same query</t>
  </si>
  <si>
    <t>second call</t>
  </si>
  <si>
    <t>second contact</t>
  </si>
  <si>
    <t>second person</t>
  </si>
  <si>
    <t>second time</t>
  </si>
  <si>
    <t>seventh call</t>
  </si>
  <si>
    <t>seventh time</t>
  </si>
  <si>
    <t>several agents</t>
  </si>
  <si>
    <t>several engineers</t>
  </si>
  <si>
    <t>several people</t>
  </si>
  <si>
    <t>sixth call</t>
  </si>
  <si>
    <t>sixth time</t>
  </si>
  <si>
    <t>tenth call</t>
  </si>
  <si>
    <t>tenth time</t>
  </si>
  <si>
    <t>third attempt</t>
  </si>
  <si>
    <t>third call</t>
  </si>
  <si>
    <t>third contact</t>
  </si>
  <si>
    <t>third person</t>
  </si>
  <si>
    <t>third time</t>
  </si>
  <si>
    <t>three calls</t>
  </si>
  <si>
    <t>three inquiries</t>
  </si>
  <si>
    <t>three tries</t>
  </si>
  <si>
    <t>told me to call</t>
  </si>
  <si>
    <t>told to ring back</t>
  </si>
  <si>
    <t>too many phone calls</t>
  </si>
  <si>
    <t>two calls</t>
  </si>
  <si>
    <t>two inquiries</t>
  </si>
  <si>
    <t>two tries</t>
  </si>
  <si>
    <t>you have lots of calls</t>
  </si>
  <si>
    <t>cut off</t>
  </si>
  <si>
    <t>malfunction</t>
  </si>
  <si>
    <t>not resolved</t>
  </si>
  <si>
    <t>all over again</t>
  </si>
  <si>
    <t>be faster</t>
  </si>
  <si>
    <t>by the time</t>
  </si>
  <si>
    <t>could have been faster</t>
  </si>
  <si>
    <t>countless hours</t>
  </si>
  <si>
    <t>days to resolve</t>
  </si>
  <si>
    <t>deal of time</t>
  </si>
  <si>
    <t>expedite</t>
  </si>
  <si>
    <t>fix it promptly</t>
  </si>
  <si>
    <t>fixed it promptly</t>
  </si>
  <si>
    <t>get to it right away</t>
  </si>
  <si>
    <t>go through the whole</t>
  </si>
  <si>
    <t>going on for</t>
  </si>
  <si>
    <t>handle time</t>
  </si>
  <si>
    <t>how long it has taken</t>
  </si>
  <si>
    <t>I have to wait so long</t>
  </si>
  <si>
    <t>improve time</t>
  </si>
  <si>
    <t>it has been long enough</t>
  </si>
  <si>
    <t>length</t>
  </si>
  <si>
    <t>little faster</t>
  </si>
  <si>
    <t>little quicker</t>
  </si>
  <si>
    <t>more timely</t>
  </si>
  <si>
    <t>need prompt answer</t>
  </si>
  <si>
    <t>on the phone for</t>
  </si>
  <si>
    <t>quicker service</t>
  </si>
  <si>
    <t>quicker speed</t>
  </si>
  <si>
    <t>responded quicker</t>
  </si>
  <si>
    <t>response time</t>
  </si>
  <si>
    <t>sense of urgency</t>
  </si>
  <si>
    <t>several days</t>
  </si>
  <si>
    <t>sooner</t>
  </si>
  <si>
    <t>speedier</t>
  </si>
  <si>
    <t>spend more of my time</t>
  </si>
  <si>
    <t>spend more of my valuable time</t>
  </si>
  <si>
    <t>spent quites some time</t>
  </si>
  <si>
    <t>start all over</t>
  </si>
  <si>
    <t>takes ages</t>
  </si>
  <si>
    <t>taking longer</t>
  </si>
  <si>
    <t>tedious</t>
  </si>
  <si>
    <t>time consuming</t>
  </si>
  <si>
    <t>time is important</t>
  </si>
  <si>
    <t>time it took</t>
  </si>
  <si>
    <t>time required</t>
  </si>
  <si>
    <t>too more than</t>
  </si>
  <si>
    <t>took all day</t>
  </si>
  <si>
    <t>took all night</t>
  </si>
  <si>
    <t>unlimited time</t>
  </si>
  <si>
    <t>waste of my time</t>
  </si>
  <si>
    <t>waste of time</t>
  </si>
  <si>
    <t>wasted my time</t>
  </si>
  <si>
    <t>wasting my time</t>
  </si>
  <si>
    <t>weeks</t>
  </si>
  <si>
    <t>you delay</t>
  </si>
  <si>
    <t>DropDown</t>
  </si>
  <si>
    <t>Top Box %</t>
  </si>
  <si>
    <t>Bottom Box %</t>
  </si>
  <si>
    <t>Baseline adj.</t>
  </si>
  <si>
    <r>
      <t xml:space="preserve">IMPACT CALCULATION: </t>
    </r>
    <r>
      <rPr>
        <b/>
        <sz val="11"/>
        <color theme="1"/>
        <rFont val="Calibri"/>
        <family val="2"/>
        <scheme val="minor"/>
      </rPr>
      <t>RATING INFORMATION</t>
    </r>
  </si>
  <si>
    <r>
      <t xml:space="preserve">IMPACT CALCULATION: </t>
    </r>
    <r>
      <rPr>
        <b/>
        <sz val="11"/>
        <color theme="1"/>
        <rFont val="Calibri"/>
        <family val="2"/>
        <scheme val="minor"/>
      </rPr>
      <t>SURVEY INFORMATION</t>
    </r>
  </si>
  <si>
    <t>Selected Surveys</t>
  </si>
  <si>
    <t>Top box %</t>
  </si>
  <si>
    <t>Bot box</t>
  </si>
  <si>
    <t>Bot box %</t>
  </si>
  <si>
    <t>Combo Impact</t>
  </si>
  <si>
    <t>Indiv Impact</t>
  </si>
  <si>
    <t>Surveys</t>
  </si>
  <si>
    <t>Top box % for Baseline</t>
  </si>
  <si>
    <t>Selected TB</t>
  </si>
  <si>
    <t>fixed faster</t>
  </si>
  <si>
    <t>overdiagnosed</t>
  </si>
  <si>
    <t>multiple calls</t>
  </si>
  <si>
    <t>over an hour</t>
  </si>
  <si>
    <t>cut-off</t>
  </si>
  <si>
    <t>more interest</t>
  </si>
  <si>
    <t>more helpful</t>
  </si>
  <si>
    <t>numerous customer service</t>
  </si>
  <si>
    <t>job right in the first</t>
  </si>
  <si>
    <t>more quickly</t>
  </si>
  <si>
    <t>runing</t>
  </si>
  <si>
    <t>understand what you are talking</t>
  </si>
  <si>
    <t>gap of communication</t>
  </si>
  <si>
    <t>first instance</t>
  </si>
  <si>
    <t>notresolved</t>
  </si>
  <si>
    <t>running</t>
  </si>
  <si>
    <t>on line</t>
  </si>
  <si>
    <t>online</t>
  </si>
  <si>
    <t>mulfunction</t>
  </si>
  <si>
    <t>talk polite</t>
  </si>
  <si>
    <t>talk politely</t>
  </si>
  <si>
    <t>that can understand</t>
  </si>
  <si>
    <t>Australiian</t>
  </si>
  <si>
    <t>contacted you twice</t>
  </si>
  <si>
    <t>poor communication</t>
  </si>
  <si>
    <t>dept</t>
  </si>
  <si>
    <t>department</t>
  </si>
  <si>
    <t>the time</t>
  </si>
  <si>
    <t>our shop</t>
  </si>
  <si>
    <t>was not familiar</t>
  </si>
  <si>
    <t>first call</t>
  </si>
  <si>
    <t>product knowledge</t>
  </si>
  <si>
    <t>wrong information</t>
  </si>
  <si>
    <t>my shop</t>
  </si>
  <si>
    <t>calls</t>
  </si>
  <si>
    <t>contacts</t>
  </si>
  <si>
    <t>1st call</t>
  </si>
  <si>
    <t>2nd call</t>
  </si>
  <si>
    <t>3rd call</t>
  </si>
  <si>
    <t>4th call</t>
  </si>
  <si>
    <t>5th call</t>
  </si>
  <si>
    <t>1st phone call</t>
  </si>
  <si>
    <t>2nd phone call</t>
  </si>
  <si>
    <t>3rd phone call</t>
  </si>
  <si>
    <t>4th phone call</t>
  </si>
  <si>
    <t>5th phone call</t>
  </si>
  <si>
    <t>13 numbers</t>
  </si>
  <si>
    <t>13/1300</t>
  </si>
  <si>
    <t>1300 number</t>
  </si>
  <si>
    <t>1300 numbers</t>
  </si>
  <si>
    <t>24/7</t>
  </si>
  <si>
    <t>abandon my service</t>
  </si>
  <si>
    <t>abandoning my service</t>
  </si>
  <si>
    <t>about how I have been treated</t>
  </si>
  <si>
    <t>absolutely negative</t>
  </si>
  <si>
    <t>absurd</t>
  </si>
  <si>
    <t>accessible</t>
  </si>
  <si>
    <t>actual person</t>
  </si>
  <si>
    <t>afford</t>
  </si>
  <si>
    <t>all about the money</t>
  </si>
  <si>
    <t>allow the users to change</t>
  </si>
  <si>
    <t>allow users to change</t>
  </si>
  <si>
    <t>allowed to speak</t>
  </si>
  <si>
    <t>alternative provider</t>
  </si>
  <si>
    <t>always hangs up</t>
  </si>
  <si>
    <t>an hours wait</t>
  </si>
  <si>
    <t>annoyed</t>
  </si>
  <si>
    <t>another carrier</t>
  </si>
  <si>
    <t>another provider</t>
  </si>
  <si>
    <t>another server</t>
  </si>
  <si>
    <t>answer call quicker</t>
  </si>
  <si>
    <t>answer faster</t>
  </si>
  <si>
    <t>answer more quickly</t>
  </si>
  <si>
    <t>answer my call</t>
  </si>
  <si>
    <t>answer phone call quickly</t>
  </si>
  <si>
    <t>answer quicker</t>
  </si>
  <si>
    <t>answer system</t>
  </si>
  <si>
    <t>answer the call</t>
  </si>
  <si>
    <t>answer the phone</t>
  </si>
  <si>
    <t>answering system</t>
  </si>
  <si>
    <t>at my coin</t>
  </si>
  <si>
    <t>automated operator</t>
  </si>
  <si>
    <t>automated options</t>
  </si>
  <si>
    <t>automated service</t>
  </si>
  <si>
    <t>automated system</t>
  </si>
  <si>
    <t>automatic voice</t>
  </si>
  <si>
    <t>automation</t>
  </si>
  <si>
    <t>available on Sundays</t>
  </si>
  <si>
    <t>available on weekends</t>
  </si>
  <si>
    <t>awful</t>
  </si>
  <si>
    <t>back and forth</t>
  </si>
  <si>
    <t>background noise</t>
  </si>
  <si>
    <t>bad customer service</t>
  </si>
  <si>
    <t>bad impression</t>
  </si>
  <si>
    <t>badly handle</t>
  </si>
  <si>
    <t>barely hear</t>
  </si>
  <si>
    <t>be given notice</t>
  </si>
  <si>
    <t>be open on</t>
  </si>
  <si>
    <t>be quicker</t>
  </si>
  <si>
    <t>been with you</t>
  </si>
  <si>
    <t>being stolen from</t>
  </si>
  <si>
    <t>being with you</t>
  </si>
  <si>
    <t>below average</t>
  </si>
  <si>
    <t>best of the worst</t>
  </si>
  <si>
    <t>better access</t>
  </si>
  <si>
    <t>better deal</t>
  </si>
  <si>
    <t>better price</t>
  </si>
  <si>
    <t>big deal to change</t>
  </si>
  <si>
    <t>billed for</t>
  </si>
  <si>
    <t>bloody useless</t>
  </si>
  <si>
    <t>blows</t>
  </si>
  <si>
    <t>bogus</t>
  </si>
  <si>
    <t>bounced</t>
  </si>
  <si>
    <t>BS</t>
  </si>
  <si>
    <t>bucks</t>
  </si>
  <si>
    <t>bullshit</t>
  </si>
  <si>
    <t>bureaucracy</t>
  </si>
  <si>
    <t>busy to answer</t>
  </si>
  <si>
    <t>call another number</t>
  </si>
  <si>
    <t>call dropped out</t>
  </si>
  <si>
    <t>call quality was poor</t>
  </si>
  <si>
    <t>call through</t>
  </si>
  <si>
    <t>cannot do it online</t>
  </si>
  <si>
    <t>cannot put into words</t>
  </si>
  <si>
    <t>cannot wait until my contract runs out</t>
  </si>
  <si>
    <t>change carriers</t>
  </si>
  <si>
    <t>change my carrier</t>
  </si>
  <si>
    <t>change my network provider</t>
  </si>
  <si>
    <t>change providers</t>
  </si>
  <si>
    <t>changing carriers</t>
  </si>
  <si>
    <t>changing providers</t>
  </si>
  <si>
    <t>cheap plans</t>
  </si>
  <si>
    <t>cheaper</t>
  </si>
  <si>
    <t>cheaper package</t>
  </si>
  <si>
    <t>cherish their clients</t>
  </si>
  <si>
    <t>cherish their customers</t>
  </si>
  <si>
    <t>close the account</t>
  </si>
  <si>
    <t>communication between branches</t>
  </si>
  <si>
    <t>competitor</t>
  </si>
  <si>
    <t>complain</t>
  </si>
  <si>
    <t>compromise</t>
  </si>
  <si>
    <t>concerning</t>
  </si>
  <si>
    <t>confusion</t>
  </si>
  <si>
    <t>connection time could be</t>
  </si>
  <si>
    <t>constantly engaged</t>
  </si>
  <si>
    <t>contact number</t>
  </si>
  <si>
    <t>contact was lost</t>
  </si>
  <si>
    <t>contemplating moving</t>
  </si>
  <si>
    <t>contemplating switching</t>
  </si>
  <si>
    <t>correct area</t>
  </si>
  <si>
    <t>correct department</t>
  </si>
  <si>
    <t>correct service</t>
  </si>
  <si>
    <t>cost me a fortune</t>
  </si>
  <si>
    <t>cost of bundle</t>
  </si>
  <si>
    <t>cost to bundle</t>
  </si>
  <si>
    <t>cost too much</t>
  </si>
  <si>
    <t>could document</t>
  </si>
  <si>
    <t>could have advised me</t>
  </si>
  <si>
    <t>could have been better</t>
  </si>
  <si>
    <t>could have been smoother</t>
  </si>
  <si>
    <t>could have been told</t>
  </si>
  <si>
    <t>could have connected</t>
  </si>
  <si>
    <t>could have documented</t>
  </si>
  <si>
    <t>could not get an email address</t>
  </si>
  <si>
    <t>could not hear</t>
  </si>
  <si>
    <t>crackling</t>
  </si>
  <si>
    <t>crap</t>
  </si>
  <si>
    <t>cumbersome</t>
  </si>
  <si>
    <t>customer satisfaction</t>
  </si>
  <si>
    <t>customer service has deteriorated</t>
  </si>
  <si>
    <t>cut over process</t>
  </si>
  <si>
    <t>cut short</t>
  </si>
  <si>
    <t>dead silence</t>
  </si>
  <si>
    <t>degrade</t>
  </si>
  <si>
    <t>destroy</t>
  </si>
  <si>
    <t>different departments</t>
  </si>
  <si>
    <t>difficult to contact</t>
  </si>
  <si>
    <t>difficulty logging</t>
  </si>
  <si>
    <t>direct connection</t>
  </si>
  <si>
    <t>direct option</t>
  </si>
  <si>
    <t>disappointing</t>
  </si>
  <si>
    <t>disaster</t>
  </si>
  <si>
    <t>disconnected</t>
  </si>
  <si>
    <t>discontinue</t>
  </si>
  <si>
    <t>discourage</t>
  </si>
  <si>
    <t>disgrace</t>
  </si>
  <si>
    <t>disgraceful</t>
  </si>
  <si>
    <t>disgust</t>
  </si>
  <si>
    <t>disgusted</t>
  </si>
  <si>
    <t>disgusting</t>
  </si>
  <si>
    <t>dislike</t>
  </si>
  <si>
    <t>dissatisfied</t>
  </si>
  <si>
    <t>distant call</t>
  </si>
  <si>
    <t>distorted</t>
  </si>
  <si>
    <t>disturb</t>
  </si>
  <si>
    <t>do not play games</t>
  </si>
  <si>
    <t>do your job</t>
  </si>
  <si>
    <t>Dodo</t>
  </si>
  <si>
    <t>doubt i will stay</t>
  </si>
  <si>
    <t>drama</t>
  </si>
  <si>
    <t>dreadful service</t>
  </si>
  <si>
    <t>driven by process</t>
  </si>
  <si>
    <t>easier access</t>
  </si>
  <si>
    <t>easier options</t>
  </si>
  <si>
    <t>easier to speak to</t>
  </si>
  <si>
    <t>easier ways to speak to</t>
  </si>
  <si>
    <t>easy to hear</t>
  </si>
  <si>
    <t>echo</t>
  </si>
  <si>
    <t>employ more staff</t>
  </si>
  <si>
    <t>empower</t>
  </si>
  <si>
    <t>ensure your notes are accurate</t>
  </si>
  <si>
    <t>escalate</t>
  </si>
  <si>
    <t>escalated</t>
  </si>
  <si>
    <t>expensive</t>
  </si>
  <si>
    <t>exploitative</t>
  </si>
  <si>
    <t>extra operators</t>
  </si>
  <si>
    <t>faint</t>
  </si>
  <si>
    <t>find another service provider</t>
  </si>
  <si>
    <t>find it difficult to speak</t>
  </si>
  <si>
    <t>find it very difficult to speak</t>
  </si>
  <si>
    <t>flexible pricing</t>
  </si>
  <si>
    <t>fob</t>
  </si>
  <si>
    <t>fobbing</t>
  </si>
  <si>
    <t>force</t>
  </si>
  <si>
    <t>français</t>
  </si>
  <si>
    <t>french</t>
  </si>
  <si>
    <t>frustrate</t>
  </si>
  <si>
    <t>frustrated</t>
  </si>
  <si>
    <t>frustrating</t>
  </si>
  <si>
    <t>frustration</t>
  </si>
  <si>
    <t>fuck</t>
  </si>
  <si>
    <t>fucked</t>
  </si>
  <si>
    <t>fuzzy</t>
  </si>
  <si>
    <t>gain more money</t>
  </si>
  <si>
    <t>garbage</t>
  </si>
  <si>
    <t>get more money</t>
  </si>
  <si>
    <t>get straight through to the operator</t>
  </si>
  <si>
    <t>get through</t>
  </si>
  <si>
    <t>get to the correct person</t>
  </si>
  <si>
    <t>get to the right person</t>
  </si>
  <si>
    <t>get your act together</t>
  </si>
  <si>
    <t>getting through</t>
  </si>
  <si>
    <t>getting to speak with</t>
  </si>
  <si>
    <t>getting to the correct</t>
  </si>
  <si>
    <t>give me a person</t>
  </si>
  <si>
    <t>go out of my way</t>
  </si>
  <si>
    <t>going to a different network</t>
  </si>
  <si>
    <t>got a hold</t>
  </si>
  <si>
    <t>got through</t>
  </si>
  <si>
    <t>greed</t>
  </si>
  <si>
    <t>had to wait</t>
  </si>
  <si>
    <t>hand me back</t>
  </si>
  <si>
    <t>handed me back</t>
  </si>
  <si>
    <t>hard to contact</t>
  </si>
  <si>
    <t>hard to disconnect</t>
  </si>
  <si>
    <t>hard to get to</t>
  </si>
  <si>
    <t>hard to hear</t>
  </si>
  <si>
    <t>hardly hear</t>
  </si>
  <si>
    <t>hate</t>
  </si>
  <si>
    <t>having to wait</t>
  </si>
  <si>
    <t>hear me</t>
  </si>
  <si>
    <t>held on</t>
  </si>
  <si>
    <t>high bills</t>
  </si>
  <si>
    <t>hire more agents</t>
  </si>
  <si>
    <t>hire more help</t>
  </si>
  <si>
    <t>hire more support</t>
  </si>
  <si>
    <t>history recorded</t>
  </si>
  <si>
    <t>hold time</t>
  </si>
  <si>
    <t>holding time</t>
  </si>
  <si>
    <t>hoops</t>
  </si>
  <si>
    <t>hopeless</t>
  </si>
  <si>
    <t>hops</t>
  </si>
  <si>
    <t>horrendous</t>
  </si>
  <si>
    <t>horrible</t>
  </si>
  <si>
    <t>how to contact</t>
  </si>
  <si>
    <t>human</t>
  </si>
  <si>
    <t>I cannot afford it</t>
  </si>
  <si>
    <t>I did not authorize</t>
  </si>
  <si>
    <t>illegal</t>
  </si>
  <si>
    <t>improve efficiency</t>
  </si>
  <si>
    <t>improve on prices</t>
  </si>
  <si>
    <t>incentive to stay</t>
  </si>
  <si>
    <t>increase in</t>
  </si>
  <si>
    <t>increase prices</t>
  </si>
  <si>
    <t>infuriating</t>
  </si>
  <si>
    <t>intermediary</t>
  </si>
  <si>
    <t>intimidating</t>
  </si>
  <si>
    <t>ipod</t>
  </si>
  <si>
    <t>irritating</t>
  </si>
  <si>
    <t>its costing me</t>
  </si>
  <si>
    <t>ivr</t>
  </si>
  <si>
    <t>joke</t>
  </si>
  <si>
    <t>keep its customers</t>
  </si>
  <si>
    <t>keep the customers</t>
  </si>
  <si>
    <t>keep your customers</t>
  </si>
  <si>
    <t>kiss my</t>
  </si>
  <si>
    <t>knowledge base</t>
  </si>
  <si>
    <t>lack of decent</t>
  </si>
  <si>
    <t>lack of staff</t>
  </si>
  <si>
    <t>lame</t>
  </si>
  <si>
    <t>leave citi</t>
  </si>
  <si>
    <t>leave sooner or later</t>
  </si>
  <si>
    <t>leave the network</t>
  </si>
  <si>
    <t>leaving</t>
  </si>
  <si>
    <t>left with the cost</t>
  </si>
  <si>
    <t>less likely to recommend</t>
  </si>
  <si>
    <t>let down</t>
  </si>
  <si>
    <t>let me change my phone</t>
  </si>
  <si>
    <t>let me down</t>
  </si>
  <si>
    <t>let me talk directly</t>
  </si>
  <si>
    <t>let people wait</t>
  </si>
  <si>
    <t>let your customers know</t>
  </si>
  <si>
    <t>letting me end this contract</t>
  </si>
  <si>
    <t>lift your game</t>
  </si>
  <si>
    <t>line connection</t>
  </si>
  <si>
    <t>line could have been clearer</t>
  </si>
  <si>
    <t>line did not clear</t>
  </si>
  <si>
    <t>line dropped</t>
  </si>
  <si>
    <t>line quality</t>
  </si>
  <si>
    <t>line was unclear</t>
  </si>
  <si>
    <t>line was very unclear</t>
  </si>
  <si>
    <t>live person</t>
  </si>
  <si>
    <t>load of</t>
  </si>
  <si>
    <t>loath</t>
  </si>
  <si>
    <t>long delay</t>
  </si>
  <si>
    <t>long drawn out process</t>
  </si>
  <si>
    <t>long standing</t>
  </si>
  <si>
    <t>long term customers</t>
  </si>
  <si>
    <t>long time</t>
  </si>
  <si>
    <t>long wait</t>
  </si>
  <si>
    <t>long waits</t>
  </si>
  <si>
    <t>long way to go</t>
  </si>
  <si>
    <t>longer hours</t>
  </si>
  <si>
    <t>looking elsewhere</t>
  </si>
  <si>
    <t>lost a customer</t>
  </si>
  <si>
    <t>lost a valued customer</t>
  </si>
  <si>
    <t>lost confidence</t>
  </si>
  <si>
    <t>lost contact</t>
  </si>
  <si>
    <t>loud noise</t>
  </si>
  <si>
    <t>loyal</t>
  </si>
  <si>
    <t>loyal customer</t>
  </si>
  <si>
    <t>loyalty</t>
  </si>
  <si>
    <t>ludicrous</t>
  </si>
  <si>
    <t>make it easier to get through</t>
  </si>
  <si>
    <t>make it easier to talk to</t>
  </si>
  <si>
    <t>make me wait</t>
  </si>
  <si>
    <t>make your systems simpler</t>
  </si>
  <si>
    <t>making me wait</t>
  </si>
  <si>
    <t>manager</t>
  </si>
  <si>
    <t>managers</t>
  </si>
  <si>
    <t>many layers</t>
  </si>
  <si>
    <t>menu</t>
  </si>
  <si>
    <t>messed me around</t>
  </si>
  <si>
    <t>middle men</t>
  </si>
  <si>
    <t>mixed experiences</t>
  </si>
  <si>
    <t>more call centers</t>
  </si>
  <si>
    <t>more competitive</t>
  </si>
  <si>
    <t>more customer satisfaction</t>
  </si>
  <si>
    <t>more easy to talk</t>
  </si>
  <si>
    <t>more selection</t>
  </si>
  <si>
    <t>more staff</t>
  </si>
  <si>
    <t>much cheaper</t>
  </si>
  <si>
    <t>muffle</t>
  </si>
  <si>
    <t>need more people</t>
  </si>
  <si>
    <t>needed to call another number</t>
  </si>
  <si>
    <t>never be renewing</t>
  </si>
  <si>
    <t>never buy</t>
  </si>
  <si>
    <t>never notify</t>
  </si>
  <si>
    <t>never purchase</t>
  </si>
  <si>
    <t>never recommend</t>
  </si>
  <si>
    <t>new carrier</t>
  </si>
  <si>
    <t>new provider</t>
  </si>
  <si>
    <t>new staff</t>
  </si>
  <si>
    <t>next level</t>
  </si>
  <si>
    <t>nickel and dime</t>
  </si>
  <si>
    <t>nightmare</t>
  </si>
  <si>
    <t>nintendo</t>
  </si>
  <si>
    <t>no email address</t>
  </si>
  <si>
    <t>no number</t>
  </si>
  <si>
    <t>no one informed me</t>
  </si>
  <si>
    <t>no phone number</t>
  </si>
  <si>
    <t>no way to call you back</t>
  </si>
  <si>
    <t>not allowed to disclose</t>
  </si>
  <si>
    <t>not be renewing</t>
  </si>
  <si>
    <t>not be staying with</t>
  </si>
  <si>
    <t>not competitive</t>
  </si>
  <si>
    <t>not enough advisors</t>
  </si>
  <si>
    <t>not happy with the service</t>
  </si>
  <si>
    <t>not impressed</t>
  </si>
  <si>
    <t>not likely to make any such recommendation</t>
  </si>
  <si>
    <t>not notified</t>
  </si>
  <si>
    <t>not notifying</t>
  </si>
  <si>
    <t>not offered a replacement</t>
  </si>
  <si>
    <t>not open on</t>
  </si>
  <si>
    <t>not received official notification</t>
  </si>
  <si>
    <t>not satisfied</t>
  </si>
  <si>
    <t>not too impressed with the company</t>
  </si>
  <si>
    <t>not treated fairly</t>
  </si>
  <si>
    <t>not treated justly</t>
  </si>
  <si>
    <t>not true</t>
  </si>
  <si>
    <t>not wait as long</t>
  </si>
  <si>
    <t>notified of fees</t>
  </si>
  <si>
    <t>now I spend more</t>
  </si>
  <si>
    <t>number of options</t>
  </si>
  <si>
    <t>number to phone</t>
  </si>
  <si>
    <t>obstruct</t>
  </si>
  <si>
    <t>on hold</t>
  </si>
  <si>
    <t>once I got through</t>
  </si>
  <si>
    <t>only fair that you inform</t>
  </si>
  <si>
    <t>only fair you inform</t>
  </si>
  <si>
    <t>options given</t>
  </si>
  <si>
    <t>options system</t>
  </si>
  <si>
    <t>other providers</t>
  </si>
  <si>
    <t>outrageous</t>
  </si>
  <si>
    <t>overcomplicate</t>
  </si>
  <si>
    <t>pages are confusing</t>
  </si>
  <si>
    <t>pain</t>
  </si>
  <si>
    <t>pass up the chain sooner</t>
  </si>
  <si>
    <t>passing the buck</t>
  </si>
  <si>
    <t>pawn</t>
  </si>
  <si>
    <t>paying too much</t>
  </si>
  <si>
    <t>phone connection</t>
  </si>
  <si>
    <t>phone line</t>
  </si>
  <si>
    <t>phone tree</t>
  </si>
  <si>
    <t>piece of crap</t>
  </si>
  <si>
    <t>piss</t>
  </si>
  <si>
    <t>pissed off</t>
  </si>
  <si>
    <t>play station</t>
  </si>
  <si>
    <t>playstation</t>
  </si>
  <si>
    <t>policies</t>
  </si>
  <si>
    <t>policy</t>
  </si>
  <si>
    <t>poor customer service</t>
  </si>
  <si>
    <t>poor line</t>
  </si>
  <si>
    <t>poor quality</t>
  </si>
  <si>
    <t>prefer phone</t>
  </si>
  <si>
    <t>press button after button</t>
  </si>
  <si>
    <t>pressing buttons</t>
  </si>
  <si>
    <t>pretend to take notes</t>
  </si>
  <si>
    <t>process for changing ownership</t>
  </si>
  <si>
    <t>process has been a disaster</t>
  </si>
  <si>
    <t>processes for changing ownership</t>
  </si>
  <si>
    <t>profit</t>
  </si>
  <si>
    <t>prompts</t>
  </si>
  <si>
    <t>proper department</t>
  </si>
  <si>
    <t>protest</t>
  </si>
  <si>
    <t>protestation</t>
  </si>
  <si>
    <t>ps3</t>
  </si>
  <si>
    <t>push numbers</t>
  </si>
  <si>
    <t>put me through</t>
  </si>
  <si>
    <t>put your prices down</t>
  </si>
  <si>
    <t>putting me through</t>
  </si>
  <si>
    <t>quality of connection</t>
  </si>
  <si>
    <t>quick process</t>
  </si>
  <si>
    <t>quicker time</t>
  </si>
  <si>
    <t>real name</t>
  </si>
  <si>
    <t>real person</t>
  </si>
  <si>
    <t>recognition system</t>
  </si>
  <si>
    <t>recorded instructions</t>
  </si>
  <si>
    <t>recorder</t>
  </si>
  <si>
    <t>red tape</t>
  </si>
  <si>
    <t>redirect</t>
  </si>
  <si>
    <t>referred</t>
  </si>
  <si>
    <t>regret the change</t>
  </si>
  <si>
    <t>regretting the choice</t>
  </si>
  <si>
    <t>reminder</t>
  </si>
  <si>
    <t>renew</t>
  </si>
  <si>
    <t>required a payment</t>
  </si>
  <si>
    <t>right agent</t>
  </si>
  <si>
    <t>right department</t>
  </si>
  <si>
    <t>right person</t>
  </si>
  <si>
    <t>right tech</t>
  </si>
  <si>
    <t>roku</t>
  </si>
  <si>
    <t>route</t>
  </si>
  <si>
    <t>rubbish</t>
  </si>
  <si>
    <t>same time zone</t>
  </si>
  <si>
    <t>scramble line</t>
  </si>
  <si>
    <t>scrambled line</t>
  </si>
  <si>
    <t>screening</t>
  </si>
  <si>
    <t>second level</t>
  </si>
  <si>
    <t>sending me back</t>
  </si>
  <si>
    <t>senior level</t>
  </si>
  <si>
    <t>sent me back</t>
  </si>
  <si>
    <t>service is shocking</t>
  </si>
  <si>
    <t>service was substandard</t>
  </si>
  <si>
    <t>shell out</t>
  </si>
  <si>
    <t>shit</t>
  </si>
  <si>
    <t>shuffle</t>
  </si>
  <si>
    <t>shunt</t>
  </si>
  <si>
    <t>simpler way to talk to</t>
  </si>
  <si>
    <t>sloppy</t>
  </si>
  <si>
    <t>slow to answer</t>
  </si>
  <si>
    <t>sms warning</t>
  </si>
  <si>
    <t>someone to answer</t>
  </si>
  <si>
    <t>sony</t>
  </si>
  <si>
    <t>sound quality</t>
  </si>
  <si>
    <t>speak to a person</t>
  </si>
  <si>
    <t>speak to an advisor option</t>
  </si>
  <si>
    <t>speak to someone</t>
  </si>
  <si>
    <t>speak to someone verbally</t>
  </si>
  <si>
    <t>speaker</t>
  </si>
  <si>
    <t>start looking around</t>
  </si>
  <si>
    <t>static</t>
  </si>
  <si>
    <t>stood by you</t>
  </si>
  <si>
    <t>stop email</t>
  </si>
  <si>
    <t>stress</t>
  </si>
  <si>
    <t>stressed</t>
  </si>
  <si>
    <t>strict</t>
  </si>
  <si>
    <t>stuff you</t>
  </si>
  <si>
    <t>suck</t>
  </si>
  <si>
    <t>supervisor</t>
  </si>
  <si>
    <t>supervisors</t>
  </si>
  <si>
    <t>supplier</t>
  </si>
  <si>
    <t>support loop</t>
  </si>
  <si>
    <t>switch</t>
  </si>
  <si>
    <t>switched from one department to another</t>
  </si>
  <si>
    <t>take calls</t>
  </si>
  <si>
    <t>take my business elsewhere</t>
  </si>
  <si>
    <t>take notes of the conversation</t>
  </si>
  <si>
    <t>taped message</t>
  </si>
  <si>
    <t>telecom</t>
  </si>
  <si>
    <t>Telstra</t>
  </si>
  <si>
    <t>terminate my contract</t>
  </si>
  <si>
    <t>terminating my contract</t>
  </si>
  <si>
    <t>terrible</t>
  </si>
  <si>
    <t>third party</t>
  </si>
  <si>
    <t>through to</t>
  </si>
  <si>
    <t>time waiting</t>
  </si>
  <si>
    <t>timing issue</t>
  </si>
  <si>
    <t>told I cannot</t>
  </si>
  <si>
    <t>too long to speak</t>
  </si>
  <si>
    <t>too many options</t>
  </si>
  <si>
    <t>too many questions</t>
  </si>
  <si>
    <t>torture</t>
  </si>
  <si>
    <t>transfer</t>
  </si>
  <si>
    <t>transferred to</t>
  </si>
  <si>
    <t>transfers</t>
  </si>
  <si>
    <t>transparency</t>
  </si>
  <si>
    <t>treat your customer</t>
  </si>
  <si>
    <t>tree</t>
  </si>
  <si>
    <t>trust</t>
  </si>
  <si>
    <t>try to reach</t>
  </si>
  <si>
    <t>trying to reach</t>
  </si>
  <si>
    <t>underwhelm</t>
  </si>
  <si>
    <t>unhappiness</t>
  </si>
  <si>
    <t>unhappy</t>
  </si>
  <si>
    <t>unlikely to recommend</t>
  </si>
  <si>
    <t>unpleasant experience</t>
  </si>
  <si>
    <t>unsatisfied</t>
  </si>
  <si>
    <t>usage alerts were suspended</t>
  </si>
  <si>
    <t>valued customer</t>
  </si>
  <si>
    <t>victim</t>
  </si>
  <si>
    <t>voice automat</t>
  </si>
  <si>
    <t>voice quality</t>
  </si>
  <si>
    <t>voice recognition</t>
  </si>
  <si>
    <t>wait time</t>
  </si>
  <si>
    <t>waited for like</t>
  </si>
  <si>
    <t>waited in queue</t>
  </si>
  <si>
    <t>waited in queues</t>
  </si>
  <si>
    <t>waited so long</t>
  </si>
  <si>
    <t>waiting for ?? minutes</t>
  </si>
  <si>
    <t>waiting for any notification</t>
  </si>
  <si>
    <t>waiting is long</t>
  </si>
  <si>
    <t>waiting time</t>
  </si>
  <si>
    <t>waiting times</t>
  </si>
  <si>
    <t>waiting to be connected</t>
  </si>
  <si>
    <t>wallet</t>
  </si>
  <si>
    <t>was passed</t>
  </si>
  <si>
    <t>went silent</t>
  </si>
  <si>
    <t>which number to call</t>
  </si>
  <si>
    <t>will be going elsewhere</t>
  </si>
  <si>
    <t>will consider the competition</t>
  </si>
  <si>
    <t>without clients approval</t>
  </si>
  <si>
    <t>without customers approval</t>
  </si>
  <si>
    <t>without my agreement</t>
  </si>
  <si>
    <t>without my approval</t>
  </si>
  <si>
    <t>without my authority</t>
  </si>
  <si>
    <t>without my consent</t>
  </si>
  <si>
    <t>without notification</t>
  </si>
  <si>
    <t>worse off</t>
  </si>
  <si>
    <t>would not recontract</t>
  </si>
  <si>
    <t>wrong department</t>
  </si>
  <si>
    <t>wrong dept</t>
  </si>
  <si>
    <t>years as a customer</t>
  </si>
  <si>
    <t>you never answer</t>
  </si>
  <si>
    <t>stop annoying me</t>
  </si>
  <si>
    <t>unreasonable</t>
  </si>
  <si>
    <t>sucks</t>
  </si>
  <si>
    <t>do not care about me</t>
  </si>
  <si>
    <t>first time</t>
  </si>
  <si>
    <t>learn what customer service is</t>
  </si>
  <si>
    <t>pathetic company</t>
  </si>
  <si>
    <t>onshore</t>
  </si>
  <si>
    <t>do not look after your existing</t>
  </si>
  <si>
    <t>not giving me useful information</t>
  </si>
  <si>
    <t>takes a while to understand</t>
  </si>
  <si>
    <t>the way I was spoken to</t>
  </si>
  <si>
    <t>contract is up</t>
  </si>
  <si>
    <t>conflicting information</t>
  </si>
  <si>
    <t>shocking</t>
  </si>
  <si>
    <t>understand my questions</t>
  </si>
  <si>
    <t>explanation that I understand</t>
  </si>
  <si>
    <t>failed me</t>
  </si>
  <si>
    <t>notifying</t>
  </si>
  <si>
    <t>less value for money</t>
  </si>
  <si>
    <t>waiting period on phone</t>
  </si>
  <si>
    <t>unlock process</t>
  </si>
  <si>
    <t>biggest mistake</t>
  </si>
  <si>
    <t>mucked around</t>
  </si>
  <si>
    <t>sick</t>
  </si>
  <si>
    <t>passed from one</t>
  </si>
  <si>
    <t>details not taken down</t>
  </si>
  <si>
    <t>AS based call center</t>
  </si>
  <si>
    <t>hasnt</t>
  </si>
  <si>
    <t>disatisfied</t>
  </si>
  <si>
    <t>on shore</t>
  </si>
  <si>
    <t>x</t>
  </si>
  <si>
    <t>CatProx</t>
  </si>
  <si>
    <t>ProxVal</t>
  </si>
  <si>
    <t>Soft skills</t>
  </si>
  <si>
    <t>make more money</t>
  </si>
  <si>
    <t>abuse</t>
  </si>
  <si>
    <t>chase ups</t>
  </si>
  <si>
    <t>not pleased</t>
  </si>
  <si>
    <t>just to go away</t>
  </si>
  <si>
    <t>automated menus</t>
  </si>
  <si>
    <t>people you can understand</t>
  </si>
  <si>
    <t>change service provider</t>
  </si>
  <si>
    <t xml:space="preserve">not recommend </t>
  </si>
  <si>
    <t>in circles</t>
  </si>
  <si>
    <t>edge ways</t>
  </si>
  <si>
    <t>very poor</t>
  </si>
  <si>
    <t>silent</t>
  </si>
  <si>
    <t>myriad of options</t>
  </si>
  <si>
    <t>put through</t>
  </si>
  <si>
    <t>recommend</t>
  </si>
  <si>
    <t>recomend</t>
  </si>
  <si>
    <t>I just hung up</t>
  </si>
  <si>
    <t>pointless questions</t>
  </si>
  <si>
    <t>no record of the conversation</t>
  </si>
  <si>
    <t>amount quoted was too high</t>
  </si>
  <si>
    <t>not happy</t>
  </si>
  <si>
    <t>amend the error</t>
  </si>
  <si>
    <t>I do not think the advisor understood the problem</t>
  </si>
  <si>
    <t>difficult 2 understand</t>
  </si>
  <si>
    <t>could of</t>
  </si>
  <si>
    <t>cannot wait to leave</t>
  </si>
  <si>
    <t>Flag 23</t>
  </si>
  <si>
    <t>teach your employees</t>
  </si>
  <si>
    <t>would like better service</t>
  </si>
  <si>
    <t>rates could be lower</t>
  </si>
  <si>
    <t>taking our money</t>
  </si>
  <si>
    <t>set up my data incorrectly</t>
  </si>
  <si>
    <t>consideration on the pricing</t>
  </si>
  <si>
    <t>smile a little more</t>
  </si>
  <si>
    <t>little annoying</t>
  </si>
  <si>
    <t>improve customer service</t>
  </si>
  <si>
    <t>local representative</t>
  </si>
  <si>
    <t>cheques</t>
  </si>
  <si>
    <t>checks</t>
  </si>
  <si>
    <t>ismt</t>
  </si>
  <si>
    <t>follow up support</t>
  </si>
  <si>
    <t>Res Map</t>
  </si>
  <si>
    <t>Abbreviation</t>
  </si>
  <si>
    <t>price shop</t>
  </si>
  <si>
    <t>PERM</t>
  </si>
  <si>
    <t>Actions without permission</t>
  </si>
  <si>
    <t>OWN</t>
  </si>
  <si>
    <t>Ownership</t>
  </si>
  <si>
    <t>ORDER</t>
  </si>
  <si>
    <t>CANCEL</t>
  </si>
  <si>
    <t>Cancellation issues</t>
  </si>
  <si>
    <t>Ordering, inventory</t>
  </si>
  <si>
    <t>Authority to resolve</t>
  </si>
  <si>
    <t>powerless</t>
  </si>
  <si>
    <t>authority to correct</t>
  </si>
  <si>
    <t>out of their control</t>
  </si>
  <si>
    <t>not been cancelled as requested</t>
  </si>
  <si>
    <t>charge me to deliver</t>
  </si>
  <si>
    <t>never received a pick up notice</t>
  </si>
  <si>
    <t>sad</t>
  </si>
  <si>
    <t>incapable of doing anything</t>
  </si>
  <si>
    <t>no one seems to know anything</t>
  </si>
  <si>
    <t>not be purchasing from</t>
  </si>
  <si>
    <t>not buy</t>
  </si>
  <si>
    <t>back in stock</t>
  </si>
  <si>
    <t>not there when I was scheduled</t>
  </si>
  <si>
    <t>weeks after ordering</t>
  </si>
  <si>
    <t>not on order</t>
  </si>
  <si>
    <t>nobody had the willingness</t>
  </si>
  <si>
    <t>not their department</t>
  </si>
  <si>
    <t>signed off quickly</t>
  </si>
  <si>
    <t>not my department</t>
  </si>
  <si>
    <t>more willingness</t>
  </si>
  <si>
    <t>nobody contacted</t>
  </si>
  <si>
    <t>I would receive via email</t>
  </si>
  <si>
    <t>pricing much higher</t>
  </si>
  <si>
    <t>shipping mistake</t>
  </si>
  <si>
    <t>slow process</t>
  </si>
  <si>
    <t>hard to figure out</t>
  </si>
  <si>
    <t>diffult to fill in</t>
  </si>
  <si>
    <t>positive attitude</t>
  </si>
  <si>
    <t>did not want to help</t>
  </si>
  <si>
    <t>the run around</t>
  </si>
  <si>
    <t>if one is going to contact me</t>
  </si>
  <si>
    <t>price had gone up</t>
  </si>
  <si>
    <t>price has gone up</t>
  </si>
  <si>
    <t>not order anymore</t>
  </si>
  <si>
    <t>called again</t>
  </si>
  <si>
    <t>it would not let me</t>
  </si>
  <si>
    <t>prefer chatting</t>
  </si>
  <si>
    <t>prefer calling</t>
  </si>
  <si>
    <t>found none I liked</t>
  </si>
  <si>
    <t>RETURN</t>
  </si>
  <si>
    <t>Returns</t>
  </si>
  <si>
    <t>wanted to help but could not</t>
  </si>
  <si>
    <t>ended before</t>
  </si>
  <si>
    <t>price break</t>
  </si>
  <si>
    <t>compensate</t>
  </si>
  <si>
    <t>compensated</t>
  </si>
  <si>
    <t>compensation</t>
  </si>
  <si>
    <t>concession</t>
  </si>
  <si>
    <t>credit</t>
  </si>
  <si>
    <t>discount</t>
  </si>
  <si>
    <t>discounts</t>
  </si>
  <si>
    <t>for free</t>
  </si>
  <si>
    <t>free call</t>
  </si>
  <si>
    <t>free calls</t>
  </si>
  <si>
    <t>free gift</t>
  </si>
  <si>
    <t>free internet</t>
  </si>
  <si>
    <t>free min</t>
  </si>
  <si>
    <t>free phone calls</t>
  </si>
  <si>
    <t>free upgrade</t>
  </si>
  <si>
    <t>get a good deal</t>
  </si>
  <si>
    <t>money back</t>
  </si>
  <si>
    <t>more credit</t>
  </si>
  <si>
    <t>negotiate</t>
  </si>
  <si>
    <t>overdue credit</t>
  </si>
  <si>
    <t>percent off</t>
  </si>
  <si>
    <t>rebate</t>
  </si>
  <si>
    <t>recompense</t>
  </si>
  <si>
    <t>refund</t>
  </si>
  <si>
    <t>refunds</t>
  </si>
  <si>
    <t>reimburse</t>
  </si>
  <si>
    <t>reimbursed</t>
  </si>
  <si>
    <t>special offers</t>
  </si>
  <si>
    <t>void</t>
  </si>
  <si>
    <t>with no charge</t>
  </si>
  <si>
    <t>free minutes</t>
  </si>
  <si>
    <t>free mail</t>
  </si>
  <si>
    <t>not received it</t>
  </si>
  <si>
    <t>delivery problem</t>
  </si>
  <si>
    <t>delivery problems</t>
  </si>
  <si>
    <t>did not deliver my phone</t>
  </si>
  <si>
    <t>never received the phone</t>
  </si>
  <si>
    <t>not received my phone</t>
  </si>
  <si>
    <t>not received the phone</t>
  </si>
  <si>
    <t>still do not have a phone</t>
  </si>
  <si>
    <t>to be delivered</t>
  </si>
  <si>
    <t>waiting and counting</t>
  </si>
  <si>
    <t>waiting for item</t>
  </si>
  <si>
    <t>waiting for the delivery of my</t>
  </si>
  <si>
    <t>want my new phone</t>
  </si>
  <si>
    <t>when am I getting my phone</t>
  </si>
  <si>
    <t>automated machine</t>
  </si>
  <si>
    <t>could not get an answer</t>
  </si>
  <si>
    <t>skills</t>
  </si>
  <si>
    <t>could not get a price</t>
  </si>
  <si>
    <t>access to same information</t>
  </si>
  <si>
    <t>agent was not able</t>
  </si>
  <si>
    <t>next person</t>
  </si>
  <si>
    <t>problem with stock supply</t>
  </si>
  <si>
    <t>passing them off</t>
  </si>
  <si>
    <t>passing me off</t>
  </si>
  <si>
    <t>nobody offered</t>
  </si>
  <si>
    <t>made up</t>
  </si>
  <si>
    <t>actually done something</t>
  </si>
  <si>
    <t>actually helped me</t>
  </si>
  <si>
    <t>address the issue</t>
  </si>
  <si>
    <t>could have actually fixed</t>
  </si>
  <si>
    <t>could have add</t>
  </si>
  <si>
    <t>could have allow</t>
  </si>
  <si>
    <t>could have assist</t>
  </si>
  <si>
    <t>could have been fixed</t>
  </si>
  <si>
    <t>could have been helpful</t>
  </si>
  <si>
    <t>could have changed</t>
  </si>
  <si>
    <t>could have checked</t>
  </si>
  <si>
    <t>could have contacted</t>
  </si>
  <si>
    <t>could have directed</t>
  </si>
  <si>
    <t>could have done</t>
  </si>
  <si>
    <t>could have explained</t>
  </si>
  <si>
    <t>could have followed</t>
  </si>
  <si>
    <t>could have found</t>
  </si>
  <si>
    <t>could have given</t>
  </si>
  <si>
    <t>could have got</t>
  </si>
  <si>
    <t>could have helped</t>
  </si>
  <si>
    <t>could have hung</t>
  </si>
  <si>
    <t>could have inquired</t>
  </si>
  <si>
    <t>could have look</t>
  </si>
  <si>
    <t>could have made</t>
  </si>
  <si>
    <t>could have pointed</t>
  </si>
  <si>
    <t>could have put</t>
  </si>
  <si>
    <t>could have referred</t>
  </si>
  <si>
    <t>could have researched</t>
  </si>
  <si>
    <t>could have said</t>
  </si>
  <si>
    <t>could have sent</t>
  </si>
  <si>
    <t>could have shown</t>
  </si>
  <si>
    <t>could have spent</t>
  </si>
  <si>
    <t>could have started</t>
  </si>
  <si>
    <t>could have suggested</t>
  </si>
  <si>
    <t>could have taken</t>
  </si>
  <si>
    <t>could have talked</t>
  </si>
  <si>
    <t>could have told</t>
  </si>
  <si>
    <t>could have tracked</t>
  </si>
  <si>
    <t>could have transferred</t>
  </si>
  <si>
    <t>could have tried</t>
  </si>
  <si>
    <t>could have walked</t>
  </si>
  <si>
    <t>could not address</t>
  </si>
  <si>
    <t>could not be solved</t>
  </si>
  <si>
    <t>could not do anything</t>
  </si>
  <si>
    <t>could not fix</t>
  </si>
  <si>
    <t>could not tell me</t>
  </si>
  <si>
    <t>did not receive any help</t>
  </si>
  <si>
    <t>no attempt was made</t>
  </si>
  <si>
    <t>expect follow up</t>
  </si>
  <si>
    <t>someone would contact me</t>
  </si>
  <si>
    <t>requested for the information</t>
  </si>
  <si>
    <t>honor</t>
  </si>
  <si>
    <t>done several times</t>
  </si>
  <si>
    <t>all I need</t>
  </si>
  <si>
    <t>all I want</t>
  </si>
  <si>
    <t>all that was done</t>
  </si>
  <si>
    <t>all that was needed</t>
  </si>
  <si>
    <t>all the agent did</t>
  </si>
  <si>
    <t>all the rep did</t>
  </si>
  <si>
    <t>answer my question</t>
  </si>
  <si>
    <t>answer my questions</t>
  </si>
  <si>
    <t>answer the question</t>
  </si>
  <si>
    <t>answer the questions</t>
  </si>
  <si>
    <t>answering my question</t>
  </si>
  <si>
    <t>anything was resolved</t>
  </si>
  <si>
    <t>appreciate a resolution</t>
  </si>
  <si>
    <t>as requested</t>
  </si>
  <si>
    <t>asked more question</t>
  </si>
  <si>
    <t>at least ask me</t>
  </si>
  <si>
    <t>back where I started</t>
  </si>
  <si>
    <t>before the problem is resolved</t>
  </si>
  <si>
    <t>better explanation</t>
  </si>
  <si>
    <t>better info</t>
  </si>
  <si>
    <t>better solution</t>
  </si>
  <si>
    <t>better suggestion</t>
  </si>
  <si>
    <t>by doing what I</t>
  </si>
  <si>
    <t>by solving</t>
  </si>
  <si>
    <t>by sorting</t>
  </si>
  <si>
    <t>can not help</t>
  </si>
  <si>
    <t>cannot help me</t>
  </si>
  <si>
    <t>cannot help with my</t>
  </si>
  <si>
    <t>cannot receive messages</t>
  </si>
  <si>
    <t>clearer information</t>
  </si>
  <si>
    <t>continually occur</t>
  </si>
  <si>
    <t>continues to be a problem</t>
  </si>
  <si>
    <t>correct your errors</t>
  </si>
  <si>
    <t>did not explain</t>
  </si>
  <si>
    <t>did not find it very helpful</t>
  </si>
  <si>
    <t>did not get an answer</t>
  </si>
  <si>
    <t>did not get any help</t>
  </si>
  <si>
    <t>did not get the answer</t>
  </si>
  <si>
    <t>did not get the help</t>
  </si>
  <si>
    <t>did not sort my problem</t>
  </si>
  <si>
    <t>difficulty in getting a query resolved</t>
  </si>
  <si>
    <t>disabled</t>
  </si>
  <si>
    <t>discordance between</t>
  </si>
  <si>
    <t>dissatisfied with answer</t>
  </si>
  <si>
    <t>do everything myself</t>
  </si>
  <si>
    <t>do not know why</t>
  </si>
  <si>
    <t>do what I ask</t>
  </si>
  <si>
    <t>do what I asked</t>
  </si>
  <si>
    <t>done absolutely nothing</t>
  </si>
  <si>
    <t>done more to help</t>
  </si>
  <si>
    <t>done nothing</t>
  </si>
  <si>
    <t>drops out</t>
  </si>
  <si>
    <t>erased</t>
  </si>
  <si>
    <t>ever get resolved</t>
  </si>
  <si>
    <t>ever gets resolved</t>
  </si>
  <si>
    <t>explained other alternatives</t>
  </si>
  <si>
    <t>figure out</t>
  </si>
  <si>
    <t>finally resolve</t>
  </si>
  <si>
    <t>find a better way</t>
  </si>
  <si>
    <t>find a solution</t>
  </si>
  <si>
    <t>find alternative</t>
  </si>
  <si>
    <t>find out what is wrong</t>
  </si>
  <si>
    <t>fix my internet service</t>
  </si>
  <si>
    <t>fix my problem</t>
  </si>
  <si>
    <t>fix my Xbox</t>
  </si>
  <si>
    <t>fix the fault</t>
  </si>
  <si>
    <t>fix the issue</t>
  </si>
  <si>
    <t>fix things</t>
  </si>
  <si>
    <t>fixed a part</t>
  </si>
  <si>
    <t>fixing my problem</t>
  </si>
  <si>
    <t>fully sorted</t>
  </si>
  <si>
    <t>gave up</t>
  </si>
  <si>
    <t>get an answer</t>
  </si>
  <si>
    <t>get it wrong</t>
  </si>
  <si>
    <t>get me an answer</t>
  </si>
  <si>
    <t>get my issue fixed</t>
  </si>
  <si>
    <t>get my problem fixed</t>
  </si>
  <si>
    <t>get the information straight</t>
  </si>
  <si>
    <t>give me alternatives</t>
  </si>
  <si>
    <t>give me more options</t>
  </si>
  <si>
    <t>given me alternatives</t>
  </si>
  <si>
    <t>given no solution</t>
  </si>
  <si>
    <t>go the extra mile</t>
  </si>
  <si>
    <t>got nowhere</t>
  </si>
  <si>
    <t>grasping at straws</t>
  </si>
  <si>
    <t>has not occurred yet</t>
  </si>
  <si>
    <t>has not worked</t>
  </si>
  <si>
    <t>have no resolution</t>
  </si>
  <si>
    <t>have the authority</t>
  </si>
  <si>
    <t>have the problem sorted out</t>
  </si>
  <si>
    <t>have the same problem</t>
  </si>
  <si>
    <t>having more issues</t>
  </si>
  <si>
    <t>I do not know what was done</t>
  </si>
  <si>
    <t>I fixed</t>
  </si>
  <si>
    <t>I found how</t>
  </si>
  <si>
    <t>I found the answer</t>
  </si>
  <si>
    <t>I found the solution</t>
  </si>
  <si>
    <t>I gave up</t>
  </si>
  <si>
    <t>I give up</t>
  </si>
  <si>
    <t>i got nowhere</t>
  </si>
  <si>
    <t>I had to figure it out</t>
  </si>
  <si>
    <t>I have given up</t>
  </si>
  <si>
    <t>I resolve</t>
  </si>
  <si>
    <t>I solved</t>
  </si>
  <si>
    <t>I would like this problem resolved</t>
  </si>
  <si>
    <t>if anything was done</t>
  </si>
  <si>
    <t>if I was given the correct answer</t>
  </si>
  <si>
    <t>if I was given the correct answers</t>
  </si>
  <si>
    <t>if we were given the correct answer</t>
  </si>
  <si>
    <t>if we were given the correct answers</t>
  </si>
  <si>
    <t>inaccurate</t>
  </si>
  <si>
    <t>is not working</t>
  </si>
  <si>
    <t>issue came back</t>
  </si>
  <si>
    <t>issue is not resolved</t>
  </si>
  <si>
    <t>issue remains</t>
  </si>
  <si>
    <t>issue unresolved</t>
  </si>
  <si>
    <t>issues are not resolved</t>
  </si>
  <si>
    <t>it has not been solved</t>
  </si>
  <si>
    <t>lack of help</t>
  </si>
  <si>
    <t>lack of resolution</t>
  </si>
  <si>
    <t>lack of service</t>
  </si>
  <si>
    <t>lack of support</t>
  </si>
  <si>
    <t>left hanging</t>
  </si>
  <si>
    <t>like it resolved</t>
  </si>
  <si>
    <t>like my query resolved</t>
  </si>
  <si>
    <t>like to have got more information</t>
  </si>
  <si>
    <t>liked an explanation</t>
  </si>
  <si>
    <t>misguided</t>
  </si>
  <si>
    <t>more accurate</t>
  </si>
  <si>
    <t>more clear</t>
  </si>
  <si>
    <t>more complete</t>
  </si>
  <si>
    <t>more could have been done</t>
  </si>
  <si>
    <t>more detail</t>
  </si>
  <si>
    <t>more effort in trying</t>
  </si>
  <si>
    <t>more info</t>
  </si>
  <si>
    <t>more solution</t>
  </si>
  <si>
    <t>more specific</t>
  </si>
  <si>
    <t>more thorough</t>
  </si>
  <si>
    <t>need my query resolved</t>
  </si>
  <si>
    <t>need other option</t>
  </si>
  <si>
    <t>need to get the bb going</t>
  </si>
  <si>
    <t>needed to help</t>
  </si>
  <si>
    <t>never suggested</t>
  </si>
  <si>
    <t>never work</t>
  </si>
  <si>
    <t>nice to find out</t>
  </si>
  <si>
    <t>no answer</t>
  </si>
  <si>
    <t>no answers</t>
  </si>
  <si>
    <t>no confidence my complaint will be resolved</t>
  </si>
  <si>
    <t>no functional response</t>
  </si>
  <si>
    <t>no further on</t>
  </si>
  <si>
    <t>no help</t>
  </si>
  <si>
    <t>no internet</t>
  </si>
  <si>
    <t>no one can seem to fix it</t>
  </si>
  <si>
    <t>no positive outcome</t>
  </si>
  <si>
    <t>no resolution</t>
  </si>
  <si>
    <t>no results</t>
  </si>
  <si>
    <t>no solution</t>
  </si>
  <si>
    <t>nobody can solve my problem</t>
  </si>
  <si>
    <t>nobody seems able to help me</t>
  </si>
  <si>
    <t>nobody seems to be able to help me</t>
  </si>
  <si>
    <t>not able to connect</t>
  </si>
  <si>
    <t>not able to do</t>
  </si>
  <si>
    <t>not able to solve</t>
  </si>
  <si>
    <t>not able to sort</t>
  </si>
  <si>
    <t>not actually get the answer</t>
  </si>
  <si>
    <t>not addressed</t>
  </si>
  <si>
    <t>not answered</t>
  </si>
  <si>
    <t>not at all helpful</t>
  </si>
  <si>
    <t>not been rectified</t>
  </si>
  <si>
    <t>not been resolved</t>
  </si>
  <si>
    <t>not been solved</t>
  </si>
  <si>
    <t>not being solved</t>
  </si>
  <si>
    <t>not better off</t>
  </si>
  <si>
    <t>not completely resolved</t>
  </si>
  <si>
    <t>not deal with my</t>
  </si>
  <si>
    <t>not even resolved</t>
  </si>
  <si>
    <t>not fixed</t>
  </si>
  <si>
    <t>not fixed my problem</t>
  </si>
  <si>
    <t>not get a satisfactory answer</t>
  </si>
  <si>
    <t>not getting sorted</t>
  </si>
  <si>
    <t>not got my problem resolved</t>
  </si>
  <si>
    <t>not had a resolution</t>
  </si>
  <si>
    <t>not had my issue resolved</t>
  </si>
  <si>
    <t>not handled</t>
  </si>
  <si>
    <t>not happy with the result</t>
  </si>
  <si>
    <t>not help</t>
  </si>
  <si>
    <t>not helpful</t>
  </si>
  <si>
    <t>not helping me</t>
  </si>
  <si>
    <t>not of much help</t>
  </si>
  <si>
    <t>not really handled</t>
  </si>
  <si>
    <t>not rectified</t>
  </si>
  <si>
    <t>not resolved my issue</t>
  </si>
  <si>
    <t>not resolved my problem</t>
  </si>
  <si>
    <t>not resolved my situation</t>
  </si>
  <si>
    <t>not resolved yet</t>
  </si>
  <si>
    <t>not responding</t>
  </si>
  <si>
    <t>not solve</t>
  </si>
  <si>
    <t>not sorted</t>
  </si>
  <si>
    <t>not sure if my request was handled properly</t>
  </si>
  <si>
    <t>not very helpful</t>
  </si>
  <si>
    <t>free delivery</t>
  </si>
  <si>
    <t>free shipping</t>
  </si>
  <si>
    <t>pack</t>
  </si>
  <si>
    <t>send in</t>
  </si>
  <si>
    <t>sent in</t>
  </si>
  <si>
    <t>track</t>
  </si>
  <si>
    <t>wrong iPhone sent</t>
  </si>
  <si>
    <t>wrong phone sent</t>
  </si>
  <si>
    <t>not nasty</t>
  </si>
  <si>
    <t>not rude</t>
  </si>
  <si>
    <t>WARR</t>
  </si>
  <si>
    <t>aggrevation</t>
  </si>
  <si>
    <t>aggravation</t>
  </si>
  <si>
    <t>conformation</t>
  </si>
  <si>
    <t>confirmation</t>
  </si>
  <si>
    <t>knowledgable</t>
  </si>
  <si>
    <t>knowledgeable</t>
  </si>
  <si>
    <t>funds will take time to get back</t>
  </si>
  <si>
    <t>delivery address was wrong</t>
  </si>
  <si>
    <t>billing address was wrong</t>
  </si>
  <si>
    <t>before processing the order</t>
  </si>
  <si>
    <t>hassle ordering online</t>
  </si>
  <si>
    <t>never received the product</t>
  </si>
  <si>
    <t>trained correctly</t>
  </si>
  <si>
    <t>paying more</t>
  </si>
  <si>
    <t>paid more</t>
  </si>
  <si>
    <t>getting the right answer</t>
  </si>
  <si>
    <t>getting the right answers</t>
  </si>
  <si>
    <t>wrong size</t>
  </si>
  <si>
    <t>not received confirmation</t>
  </si>
  <si>
    <t>failed to change the order</t>
  </si>
  <si>
    <t>wastes my time</t>
  </si>
  <si>
    <t>membership rewards</t>
  </si>
  <si>
    <t>gift card</t>
  </si>
  <si>
    <t>make the sale</t>
  </si>
  <si>
    <t>say whatever</t>
  </si>
  <si>
    <t>was not knowledgeable</t>
  </si>
  <si>
    <t>never order anything</t>
  </si>
  <si>
    <t>order did not go through</t>
  </si>
  <si>
    <t>held me up</t>
  </si>
  <si>
    <t>hold me up</t>
  </si>
  <si>
    <t>number of people</t>
  </si>
  <si>
    <t>first CSR</t>
  </si>
  <si>
    <t>first agent</t>
  </si>
  <si>
    <t>first rep</t>
  </si>
  <si>
    <t>never notified</t>
  </si>
  <si>
    <t>for hours</t>
  </si>
  <si>
    <t>I was so mad</t>
  </si>
  <si>
    <t>a return call</t>
  </si>
  <si>
    <t>action a request</t>
  </si>
  <si>
    <t>as promised</t>
  </si>
  <si>
    <t>automated email</t>
  </si>
  <si>
    <t>awaiting a phone call</t>
  </si>
  <si>
    <t>awaiting a reply</t>
  </si>
  <si>
    <t>awaiting confirmation</t>
  </si>
  <si>
    <t>awaiting for outcome</t>
  </si>
  <si>
    <t>awaiting outcome</t>
  </si>
  <si>
    <t>awaiting written confirmation</t>
  </si>
  <si>
    <t>being quick</t>
  </si>
  <si>
    <t>better follow through</t>
  </si>
  <si>
    <t>bit quicker</t>
  </si>
  <si>
    <t>by calling back</t>
  </si>
  <si>
    <t>by doing what he</t>
  </si>
  <si>
    <t>by doing what she</t>
  </si>
  <si>
    <t>by doing what they</t>
  </si>
  <si>
    <t>call me back</t>
  </si>
  <si>
    <t>call people back</t>
  </si>
  <si>
    <t>call you back</t>
  </si>
  <si>
    <t>callback when u said</t>
  </si>
  <si>
    <t>callback when you said</t>
  </si>
  <si>
    <t>called me back</t>
  </si>
  <si>
    <t>can someone call</t>
  </si>
  <si>
    <t>chase it up</t>
  </si>
  <si>
    <t>contacted back</t>
  </si>
  <si>
    <t>could have called me</t>
  </si>
  <si>
    <t>day went by</t>
  </si>
  <si>
    <t>days to respond</t>
  </si>
  <si>
    <t>did not call back</t>
  </si>
  <si>
    <t>did not do what he said</t>
  </si>
  <si>
    <t>did not do what she said</t>
  </si>
  <si>
    <t>did not hear from anyone</t>
  </si>
  <si>
    <t>did not send all the information</t>
  </si>
  <si>
    <t>do as you promise</t>
  </si>
  <si>
    <t>do what you promise</t>
  </si>
  <si>
    <t>do what you say</t>
  </si>
  <si>
    <t>do you read responses</t>
  </si>
  <si>
    <t>expect a call</t>
  </si>
  <si>
    <t>expect a phone call</t>
  </si>
  <si>
    <t>expecting a call</t>
  </si>
  <si>
    <t>failed to make contact</t>
  </si>
  <si>
    <t>fails to make contact</t>
  </si>
  <si>
    <t>forgot to send me</t>
  </si>
  <si>
    <t>form letter</t>
  </si>
  <si>
    <t>fulfill what was promised</t>
  </si>
  <si>
    <t>get back to</t>
  </si>
  <si>
    <t>get back with</t>
  </si>
  <si>
    <t>get in touch</t>
  </si>
  <si>
    <t>getting back</t>
  </si>
  <si>
    <t>going to contact</t>
  </si>
  <si>
    <t>had done what I requested</t>
  </si>
  <si>
    <t>have a callback</t>
  </si>
  <si>
    <t>have not heard from</t>
  </si>
  <si>
    <t>I got no response</t>
  </si>
  <si>
    <t>ignoring these undertakings</t>
  </si>
  <si>
    <t>keep your promise</t>
  </si>
  <si>
    <t>keep your word</t>
  </si>
  <si>
    <t>lack of communication</t>
  </si>
  <si>
    <t>like to receive the information I asked for</t>
  </si>
  <si>
    <t>make contact</t>
  </si>
  <si>
    <t>make me call back</t>
  </si>
  <si>
    <t>making me call back</t>
  </si>
  <si>
    <t>more diligent</t>
  </si>
  <si>
    <t>more prompt</t>
  </si>
  <si>
    <t>need to action</t>
  </si>
  <si>
    <t>never arrived</t>
  </si>
  <si>
    <t>never came back to me</t>
  </si>
  <si>
    <t>never contacted</t>
  </si>
  <si>
    <t>never followed</t>
  </si>
  <si>
    <t>never get a call</t>
  </si>
  <si>
    <t>never heard back</t>
  </si>
  <si>
    <t>never received a call</t>
  </si>
  <si>
    <t>never replied</t>
  </si>
  <si>
    <t xml:space="preserve">never responded to </t>
  </si>
  <si>
    <t>nice to receive a call</t>
  </si>
  <si>
    <t>no action taken</t>
  </si>
  <si>
    <t>no communication</t>
  </si>
  <si>
    <t>no contact</t>
  </si>
  <si>
    <t>no one call</t>
  </si>
  <si>
    <t>no one called</t>
  </si>
  <si>
    <t>no one came</t>
  </si>
  <si>
    <t>no one contact</t>
  </si>
  <si>
    <t>no one ever does</t>
  </si>
  <si>
    <t>no one has called</t>
  </si>
  <si>
    <t>no one has returned my call</t>
  </si>
  <si>
    <t>no one return</t>
  </si>
  <si>
    <t>no receipt of communication</t>
  </si>
  <si>
    <t>no replies</t>
  </si>
  <si>
    <t>no reply</t>
  </si>
  <si>
    <t>nobody call</t>
  </si>
  <si>
    <t>nobody contact</t>
  </si>
  <si>
    <t>not been contact</t>
  </si>
  <si>
    <t>not been contacted</t>
  </si>
  <si>
    <t>not been processed</t>
  </si>
  <si>
    <t>not being fulfilled</t>
  </si>
  <si>
    <t>not call me back</t>
  </si>
  <si>
    <t>not called back</t>
  </si>
  <si>
    <t>not contact me</t>
  </si>
  <si>
    <t>not email</t>
  </si>
  <si>
    <t>not followed through</t>
  </si>
  <si>
    <t>not had a return</t>
  </si>
  <si>
    <t>not heard anything</t>
  </si>
  <si>
    <t>not heard back</t>
  </si>
  <si>
    <t>not receive a call back</t>
  </si>
  <si>
    <t>not receive a callback</t>
  </si>
  <si>
    <t>not received said call</t>
  </si>
  <si>
    <t>not reply</t>
  </si>
  <si>
    <t>not respond to my</t>
  </si>
  <si>
    <t>not responding to my</t>
  </si>
  <si>
    <t>not return my call</t>
  </si>
  <si>
    <t>not returned my call</t>
  </si>
  <si>
    <t>not send email</t>
  </si>
  <si>
    <t>or response</t>
  </si>
  <si>
    <t>phone back</t>
  </si>
  <si>
    <t>phone me back</t>
  </si>
  <si>
    <t>phone tag</t>
  </si>
  <si>
    <t>phoning back</t>
  </si>
  <si>
    <t>please call me</t>
  </si>
  <si>
    <t>please contact me</t>
  </si>
  <si>
    <t>promise given not kept</t>
  </si>
  <si>
    <t>promised a callback</t>
  </si>
  <si>
    <t>promised a return phone call</t>
  </si>
  <si>
    <t>promised he would ring back</t>
  </si>
  <si>
    <t>promised she would ring back</t>
  </si>
  <si>
    <t>promised to callback</t>
  </si>
  <si>
    <t>promises</t>
  </si>
  <si>
    <t>quicker turn</t>
  </si>
  <si>
    <t>respond direct</t>
  </si>
  <si>
    <t>return calls</t>
  </si>
  <si>
    <t>ring back</t>
  </si>
  <si>
    <t>ring me back</t>
  </si>
  <si>
    <t>stick to your word</t>
  </si>
  <si>
    <t>still waiting</t>
  </si>
  <si>
    <t>still waiting for</t>
  </si>
  <si>
    <t>still waiting from an enquiry</t>
  </si>
  <si>
    <t>still waiting on a call</t>
  </si>
  <si>
    <t>supposed to call</t>
  </si>
  <si>
    <t>supposed to receive a callback</t>
  </si>
  <si>
    <t>timely communication</t>
  </si>
  <si>
    <t>to have called back</t>
  </si>
  <si>
    <t>told I would receive a call</t>
  </si>
  <si>
    <t>told I would receive a callback</t>
  </si>
  <si>
    <t>told I would receive a phone</t>
  </si>
  <si>
    <t>told someone will ring</t>
  </si>
  <si>
    <t>waited all day</t>
  </si>
  <si>
    <t>waiting a reply</t>
  </si>
  <si>
    <t>waiting for a call</t>
  </si>
  <si>
    <t>waiting for a callback</t>
  </si>
  <si>
    <t>waiting for phone call</t>
  </si>
  <si>
    <t>waiting on a</t>
  </si>
  <si>
    <t>waiting to be contacted</t>
  </si>
  <si>
    <t>waiting to hear back</t>
  </si>
  <si>
    <t>were to receive a callback</t>
  </si>
  <si>
    <t>will contact</t>
  </si>
  <si>
    <t>would callback</t>
  </si>
  <si>
    <t>yet to receive a call</t>
  </si>
  <si>
    <t>you are going to callback</t>
  </si>
  <si>
    <t>advertised wrongly</t>
  </si>
  <si>
    <t>be honest</t>
  </si>
  <si>
    <t>deceit</t>
  </si>
  <si>
    <t>defrauding</t>
  </si>
  <si>
    <t>honour the information</t>
  </si>
  <si>
    <t>illusion</t>
  </si>
  <si>
    <t>legal action</t>
  </si>
  <si>
    <t>lied to</t>
  </si>
  <si>
    <t>lies</t>
  </si>
  <si>
    <t>litigation</t>
  </si>
  <si>
    <t>ombudsman</t>
  </si>
  <si>
    <t>rip me</t>
  </si>
  <si>
    <t>rip off</t>
  </si>
  <si>
    <t>rip us</t>
  </si>
  <si>
    <t>ripped off</t>
  </si>
  <si>
    <t>ripping me</t>
  </si>
  <si>
    <t>ripping us</t>
  </si>
  <si>
    <t>scam</t>
  </si>
  <si>
    <t>tell your customer lies</t>
  </si>
  <si>
    <t>thieving</t>
  </si>
  <si>
    <t>underhand</t>
  </si>
  <si>
    <t>untrustworthy</t>
  </si>
  <si>
    <t>back your product</t>
  </si>
  <si>
    <t>insurance</t>
  </si>
  <si>
    <t>insurance claims</t>
  </si>
  <si>
    <t>insurance plan</t>
  </si>
  <si>
    <t>lifetime warranty</t>
  </si>
  <si>
    <t>longer warranty</t>
  </si>
  <si>
    <t>not replace</t>
  </si>
  <si>
    <t>reconditioned</t>
  </si>
  <si>
    <t>refurbish</t>
  </si>
  <si>
    <t>refurbished</t>
  </si>
  <si>
    <t>replacement</t>
  </si>
  <si>
    <t>stand by your product</t>
  </si>
  <si>
    <t>stand up</t>
  </si>
  <si>
    <t>CONN</t>
  </si>
  <si>
    <t>Phone/chat connectivity</t>
  </si>
  <si>
    <t>MISINFO</t>
  </si>
  <si>
    <t>Misinformation</t>
  </si>
  <si>
    <t>I do not care</t>
  </si>
  <si>
    <t>else where</t>
  </si>
  <si>
    <t>elsehwere</t>
  </si>
  <si>
    <t>with out</t>
  </si>
  <si>
    <t>without</t>
  </si>
  <si>
    <t>miselading</t>
  </si>
  <si>
    <t>straight forward</t>
  </si>
  <si>
    <t>straightforward</t>
  </si>
  <si>
    <t>credit card</t>
  </si>
  <si>
    <t>first time use</t>
  </si>
  <si>
    <t>I did not really care</t>
  </si>
  <si>
    <t>reward card</t>
  </si>
  <si>
    <t>someone's day was not going well</t>
  </si>
  <si>
    <t>do not have the product</t>
  </si>
  <si>
    <t>automated phone system</t>
  </si>
  <si>
    <t>cannot stand waiting</t>
  </si>
  <si>
    <t>they were gone</t>
  </si>
  <si>
    <t>straightforward answers</t>
  </si>
  <si>
    <t>do not care</t>
  </si>
  <si>
    <t>transferred</t>
  </si>
  <si>
    <t>have yet to see nor hear</t>
  </si>
  <si>
    <t>have yet to see or hear</t>
  </si>
  <si>
    <t>I would receive an email</t>
  </si>
  <si>
    <t>disgruntled</t>
  </si>
  <si>
    <t>let me know what is going on</t>
  </si>
  <si>
    <t>do not know what</t>
  </si>
  <si>
    <t>did not know what</t>
  </si>
  <si>
    <t>sending me the wrong item</t>
  </si>
  <si>
    <t>sent me the wrong item</t>
  </si>
  <si>
    <t>not able to help</t>
  </si>
  <si>
    <t>just ended the connection</t>
  </si>
  <si>
    <t>she signed off</t>
  </si>
  <si>
    <t>he signed off</t>
  </si>
  <si>
    <t>did not read</t>
  </si>
  <si>
    <t>did not really care</t>
  </si>
  <si>
    <t>mangled</t>
  </si>
  <si>
    <t>were to send</t>
  </si>
  <si>
    <t>was to send</t>
  </si>
  <si>
    <t>have to call again</t>
  </si>
  <si>
    <t>nor did they answer</t>
  </si>
  <si>
    <t>nor did she answer</t>
  </si>
  <si>
    <t>nor did he answer</t>
  </si>
  <si>
    <t>give me a chance to</t>
  </si>
  <si>
    <t>told the truth</t>
  </si>
  <si>
    <t>tell the truth</t>
  </si>
  <si>
    <t>shop your way rewards</t>
  </si>
  <si>
    <t>was not available</t>
  </si>
  <si>
    <t>still sent it</t>
  </si>
  <si>
    <t>day late</t>
  </si>
  <si>
    <t>superiors</t>
  </si>
  <si>
    <t>minions</t>
  </si>
  <si>
    <t>passed along</t>
  </si>
  <si>
    <t>honored</t>
  </si>
  <si>
    <t>2 people</t>
  </si>
  <si>
    <t>3 people</t>
  </si>
  <si>
    <t>wrong price</t>
  </si>
  <si>
    <t>nothing they can do</t>
  </si>
  <si>
    <t>was not their problem</t>
  </si>
  <si>
    <t>call someone else</t>
  </si>
  <si>
    <t>call another company</t>
  </si>
  <si>
    <t>price adjustment</t>
  </si>
  <si>
    <t>instead of saying</t>
  </si>
  <si>
    <t>layaway</t>
  </si>
  <si>
    <t>told me to contact</t>
  </si>
  <si>
    <t>shop elsewhere</t>
  </si>
  <si>
    <t>not be in business</t>
  </si>
  <si>
    <t>been waiting</t>
  </si>
  <si>
    <t>without telling me</t>
  </si>
  <si>
    <t>bad experience</t>
  </si>
  <si>
    <t>no regard for customers</t>
  </si>
  <si>
    <t>look elsewhere</t>
  </si>
  <si>
    <t>go elsewhere</t>
  </si>
  <si>
    <t>did not seem to be concerned</t>
  </si>
  <si>
    <t>more than a month</t>
  </si>
  <si>
    <t>more than a week</t>
  </si>
  <si>
    <t>more than a few days</t>
  </si>
  <si>
    <t>double billed</t>
  </si>
  <si>
    <t>double shipped</t>
  </si>
  <si>
    <t>already cancelled</t>
  </si>
  <si>
    <t>out of stock</t>
  </si>
  <si>
    <t>card could not be approved</t>
  </si>
  <si>
    <t>not in stock</t>
  </si>
  <si>
    <t>once again I had to call</t>
  </si>
  <si>
    <t>told I would receive a receipt</t>
  </si>
  <si>
    <t>do not have a confirmation</t>
  </si>
  <si>
    <t>computers were having problems</t>
  </si>
  <si>
    <t>have not seen it</t>
  </si>
  <si>
    <t>never received a single email</t>
  </si>
  <si>
    <t>never received any email</t>
  </si>
  <si>
    <t>gave me to a different person</t>
  </si>
  <si>
    <t>never answered my question</t>
  </si>
  <si>
    <t>terminated in the middle</t>
  </si>
  <si>
    <t>two hours</t>
  </si>
  <si>
    <t>2 hours</t>
  </si>
  <si>
    <t>three hours</t>
  </si>
  <si>
    <t>3 hours</t>
  </si>
  <si>
    <t>four hours</t>
  </si>
  <si>
    <t>4 hours</t>
  </si>
  <si>
    <t>5 hours</t>
  </si>
  <si>
    <t>five hours</t>
  </si>
  <si>
    <t>10 hours</t>
  </si>
  <si>
    <t>ten hours</t>
  </si>
  <si>
    <t>defective</t>
  </si>
  <si>
    <t>agents fingertips</t>
  </si>
  <si>
    <t>why are you calling us</t>
  </si>
  <si>
    <t>time to answer</t>
  </si>
  <si>
    <t>never resolved the issue</t>
  </si>
  <si>
    <t>what she was allowed</t>
  </si>
  <si>
    <t>did the best they could</t>
  </si>
  <si>
    <t>did the best he could</t>
  </si>
  <si>
    <t>did the best she could</t>
  </si>
  <si>
    <t>was he was allowed</t>
  </si>
  <si>
    <t>2nd rep</t>
  </si>
  <si>
    <t>second rep</t>
  </si>
  <si>
    <t>did not ask if there was anything else</t>
  </si>
  <si>
    <t>damaged</t>
  </si>
  <si>
    <t>annoyance</t>
  </si>
  <si>
    <t>service was poor</t>
  </si>
  <si>
    <t>problems with communication</t>
  </si>
  <si>
    <t>1st rep</t>
  </si>
  <si>
    <t>still awaiting</t>
  </si>
  <si>
    <t>waiting for feedback</t>
  </si>
  <si>
    <t>amount was incorrect</t>
  </si>
  <si>
    <t>solution did not work</t>
  </si>
  <si>
    <t>it did not work</t>
  </si>
  <si>
    <t>Agent hold</t>
  </si>
  <si>
    <t>Sales pressure</t>
  </si>
  <si>
    <t>anymore information</t>
  </si>
  <si>
    <t>any more information</t>
  </si>
  <si>
    <t>did't</t>
  </si>
  <si>
    <t>helpfull</t>
  </si>
  <si>
    <t>helpful</t>
  </si>
  <si>
    <t>left hand</t>
  </si>
  <si>
    <t>tell you one thing</t>
  </si>
  <si>
    <t>cannot get order delivered</t>
  </si>
  <si>
    <t>cannot get my order delivered</t>
  </si>
  <si>
    <t>I waited for my product</t>
  </si>
  <si>
    <t>I was not informed</t>
  </si>
  <si>
    <t>I did not receive the information</t>
  </si>
  <si>
    <t>did not have the information</t>
  </si>
  <si>
    <t>trying to sell</t>
  </si>
  <si>
    <t>did not have a variety</t>
  </si>
  <si>
    <t>have the proper information</t>
  </si>
  <si>
    <t>could not deliver</t>
  </si>
  <si>
    <t>right hand</t>
  </si>
  <si>
    <t>did nothing for me</t>
  </si>
  <si>
    <t>down time</t>
  </si>
  <si>
    <t>did not find a great deal</t>
  </si>
  <si>
    <t>inaccurate information</t>
  </si>
  <si>
    <t>interact with somebody real</t>
  </si>
  <si>
    <t>did not get a response</t>
  </si>
  <si>
    <t>tax rate was incorrect</t>
  </si>
  <si>
    <t>align the costs</t>
  </si>
  <si>
    <t>I could not make the return</t>
  </si>
  <si>
    <t>conflicting messages</t>
  </si>
  <si>
    <t>gave me incorrect information</t>
  </si>
  <si>
    <t>slow to get a response</t>
  </si>
  <si>
    <t>not able to fix the problem</t>
  </si>
  <si>
    <t>did not offer any solution</t>
  </si>
  <si>
    <t>received the wrong one</t>
  </si>
  <si>
    <t>no way to correct problem</t>
  </si>
  <si>
    <t>lost package</t>
  </si>
  <si>
    <t>offered to help</t>
  </si>
  <si>
    <t>no one helped</t>
  </si>
  <si>
    <t>poor inventory</t>
  </si>
  <si>
    <t>second agent</t>
  </si>
  <si>
    <t>hard to get an answer</t>
  </si>
  <si>
    <t>haul away</t>
  </si>
  <si>
    <t>delivery fees</t>
  </si>
  <si>
    <t>incentive to shop</t>
  </si>
  <si>
    <t>took many other questions</t>
  </si>
  <si>
    <t>interest free</t>
  </si>
  <si>
    <t>told agent not to</t>
  </si>
  <si>
    <t>I was charged</t>
  </si>
  <si>
    <t>too late to cancel</t>
  </si>
  <si>
    <t>not Price Match</t>
  </si>
  <si>
    <t>did not resolve</t>
  </si>
  <si>
    <t>no stock</t>
  </si>
  <si>
    <t>duplicated</t>
  </si>
  <si>
    <t>could not locate how to</t>
  </si>
  <si>
    <t>have not received a callback</t>
  </si>
  <si>
    <t>only following the company's directions</t>
  </si>
  <si>
    <t>point of sale</t>
  </si>
  <si>
    <t>reseller</t>
  </si>
  <si>
    <t>sold the wrong recharge</t>
  </si>
  <si>
    <t>did not get any more information</t>
  </si>
  <si>
    <t>not able to expedite</t>
  </si>
  <si>
    <t>bad taste</t>
  </si>
  <si>
    <t>more interested in me making a purchase</t>
  </si>
  <si>
    <t>dropped me</t>
  </si>
  <si>
    <t>seemed rushed</t>
  </si>
  <si>
    <t>signed off before</t>
  </si>
  <si>
    <t>did not have the receipt</t>
  </si>
  <si>
    <t>just a hassle</t>
  </si>
  <si>
    <t>hard to navigate</t>
  </si>
  <si>
    <t>pricing increase</t>
  </si>
  <si>
    <t>recommended products that are Sears brands</t>
  </si>
  <si>
    <t>prefer talking in person</t>
  </si>
  <si>
    <t>not able to answer my questions</t>
  </si>
  <si>
    <t>not able to find the item</t>
  </si>
  <si>
    <t>shipment was lost</t>
  </si>
  <si>
    <t>lots of steps</t>
  </si>
  <si>
    <t>still without my package</t>
  </si>
  <si>
    <t>has not been delivered</t>
  </si>
  <si>
    <t>order has not been delivered</t>
  </si>
  <si>
    <t>did not give any additional</t>
  </si>
  <si>
    <t>did not give additional</t>
  </si>
  <si>
    <t>continuously busy</t>
  </si>
  <si>
    <t>delay response</t>
  </si>
  <si>
    <t>response delay</t>
  </si>
  <si>
    <t>chat ended unexpectedly</t>
  </si>
  <si>
    <t>get someone knowledgeable</t>
  </si>
  <si>
    <t>but never got one</t>
  </si>
  <si>
    <t>does not seem to get resolved</t>
  </si>
  <si>
    <t>never got a response</t>
  </si>
  <si>
    <t>I researched it myself</t>
  </si>
  <si>
    <t>lousy worker</t>
  </si>
  <si>
    <t>rep made a mistake</t>
  </si>
  <si>
    <t>both reps</t>
  </si>
  <si>
    <t>both agents</t>
  </si>
  <si>
    <t>unethical</t>
  </si>
  <si>
    <t>did not give anyone permission</t>
  </si>
  <si>
    <t>wrong one</t>
  </si>
  <si>
    <t>give me back the shipping cost</t>
  </si>
  <si>
    <t>did not cooperate</t>
  </si>
  <si>
    <t>delivery times</t>
  </si>
  <si>
    <t>rep could not get the information</t>
  </si>
  <si>
    <t>agent could not get the information</t>
  </si>
  <si>
    <t>overdue package</t>
  </si>
  <si>
    <t>did not get any answers</t>
  </si>
  <si>
    <t>question not answered</t>
  </si>
  <si>
    <t>did not respond</t>
  </si>
  <si>
    <t>no response to inquiry</t>
  </si>
  <si>
    <t>posing as me</t>
  </si>
  <si>
    <t>never answer their phones</t>
  </si>
  <si>
    <t>sufficient authority</t>
  </si>
  <si>
    <t>say goodbye without even asking</t>
  </si>
  <si>
    <t>probably not use Sears</t>
  </si>
  <si>
    <t>cannot use a coupon</t>
  </si>
  <si>
    <t>cannot use the coupon</t>
  </si>
  <si>
    <t>do not carry</t>
  </si>
  <si>
    <t>have a product that will satisfy</t>
  </si>
  <si>
    <t>bend the rules</t>
  </si>
  <si>
    <t>bending the rules</t>
  </si>
  <si>
    <t>price changes</t>
  </si>
  <si>
    <t>access to international dialing</t>
  </si>
  <si>
    <t>already supposed to have it</t>
  </si>
  <si>
    <t>audio quality</t>
  </si>
  <si>
    <t>back end systems</t>
  </si>
  <si>
    <t>bad disc</t>
  </si>
  <si>
    <t>bad in my area</t>
  </si>
  <si>
    <t>bad network</t>
  </si>
  <si>
    <t>better bundles</t>
  </si>
  <si>
    <t>better hardware</t>
  </si>
  <si>
    <t>better network</t>
  </si>
  <si>
    <t>better options</t>
  </si>
  <si>
    <t>better quality</t>
  </si>
  <si>
    <t>better software</t>
  </si>
  <si>
    <t>better system</t>
  </si>
  <si>
    <t>blink</t>
  </si>
  <si>
    <t>bloat</t>
  </si>
  <si>
    <t>broke</t>
  </si>
  <si>
    <t>bug</t>
  </si>
  <si>
    <t>cannot access</t>
  </si>
  <si>
    <t>cannot get the service I want</t>
  </si>
  <si>
    <t>cannot get the service that I want</t>
  </si>
  <si>
    <t>cannot supply a service</t>
  </si>
  <si>
    <t>cannot take it anywhere</t>
  </si>
  <si>
    <t>change what was included</t>
  </si>
  <si>
    <t>charging problem</t>
  </si>
  <si>
    <t>charging problems</t>
  </si>
  <si>
    <t>cheap part</t>
  </si>
  <si>
    <t>coexist</t>
  </si>
  <si>
    <t>compatible</t>
  </si>
  <si>
    <t>costs</t>
  </si>
  <si>
    <t>could not get or send</t>
  </si>
  <si>
    <t>could not provide the service</t>
  </si>
  <si>
    <t>could not put a service</t>
  </si>
  <si>
    <t>could not send</t>
  </si>
  <si>
    <t>coverage</t>
  </si>
  <si>
    <t>cuts out</t>
  </si>
  <si>
    <t>cutting out</t>
  </si>
  <si>
    <t>death</t>
  </si>
  <si>
    <t>defect</t>
  </si>
  <si>
    <t>delay in text messaging</t>
  </si>
  <si>
    <t>deleted voicemails</t>
  </si>
  <si>
    <t>disc drive</t>
  </si>
  <si>
    <t>do not have a service</t>
  </si>
  <si>
    <t>do not have mms working</t>
  </si>
  <si>
    <t>does not give service</t>
  </si>
  <si>
    <t>does not work</t>
  </si>
  <si>
    <t>drop out rate</t>
  </si>
  <si>
    <t>dropouts</t>
  </si>
  <si>
    <t>dropping off</t>
  </si>
  <si>
    <t>dropping out</t>
  </si>
  <si>
    <t>engineer</t>
  </si>
  <si>
    <t>faulty</t>
  </si>
  <si>
    <t>faulty handset</t>
  </si>
  <si>
    <t>faulty phone</t>
  </si>
  <si>
    <t>faulty product</t>
  </si>
  <si>
    <t>faulty system</t>
  </si>
  <si>
    <t>fix the Internet</t>
  </si>
  <si>
    <t>flash</t>
  </si>
  <si>
    <t>flaw</t>
  </si>
  <si>
    <t>freeze</t>
  </si>
  <si>
    <t>freezes</t>
  </si>
  <si>
    <t>goes wrong</t>
  </si>
  <si>
    <t>good internet</t>
  </si>
  <si>
    <t>hard to use</t>
  </si>
  <si>
    <t>hardware problem</t>
  </si>
  <si>
    <t>heat</t>
  </si>
  <si>
    <t>inferior</t>
  </si>
  <si>
    <t>instruction manual</t>
  </si>
  <si>
    <t>international texts</t>
  </si>
  <si>
    <t>internet is not good</t>
  </si>
  <si>
    <t>internet is slow</t>
  </si>
  <si>
    <t>internet is very slow</t>
  </si>
  <si>
    <t>internet still dropping</t>
  </si>
  <si>
    <t>intl texts</t>
  </si>
  <si>
    <t>is not available</t>
  </si>
  <si>
    <t>itunes</t>
  </si>
  <si>
    <t>keeps freezing</t>
  </si>
  <si>
    <t>lack of available service</t>
  </si>
  <si>
    <t>lag</t>
  </si>
  <si>
    <t>lagging</t>
  </si>
  <si>
    <t>lasts</t>
  </si>
  <si>
    <t>lemon</t>
  </si>
  <si>
    <t>lifespan</t>
  </si>
  <si>
    <t>loan phone</t>
  </si>
  <si>
    <t>looking for a package</t>
  </si>
  <si>
    <t>lose internet connection</t>
  </si>
  <si>
    <t>magic number</t>
  </si>
  <si>
    <t>make your deals clear</t>
  </si>
  <si>
    <t>many problems</t>
  </si>
  <si>
    <t>mast</t>
  </si>
  <si>
    <t>message was gobbledygook</t>
  </si>
  <si>
    <t>more apps</t>
  </si>
  <si>
    <t>more stable</t>
  </si>
  <si>
    <t>multiple problems</t>
  </si>
  <si>
    <t>need to get bb going</t>
  </si>
  <si>
    <t>network failure</t>
  </si>
  <si>
    <t>network issues</t>
  </si>
  <si>
    <t>no driver</t>
  </si>
  <si>
    <t>no network</t>
  </si>
  <si>
    <t>No service</t>
  </si>
  <si>
    <t>no updates seem to be available</t>
  </si>
  <si>
    <t>not able to use</t>
  </si>
  <si>
    <t>not fully functioning</t>
  </si>
  <si>
    <t>not function</t>
  </si>
  <si>
    <t>not getting service</t>
  </si>
  <si>
    <t>not good service</t>
  </si>
  <si>
    <t>not providing the service I am paying for</t>
  </si>
  <si>
    <t>not running</t>
  </si>
  <si>
    <t>not user friendly</t>
  </si>
  <si>
    <t>nothing but trouble</t>
  </si>
  <si>
    <t>obsolete</t>
  </si>
  <si>
    <t>ongoing problem</t>
  </si>
  <si>
    <t>ongoing problems</t>
  </si>
  <si>
    <t>over priced</t>
  </si>
  <si>
    <t>patch</t>
  </si>
  <si>
    <t>pay this way</t>
  </si>
  <si>
    <t>paying good money</t>
  </si>
  <si>
    <t>periods of silence</t>
  </si>
  <si>
    <t>phone is being stuffing</t>
  </si>
  <si>
    <t>phone is crap</t>
  </si>
  <si>
    <t>phone is stuffed</t>
  </si>
  <si>
    <t>phone is stuffing</t>
  </si>
  <si>
    <t>phone just died</t>
  </si>
  <si>
    <t>phone just dies</t>
  </si>
  <si>
    <t>phone replacement</t>
  </si>
  <si>
    <t>piece of junk</t>
  </si>
  <si>
    <t>poor product information</t>
  </si>
  <si>
    <t>poor program</t>
  </si>
  <si>
    <t>possums</t>
  </si>
  <si>
    <t>problem after problem</t>
  </si>
  <si>
    <t>problem with my</t>
  </si>
  <si>
    <t>problem with the internet</t>
  </si>
  <si>
    <t>profile</t>
  </si>
  <si>
    <t>quality of network</t>
  </si>
  <si>
    <t>quality of the network</t>
  </si>
  <si>
    <t>reconnection phone service quicker</t>
  </si>
  <si>
    <t>red light</t>
  </si>
  <si>
    <t>red ring</t>
  </si>
  <si>
    <t>reminder service</t>
  </si>
  <si>
    <t>replace</t>
  </si>
  <si>
    <t>ridiculously slow</t>
  </si>
  <si>
    <t>rrod</t>
  </si>
  <si>
    <t>scratch</t>
  </si>
  <si>
    <t>service is slow</t>
  </si>
  <si>
    <t>service is temperamental</t>
  </si>
  <si>
    <t>service my area</t>
  </si>
  <si>
    <t>setup is confusing</t>
  </si>
  <si>
    <t>shitty parts</t>
  </si>
  <si>
    <t>signal</t>
  </si>
  <si>
    <t>signals</t>
  </si>
  <si>
    <t>slow in activating</t>
  </si>
  <si>
    <t>slow in operation</t>
  </si>
  <si>
    <t>slow internet</t>
  </si>
  <si>
    <t>slow internet access</t>
  </si>
  <si>
    <t>slow network</t>
  </si>
  <si>
    <t>slow performance</t>
  </si>
  <si>
    <t>slow working</t>
  </si>
  <si>
    <t>so slow</t>
  </si>
  <si>
    <t>sort your network</t>
  </si>
  <si>
    <t>speeding up the Internet</t>
  </si>
  <si>
    <t>sporadic</t>
  </si>
  <si>
    <t>still as slow</t>
  </si>
  <si>
    <t>still slow</t>
  </si>
  <si>
    <t>system limitation</t>
  </si>
  <si>
    <t>system would not allow</t>
  </si>
  <si>
    <t>timing out</t>
  </si>
  <si>
    <t>unreliable phone</t>
  </si>
  <si>
    <t>upgrade options</t>
  </si>
  <si>
    <t>will not send or receive</t>
  </si>
  <si>
    <t>without Internet</t>
  </si>
  <si>
    <t>without service</t>
  </si>
  <si>
    <t>without services</t>
  </si>
  <si>
    <t>worst service provider</t>
  </si>
  <si>
    <t>you caused it</t>
  </si>
  <si>
    <t>your service is crap</t>
  </si>
  <si>
    <t>working with more than one live chat customer</t>
  </si>
  <si>
    <t>RSPNS</t>
  </si>
  <si>
    <t>responses on Live chat were quite slow</t>
  </si>
  <si>
    <t>responses were slow</t>
  </si>
  <si>
    <t>slow to respond</t>
  </si>
  <si>
    <t>SHPDLV</t>
  </si>
  <si>
    <t>wrong delivery dates</t>
  </si>
  <si>
    <t>local store stinks</t>
  </si>
  <si>
    <t>longer than expected time</t>
  </si>
  <si>
    <t>glitch with email system</t>
  </si>
  <si>
    <t>TOOLS</t>
  </si>
  <si>
    <t>Shipping &amp; delivery</t>
  </si>
  <si>
    <t>Follow-up, keeping promises</t>
  </si>
  <si>
    <t>Response times</t>
  </si>
  <si>
    <t>Tools issues</t>
  </si>
  <si>
    <t>did not book</t>
  </si>
  <si>
    <t>not turned up</t>
  </si>
  <si>
    <t>ban</t>
  </si>
  <si>
    <t>barred</t>
  </si>
  <si>
    <t>no information on availability of pre orders</t>
  </si>
  <si>
    <t>stopped working</t>
  </si>
  <si>
    <t>hours plus</t>
  </si>
  <si>
    <t>hour plus</t>
  </si>
  <si>
    <t>lasted barely</t>
  </si>
  <si>
    <t>just laughed</t>
  </si>
  <si>
    <t>was laughing</t>
  </si>
  <si>
    <t>I called back</t>
  </si>
  <si>
    <t>delivery date changed</t>
  </si>
  <si>
    <t>was never sent</t>
  </si>
  <si>
    <t>not comprehend</t>
  </si>
  <si>
    <t>much money</t>
  </si>
  <si>
    <t>went up</t>
  </si>
  <si>
    <t>put me on hold</t>
  </si>
  <si>
    <t>never received an email confirmation</t>
  </si>
  <si>
    <t>never received the information</t>
  </si>
  <si>
    <t>PROF</t>
  </si>
  <si>
    <t>Professionalism</t>
  </si>
  <si>
    <t>quality has dropped</t>
  </si>
  <si>
    <t>stores aren't what they used to be</t>
  </si>
  <si>
    <t>clunky customer service</t>
  </si>
  <si>
    <t>disconcerting</t>
  </si>
  <si>
    <t>but it is the product</t>
  </si>
  <si>
    <t>wrong address</t>
  </si>
  <si>
    <t>order management system</t>
  </si>
  <si>
    <t>nothing the customer care team could do</t>
  </si>
  <si>
    <t>nothing the agent could do</t>
  </si>
  <si>
    <t>nothing he could do</t>
  </si>
  <si>
    <t>nothing she could do</t>
  </si>
  <si>
    <t>not able to answer question</t>
  </si>
  <si>
    <t>not able to answer the question</t>
  </si>
  <si>
    <t>nothing was accomplished</t>
  </si>
  <si>
    <t>sales people harassing you</t>
  </si>
  <si>
    <t>more intent on selling extended warranties</t>
  </si>
  <si>
    <t>employees knowing what Sears sells</t>
  </si>
  <si>
    <t>do not know the products theys are selling</t>
  </si>
  <si>
    <t>not getting a positive response</t>
  </si>
  <si>
    <t>did not get a positive response</t>
  </si>
  <si>
    <t>selection of appliances</t>
  </si>
  <si>
    <t>did not have in stock</t>
  </si>
  <si>
    <t>Never will use Sears again</t>
  </si>
  <si>
    <t>they could do nothing</t>
  </si>
  <si>
    <t>you could do nothing</t>
  </si>
  <si>
    <t>sent the wrong item</t>
  </si>
  <si>
    <t>taking care of their customers</t>
  </si>
  <si>
    <t>not able to have it shipped to the store</t>
  </si>
  <si>
    <t>not able to have it shipped to your store</t>
  </si>
  <si>
    <t>she terminated the conversation</t>
  </si>
  <si>
    <t>he terminated the conversation</t>
  </si>
  <si>
    <t>does not provide the service</t>
  </si>
  <si>
    <t>does not provide the item</t>
  </si>
  <si>
    <t>not able to find my item</t>
  </si>
  <si>
    <t>not able to find the itme</t>
  </si>
  <si>
    <t>never received that email</t>
  </si>
  <si>
    <t>process was extremely slow</t>
  </si>
  <si>
    <t>did not have enough information</t>
  </si>
  <si>
    <t>store was not all that great</t>
  </si>
  <si>
    <t>few on the sales room floor</t>
  </si>
  <si>
    <t>took so long</t>
  </si>
  <si>
    <t>no response</t>
  </si>
  <si>
    <t>waited for so long</t>
  </si>
  <si>
    <t>no longer handled the item</t>
  </si>
  <si>
    <t>really slow</t>
  </si>
  <si>
    <t>charged me for it</t>
  </si>
  <si>
    <t>reward points</t>
  </si>
  <si>
    <t>end result is not what I wanted</t>
  </si>
  <si>
    <t>did not get what I wanted answered</t>
  </si>
  <si>
    <t>got passed on</t>
  </si>
  <si>
    <t>not getting direct answers</t>
  </si>
  <si>
    <t>indirect responses</t>
  </si>
  <si>
    <t>did not send me notice</t>
  </si>
  <si>
    <t>racist</t>
  </si>
  <si>
    <t>not able to answer any questions</t>
  </si>
  <si>
    <t>first helper</t>
  </si>
  <si>
    <t>bad computer program</t>
  </si>
  <si>
    <t>program would not advance</t>
  </si>
  <si>
    <t>kept coming back to the confirmation screen</t>
  </si>
  <si>
    <t>call customer servie to complete my purchase</t>
  </si>
  <si>
    <t>never got my questions answered</t>
  </si>
  <si>
    <t>Harbor Freight</t>
  </si>
  <si>
    <t>computer system error</t>
  </si>
  <si>
    <t>thier</t>
  </si>
  <si>
    <t>their</t>
  </si>
  <si>
    <t>recieved</t>
  </si>
  <si>
    <t>received</t>
  </si>
  <si>
    <t>have not received the label</t>
  </si>
  <si>
    <t>not able to find a sales associate</t>
  </si>
  <si>
    <t>experience at the store</t>
  </si>
  <si>
    <t>dropping the ball</t>
  </si>
  <si>
    <t>you could take care of the returns</t>
  </si>
  <si>
    <t>an hour</t>
  </si>
  <si>
    <t xml:space="preserve">holding for a </t>
  </si>
  <si>
    <t>not received a reply</t>
  </si>
  <si>
    <t>cannot tell by the online information</t>
  </si>
  <si>
    <t xml:space="preserve">u </t>
  </si>
  <si>
    <t xml:space="preserve">you </t>
  </si>
  <si>
    <t>APPT</t>
  </si>
  <si>
    <t>On site appointment</t>
  </si>
  <si>
    <t>did not get a direct answer</t>
  </si>
  <si>
    <t>cannot even match</t>
  </si>
  <si>
    <t>store had no clue</t>
  </si>
  <si>
    <t>working with the customer</t>
  </si>
  <si>
    <t>store was empty</t>
  </si>
  <si>
    <t>lack of paperwork</t>
  </si>
  <si>
    <t>they would not return it</t>
  </si>
  <si>
    <t>did not process the order properly</t>
  </si>
  <si>
    <t>no longer do business with</t>
  </si>
  <si>
    <t>no on knows their job</t>
  </si>
  <si>
    <t>did not tell me about</t>
  </si>
  <si>
    <t>online site was not working</t>
  </si>
  <si>
    <t>online site is the worst</t>
  </si>
  <si>
    <t>did not receive a call</t>
  </si>
  <si>
    <t>did not receive an email</t>
  </si>
  <si>
    <t>no authority to do much</t>
  </si>
  <si>
    <t>refer you back</t>
  </si>
  <si>
    <t>have better reps</t>
  </si>
  <si>
    <t>did not seem to care</t>
  </si>
  <si>
    <t>get the technical difficulties fixed</t>
  </si>
  <si>
    <t>separate occasions</t>
  </si>
  <si>
    <t>completely different information</t>
  </si>
  <si>
    <t>shipped an incorrect item</t>
  </si>
  <si>
    <t>sold out</t>
  </si>
  <si>
    <t>You do not give the customer care team enough information to help people</t>
  </si>
  <si>
    <t>not letting their employees take care of customers</t>
  </si>
  <si>
    <t>erroneous information</t>
  </si>
  <si>
    <t>no empathy</t>
  </si>
  <si>
    <t>does not list specifications</t>
  </si>
  <si>
    <t>store did not know</t>
  </si>
  <si>
    <t>store does not know</t>
  </si>
  <si>
    <t>stores do not know</t>
  </si>
  <si>
    <t>no one knows whom to contact</t>
  </si>
  <si>
    <t>waiting for someone else to do it</t>
  </si>
  <si>
    <t>knowledgeable about the products</t>
  </si>
  <si>
    <t>there job</t>
  </si>
  <si>
    <t>their job</t>
  </si>
  <si>
    <t>third party item</t>
  </si>
  <si>
    <t>answer my question correctly</t>
  </si>
  <si>
    <t>hp translate</t>
  </si>
  <si>
    <t>are not</t>
  </si>
  <si>
    <t>arent</t>
  </si>
  <si>
    <t>not satisfied with the results</t>
  </si>
  <si>
    <t>not satisfied with results</t>
  </si>
  <si>
    <t>has been lost</t>
  </si>
  <si>
    <t>misinformation</t>
  </si>
  <si>
    <t>shipping status</t>
  </si>
  <si>
    <t>order was lost</t>
  </si>
  <si>
    <t>not able to provide</t>
  </si>
  <si>
    <t>accurate information</t>
  </si>
  <si>
    <t>said they will send the email but have not</t>
  </si>
  <si>
    <t>getting the specs</t>
  </si>
  <si>
    <t>tried to reconnect</t>
  </si>
  <si>
    <t>stores are not</t>
  </si>
  <si>
    <t>store is not</t>
  </si>
  <si>
    <t>never received an answer</t>
  </si>
  <si>
    <t>never received a reply</t>
  </si>
  <si>
    <t>third party vendor</t>
  </si>
  <si>
    <t>had to call in several times</t>
  </si>
  <si>
    <t>in limbo</t>
  </si>
  <si>
    <t>contact them again</t>
  </si>
  <si>
    <t>ordeal</t>
  </si>
  <si>
    <t>stressful</t>
  </si>
  <si>
    <t>how long it took</t>
  </si>
  <si>
    <t>could not get the refund</t>
  </si>
  <si>
    <t>frequent customer</t>
  </si>
  <si>
    <t>followed up with a call</t>
  </si>
  <si>
    <t>help to return</t>
  </si>
  <si>
    <t>call twice</t>
  </si>
  <si>
    <t>did not send the label</t>
  </si>
  <si>
    <t>have still not received the label</t>
  </si>
  <si>
    <t>out the money</t>
  </si>
  <si>
    <t>small print</t>
  </si>
  <si>
    <t>attempt to cancel</t>
  </si>
  <si>
    <t>item was not correct</t>
  </si>
  <si>
    <t>took me over</t>
  </si>
  <si>
    <t>Shop Your Way</t>
  </si>
  <si>
    <t>did not have enough knowledge</t>
  </si>
  <si>
    <t>pirated</t>
  </si>
  <si>
    <t>cannot consolidate orders</t>
  </si>
  <si>
    <t>more interested in proving me wrong</t>
  </si>
  <si>
    <t>shop around</t>
  </si>
  <si>
    <t>will not refund</t>
  </si>
  <si>
    <t>not received the merchandise</t>
  </si>
  <si>
    <t>not receive the merchandise</t>
  </si>
  <si>
    <t>have to wait</t>
  </si>
  <si>
    <t>you cancelled</t>
  </si>
  <si>
    <t>gave me no opportunity to substitute</t>
  </si>
  <si>
    <t>given a  time period</t>
  </si>
  <si>
    <t>trust worthy</t>
  </si>
  <si>
    <t>trustworthy</t>
  </si>
  <si>
    <t>not really able to help me</t>
  </si>
  <si>
    <t>would call</t>
  </si>
  <si>
    <t>would email</t>
  </si>
  <si>
    <t>answer by myself</t>
  </si>
  <si>
    <t>Better Business Bureau</t>
  </si>
  <si>
    <t>recommended things I had already tried</t>
  </si>
  <si>
    <t>was very competent</t>
  </si>
  <si>
    <t>spend my money elsewhere</t>
  </si>
  <si>
    <t>seemed aggravated</t>
  </si>
  <si>
    <t>rewards point system is flawed</t>
  </si>
  <si>
    <t>wait on hold</t>
  </si>
  <si>
    <t>poor response</t>
  </si>
  <si>
    <t>leaving me</t>
  </si>
  <si>
    <t>back order</t>
  </si>
  <si>
    <t>received some of the order</t>
  </si>
  <si>
    <t>received part of the order</t>
  </si>
  <si>
    <t>lengthy phone call</t>
  </si>
  <si>
    <t>inoperable</t>
  </si>
  <si>
    <t>provided with no information</t>
  </si>
  <si>
    <t>shipped but not yet received</t>
  </si>
  <si>
    <t>on hold while the representative</t>
  </si>
  <si>
    <t>on hold while the agent</t>
  </si>
  <si>
    <t>on while she</t>
  </si>
  <si>
    <t>on hold while he</t>
  </si>
  <si>
    <t>lengthy call</t>
  </si>
  <si>
    <t>without responding to my concerns</t>
  </si>
  <si>
    <t>inconsiderate</t>
  </si>
  <si>
    <t>do not have my complete order</t>
  </si>
  <si>
    <t>represenative</t>
  </si>
  <si>
    <t>representative</t>
  </si>
  <si>
    <t>original representative</t>
  </si>
  <si>
    <t>do not have my order</t>
  </si>
  <si>
    <t>SCRIPT</t>
  </si>
  <si>
    <t>Scripted communication</t>
  </si>
  <si>
    <t>my contacts</t>
  </si>
  <si>
    <t>MSN contacts</t>
  </si>
  <si>
    <t>resovled</t>
  </si>
  <si>
    <t>not fully resolved</t>
  </si>
  <si>
    <t>whats</t>
  </si>
  <si>
    <t>what's</t>
  </si>
  <si>
    <t>what is</t>
  </si>
  <si>
    <t>still do not know what is going on</t>
  </si>
  <si>
    <t>never did get my order</t>
  </si>
  <si>
    <t>cannot find a phone number</t>
  </si>
  <si>
    <t>atrocious</t>
  </si>
  <si>
    <t>worst customer support</t>
  </si>
  <si>
    <t>real people</t>
  </si>
  <si>
    <t>hours later</t>
  </si>
  <si>
    <t>there are no words</t>
  </si>
  <si>
    <t>understand a simple point</t>
  </si>
  <si>
    <t>PCHNL</t>
  </si>
  <si>
    <t>Prefers phone support</t>
  </si>
  <si>
    <t>scripts</t>
  </si>
  <si>
    <t>Credits, refunds, discounts, price match</t>
  </si>
  <si>
    <t>contact ? times</t>
  </si>
  <si>
    <t>call ? times</t>
  </si>
  <si>
    <t>did not have right order dates</t>
  </si>
  <si>
    <t>they did nothing</t>
  </si>
  <si>
    <t>have to send it back myself</t>
  </si>
  <si>
    <t>Several emails</t>
  </si>
  <si>
    <t>had to call again</t>
  </si>
  <si>
    <t>how much more information could I give</t>
  </si>
  <si>
    <t>at least ? days</t>
  </si>
  <si>
    <t>have not received my email</t>
  </si>
  <si>
    <t>have not received</t>
  </si>
  <si>
    <t>not able to exchange at the same time</t>
  </si>
  <si>
    <t>never ordered</t>
  </si>
  <si>
    <t>no one answered my questions</t>
  </si>
  <si>
    <t>telling everyone to avoid</t>
  </si>
  <si>
    <t>unsatisfactory reply</t>
  </si>
  <si>
    <t>just want my information</t>
  </si>
  <si>
    <t>will be calling back</t>
  </si>
  <si>
    <t>had to pay for shipping</t>
  </si>
  <si>
    <t>zero communication</t>
  </si>
  <si>
    <t>not one person</t>
  </si>
  <si>
    <t>able to do anything</t>
  </si>
  <si>
    <t>have not received an email</t>
  </si>
  <si>
    <t>never got the email confirmation</t>
  </si>
  <si>
    <t>have not received the email</t>
  </si>
  <si>
    <t>questionsw</t>
  </si>
  <si>
    <t>questions</t>
  </si>
  <si>
    <t>spent hours</t>
  </si>
  <si>
    <t>reps could not look up my order</t>
  </si>
  <si>
    <t>cost me</t>
  </si>
  <si>
    <t>did not seem to know how to find information</t>
  </si>
  <si>
    <t>had not been shipped</t>
  </si>
  <si>
    <t>?? days later</t>
  </si>
  <si>
    <t>? days later</t>
  </si>
  <si>
    <t>problems with the delivery</t>
  </si>
  <si>
    <t>treating me like a child</t>
  </si>
  <si>
    <t>?? agents</t>
  </si>
  <si>
    <t>?? persons</t>
  </si>
  <si>
    <t>handnt</t>
  </si>
  <si>
    <t>had not</t>
  </si>
  <si>
    <t>poor personal skills</t>
  </si>
  <si>
    <t>waiting to talk</t>
  </si>
  <si>
    <t>simple act like</t>
  </si>
  <si>
    <t>be this complicated</t>
  </si>
  <si>
    <t>have not got an answer</t>
  </si>
  <si>
    <t>strange questions were asked</t>
  </si>
  <si>
    <t>supposed to be simple</t>
  </si>
  <si>
    <t>? chat sessions</t>
  </si>
  <si>
    <t>delays</t>
  </si>
  <si>
    <t>web site was not responsive</t>
  </si>
  <si>
    <t>pathetic</t>
  </si>
  <si>
    <t>emails came only when they were not needed</t>
  </si>
  <si>
    <t>received multiple emails</t>
  </si>
  <si>
    <t>subscriptions were going to be cancelled</t>
  </si>
  <si>
    <t>same instructions</t>
  </si>
  <si>
    <t>inability to install</t>
  </si>
  <si>
    <t>Skype credit</t>
  </si>
  <si>
    <t>credit cards</t>
  </si>
  <si>
    <t>low quality voice</t>
  </si>
  <si>
    <t>drops connection</t>
  </si>
  <si>
    <t>discouraged</t>
  </si>
  <si>
    <t>solution was not achieved</t>
  </si>
  <si>
    <t>not able to resolve</t>
  </si>
  <si>
    <t>incorrect information</t>
  </si>
  <si>
    <t>never read my issues</t>
  </si>
  <si>
    <t>blanket response</t>
  </si>
  <si>
    <t>forced to buy</t>
  </si>
  <si>
    <t>billed twice</t>
  </si>
  <si>
    <t>nobody got in touch</t>
  </si>
  <si>
    <t>no apologies</t>
  </si>
  <si>
    <t>not too happy</t>
  </si>
  <si>
    <t>is not secure</t>
  </si>
  <si>
    <t>just take money out of my account</t>
  </si>
  <si>
    <t>fixes did not work</t>
  </si>
  <si>
    <t>? months</t>
  </si>
  <si>
    <t>would not elaborate</t>
  </si>
  <si>
    <t>unhelpful</t>
  </si>
  <si>
    <t>customer is not on trial</t>
  </si>
  <si>
    <t>antagonistic</t>
  </si>
  <si>
    <t>?? minutes</t>
  </si>
  <si>
    <t>waste my time</t>
  </si>
  <si>
    <t>put me on pause</t>
  </si>
  <si>
    <t>without success</t>
  </si>
  <si>
    <t>does not have any technical background</t>
  </si>
  <si>
    <t>higher level of agent</t>
  </si>
  <si>
    <t>connection integrity</t>
  </si>
  <si>
    <t>disappearing for minutes</t>
  </si>
  <si>
    <t>conference calls</t>
  </si>
  <si>
    <t>payment system</t>
  </si>
  <si>
    <t>PAY</t>
  </si>
  <si>
    <t>Payment systems/processes</t>
  </si>
  <si>
    <t>could not be done in Australia</t>
  </si>
  <si>
    <t>constantly had to check</t>
  </si>
  <si>
    <t>I constantly</t>
  </si>
  <si>
    <t>your billing</t>
  </si>
  <si>
    <t>first representative</t>
  </si>
  <si>
    <t>second representative</t>
  </si>
  <si>
    <t>? Hour</t>
  </si>
  <si>
    <t>language of your messages</t>
  </si>
  <si>
    <t>RENEW</t>
  </si>
  <si>
    <t>Subscription renewal</t>
  </si>
  <si>
    <t>renew my subscription</t>
  </si>
  <si>
    <t>email that said nothing</t>
  </si>
  <si>
    <t>quite long</t>
  </si>
  <si>
    <t>PRSS</t>
  </si>
  <si>
    <t>tree skirts</t>
  </si>
  <si>
    <t>trees</t>
  </si>
  <si>
    <t>order was not processed</t>
  </si>
  <si>
    <t>sent the wrong product</t>
  </si>
  <si>
    <t>failed to resolve</t>
  </si>
  <si>
    <t>failed to remendy</t>
  </si>
  <si>
    <t>precious time</t>
  </si>
  <si>
    <t>did not tell me</t>
  </si>
  <si>
    <t>no longer available to order</t>
  </si>
  <si>
    <t>worst experience</t>
  </si>
  <si>
    <t>after months</t>
  </si>
  <si>
    <t>no support</t>
  </si>
  <si>
    <t>lost or stolen</t>
  </si>
  <si>
    <t>not able to finish the task</t>
  </si>
  <si>
    <t>company pride</t>
  </si>
  <si>
    <t>did not go through</t>
  </si>
  <si>
    <t>anymore business</t>
  </si>
  <si>
    <t>delivered to another state</t>
  </si>
  <si>
    <t>did not understand the person</t>
  </si>
  <si>
    <t>difficulty trying to process order online</t>
  </si>
  <si>
    <t>handling charges</t>
  </si>
  <si>
    <t>rewards taken off</t>
  </si>
  <si>
    <t>orders on the Internet were a big problem</t>
  </si>
  <si>
    <t>everytime I order</t>
  </si>
  <si>
    <t>same issue several times</t>
  </si>
  <si>
    <t>called three time</t>
  </si>
  <si>
    <t>never resolve the problem</t>
  </si>
  <si>
    <t>not dealing directly</t>
  </si>
  <si>
    <t>account was never credited</t>
  </si>
  <si>
    <t>I felt cheated</t>
  </si>
  <si>
    <t>no return form</t>
  </si>
  <si>
    <t>enough is enough</t>
  </si>
  <si>
    <t>sent back by the post office</t>
  </si>
  <si>
    <t>service was very bad</t>
  </si>
  <si>
    <t>not shipping on time</t>
  </si>
  <si>
    <t>do not have my purchased item</t>
  </si>
  <si>
    <t>stink</t>
  </si>
  <si>
    <t>finished with sears</t>
  </si>
  <si>
    <t>take our money elsewhere</t>
  </si>
  <si>
    <t>had to make it difficult</t>
  </si>
  <si>
    <t>never place an online order</t>
  </si>
  <si>
    <t>does not become part of the order</t>
  </si>
  <si>
    <t>status of this order</t>
  </si>
  <si>
    <t>no one can tell me</t>
  </si>
  <si>
    <t>not do businesss</t>
  </si>
  <si>
    <t>shipping department</t>
  </si>
  <si>
    <t>cannot find my item</t>
  </si>
  <si>
    <t>did not seem very knowledgeable</t>
  </si>
  <si>
    <t>REWARD</t>
  </si>
  <si>
    <t>Membership rewards</t>
  </si>
  <si>
    <t>kept repeating</t>
  </si>
  <si>
    <t>not really telling me anything</t>
  </si>
  <si>
    <t>SETEXP</t>
  </si>
  <si>
    <t>Set up expectations</t>
  </si>
  <si>
    <t>Warranty, exchange, return</t>
  </si>
  <si>
    <t>USA teacher</t>
  </si>
  <si>
    <t>pay for a replacement</t>
  </si>
  <si>
    <t>possibaly</t>
  </si>
  <si>
    <t>possibly</t>
  </si>
  <si>
    <t>breach</t>
  </si>
  <si>
    <t>breech</t>
  </si>
  <si>
    <t>retrevie</t>
  </si>
  <si>
    <t>retrieve</t>
  </si>
  <si>
    <t>thrid</t>
  </si>
  <si>
    <t>third</t>
  </si>
  <si>
    <t>LEGAL</t>
  </si>
  <si>
    <t>Threats to sue</t>
  </si>
  <si>
    <t>Transfers, misroutes</t>
  </si>
  <si>
    <t>mad</t>
  </si>
  <si>
    <t>handicapped version</t>
  </si>
  <si>
    <t>over a week</t>
  </si>
  <si>
    <t>existing customers</t>
  </si>
  <si>
    <t>would not send me</t>
  </si>
  <si>
    <t>calling me back</t>
  </si>
  <si>
    <t>transferring me</t>
  </si>
  <si>
    <t>find my information</t>
  </si>
  <si>
    <t>passed between</t>
  </si>
  <si>
    <t>senior tech</t>
  </si>
  <si>
    <t>disorganized</t>
  </si>
  <si>
    <t>possibly incorrect</t>
  </si>
  <si>
    <t>hard time finding the number</t>
  </si>
  <si>
    <t>number would be more visible</t>
  </si>
  <si>
    <t>exchange</t>
  </si>
  <si>
    <t>late response</t>
  </si>
  <si>
    <t>arrogance</t>
  </si>
  <si>
    <t>instore</t>
  </si>
  <si>
    <t>store</t>
  </si>
  <si>
    <t>kiosk</t>
  </si>
  <si>
    <t>alleging</t>
  </si>
  <si>
    <t>courts</t>
  </si>
  <si>
    <t>court</t>
  </si>
  <si>
    <t>process will be served</t>
  </si>
  <si>
    <t>never able to speak</t>
  </si>
  <si>
    <t>wrong departments</t>
  </si>
  <si>
    <t>broken</t>
  </si>
  <si>
    <t>I could not retrieve</t>
  </si>
  <si>
    <t>calling third time</t>
  </si>
  <si>
    <t>phone number to dial</t>
  </si>
  <si>
    <t>direct answer</t>
  </si>
  <si>
    <t>no explanation</t>
  </si>
  <si>
    <t>why it was denied</t>
  </si>
  <si>
    <t>waited on the line</t>
  </si>
  <si>
    <t>power cord</t>
  </si>
  <si>
    <t>shipping both</t>
  </si>
  <si>
    <t>worked in the first place</t>
  </si>
  <si>
    <t>support is as average</t>
  </si>
  <si>
    <t>time to replace</t>
  </si>
  <si>
    <t>call drops</t>
  </si>
  <si>
    <t>reporting you</t>
  </si>
  <si>
    <t>give my details</t>
  </si>
  <si>
    <t>talk to a live person</t>
  </si>
  <si>
    <t>if it can be fixed</t>
  </si>
  <si>
    <t>low support</t>
  </si>
  <si>
    <t>no time to wait</t>
  </si>
  <si>
    <t>never resolved</t>
  </si>
  <si>
    <t>glitch</t>
  </si>
  <si>
    <t>more knowledge</t>
  </si>
  <si>
    <t>did not care about my issue</t>
  </si>
  <si>
    <t>bugs</t>
  </si>
  <si>
    <t>difficult to use</t>
  </si>
  <si>
    <t>shut the system</t>
  </si>
  <si>
    <t>stalled</t>
  </si>
  <si>
    <t>paperweight</t>
  </si>
  <si>
    <t>local customer service</t>
  </si>
  <si>
    <t>cannot connect</t>
  </si>
  <si>
    <t>knowledge by tech support</t>
  </si>
  <si>
    <t>would not work</t>
  </si>
  <si>
    <t>ease of use</t>
  </si>
  <si>
    <t>lack of an invoice</t>
  </si>
  <si>
    <t>fix whatever is wrong</t>
  </si>
  <si>
    <t>customers know what they are talking</t>
  </si>
  <si>
    <t>inconvenienced by your processes</t>
  </si>
  <si>
    <t>articles available online</t>
  </si>
  <si>
    <t>swap it out</t>
  </si>
  <si>
    <t>call service again</t>
  </si>
  <si>
    <t>annoying problem</t>
  </si>
  <si>
    <t>ever recommending</t>
  </si>
  <si>
    <t>ever recommend</t>
  </si>
  <si>
    <t>painful</t>
  </si>
  <si>
    <t>lifelong customer</t>
  </si>
  <si>
    <t>save a few dollars</t>
  </si>
  <si>
    <t>screen quit</t>
  </si>
  <si>
    <t>steps online</t>
  </si>
  <si>
    <t>spent more time with tech support</t>
  </si>
  <si>
    <t>improve upon the callback experience</t>
  </si>
  <si>
    <t>much time to learn</t>
  </si>
  <si>
    <t>not working</t>
  </si>
  <si>
    <t>drive ??? miles</t>
  </si>
  <si>
    <t>recurred</t>
  </si>
  <si>
    <t>drive ? miles</t>
  </si>
  <si>
    <t>drive ?? miles</t>
  </si>
  <si>
    <t>call and lie</t>
  </si>
  <si>
    <t>transfered</t>
  </si>
  <si>
    <t>escalete</t>
  </si>
  <si>
    <t xml:space="preserve">nctaclerlnoa </t>
  </si>
  <si>
    <t>alclcned  csweaeas</t>
  </si>
  <si>
    <t>ni l cya erm</t>
  </si>
  <si>
    <t>fcrnc oecleaenls</t>
  </si>
  <si>
    <t xml:space="preserve"> etdnbo mudcoervpiol </t>
  </si>
  <si>
    <t>tddi racrec</t>
  </si>
  <si>
    <t>ccr sdedrati</t>
  </si>
  <si>
    <t>actp rmc odroo nietuyy</t>
  </si>
  <si>
    <t>es dcbaill</t>
  </si>
  <si>
    <t xml:space="preserve">ioben nthdeeclccats </t>
  </si>
  <si>
    <t xml:space="preserve"> de eitctchhrsiaed vrodnn</t>
  </si>
  <si>
    <t>s cexnx hobotcentid</t>
  </si>
  <si>
    <t xml:space="preserve">cddcteai nneecbhtsloe </t>
  </si>
  <si>
    <t>sthrceedhri ad nic edevotdn</t>
  </si>
  <si>
    <t xml:space="preserve">odxtc ochesdxbneneit </t>
  </si>
  <si>
    <t>bneookrts fera</t>
  </si>
  <si>
    <t xml:space="preserve"> tnoeure</t>
  </si>
  <si>
    <t>attorney</t>
  </si>
  <si>
    <t>deceptive</t>
  </si>
  <si>
    <t>made to purchase</t>
  </si>
  <si>
    <t>agents are busy</t>
  </si>
  <si>
    <t>cannot sync</t>
  </si>
  <si>
    <t>requested functionality</t>
  </si>
  <si>
    <t>educated support staff</t>
  </si>
  <si>
    <t>no one seemed able to fix it</t>
  </si>
  <si>
    <t>no FEDEX</t>
  </si>
  <si>
    <t>non durable product</t>
  </si>
  <si>
    <t>service center</t>
  </si>
  <si>
    <t>lower level</t>
  </si>
  <si>
    <t>offer overnight shipping</t>
  </si>
  <si>
    <t>not to buy</t>
  </si>
  <si>
    <t>knows about the promotions</t>
  </si>
  <si>
    <t>not able to assist me</t>
  </si>
  <si>
    <t>hours phoning</t>
  </si>
  <si>
    <t>sent the same FAQ</t>
  </si>
  <si>
    <t>worst support</t>
  </si>
  <si>
    <t>quick replacement</t>
  </si>
  <si>
    <t>not do what I wanted to do</t>
  </si>
  <si>
    <t>more options</t>
  </si>
  <si>
    <t>glitchy</t>
  </si>
  <si>
    <t>could be designed better</t>
  </si>
  <si>
    <t>app is abysmal</t>
  </si>
  <si>
    <t>start button</t>
  </si>
  <si>
    <t>does not support</t>
  </si>
  <si>
    <t>compatibility</t>
  </si>
  <si>
    <t>do the same steps again</t>
  </si>
  <si>
    <t>days longer</t>
  </si>
  <si>
    <t>follow upon this issue</t>
  </si>
  <si>
    <t>take responsibility</t>
  </si>
  <si>
    <t>not very happy</t>
  </si>
  <si>
    <t>cannot open</t>
  </si>
  <si>
    <t>reasonable delay</t>
  </si>
  <si>
    <t>offer of a callback</t>
  </si>
  <si>
    <t>computer generated menus</t>
  </si>
  <si>
    <t>direct me to the proper fix</t>
  </si>
  <si>
    <t>need my receipt</t>
  </si>
  <si>
    <t>called back as he stated</t>
  </si>
  <si>
    <t>did not callback</t>
  </si>
  <si>
    <t>not yet received a callback</t>
  </si>
  <si>
    <t>why the problem occurred</t>
  </si>
  <si>
    <t>ran out of time</t>
  </si>
  <si>
    <t>will not update</t>
  </si>
  <si>
    <t>warm handoffs</t>
  </si>
  <si>
    <t>layman terms</t>
  </si>
  <si>
    <t>cannot use Outlook</t>
  </si>
  <si>
    <t>incompatibility</t>
  </si>
  <si>
    <t>disconnect between</t>
  </si>
  <si>
    <t>with respect</t>
  </si>
  <si>
    <t>like I was pirating</t>
  </si>
  <si>
    <t>needs to be fixed</t>
  </si>
  <si>
    <t>person I got was less</t>
  </si>
  <si>
    <t>family member in the United States</t>
  </si>
  <si>
    <t>switch you to the other person</t>
  </si>
  <si>
    <t>he seemed very disorganized</t>
  </si>
  <si>
    <t>mis-information</t>
  </si>
  <si>
    <t>DOC</t>
  </si>
  <si>
    <t>Product documentation</t>
  </si>
  <si>
    <t>Account security, theft</t>
  </si>
  <si>
    <t>pass to a different</t>
  </si>
  <si>
    <t>having me repeat myself</t>
  </si>
  <si>
    <t>communication linkage</t>
  </si>
  <si>
    <t>please give me  a callback</t>
  </si>
  <si>
    <t>nobody has contacted</t>
  </si>
  <si>
    <t>fix the problem</t>
  </si>
  <si>
    <t>did not have the capability</t>
  </si>
  <si>
    <t>spanish support</t>
  </si>
  <si>
    <t>known glitches</t>
  </si>
  <si>
    <t>actually resolve</t>
  </si>
  <si>
    <t>finding a number</t>
  </si>
  <si>
    <t>answer to my questions</t>
  </si>
  <si>
    <t>phone numbers to contact</t>
  </si>
  <si>
    <t>more extensive instruction</t>
  </si>
  <si>
    <t>accurate documentation</t>
  </si>
  <si>
    <t>buggy</t>
  </si>
  <si>
    <t>still hangs</t>
  </si>
  <si>
    <t>answer to my problem</t>
  </si>
  <si>
    <t>police report</t>
  </si>
  <si>
    <t>stolen</t>
  </si>
  <si>
    <t>nobody have</t>
  </si>
  <si>
    <t>nobody has</t>
  </si>
  <si>
    <t>losing wifi</t>
  </si>
  <si>
    <t>still having issues</t>
  </si>
  <si>
    <t>fix the problems</t>
  </si>
  <si>
    <t>no one seems to know why</t>
  </si>
  <si>
    <t>understanding my issue</t>
  </si>
  <si>
    <t xml:space="preserve">deeper understanding </t>
  </si>
  <si>
    <t>rep that can handle</t>
  </si>
  <si>
    <t>no understanding</t>
  </si>
  <si>
    <t>something I came up with</t>
  </si>
  <si>
    <t>keeps me from connecting</t>
  </si>
  <si>
    <t>somewhat technical people</t>
  </si>
  <si>
    <t>no longer worked</t>
  </si>
  <si>
    <t>not get online</t>
  </si>
  <si>
    <t>will not get another one</t>
  </si>
  <si>
    <t>get a bette rep</t>
  </si>
  <si>
    <t>cost you a sale</t>
  </si>
  <si>
    <t>knowing the problem</t>
  </si>
  <si>
    <t>more official apps</t>
  </si>
  <si>
    <t>know your product</t>
  </si>
  <si>
    <t>better trained</t>
  </si>
  <si>
    <t>claims online</t>
  </si>
  <si>
    <t>know the true answer</t>
  </si>
  <si>
    <t>appreciate an answer</t>
  </si>
  <si>
    <t>given a complete answer</t>
  </si>
  <si>
    <t>provide more awareness</t>
  </si>
  <si>
    <t>I will be calling again</t>
  </si>
  <si>
    <t>help me</t>
  </si>
  <si>
    <t>less time to solve</t>
  </si>
  <si>
    <t>fix the sleep issue</t>
  </si>
  <si>
    <t>callback service</t>
  </si>
  <si>
    <t>people who can actually solve</t>
  </si>
  <si>
    <t>more local support</t>
  </si>
  <si>
    <t>clear answer</t>
  </si>
  <si>
    <t>callback option</t>
  </si>
  <si>
    <t>connection kept getting lost</t>
  </si>
  <si>
    <t>callback feature</t>
  </si>
  <si>
    <t>spent over</t>
  </si>
  <si>
    <t>nothing was offered for my time</t>
  </si>
  <si>
    <t>provide a manual</t>
  </si>
  <si>
    <t>tablet is not responsive</t>
  </si>
  <si>
    <t>book on the operation</t>
  </si>
  <si>
    <t>a solution</t>
  </si>
  <si>
    <t>exchanges</t>
  </si>
  <si>
    <t>I had to callback</t>
  </si>
  <si>
    <t>wish the representative had told me</t>
  </si>
  <si>
    <t>speak with Americans</t>
  </si>
  <si>
    <t>time to reach an agent</t>
  </si>
  <si>
    <t>publication of help line</t>
  </si>
  <si>
    <t>DOA</t>
  </si>
  <si>
    <t>hardware issue</t>
  </si>
  <si>
    <t>go slow</t>
  </si>
  <si>
    <t>reps that know the product</t>
  </si>
  <si>
    <t>troubleshooted myself</t>
  </si>
  <si>
    <t>be able to troubleshoot</t>
  </si>
  <si>
    <t>did not hear the</t>
  </si>
  <si>
    <t>sounded like he was very far</t>
  </si>
  <si>
    <t>we'll</t>
  </si>
  <si>
    <t>we will</t>
  </si>
  <si>
    <t>called back at an inconvenient time</t>
  </si>
  <si>
    <t>I am trying to sell</t>
  </si>
  <si>
    <t>krba ae</t>
  </si>
  <si>
    <t>ranoe bk</t>
  </si>
  <si>
    <t>srenom  uta</t>
  </si>
  <si>
    <t>iln ioatnl wmg</t>
  </si>
  <si>
    <t>a nmlgiilw</t>
  </si>
  <si>
    <t>ia ecepanxsremrs</t>
  </si>
  <si>
    <t>sehrnte lwe bal</t>
  </si>
  <si>
    <t>roo rdseae nthw</t>
  </si>
  <si>
    <t xml:space="preserve">at iatemlls </t>
  </si>
  <si>
    <t>ilc dll aaen</t>
  </si>
  <si>
    <t>n ietb mhaaeystft ltSdUrem ie mnie</t>
  </si>
  <si>
    <t>rfeidp u</t>
  </si>
  <si>
    <t>iritsseuet  mf</t>
  </si>
  <si>
    <t>better speakers</t>
  </si>
  <si>
    <t>long waiting list</t>
  </si>
  <si>
    <t>calling lines</t>
  </si>
  <si>
    <t>answered the call quicker</t>
  </si>
  <si>
    <t>KNOW COMM/SOFT HANG LANG TRANSF DISP OWN PROF RSPNS HOLD SCRIPT PRSS</t>
  </si>
  <si>
    <t>ur</t>
  </si>
  <si>
    <t>your</t>
  </si>
  <si>
    <t>Apr '13</t>
  </si>
  <si>
    <t>May '13</t>
  </si>
  <si>
    <t>=42157</t>
  </si>
  <si>
    <t>could not understand your logic</t>
  </si>
  <si>
    <t>h_lbl_1</t>
  </si>
  <si>
    <t>did not complete service</t>
  </si>
  <si>
    <t>poor communication skills</t>
  </si>
  <si>
    <t>no return call</t>
  </si>
  <si>
    <t>brick</t>
  </si>
  <si>
    <t>compatable</t>
  </si>
  <si>
    <t>Apple</t>
  </si>
  <si>
    <t>Microsoft disabled</t>
  </si>
  <si>
    <t>was not fitting</t>
  </si>
  <si>
    <t>flash player</t>
  </si>
  <si>
    <t>no callback</t>
  </si>
  <si>
    <t>poor support</t>
  </si>
  <si>
    <t>zero knowledge</t>
  </si>
  <si>
    <t>remote loc</t>
  </si>
  <si>
    <t>many tries</t>
  </si>
  <si>
    <t>never got to talk</t>
  </si>
  <si>
    <t>could not stay on the line</t>
  </si>
  <si>
    <t>went nowhwere</t>
  </si>
  <si>
    <t>have not got what I paid for</t>
  </si>
  <si>
    <t>did not work</t>
  </si>
  <si>
    <t>wasted too much time</t>
  </si>
  <si>
    <t>had me wait</t>
  </si>
  <si>
    <t>I lost everything</t>
  </si>
  <si>
    <t>did not know how to</t>
  </si>
  <si>
    <t>hours on the phone</t>
  </si>
  <si>
    <t>ryrmis arecyeoswuqt  tnolcne</t>
  </si>
  <si>
    <t>hed eteone  wvrhlr ostteieaphnil</t>
  </si>
  <si>
    <t>aen d  neoitltew hghloh</t>
  </si>
  <si>
    <t>holhewn s ie</t>
  </si>
  <si>
    <t>oh do leiwlhn he</t>
  </si>
  <si>
    <t>ral atecb v eenvidokhae lacc</t>
  </si>
  <si>
    <t>eoerlet vncvliebe hd aeat h</t>
  </si>
  <si>
    <t xml:space="preserve">reo ctadaeeenli  eiyvmvmh </t>
  </si>
  <si>
    <t xml:space="preserve"> ioiehaerecvvldh ea eemn tt</t>
  </si>
  <si>
    <t>e m renith dneavl ecviaaoe</t>
  </si>
  <si>
    <t>a sloporrlonpliess k</t>
  </si>
  <si>
    <t>yititcneenog cnoirtn</t>
  </si>
  <si>
    <t>ii ag pteesaorfmndpurnis</t>
  </si>
  <si>
    <t xml:space="preserve"> blnld no ecrtoondieuA atiu as</t>
  </si>
  <si>
    <t>syewieni ncm trorpsbu</t>
  </si>
  <si>
    <t xml:space="preserve">eelggs gooarnmuuaf sasye </t>
  </si>
  <si>
    <t xml:space="preserve">afprc oneapaetmrle y </t>
  </si>
  <si>
    <t>l eapceoe tmtir</t>
  </si>
  <si>
    <t xml:space="preserve">hys  htuprtoitooct rensw eheo </t>
  </si>
  <si>
    <t>mdreaeisdygdevere i ehosz n</t>
  </si>
  <si>
    <t xml:space="preserve"> unudcunotrdsi o gcoalt leyrnod</t>
  </si>
  <si>
    <t>ommlsiouatccn i olirnskop</t>
  </si>
  <si>
    <t>Motdbidesfsloiac r</t>
  </si>
  <si>
    <t>product is b.s.</t>
  </si>
  <si>
    <t>product is bs</t>
  </si>
  <si>
    <t>wrong with your product</t>
  </si>
  <si>
    <t>will not complete</t>
  </si>
  <si>
    <t>do not like Microsoft</t>
  </si>
  <si>
    <t>did not fix</t>
  </si>
  <si>
    <t>expected Microsoft to fix it</t>
  </si>
  <si>
    <t>still cannot be used</t>
  </si>
  <si>
    <t>could not help me</t>
  </si>
  <si>
    <t>kept having me callback</t>
  </si>
  <si>
    <t>repeated step</t>
  </si>
  <si>
    <t>pslhry lafea</t>
  </si>
  <si>
    <t>psploowr u lotpfu</t>
  </si>
  <si>
    <t>o fgrrobe ko</t>
  </si>
  <si>
    <t>ga naut pd hho</t>
  </si>
  <si>
    <t>k el  ltbciehamtod cer a</t>
  </si>
  <si>
    <t>ha bkreca</t>
  </si>
  <si>
    <t>am ehforr</t>
  </si>
  <si>
    <t>dlp uho</t>
  </si>
  <si>
    <t>hlindgo</t>
  </si>
  <si>
    <t>san tlpahter</t>
  </si>
  <si>
    <t xml:space="preserve">ame os unrti </t>
  </si>
  <si>
    <t>er  musia</t>
  </si>
  <si>
    <t xml:space="preserve"> se in mytgaotrlI l</t>
  </si>
  <si>
    <t>n olctntIyas</t>
  </si>
  <si>
    <t>hvd eita od ni</t>
  </si>
  <si>
    <t>ktnn  woidd io</t>
  </si>
  <si>
    <t xml:space="preserve">  r c taedainIeordlly</t>
  </si>
  <si>
    <t xml:space="preserve"> nd Iocrotea </t>
  </si>
  <si>
    <t>dwot   kinnoo</t>
  </si>
  <si>
    <t>r d ine aoeceepxInh</t>
  </si>
  <si>
    <t>n adoi ed iha</t>
  </si>
  <si>
    <t>gIahu p n</t>
  </si>
  <si>
    <t xml:space="preserve"> hdi n evieaao</t>
  </si>
  <si>
    <t>ao nnlg ede f oIwkhvoe</t>
  </si>
  <si>
    <t xml:space="preserve"> nuIpu gh</t>
  </si>
  <si>
    <t>snndouwo k jo tt i</t>
  </si>
  <si>
    <t>o   ueon nddjusrtti</t>
  </si>
  <si>
    <t>u u ugInshjt p</t>
  </si>
  <si>
    <t xml:space="preserve">kniow </t>
  </si>
  <si>
    <t xml:space="preserve">lcarlie </t>
  </si>
  <si>
    <t>esf irue</t>
  </si>
  <si>
    <t>r sdeIeuf</t>
  </si>
  <si>
    <t>l kiodionl no s twt</t>
  </si>
  <si>
    <t xml:space="preserve">dnpstIik i's htiut </t>
  </si>
  <si>
    <t xml:space="preserve">nIgsua  pagwnih </t>
  </si>
  <si>
    <t>ad wetieeisns rt</t>
  </si>
  <si>
    <t>unsr   Itsoewa</t>
  </si>
  <si>
    <t>eraoa vsweI ss</t>
  </si>
  <si>
    <t>uarsi wue ns</t>
  </si>
  <si>
    <t xml:space="preserve">orleae sIbvsewil  </t>
  </si>
  <si>
    <t>nau iieth yr mr</t>
  </si>
  <si>
    <t>vn eelmiag</t>
  </si>
  <si>
    <t>l nkt koiwoe</t>
  </si>
  <si>
    <t>gh  uempna</t>
  </si>
  <si>
    <t>pisiirrn ogttacm</t>
  </si>
  <si>
    <t>ieni rtcdsmtue</t>
  </si>
  <si>
    <t>tMaNScsto cn</t>
  </si>
  <si>
    <t>oemn crync</t>
  </si>
  <si>
    <t xml:space="preserve">tmconcasyt </t>
  </si>
  <si>
    <t xml:space="preserve">yiablnyitmi </t>
  </si>
  <si>
    <t>meodg fol wkyen</t>
  </si>
  <si>
    <t>msohy p</t>
  </si>
  <si>
    <t>mundrnai dtenysg</t>
  </si>
  <si>
    <t>o evenopn erneimdtm</t>
  </si>
  <si>
    <t>err uvdnee</t>
  </si>
  <si>
    <t xml:space="preserve"> inoedetmenpdnv ereom</t>
  </si>
  <si>
    <t>toereuoid mmevinr pnerq</t>
  </si>
  <si>
    <t>sieermnd ndpeoomveen t</t>
  </si>
  <si>
    <t>iqperemimedo orntue svnr</t>
  </si>
  <si>
    <t>y eoorniuctntsr</t>
  </si>
  <si>
    <t>pcofot rirn e</t>
  </si>
  <si>
    <t>roene ft o hrtpic</t>
  </si>
  <si>
    <t>totnyn as</t>
  </si>
  <si>
    <t xml:space="preserve">otrdune </t>
  </si>
  <si>
    <t xml:space="preserve"> sroe s netui hitamtt</t>
  </si>
  <si>
    <t>oohg  rneitnmotvip</t>
  </si>
  <si>
    <t>anrlbus mAnau tirie</t>
  </si>
  <si>
    <t>ph soour</t>
  </si>
  <si>
    <t>shc pitrotw</t>
  </si>
  <si>
    <t>tttveiiti udasepo</t>
  </si>
  <si>
    <t>w pciowhtrse</t>
  </si>
  <si>
    <t>eorhsc pip</t>
  </si>
  <si>
    <t xml:space="preserve">bolplrmeei </t>
  </si>
  <si>
    <t>i sahocdakr</t>
  </si>
  <si>
    <t>actsgr rekiyh</t>
  </si>
  <si>
    <t>nv oetrruemnqmpi reieo</t>
  </si>
  <si>
    <t>nnuaerkwdg iae</t>
  </si>
  <si>
    <t>hhespsirnt um</t>
  </si>
  <si>
    <t>unr pssphighi</t>
  </si>
  <si>
    <t>tauyiocerms cypn</t>
  </si>
  <si>
    <t xml:space="preserve"> trsieneliuyasstsce</t>
  </si>
  <si>
    <t>dsi kchbaee rm cltel a</t>
  </si>
  <si>
    <t>ce ikla sepmtli</t>
  </si>
  <si>
    <t>yeke ptcrdSi</t>
  </si>
  <si>
    <t>ohugspn  u</t>
  </si>
  <si>
    <t>hrootsea ry r</t>
  </si>
  <si>
    <t>uadtn adrssa</t>
  </si>
  <si>
    <t>tunsgte rppoa</t>
  </si>
  <si>
    <t>u psotprpenors</t>
  </si>
  <si>
    <t>stpro rpeup</t>
  </si>
  <si>
    <t>setprtcpou h</t>
  </si>
  <si>
    <t>t akloehd</t>
  </si>
  <si>
    <t>nuhreaiotplc psct</t>
  </si>
  <si>
    <t>t iemeht</t>
  </si>
  <si>
    <t>tmdryei hti ratp</t>
  </si>
  <si>
    <t>dp t erdnoryrviath</t>
  </si>
  <si>
    <t xml:space="preserve"> adownktrc</t>
  </si>
  <si>
    <t>faarenftsr tg i</t>
  </si>
  <si>
    <t>st tkisrere</t>
  </si>
  <si>
    <t>steer</t>
  </si>
  <si>
    <t>cSAreeUa th</t>
  </si>
  <si>
    <t>rtburasnf se</t>
  </si>
  <si>
    <t>at  horanewdet</t>
  </si>
  <si>
    <t>utru ceasowos</t>
  </si>
  <si>
    <t>lyraw nesdfi</t>
  </si>
  <si>
    <t xml:space="preserve">wnsdika </t>
  </si>
  <si>
    <t>wtets naapi</t>
  </si>
  <si>
    <t>s saplenataw</t>
  </si>
  <si>
    <t>iw otsapel</t>
  </si>
  <si>
    <t>eenicasw rs</t>
  </si>
  <si>
    <t>twvmytcoensr  eaep</t>
  </si>
  <si>
    <t>iiwgl nlwas</t>
  </si>
  <si>
    <t>au we gphn</t>
  </si>
  <si>
    <t>aoebn whdar</t>
  </si>
  <si>
    <t>akngyodiws r</t>
  </si>
  <si>
    <t>a Microsoft problem</t>
  </si>
  <si>
    <t>still unsure</t>
  </si>
  <si>
    <t>rating low enough</t>
  </si>
  <si>
    <t>get my question across</t>
  </si>
  <si>
    <t>at least ? times</t>
  </si>
  <si>
    <t>speak more slowly</t>
  </si>
  <si>
    <t>my inability to understand</t>
  </si>
  <si>
    <t>I had to point out answers</t>
  </si>
  <si>
    <t>still have problems</t>
  </si>
  <si>
    <t>talking over</t>
  </si>
  <si>
    <t>uirsls tenul</t>
  </si>
  <si>
    <t>comments</t>
  </si>
  <si>
    <t>Nothing has been resolved. We have been dealing with the initial problem since May 29th.</t>
  </si>
  <si>
    <t>Way too long waiting time!  Insane to wait 1 hour on hold to speak with someone!</t>
  </si>
  <si>
    <t>The complaint was towards corporate not the store</t>
  </si>
  <si>
    <t>No one helped me with exactly what I was asking for. My time was wasted and my customers time was wasted. I lost out on pay for that hour. I would like to be compensated</t>
  </si>
  <si>
    <t>I was very satisfied with the help I received from Alberto, however I still won''t receive the item I need due to refusal to deliver by the vendor even though the home depot website states that the item is able to ship to my store location. I ended up buying the product from Amazon.</t>
  </si>
  <si>
    <t>Appreciate the help. I also appreciate the store manager calling me on her day off to address the situation. Thank you.</t>
  </si>
  <si>
    <t>esta encuesta no menciona por lo que llame. Una queja en unas de las tiendas. Quedaron en dejarme saber el status y nada. En realidad no les importa. Siempre es lo mismo, Cojen la queja y no se si la procesan, HOME DEPOT se cree que es el unico sitio donde comprar. Ese incidente en la tienda me hizo ir a LOWES a comprar.   att Migdalia figueroa  786-307-7345</t>
  </si>
  <si>
    <t>we still havent solved my complaint . first panel arrived damaged, other panels, shipper is asking for duty to be paid.</t>
  </si>
  <si>
    <t>Antonio offered me a Home Depot gift card for $50 or $60. I turned that down since I don''t know if I'll be shopping at HD in the near future.  I told him that I would much prefer 20% off my current order. ( a storm door that won't be delivered until the beginning of August ). He said he would look into that for me. He was very nice.  I hope to get a response regarding this soon. Thank you.</t>
  </si>
  <si>
    <t>Nothing to add other than keep up the great customer service!</t>
  </si>
  <si>
    <t>I had to explain a few times to Emmanuel what I was needing to know before he understood.</t>
  </si>
  <si>
    <t>Emanuel tried to help me, but you do not carry parts for HamptonBay solar landscape lights. He did get me a deal on a new light kit which included an extension wire. May thanks to Emmannuel. Bill Malosky</t>
  </si>
  <si>
    <t>There were no parts available for the product. It was delivered with 1 item specific part missing.</t>
  </si>
  <si>
    <t>I bought a vacuum cleaner 4 months ago and it is defective,  but Home Depot will not stand behind it to exchange it for the same item.</t>
  </si>
  <si>
    <t>it seems Jorge went above and beyond  what was expected. Thank you  and take care of Jorge.</t>
  </si>
  <si>
    <t>I''m still waiting for the part needed to fix the fan/light. Emmanuel told me it might take 5-7 days to ship to me. I am confident it will arrive.</t>
  </si>
  <si>
    <t>He was very helpful and provided me with the information that I needed.</t>
  </si>
  <si>
    <t>Great customer service from Karla!  She wasn''t able to find the answer to my question immediately so I instead of keeping me waiting on the line, we hung up she found the info needed and emailed me with the info.  Thank you for the help and keep up the good work Karla!</t>
  </si>
  <si>
    <t>I have to continuously communicate with the customer care department to get managers to come to the front of the store. No one is reaching out or taking to me. With my purchase exceeding over $2,000.00, I imagined that we would receive better treatment from the leaders of the store</t>
  </si>
  <si>
    <t>William was outstanding and fulfilled what I needed. However Ginesh at the Haymarket location called and left a message to resolve my issue. I called back and left a message and he still hasn''t attempted to reconnect with me. I was going to buy all new kitchen cabinets and hardwood floors. Looks like I will be doing that elsewhere.</t>
  </si>
  <si>
    <t>i should be able to take product back to the store and reoalce it</t>
  </si>
  <si>
    <t>Cheryl was outstanding.  She followed up with me 3 different times to see if I had been contacted or helped.  I did not get a good response though, just an email telling me that i need to look at a video and provide information.  They never tried to call me to assess my issue.  Fortunately my husband figured it out and fixed the water cooler.  Cheryl was the only outstanding part of my experience with Home Depot.</t>
  </si>
  <si>
    <t>I ran into a ridiculous policy issue with Hampton Bay. I purchased 2 light fixtures a while back, and in the process of installing one, I dropped and broke a shade/globe. Because I no longer have the receipt, I was told I couldn''t purchase a shade. Some nonsense about a warranty period etc. This wasn't a warranty  claim, I just wanted to purchase a shade/globe. Needless to say, I'm not very happy. I've purchased an enormous amount of stuff from HD over the years buy I'll think twice about it from now on.</t>
  </si>
  <si>
    <t>Still waiting for someone to contact me.....</t>
  </si>
  <si>
    <t>I have spent over $15000 there. And the fact that something that you guys delivered broke and won''t replace it as absolutely ridiculous. My renovations have been put off</t>
  </si>
  <si>
    <t>I was told I had to wait for the manufacturer to approve the replacement and they were closed over the weekend.   However,  when I called back on the following Monday,  the agent told me to take it back to the Home Depot I ordered it from.  No real issue,  but it delayed completion of the product by 2 days.</t>
  </si>
  <si>
    <t>My question was answered and I am thankful for Giselle''s help!</t>
  </si>
  <si>
    <t>Julio was absolutely fantastic and helped 1000%.  I was in fact very surprised how knowledgeable he was, curtious, professional and patient.  Great asset to have.</t>
  </si>
  <si>
    <t>The customer service department keeps throwing me at Husky''s service departmen who just throws me back at Home Depot. It is clear no one wants to own the problem and just pass the buck onto the next group. They do not respond back to emails and clearly just disregard complaints hoping to exhaust a customer for a faulty product.</t>
  </si>
  <si>
    <t>Saludos, fue que estuve tratando de comunicarme con Ryobi para reclamar una garantía se me hizo imposible por qué todas las instrucciones por teléfono son en inglés y se tardan mucho en cojer la llamada. Entonces por eso llamé a las garantía de ustedes y la persona que me atendió fue muy amable y trato de ayudarme y intento comunicarse el para alludarme y no pudo. Y se dió cuenta lo que pasamos nosotros para poder comunicarnos y no se pudo hacer nada con ellos Ryobi. Tuve que hir a Home Depot y pedir la dirección del centro de servicio de garantía de ellos aquí y lleve la herramienta yo personalmente. Pero gracias por el servicio del muchacho que me atendió.</t>
  </si>
  <si>
    <t>Yes, You can do for me: 1) we  needed to buy  all ours meals due to 7 month. We felt sick for excesive dust caused by the instalation until the time the contractors came. We paid for maintainance of a very dirty house. We suffered  loss of mobiliari. I suffered  depression disturbances  caused by 7 months of horrible situation of our home  and  for the bad  comunication and no help received by your  staff. Our heath was  afected  phisical and emotional. We needed to dish washing in a bathroom for 7 month. Now we  need to start again with this nightmare. I am asking for $7,000.00 more to normalize our life and to pay for it.</t>
  </si>
  <si>
    <t>Un servicio maravilloso de parte de essmeralda muy atenta y amable con mi situacion. Resolviendo de forma maravillosa mi pedido. felicidades por su atencion muy acertada.</t>
  </si>
  <si>
    <t>Vivian was knowledgeable and very helpful.  Thank you!</t>
  </si>
  <si>
    <t>Returning the vissian microwave that was still under warranty was alot more difficult then expected. There needs to be a better system for these types of issues. My call was redirected countless times no one seems to know who''s responsible to honor the manufacturers warranty. No one even knows who the actually manufacturer is despite it i being vissiani name brand sold exclusively at homedepot I got forward to two other company's ive never heard of. The rep that was handling the case  barely answered but when I did get a hold of them I was asked the same questions over and over of my name, address, s/n, model like they didn't already have all my info. It honestly felt like it was intenionally a hassel so I would give up on getting my money back. I'm going to learn from this experience and purchase the rest of my appliances else where.</t>
  </si>
  <si>
    <t>I spent TWO HOURS AND FORTY MINUTES on the phone with you guys on Monday. Spoke with EIGHT different people. And my issue is still not resolved. I honestly cannot imagine how you could have done worse.</t>
  </si>
  <si>
    <t>Jesus was perfect So was Erin  However, you could not get us a solution  i was disappointed that our $3300 could only net us a 250-dollar gift card to fix the problem.  Please call me Anthony 818 319 3690</t>
  </si>
  <si>
    <t>Everything was good, the US Home Depot in fort gratiot is very good and I really like it there.</t>
  </si>
  <si>
    <t>I would like to bring to your attention an issue regarding the warranty for the item I just purchased from Home Depot. Unfortunately, I have been informed that there is currently no estimated time of arrival (ETA) for the replacement part. As a result, there is a possibility that it may take up to one year for me to receive it. I must admit, this indeterminate wait time is causing me considerable frustration and inconvenience.</t>
  </si>
  <si>
    <t>I have been promised a replacement part for a sink faucet that should not have had a problem with.  ( Glacier Bay). Hopefully I get it withon next few days &amp; it is easy to replace</t>
  </si>
  <si>
    <t>It took a lot of time to get Appointments for measurements and install. I had to get may own contractor to pick up the doors and install.</t>
  </si>
  <si>
    <t>Yes, Please sign me up for the military discount that you offer. You have made it very hard for people who do not have i-phones or have the capability to upload or download on the computer. I signed up at lowes customer service counter for their program 8 years ago. It was very easy and quick. The problem as I see it is Home Depot is too worried that contracters would use this. Your people in the stores and at the check-outs should be able to monitor this issue.Lowes does it very well. I like Home Depot much better but you are making it impossible for me to shop.</t>
  </si>
  <si>
    <t>Provided incorrect guidance in handling a warranty issue. Sent me to the local store and things got worse from there. The customer service person at the store lied to me about phone numbers on the bags of mulch and then provided two incorrect numbers to follow up with. Very disappointed in the way Home Depot handled this issue. Still not resolved but hopefully on the right track.</t>
  </si>
  <si>
    <t>Waiting 5-7 business days for a replacement part can be a king time in some instances.</t>
  </si>
  <si>
    <t>I guess the customer escalation team listen to voicemail from your customers, tried to have a call back prior to 11AM EDT and I would only get calls after 1PM.  I was glad they did get delivered. no excuses here</t>
  </si>
  <si>
    <t>I tried the texting system and it took quite some time.  Ultimately, after making contact with a real person on it, I was advised to call another number.  It was a total waste of time.  However, when I made contact with DARRYUS, he was able to take care of my issue expeditiously.  For that, I am grateful.</t>
  </si>
  <si>
    <t>I am disappointed with the overall experience of ordering my garage storage system.  I will be several weeks if not a couple months getting what I wanted due to the damage the original shipment had when I received it.   The customer service reps did fine - just the overall shipping/delivery of damaged goods and the length of time to resolve is very disappointing.</t>
  </si>
  <si>
    <t>Was hoping to have replacement hardware sent to me rather than have to return to the store for an exchange. Jonathan issued a gift card, but I still had to go to the store to get the hardware.</t>
  </si>
  <si>
    <t>Not sure how this was done, but my name is Chris, not Rick.   See the email address this survey was sent to.   Omar was top notch though. An absolute pleasure to deal with. He was very patient and took his time reviewing everything.</t>
  </si>
  <si>
    <t>This associate actually called me a racist and that was Highly unprofessional and slanderous. We will no longer shop at Home Depot.</t>
  </si>
  <si>
    <t>Installation was not complete and head guy somewhat rude and arrogant towards my husband.</t>
  </si>
  <si>
    <t>Not the person''s fault, but it's terrible that you can't talk to someone to ask questions about the actual running of the product.</t>
  </si>
  <si>
    <t>Bought faucet from home depot in 2014.  Now you have no record of the faucet ever existing.  Can''t find parts.  Disappointed in home depot.</t>
  </si>
  <si>
    <t>I am still waiting to see what they will do about my damaged beverage fridge</t>
  </si>
  <si>
    <t>I appreciate that Abraham was happy to spend the time with me to get the Veterans registration done right.</t>
  </si>
  <si>
    <t>I comiendo the courtesy and patience of the costomer rep JOSHUA who did served an excelent service over the phone and was able to find out my account number and transaction date. I highly recommend Joshua.</t>
  </si>
  <si>
    <t>Disapointed unable to get item replacement or even ability to buy and pay for item. Ken</t>
  </si>
  <si>
    <t>Didn''t help at all. Instead, would reply once or twice a week with vague responses and no actual answers. Waste of time and didn't get my issue resolved.</t>
  </si>
  <si>
    <t>Apple valley home depot needs to be spoken to they are rude treat you like a criminal because of looks I am a army veteran and being treated the way I did was so embarrassing and upsetting</t>
  </si>
  <si>
    <t>I contacted the manufacture Husky was rude and not helpful. So I took the product back and I will buy Husky products again.</t>
  </si>
  <si>
    <t>Maribel was very helpful.  The wait time before talking to her was long but not her issue.</t>
  </si>
  <si>
    <t>Alan tried to be quite helpful. The problem I had was that since a couple of months ago, at check out, I click the option for getting an email receipt as well as a printed receipt, but no longer get the emailed receipt. This is despite the fact that my email is shown at the register.   Alan gracefully emailed me the pdf version receipt of my last purchase. He told me he would erase my email address so next time I would need to enter it again at check out.   However, today I visited Home Depot, and the same thing happened again. My (correct) email address was shown and yet again I did not receive the emailed receipt.</t>
  </si>
  <si>
    <t>I have 2 kitchen cabinets that were shipped with incorrect hardware. Since the cabinets are sent as complete units from Vietnam, there are no parts available in the USA. Karina''s only options were to process a return label (the cabinets are partially assembled) or take a 10% discount. Both solutions are poor.</t>
  </si>
  <si>
    <t>Needed recipe luckily I was able to fine otherwise would not have been able to get parts that were missing.</t>
  </si>
  <si>
    <t>Unfortunately, the product didn''t work, but at the time I didn't know that, and I had 2 different people come to install the fan which cost time and money.  A gift card would have been nice for the inconvenience.</t>
  </si>
  <si>
    <t>My toilet purchased on 6/28/23 is defective.  Customer service said it needs repair parts and would be shipped.  It is now 7/06/23 and the parts have not arrived. The toilet is still malfunctioning.</t>
  </si>
  <si>
    <t>A fairly long wait on the phone before connecting with a customer service rep. You made $17B last year, spring for a few more folks to help make things right when something goes wrong.</t>
  </si>
  <si>
    <t>It took several phone calls and waiting through promts to finally get the right person. Very frustrating,  but the gentleman that helped me was exceptional!</t>
  </si>
  <si>
    <t>I had a very frustrating experience with the HD phone system. First it transferred me to a survey about my experience before I even talked to someone. Next, three time it just cut me off rather than transfer me to the appropriate person.   I will say that the team was responsive to escalate my concern, however it was to no avail. I will be contacting HD to discuss this issue. Jim Forquer 407-718-2367</t>
  </si>
  <si>
    <t>Pedro was extraordinary. He was quick and efficient, and I really felt heard. He did not minimize the situation. The only issue I have is that I have not gotten an update on the situation. I am not sure of the timeframe, but more updates would be appreciated.</t>
  </si>
  <si>
    <t>I believe HD should be more accepting of their mistakes. Example, disengaging a safety aspect of a vehicle one may purchase.</t>
  </si>
  <si>
    <t>We have been using Home Depot for 40 years for everything.  We have built 2 homes with H.D,for everything inside and out.  We will be switching over to Lowes soon.  HD has gotten to hard to deal with.  My husband couldn''t   return some lights because he didn't have his receipt.  Not even for a store credit.  We are not able to keep every single receipt with what all we have to purchase daily to get our Lakehouse built. HD sooooo not workable anymore.  I called yesterday to ask questions about our  credit card promos and the lady needed my husband to be on the call so I said fine I will call him and merge the calls.  She would not let me do that and said he would just have to c all in.  He doesn't  have the time or patience to do that as he is the contractor on  our new build and I need to handle this.  Ya'll have way to much competition for me to stay with y'all when other companies are easier to deal with and should be as we spend a ton .</t>
  </si>
  <si>
    <t>I am extremely satisfied with Javier and the effort he put into resolving my concern.  I am not happy, though, that Home Depot was not able to send me a new seat cushion cover; instead of a 5% discount or returning the whole unit.</t>
  </si>
  <si>
    <t>Javier was polite and very understanding of my situation.  I understand some product deliveries are out of Home Depots hand since they are not store deliveries. I appreciate Javier and Hone Depot for making a great effort to keep the purchaser in mind.</t>
  </si>
  <si>
    <t>Tasha did a very good job of resolving my customer service problem re: carpet installation. She is a great listener and understood the issue. I just regret that I had to write the Chairman of Home Depot to get resolution, and I wish it could have been resolved at the store level. But I do appreciate the attention and resolution.</t>
  </si>
  <si>
    <t>I have been waiting 6 months for a screen door. tha is not acceptable.</t>
  </si>
  <si>
    <t>It would help if the Home Depot store in Phoenix OR answered their phone. It took two trips to the store to schedule an installation after the materials arrived.   Everyone at Home Depot followed a process, but no one seemed to be able to make anything happen.  I will try Lowes for my next custom order.</t>
  </si>
  <si>
    <t>We had good service but because  we misplaced the receipt   it was more complicated..Totally  our fault for having no receipt..We always save receipts..But my hubby is very handy he improvised  and the gazebo is lovely</t>
  </si>
  <si>
    <t>The only thing that I have to say is that I am very disappointed of the way we were treated by the local Home Depot Manager on Wednesday 06/28/2023 , and based on that we will try to take our business elsewhere, other than that, when I called costumer service to submit our complaint, we were satisfied with the lady that assisted us, she did her job well and we have no complaints about that, and obviously she follow through hence the email I just received.</t>
  </si>
  <si>
    <t>This issue has not been fully rectofied.  It was said that it is set up for completion but have not scheduled the work to be done.</t>
  </si>
  <si>
    <t>I have not hear back from store manager in over a week about the issue I had with an employee.</t>
  </si>
  <si>
    <t>Results are yet to be seen about my complaint concerning the Hanover Home Depot store. The is a Genuine Safety issue and it has been getting worse over the years.</t>
  </si>
  <si>
    <t>Better follow through, still not sure of details with Re-bath? Home Depot should maybe have a say on cancelation fee? Still have not been contacted by Home Depot Of the refinancing of the loan from i22k to 13k?</t>
  </si>
  <si>
    <t>On the phone for an hour for absolutely NOTHING. Zero help at all and did not solve our problem at all.</t>
  </si>
  <si>
    <t>Jose was great, but it''s too bad we weren't able to get parts for our item from the vendor</t>
  </si>
  <si>
    <t>Home Decorators and Home Depot customer care worked well together, very professional.  If I receive the missing parts from the manufacturer then I will be happy.</t>
  </si>
  <si>
    <t>Melina was professional in what she tried to help me with, but the purchase, loading of my product by without help, even after numerous requests for help and now a sub-par product is very concerning for me and i will probably avoid HOME DEPOT in the future.</t>
  </si>
  <si>
    <t>I think that you are obviously not using people with English as a first language which creates somewhat of a communication barrier. I also was not satisfied with the return process for a damaged chair that I paid well over $100 for.</t>
  </si>
  <si>
    <t>Great customer service and support.</t>
  </si>
  <si>
    <t>Great customer service. Both representatives were very pleasant and listened to the issue to resolve the problem.</t>
  </si>
  <si>
    <t>I really appreciate the quick response and thoughtful resolution. Jenny and Rich (local store manager) were able to turn this bad experience into a positive outcome. Thank you!</t>
  </si>
  <si>
    <t>great customer service by Sarai and Tanisha, thank you</t>
  </si>
  <si>
    <t>Home Depot and Citi errors have cause my credit score to drop 80 points. Citi does not want to contact credit agencies on my behalf to acknowledge their errors.   I will NEVER spend another dime with Home Depot</t>
  </si>
  <si>
    <t>Never received an update from Miranda on the outcome of the gift cards.</t>
  </si>
  <si>
    <t>We shop a lot at Home Depot but the quality of this flooring was so disappointing. We felt we had been sold a bill of goods.  We were hesitant to return and shop but the quick response to our complaint has restored our faith in your store although we will be very cautious, evaluating the quality of anything we buy.</t>
  </si>
  <si>
    <t>My issue was with the manger at the local store, his name is Alfred, my time was wasted for 45 minutes picking up a curbside order.  After numerous attempts to call the store (about 8 times) I had to go in the store and find someone to help me. Alfred was impatient and said the item had been moved. I told him i was not happy with the service and he said ok, sorry.  He never offered anything for my inconvenience and his apology was half hearted and it seemed like oh well. I have spent thousands of dollars at your store but I am rethinking shopping there again, and to think I was about to purchase a new weed eater and edger.  Very disappointed in Home Depot, and Alfred is a disgrace and should not be in management with such a poor attitude towards customers.</t>
  </si>
  <si>
    <t>Charlene is a nice person but she only was able to read instructions and was not able to deal with the problem with the Defiant product that is sold by HD. I had to take it back to the srore and buy something else from Amazon. The whole thing took a lot of time. You don''t have staff that know the products is they only look up instructions that come with the product. I was on wait for a long time before the call was answered. It was a waste of time and the productd was useless.</t>
  </si>
  <si>
    <t>This whole installation process was a nightmare.The contractor''s were horrible . it took over eight day to get my project complete. Was told that they were coming out and never showed a couple of times. Came out with damaged product, workers hurt on the job. A complete nightmare  and for my inconvenience  I  was offered  a $50 gift card when I missed Making hundreds a day to be home when workers didn't show... A complete  Nightmare</t>
  </si>
  <si>
    <t>Rebeca was great.  The problem with my issue was more of a manufacturer issue.  I needed this light and there is a shortage of them.  I went to 3 stores and found one.  The associate at the store said the manufacturer visited the store and told them supplies wouldn''t be replenished till August.  I ended up keeping this light and bought a new separate accessory to make it work.  However, that is not fair to my customer who had to pay for the additional accessory.  Basically, this was a track light which came with its own track.  The supplied track was a poor fit for the lights.  The lights fit perfect into the accessory track I bought.  This is a profuct of HamptonBay and in my opinion this was their issue.  Anyway, the issue was resolved at my cost and creative work around.</t>
  </si>
  <si>
    <t>Our Veterans are very important and any discount given to them is always appreciated.  We are grateful that Home Depot also thinks rhat way.</t>
  </si>
  <si>
    <t>As far as I know my customer care case is still open. No one has told me otherwise. I returned the excess materials today, but I''ve received no information about a refund for the wrong materials that were delivered an installed, or the fact that the floor installation was incomplete. It's been 6 days since I opened my case and the only communication I've had was to schedule the return of the excess materials.</t>
  </si>
  <si>
    <t>Product was damaged during shipping. NSD does not wait to open the box. I have been dealing with this since I opened the box the evening it was delivered. Part can not be replaced so I need to return. Still waiting on NSD to schedule the pick up for the return. I was told 3-5 business days after 6/29 they will contact me. Then call me the day before via email. Their contact phone number when you ask to talk to a representative disconnects and I only learned of this timing via email. After I got a email saying they tried to contact me. The email was the first contact with NSD and I was told by Home Depot I would be able to pick the day. At this point I just want someone to pick this item up and provide a refund as soon as possible. Please contact me immediately. 410-688-3504</t>
  </si>
  <si>
    <t>Why sell something you have no parts for?</t>
  </si>
  <si>
    <t>There are people returning items to Home Depot after they scavenger the item bought for parts or return items after they swap the new with the old. Then, they return the item for a refund. Then a person like me  buys an item that''s old or missing parts. This happens quite often. Now I open the box and check before leaving the store.</t>
  </si>
  <si>
    <t>I would advise to sell quality tested products. I am not happy with Ryobi products.</t>
  </si>
  <si>
    <t>They have yet to resolve my issue. Even though the store provided false information in order to get me to make a large purchase, I was stuck to fix it. I was told to go into the store and get personal credit and the balance will be transferred. I have since done that but the store is unable to transfer the balance. Customer service calls and tells me the same thing every time but at the store and even the IT department are not able to do it very disappointed and plan to go elsewhere for any further purchases for my business and Home.</t>
  </si>
  <si>
    <t>Unfortunately the problem was not with Homedepot but the manufacturer. Homedepot did all they viuld</t>
  </si>
  <si>
    <t>Tanisha was fine.  She had me reach out to the parts department and they were awful.  The issue is still not resolved.</t>
  </si>
  <si>
    <t>Have more choices on outdoor furniture</t>
  </si>
  <si>
    <t>Yeah, never got my phone set with a new password for the military discount.  That was the problem in the first place.  The gift card was a thoughtful touch though.  John Novak</t>
  </si>
  <si>
    <t>Nothing changed with this issue and Im still out the money for a crew to do work we couldn''t do because Home Depot failed on my delivery for the 3rd time.</t>
  </si>
  <si>
    <t>Terrible experience with Home Depot, will expose the unfairness.</t>
  </si>
  <si>
    <t>My window has not yet been repaired  I was informed that the parts are in and someone would contact me today. Time will tell. This complaint has been ongoing for three months, so how can I be satisfied l.</t>
  </si>
  <si>
    <t>I was looking for a special rental called the Jumping Jack Soil Compactor.  I called my local Home Depot and nobody seemed to know about it so I called the main headquarters of Home Depot in Georgia.  They didn''t know about it either.  I called back several times and never got back to the person that claimed to do some research and get back to me but got two others that didn't know either.  Finally one person told me to take a picture of it to my local Home Depot and the tool rental manager (an African) recognized it and placed an order to have it delivered to the local Home Depot (#3034).  So as far as I'm concerned....He is the man of the day!</t>
  </si>
  <si>
    <t>All Miranda did was listen and compile my dissatisfaction complaint with Your partner citi-bank!!!!!!</t>
  </si>
  <si>
    <t>My neighbor gets a delivery and I get the trouble . Your truck hit my garage and moved it and made a mess of our driveway and my other neighbors drainage ditch . I want this resolved now . I spent most of my day Friday trying to get someone to help . Now Monday comes all I get is a survey from you .</t>
  </si>
  <si>
    <t>After 72 hours after reporting my issue, I still have not been contacted by the Rogers store manager.</t>
  </si>
  <si>
    <t>lengthy time for refund to return to my card</t>
  </si>
  <si>
    <t>Still waiting for a call back and/or resolution.</t>
  </si>
  <si>
    <t>The installer deceived me and The Home Depot, stealing my money. The local managers ignored my proof.</t>
  </si>
  <si>
    <t>She stepped in and solved my problem.</t>
  </si>
  <si>
    <t>I believe it was my disgruntlement with guys who stand out  in the parking lot and the street, asking for help. I hired a couple and they are kind of running a scam there. They are not connected to Home Depot, but I think that Home Depot should not allow them there since so many people complained abo9ut the same thing.</t>
  </si>
  <si>
    <t>I really hope Home Depot hold their employees for their actions. The employee Ms Gracie and Mr Ed were disrespectful and down out rude.  I wish to never come back to the Cascade store, or Home Depot. My plans are to closed my card and take my visit to Lowes or order from Amazon for my home repair supplies.</t>
  </si>
  <si>
    <t>Samual was very helpful in assisting me with completing my request.</t>
  </si>
  <si>
    <t>Jonathan reached out to the manufacturer for me to see if they would be able to send me the replacement parts I needed even though we were unable to locate my receipt info. Thankfully they did send me the parts with no hassle. Thank you so much!!!</t>
  </si>
  <si>
    <t>The light that I ordered was delivered with parts missing.</t>
  </si>
  <si>
    <t>Customer care or wither homedepot.com&amp; all the representatives told me the same thing but nothing was done&amp;didnt help me at all&amp; telling me the problem was IT ticket that no one helped me&amp; up to now im still waiting and the problem is my refund from the returned item since april1, 2023.. over 3 months now. I received an email for the survey but never received an email from any of those departments.. resolution team didnt help me either&amp; WORSE experience with home depot.. and it wasnt my first time having problem with the HOME DEPOT&amp; which is my fault for not learning from my very bad experience with HOME DEPOT&amp;. HORRIBLE, TERRIBLE, WORSE EXPERIENCE&amp;.i was advised to have a lawyer handle it&amp; it really affects my health&amp; from frustrations and stress calling them every week and getting the same answer but nothing done&amp; they just playing with the customers &amp; all words but no actions DONE..</t>
  </si>
  <si>
    <t>No one cares. After spending over $3000 on decking and railings I had to remove the pieces myself from the racks. It took over an hour and a half but was told it would be a long time for them to do it. Not very helpful.</t>
  </si>
  <si>
    <t>Kristi was awesome. However in St. Thomas, USVI, it wS difficult to get the issue resolved. I called and Kristin solved the issue in less than 10 minutes. She is fabulous!</t>
  </si>
  <si>
    <t>Home Depot need to have and higher secret shoppers for the new employees even the ones who have a record complaint of customer service and customer service skills. A secret shopper you hire they play like they''re an ordinary customer they evaluate the performance and the skills and the communication as well as the timely fashion being a Home Depot representative assisting customers so that the secret shopper can place to the HR department in evaluate the performance without the employee representative acknowledging that they've been working with a secret shopper. This gives the exquisite timely fashion to evaluate employees to reassure that the hired employee will accommodate and provide excellent service. Secret shoppers are hired at minimum wage majority are senior citizens and what they do is they call randomly and they get the name the date and the time when communicating with an online service customer or at the store in a physical evaluation monitoring how well the store is clean how well the cash register was alerted to assist customers where they stalking the shelves accordingly this way you can see as a Home Depot CEO who evaluates having and hiring good employees is to provide a set of secret shoppers for reinsurance that the employee is doing what they're paid for and that they like customers they like people they like to conversate they like to assist and they are honored to have a paycheck by Home Depot not to get a paycheck and treat people like crap that was my experience I felt for 3 months the acknowledgment of nine people not able to assist accordingly and my email address was typed over and tampered were other orders were taken place not one individual out of nine assist until finally I got Krishna who assists me to recheck my email address my address my phone number and to find the resolution of why for 3 months ordering online was horrific for me due to a Home Depot representative who override and typed my email incorrect when I told him three times back in March 2023, and not only rude but told me let me move forward and just type this in so I can hurry up and get this done his customer skills if I was a secret shopper I would have it evaluated and report it undocument to provide to the unemployment of state and federal that this employee who is seeking unemployment is not customer service skills or not customer service given so when they apply for employment that it will not relate to any type of customer service whatsoever shape and form this also justifies and support Home Depot so that it is assured when terminating bad customer service of a representative from Home Depot there is documentation enough for the state to evaluate why the person was terminated secret shoppers are one of the best Advantage way in Silicon Valley in California who oversees every type of employment including Hotel landscaping and as well car wash business owners want to make sure that when they have customers spending their money at their facility that they return back as a happy customer and the only way to assure you're running your business well is to hire secret shopper to assist and to assure that every employee that works for the business and the dollar continues as the business grows is due to having the proper and corrective employee that you hire and not know bogus one that just wants a paycheck, secret shoppers Home Depot needs to provide,!!</t>
  </si>
  <si>
    <t>train this employee or just put them in another apartment, where he doesn''t have to cut wood I husband said he was very nice just didn't measure correctly</t>
  </si>
  <si>
    <t>He indicated my issue would be resolved&amp;.a follow up email indicated it was not.</t>
  </si>
  <si>
    <t>Waiting on the security light tracking number</t>
  </si>
  <si>
    <t>Tamea was quite helpful in handling  the problem I was having with my compressor. I expect the arrivalof the necessary parts in the near future..</t>
  </si>
  <si>
    <t>Your employees handled the situation professionally.  And I appreciate that. My refund happened the same day as my call.  I should be compensated for the second call that I had to make. Thank you.</t>
  </si>
  <si>
    <t>Monica was extremely polite, helpful and knowledgeable.</t>
  </si>
  <si>
    <t>I was told item out of stock,could not tell if or when it would back in stock, that I could call back in a month or so?? Would you be satisfied with that response?</t>
  </si>
  <si>
    <t>Oxford Home Depot''s customer service is very poor. Online order delivered extremely damaged. No way handlers could not have known. Will be difficult to shop with Home Depot aagin.</t>
  </si>
  <si>
    <t>My problem is still unresolved. I called corporate on Friday 6/30/23, I have YET to hear anything from the Greensburg location or the corporate office. I am close to contacting the Better Business Borough or someone that would like to hear the story about how I am displaced and how little regard there is from the home depot store for THEIR mistake and mis/lack of communication.</t>
  </si>
  <si>
    <t>As stated in the previous surver, NO ONE has contacted me. NOTHING has been resolved</t>
  </si>
  <si>
    <t>Carlos was very knowledgeable and informative on the procedure and of making certain that we received the part that was needed to remedy the situation. I appreciated this professionalism. Nothing more could be done to improve the experience except if the part were readily available on that day.</t>
  </si>
  <si>
    <t>I have not received any information about the availability of the toilet lever for the Glacier Bay toilet that I  need to replace.</t>
  </si>
  <si>
    <t>Julio was very helpful and patient.</t>
  </si>
  <si>
    <t>Everyone was very helpful and took care of my needs. I just wish the process took a little less time but overall a very good experience</t>
  </si>
  <si>
    <t>Hiram was great he listened to my need and took immediate action.  Due to the fact that he had to contact the manufacturer of the product the response time us out of his hands.  I still waiting to hear back so the case is on-going.</t>
  </si>
  <si>
    <t>Melina was very courteous and concern about the item needed. I believed she went beyond her duties to get the item I needed. Thank you Melina for job well done.</t>
  </si>
  <si>
    <t>Bought low voltage flood lite in November 2022. went to Home Depot 6-29-2023 to buy replacement part...no longer available!!!!! Wanted me to buy a compete new unit for $30.00 which is not like the old unit. I cannot understand why a unit is no longer available in less than 8 months? Unit  item # 1003111651 Model # Lo5517 Case # 33083575</t>
  </si>
  <si>
    <t>Home Depot needs to change their policy on using store credit for online and special order purchases.  It''s extremely difficult and inconvenient on these type of transactions.</t>
  </si>
  <si>
    <t>The manager said he will credit me back the pallet of concrete, but not the time it took me on the phone to get this stuff straight  I spent about three hours of my time talking to multiple people</t>
  </si>
  <si>
    <t>Yes.  I bought 6-7 packages of Hampton String Lights for the backyard over the past 2-3 years. I noticed that some of them collected the bottom fifth of the bulb with water (they are outdoor lights).  some still worked, some didn''t. Eventually, as a result of my wife's prodding, I contacted HD to see if this issue can be rectified.  The HD person tried (very nicely, I might add) to get about 10-18 bulbs replaced, but the company only sent 6 (they just arrived) and asked if we had receipts.  I was under impression HD had all receipts!  And they go back 2-3 years. I told him I found 4-5 paper receipts, but I have not heard back since from our HD contact person.. Does HD have my receipts?  Can I request copies be sent?  Can I submit the String Light receipts for bad bulbs still under warranty?  Who to: HD or the company?  Thanks.  My cell is 404 310 1044.</t>
  </si>
  <si>
    <t>I''m exhausted with the nine, ten month experience, thus far.  Shardae just got in on the tail end. I hope there are no surprises with the product or install. Still waiting on cleaning and handling instructions.  Nobody really cares and this job really scares me. Cvappie</t>
  </si>
  <si>
    <t>They asked me to send a copy of my receipt and I told them it was faded. They wanted information from me and said they will track down receipt I gave them the date of purchase. But I get an email stating they don''t have anything. I was disappointed and still have a garbage disposal not working.</t>
  </si>
  <si>
    <t>I would like a call or written apology for the racist comment made towards me by the employee. I now feel uncomfortable going into that store.</t>
  </si>
  <si>
    <t>Amy was very helpful.  Suggested alternate way to obtain the copy of the receipt that would save me from having to search my Pro Account.  Speed of receiving the gift card was great.</t>
  </si>
  <si>
    <t>As a remodel contractor I will NEVER EVER shop at Home Depot again. I was blamed for a writing oven delivery.</t>
  </si>
  <si>
    <t>Better customer service. It is retail it apart of the Jo b description to assist with customers with items and help. Instead of being on their phone and avoiding helping customers that would probably took 5-10 minutes took 45 minutes and still was not provided with service</t>
  </si>
  <si>
    <t>The Bennington Store needs to be proactive and repair broken equipment in order to complete customers needs. The window shade cutter has been out of service for quite some time so I am unable to get the proper shades that I need. One of the sales associates suggested that I go to WalMart.</t>
  </si>
  <si>
    <t>Michelle went about and beyond. My disappointment was that the part I needed for my new HD ceiling fan was not available.</t>
  </si>
  <si>
    <t>i was glad to here from the real manger as prompt.as he did need to retrain or get rid of people i understand these time its hard to find help thats not an excuse thank you for adressing my issue</t>
  </si>
  <si>
    <t>Aisles at the home depot in Morrow, GA was blocked and not easily accessible.</t>
  </si>
  <si>
    <t>Customer representative made no effort at all to address my request to have contact with policy representative. Patronized me while openly ignoring my concerns. Waste of time.</t>
  </si>
  <si>
    <t>today only four ladies talking  at the check out but it was 730 in the morning</t>
  </si>
  <si>
    <t>Customer service at the retail stores need to be more informed as to the answers they convey to their customers.</t>
  </si>
  <si>
    <t>Thanks so much to Will for his pleasant demeanor. Definitely helped de-escalate the problem. He also had the store manager Arden Ellis contact me the next morning. Mr Ellis explained In further detail what had occurred then kindly agreed to honor the price given by the other HD store, even though the price had been an error due to a discontinued advertisement. Thanks to both for the excellent communication.</t>
  </si>
  <si>
    <t>Keep up the good work, all of you at Home Depot provides .</t>
  </si>
  <si>
    <t>Customer care support and solve problems professionally</t>
  </si>
  <si>
    <t>My experience should not have happened in the first place</t>
  </si>
  <si>
    <t>Still awaiting the Home Depot check settlement at this time, but it is probably on the way via regular mail.</t>
  </si>
  <si>
    <t>My refrigerator has been having issues since 4/16/23.  Between the Home Depot warranty and the service technicians, no one seems to be able to fix this product.  I sm STILL waiting and seriously have lost faith in Home Depot.</t>
  </si>
  <si>
    <t>Will was very professional and delivered what he promised.</t>
  </si>
  <si>
    <t>Thank you for making me realize how little home depot cares about us, your customers.  I will never shop home depot again.  I am now a Lowe''s customer from now on.  I know the thousands of dollars I have spent at home depot is nothing to your corporation, but it means something to me.  Lowe's was able to give me the service i was requesting from the not real pleasant associates at your store.  Good by home depot you suck !!</t>
  </si>
  <si>
    <t>Home Depot employees very unprofessional. I called customer service. He told me that the manager will contact with me nobody ever dead Home Depot need to invest money. to train their employees how to treat customers and keep their promises.</t>
  </si>
  <si>
    <t>Compensated for our time from work and damage to mailbox</t>
  </si>
  <si>
    <t>Thank You for the return of the Vet symbol to the cashiers station. How long it will stay there time will tell.  That said, it doesn''t hurt to ask will you please log in my phone number as that of a veteran? Thank you in advance. TGK, Spec. 5, E-5, honorable discharged</t>
  </si>
  <si>
    <t>I bought a freezer on line and had it delivered. The product was damaged broken glass shelves and a gasket not working. Am waiting to hear from Vissani for a response.</t>
  </si>
  <si>
    <t>I made 2 calls and left messages with support person and after a more then a week I have not gotten a call back</t>
  </si>
  <si>
    <t>Too many layer of personnel to wade through. While Omar tried he was not able to resolve a seemingly simple request.</t>
  </si>
  <si>
    <t>Hampton bay ceiling fan is piece of junk!</t>
  </si>
  <si>
    <t>I came back for an issue with the sliding door for the second time after getting it replaced and waiting for the replacement to come in after 5 weeks. I feel homedepot needs to sell high quality products and provide the best service, unfortunately my experience with the whole order was not the way it should have been.</t>
  </si>
  <si>
    <t>all the employees at H D were courteous and knowledgeable that I talked to about my problem.</t>
  </si>
  <si>
    <t>If I receive a broken item, I should get a replacement part. If the replacement part will not be available for the next 6+ months, I should be sent whole new set as soon as I return the broken set for the same price as I purchased the original. It is absolutely ridiculous to expect me to return the BROKEN set I purchased for $350 and buy the same new set for $799 as it is not on sale anymore. It is very disappointing as I have purchased multiple sets of furniture from Home Depot and Hampton bay but after this experience I will not be purchasing or recommending to anybody anymore</t>
  </si>
  <si>
    <t>Case is not solved yet.  After submission of the supporting documentation, I received a subsequent email stating I needed to contact Technical Support.  It would be helpful if Technical Support would send a response indicating what additional information they need or what troubleshooting they want performed so it can be done prior to contact them.    I will be reaching out to Technical Support ASAP to start the 2nd phase of this claim.</t>
  </si>
  <si>
    <t>Very satisfied with the quality of service I received. Thank you.</t>
  </si>
  <si>
    <t>The associates which I was in contact wee very helpful .</t>
  </si>
  <si>
    <t>Never got follow up but since complaint about manager possibly swept under rug? Extremely unprofessional</t>
  </si>
  <si>
    <t>Alberto was mosdef professional.  His understanding that I knew what I was doing with the product was appreciative when troublshooting the product and its instrucions.  I believe he traded places wi me and he could appreciate my frustration. for that IM am appreciative for his efforts to solve my pb</t>
  </si>
  <si>
    <t>Jorge was very helpful and was able to point me in the right direction. I''m very much appreciative of his prompt assistance with getting me the contact info I needed to order my replacement parts. Thanks!</t>
  </si>
  <si>
    <t>Ramses was great to work with and kept me updated with my case. Even though the issue was not resolved with the app, he did what he could to try and resolve it</t>
  </si>
  <si>
    <t>I think there was mis-communication.   I didn''t need a resolution.  I was just asking a question.   The person who transferred my call to Julio, didn't know the answer to my question and so they perceived that my call needed to be transferred to the resolution department.   Hence, it took off from there, which I just had a question which was between the calling and transferring me was answered by someone named Colleen.   She simply answered the question.   The answer was yes.   I can return the air conditioner.   That's all I was asking.  Since then, I still may try to get central air installed.   I have 90 days from date of purchase to return the unit.   It is unused and uninstalled, sitting on the floor.   Thank you for all your help.   I will stay in touch if I can find central air company to install central air unit under a 12-mo, 0% interest arrangement..</t>
  </si>
  <si>
    <t>Eddie was very helpful and very prompt...he seemed experienced and fairly quick...more so than most customer service personnel...good job</t>
  </si>
  <si>
    <t>The toolbox was damaged and the replacement is weeks out.</t>
  </si>
  <si>
    <t>Emmanuel was very courteous however.no options given helped to solve the issue. I am to the point that throwing away the porch swing which need only a new seat for the frame is what I will have to do now.</t>
  </si>
  <si>
    <t>The phone Customer Service provided by Samuel at 1-800-HOME-DEPOT was excellent. The service that I received in person at Home Depot Store # 6154 on 6/24/23 was terrible.</t>
  </si>
  <si>
    <t>Overall a very good conversation and good helper in Jesus. Easy to talk to, wanted to help.</t>
  </si>
  <si>
    <t>Stephanie went above and beyond to help and resolve the problem.</t>
  </si>
  <si>
    <t>Fairly long wait time-both for telephone service and chat responses</t>
  </si>
  <si>
    <t>I have yet to receive a date for my delivery and nobody was able to track my vanity.</t>
  </si>
  <si>
    <t>The first customer service agent left me on the phone for 14 minutes while she supposedly went to get an answer to my inquiry.  Jordan picked up and was helpful.</t>
  </si>
  <si>
    <t>If a price is shown next to items then those items should be honored. I felt racially victimized and will never shop at Home Depot again.</t>
  </si>
  <si>
    <t>Ridiculous it took 4 weeks to get the shower base.</t>
  </si>
  <si>
    <t>Was hung uo on.  I called back. Unable to get the info pn name of the paint previosly order so could not reorder.</t>
  </si>
  <si>
    <t>This was no reflection on any person from Home Depot, the policy was the problem. Im paying over $12,000 for a fence, I felt very displeased with no one able to help find the property pins for installation. Which delays the installation and I had multiple companies tell me that they would find them. Im more likely to look elsewhere for future projects.</t>
  </si>
  <si>
    <t>I realize this is all patio umbrellas everywhere, but it would be really nice if Home Depot sold replacement umbrella canopies for their patio umbrellas. My understanding is that you can get a replacement  one so long as it is covered under warranty, but not if you simply wanted to purchase one outright. It actually makes more sense to buy a whole new patio umbrella than to track down a replacement canopy....which feels like waste on multiple levels. Waste of money spent on a new umbrella. Waste added to the landfill of a perfectly good umbrella base. Food for thought as I would have happily purchased a replacement canopy from Home Depot if they were made available.   Thanks for your time</t>
  </si>
  <si>
    <t>Home Depot needs to be able to get in contact with vendors &amp; shipping direct when there''s a problem with getting product to customers.</t>
  </si>
  <si>
    <t>Still waiting for parts, so can not really truthfully respond yet. We''ll see what happens.</t>
  </si>
  <si>
    <t>The service was excellent and I was able to purchase another faucet immediately.   Thank you James!</t>
  </si>
  <si>
    <t>What Jonathan said was going to happen is not what Sonjoy is wanting to do. So I am a little disappointed with my situation and claim request.</t>
  </si>
  <si>
    <t>Although it took almost a month and several phone calls and ultimately intervention from Home Depot corporate to get involved , Jacob did finally come and pick up the product and issue the credit and follow up with a phone call and that was appreciated but nobody ever called me afterwards like he said would happen, none of his superiors, ever reached out to follow up to see if I was satisfied, or to offer me any type of compensation even in the smallest way for all my inconvenience, and time wasted, and a loss of day of work. I will be sure to add this to your Facebook page, and share my experience as well will all my friends and family and at the next Chamber of Commerce meeting in my town that I attend for business owners , very disappointed the way everything transpired. It was just really odd and peculiar and apparently according to Jacob, not the first time this is happened explaining the installation, company, that you contract out apparently has done this before, not to be expected by a company like Home Depot very unprofessional , store management  big fail for no follow up.</t>
  </si>
  <si>
    <t>The rep was very nice and I thought at first he was helpful..if this case is in regard to inquiry of finding ceiling fan for model my friend had and recommended.  However, the sku number he gave me did not match the model and I spent a lot of time looking for something similar online. I couldn''t find a similar flush mount ceiling fan with light.  I was disappointed.</t>
  </si>
  <si>
    <t>A manager committed to call me and never did.</t>
  </si>
  <si>
    <t>Brandy was amazing! Very helpful and nice to talk to</t>
  </si>
  <si>
    <t>Nothing was achieved by my responding to the escalation. This process is hollow and a pretend follow up.</t>
  </si>
  <si>
    <t>Automated system was confusing and hard to navigate.I experienced a long wait with no idea when i would be contacted back.</t>
  </si>
  <si>
    <t>The Husky Wheels provided with my purchase of the tool chest were faulty and almost took my toes off, very dangerous.  Husky development needs to redesign. The Husky tool chest was empty, can you imagine that happening with a loaded tool chest...I would have lost my toes for sure. Wheels not safe and are a hazard.  I would like to thank Kelsey D at 1-800-910-6704 Ext. 86259 for being very professional and very helpful. I was hung up on multiple times before I spoke to her and treated very badly by previous Home Depot Advocates who could care less.  I''m glad I was finally able to find an advocate that cared and was knowledgeable.</t>
  </si>
  <si>
    <t>Terrible customer service especially the online department all they want to do is get you to hang you do no I will not shop on line there it tells you the dates when you place the order and different dates after you pay for the order no dependability</t>
  </si>
  <si>
    <t>He put me on hold to visit with somebody about my issue...and hung up on me.  So after i waited on hold for 20 mins to get to him...I had to recall, be placed on hold again, then retell the whole story to yet another person!  HomeDepot is losing what once use to be pretty good customer service!</t>
  </si>
  <si>
    <t>I do not understand the question about GERMAN.The point of this survey is unclear to me. Are you asking about the botched deliveries that I submitted a claim over, or are you asking for compliments about the claim filing process. Either way, let''s keep the eye on the ball and fix my yard.</t>
  </si>
  <si>
    <t>Service tech called but didn''t come to home for inspection said he would order parts thinking he knew the problem hasn't returned a call as promised 5:10pm Friday June 30th</t>
  </si>
  <si>
    <t>The level of service began very well, but somewhere along the line it detrailed.  No answers to my numerous phone calls and emails.  Very frustrating and l am not happy.</t>
  </si>
  <si>
    <t>Ethan likely did a fine job, but in the end I received no help with my request.</t>
  </si>
  <si>
    <t>Cross train employees, assure store managers are out of their offices and walking the floors to see what is actually going on in their store as it pertains to good customer service...of which is non-existent in stores in urban areas.</t>
  </si>
  <si>
    <t>I am very disappointed with  the appluance purchases  I made less than 3 years ago. I purchased a refrigerator a dishwasher and oven, and a microwave. And all 4 have had problems..  I will be making my purchases somewhere else from now on.</t>
  </si>
  <si>
    <t>The wrong chair panel was sent again &amp; now I have to take it to the UPS store to ship back. I contacted Coronado Casuals directly and they hopefully are now sending the correct one once it is available, but is on backorder for several months.</t>
  </si>
  <si>
    <t>Alberto was pleasant to deal with and very knowledgeable. He is an asset to Home Depot!</t>
  </si>
  <si>
    <t>tried to call product company they sent me to home depot then you connected me with product company and got help there</t>
  </si>
  <si>
    <t>I ordered $500 standlone bath tub and in manual it says upon request p trap will be provided but when I requested i was told I need to pay.. manual needs to be updated</t>
  </si>
  <si>
    <t>I did not receive my 10% military discount.</t>
  </si>
  <si>
    <t>I never received a follow-up message pertaining to my problem and a solution.</t>
  </si>
  <si>
    <t>I called customer service 6/8/2023 and was told that I would get the replacement of a patio chair. Nothing was shipped, so I called again and hopefully I will get the replacement this time.</t>
  </si>
  <si>
    <t>Took manufacture a long time to approve the missing wheel. Was not Jesus fault. Like the tool box</t>
  </si>
  <si>
    <t>I am still waiting for the claim insurance to come out and inspect the damage done underneath my sink. I am not sure who Rosetta is, It was easy to order online but hard to get someone the plumber to come out. The ball was dropped from the day of delivery when we were initially told that they would schedule for the plumber to come out.</t>
  </si>
  <si>
    <t>The representative did fine but couldn''t really help me in the way that I would have preferred. The faucet is discontinued, and I was offered a $100 coupon for Home Depot which is supposed to come in the mail. I went to Home Depot to buy another faucet and there is nothing similar for $100 so I feel that the warranty didn't quite live up to what was promised. Additionally, I was not impressed with the quality of the product. It appears to have been a faulty design or poor craftsmanship at the factory.</t>
  </si>
  <si>
    <t>You could have refunded the appropriate amount of money.</t>
  </si>
  <si>
    <t>Stephanie responded by email the next day letting me know that they were looking at my concerns so I called the next day asking when I should receive the missing parts I was told that they would be sent out the next day and that I would receive a email letting me know that they did send the parts and when I should receive them four days later I haven''t received anything letting me know what's going on I have already paid to have the faucet installed and it's just the caps button that are missing I would like to have someone let me know what's going on</t>
  </si>
  <si>
    <t>I have not received the missing part at this time. I hope it is in the mail.</t>
  </si>
  <si>
    <t>I have been contacted by any one to return my over charge of a rental</t>
  </si>
  <si>
    <t>It required several phone calls and conversations with several representatives from various departments before stumbling on the corrects section that had the requested information.</t>
  </si>
  <si>
    <t>The warranty issue took over a month to resolve.  Due in part to not knowing the original subcontractor was no longer contracted with Home Depot. Communication from both the Store, not Amber, and the new subcontractor, Stone Systems, was poor.  . The completed work by Stone System is OK.  There are two small blemishes that I can live with, and underneath the bar piece, the plywood support was not measured accurately, the quartz top extends 1/4 inch on the outer edge - installer could have at least caulked to seal this gap.</t>
  </si>
  <si>
    <t>I have not received any resolution at this time</t>
  </si>
  <si>
    <t>They messed up my order didn''t send a air bed replacement didn't resolve my issue just hang up on me and don't do anything still need the air bed. I didn't want a refund I don't understand why I have to wait for a refund then call back n order the bed again they should just send the bed out</t>
  </si>
  <si>
    <t>Waited on the phone for 50 minutes to speak with someone.</t>
  </si>
  <si>
    <t>This was a nightmare to deal with and how it was handled by Home Depot .com was a joke I will definitely think twice about ordering online with home depot.</t>
  </si>
  <si>
    <t>I was very happy to have Alejandro''s help and he made the best of the situation but the overall process of getting a refund for a dead Home Depot light (Commercial Electric) was painful.  The light is advertised as having a 5-year warranty but died after perhaps 8 months. I took the light back to the store but they said they couldn't help since I didn't have the receipt (who keeps receipts?!). I then called the customer support line. I always use the same credit card so HD can look up my purchase history. It seems that since my credit card was updated with a new number (due to fraud), HD was no longer able to locate my purchases even though my name and address remain the same.  Eventually, Alejandro offered me a gift card so the episode ended well. I very much appreciate this. I have also registered my new credit card with my online account so I believe I will have access to e-receipts in the future. I wish I'd known about that before.</t>
  </si>
  <si>
    <t>I spoke with customer service people on 3 seperate occasions in regards to this matter. Nothing was resolved at all until I spoke with the district manager about the problem. Usually I have a great experience with Home Depot, but this was frustrating and took almost 2 weeks to get a simple IT issue investigated and resolved.</t>
  </si>
  <si>
    <t>I will never buy from HD Turfland again. This was the single most could up order I have ever experienced. Getting it corrected had been pure, anadulterated hell. Spent way too much time online and on the phone to get a simple HD error corrected. It''s still not done either. Almost done, but you folks still have a chance to screw it up once again. LOL</t>
  </si>
  <si>
    <t>Alejandro went above and beyond in resolving my issue. He kept me updated weekly proactively and looped me in on the progress. He was very helpful, co-operative and listened &amp; responded to all my queries. Great person to work with..... Thanks again Alejandro!</t>
  </si>
  <si>
    <t>Great customer service&amp; well they gave me a new set of flies</t>
  </si>
  <si>
    <t>Did not solve the issue that we have.  Needed the fasteners for a workbench that came with missing fasteners.  Omar originally said that he would submit a request to the manufacturer if we provided a receipt, but unfortunately we did no longer had the receipt - that was the issue.  We sent a picture of the unit and Omar then said that he would send us a $25 store credit to purchase general fasteners, but he never sent the store credit.  Very disappointed with the whole experience.</t>
  </si>
  <si>
    <t>We purchased a Hampton Bay battery operated square gazebo droplight (item #1001 469 586, model D203014700 I was inquiring about where I could purchase a spare LED bulb as NO information was provided in the enclosed use and care guide regarding wattage.  After some excellent service from Ricardo, we were advised on bulb wattage but not where to purchase spare (Home Depot does not have anything comparable).  We are still deciding on whether to keep light or return as if bulb breaks or burns out we cannot get a replacement.  Thank-you !!</t>
  </si>
  <si>
    <t>Getting a brand new water heater that leaks replaced has been painful. About 2 weeks now dealing with this and I have no info on when the new water heater will get to my home. Disappointed.</t>
  </si>
  <si>
    <t>I waited on the phone for over 40 minutes. I attempted to take car of this over the internet, but didn''t see how to process the warranty request. It was confusing.</t>
  </si>
  <si>
    <t>Been waiting over a year for this part on a badly package online purchase. Originally part was never ordered. Brianna figured it out and part was received days later.</t>
  </si>
  <si>
    <t>The veterans discount was disapointing. Will buy building materials from somewhere else</t>
  </si>
  <si>
    <t>I highly recommend customer service training for your in store supervisors. They were both extremely were neither knowledgeable about manufacturers coupons and rude.</t>
  </si>
  <si>
    <t>My experience  with your company was highly  disappointing</t>
  </si>
  <si>
    <t>My concern lies with your store manager Tim at the Matthews store. On the day I had the issue he would never leave his office to see about handling the problem. Then after I complained he again never handled the problem he passed it off to his assistant manager Rosa. I don''t believe there is a real store manager! If he worked for me and was too busy to ever address a problem, I believe I would evaluate whether he was able to handle this job. Perhaps he was promoted above his ability to do this job?????</t>
  </si>
  <si>
    <t>Was very dissapointed will the situation, it do not happend once it happended twice. I do understand is the delivery company that causes this nightmare.</t>
  </si>
  <si>
    <t>In store communication is key to successfully completing a project and keeping the customer happy. Expertise in their respective departments by all employees that deal directly with the customer is also very important. It only takes one engagement with a inexperienced or poorly trained employee to cause an unpleasant atmosphere to the project.</t>
  </si>
  <si>
    <t>Faulty deck furniture made by Hampton Bay an exclusive Home Depot brand and I was told I needed a reciept to prove I bought it at HD. Bought 18 to 24 mknths ago, it could be under warranty but without a reciept I was told I was shit out of luck. Give me a break, I didnt by it at Walmart bc I cant. Its one thing to gi e bad customer service but quite another to do that and tell someone they may be a liar and a thief.</t>
  </si>
  <si>
    <t>Home depot (iiyasah) was very good to work with and helped me resolve my problem. Since it has gone to the next step, tah, I have received 3 calls following up info already given and thus far still waiting on part. we will see what happens, but further delays may cause me to question purchases of this brand in the future</t>
  </si>
  <si>
    <t>My home builder bought exterior wall lamps in 7/22. They are defective and have rusted badly (Quoizel brand7 lamps at @$145 each). My builder is unresponsive and will not service my home problems. I do not have the Home Depot online receipt or credit card used to purchase. The manufacturer will not stand by their 12 month warranty without receipt. Please help me.</t>
  </si>
  <si>
    <t>I purchased this patio set for my niece''s new house three weeks prior to her moving in and scheduled delivery for the Monday after she moved in. She was contacted that weekend to say the set that was already purchased was not available but she could have the floor model. She and her fiance had to borrow a van to pick the set up and miss work time. I was given 10%back, buy, after several years of buying from Home Depot,  I will not be a customer.  I don't understand how a purchased item scheduled for delivery could be sold and no longer available. I am very disappointed.</t>
  </si>
  <si>
    <t>N/A now offer of a gift card, or discount to see if the store was cleaned.</t>
  </si>
  <si>
    <t>Spent more time gaslighting me and never provided ANY of the help I needed, wasted my time and I have nothing but a broken product that only needs 1 price (without it the product is useless for me)   I need a part or a replacement product or some monetary compensation to help buy a new product.  I received nothing but stress and insulting tone that kept recurring (like a joke)</t>
  </si>
  <si>
    <t>Angie was fabulous!  The entire process was quite lengthy, almost an hour on the phone.  I have not received my items yet, but am hopeful that I get what I needed after spending hours online trying to find the replacement cushions. Thank you!</t>
  </si>
  <si>
    <t>The Home Depot corporate leadership should take the time to make an unannounced  visit to the Mayaguez store and see for themself meritocracy at it best. If the operation of this store is a true representation of what Home Depot is, then I want no business with it. There are oasis in the middle of any desert and there are a few employees that really care, but for the most part they are customer care unfriendly, cold and strive in apathy. I choose sometime to buy at this store not because they are the best, the least bad.</t>
  </si>
  <si>
    <t>Home Depot decides what products to give Veteran discounts on and what not to. Great job giving me 10% off of a roll of tape for $5.00 but not giving me discount on $150.00 worth of tile backer board.  Great job, remember, word of mouth can be the best or the worst advertising</t>
  </si>
  <si>
    <t>Thank you for standing behind products you sell.</t>
  </si>
  <si>
    <t>I contacted online Chat support TWICE. First contact - I was told it was too late at night, and that I had to contact them during my store''s open hours.  The next day I reached out again, and THIS time they told me they couldn't help me at all, but that I had to reach out to the Decorators customer support line.  When I reached out to that number, I started getting a story about how she wasn't sure the manufacturer was still making these lights, she'd have to call them, and more and I didn't care. I just wanted a replacement for the light that I purchased with a 10 year warranty.  Less than 1 year later, I expected I could just call and get a replacement without having to contact Home Depot 3 times only to receive an ear-full of stories about how hard it was going to be to investigate. The solution worked out well in the end, but definitely wasn't what I would have expected from a prestigious house-hold name brand like Home Depot.</t>
  </si>
  <si>
    <t>Nancy understood the situation and provided a solution acceptable to both parties</t>
  </si>
  <si>
    <t>Dulce was the best customer service representative I have ever worked with. She was easy to work with, she followed through on her check-ins and made sure I got what I needed. She followed up on an email I had missed and made notes to call back if she hadn''t heard from me. Give her a raise!</t>
  </si>
  <si>
    <t>still waiting to hear back from geraldine</t>
  </si>
  <si>
    <t>Geraldine was great.  What was not great was trying to find cushion covers for the Hampton Bay Fiddler''s Creek patio set I got.  They were unable to be located.  Disappointing. Somewhere along the way I got disconnected from the person I originally called so I had to start all over.</t>
  </si>
  <si>
    <t>Why is it so difficult to speak to a supervisor????</t>
  </si>
  <si>
    <t>There is information missing from The Home Depot. I cannot access descriptions of the purchases. Samuel told me how but the digital pathway is obscured. There are also no tabs to reach the information that I wanted. I finally found it through a different pathway than what was described to me. This means that HOME DEPOT IS NOT TRANSPARENT ONLINE. The other issue is that regardless of how little I buy and how much I pay each month, the balance rarely changes. So there must be information missing about floating monthly interest charges. I am avoiding Home Depot for now and using my neighborhood True Value.</t>
  </si>
  <si>
    <t>Javier was great.  What was not great was trying to find cushion covers for the Hampton Bay Fiddler''s Creek patio set I got.  They were unable to be located.  Disappointing.</t>
  </si>
  <si>
    <t>Well, I called NSD and finally got through to someone there. They gave me the name of the local pickup company and I will call them Monday to see when they have scheduled the pickkup.</t>
  </si>
  <si>
    <t>Very difficult process to go through</t>
  </si>
  <si>
    <t>Learn your employees  how too treat customer when they ask for some help and not be rude too the customer</t>
  </si>
  <si>
    <t>Rebath did quality tub install and shower surround but does not do the entire bathroom if any surprises or challenges</t>
  </si>
  <si>
    <t>Furnish lawn mower blades for products you sale.</t>
  </si>
  <si>
    <t>Was put in contact with Tad usa and they sent me a replacement part fan works fine now. Thank You</t>
  </si>
  <si>
    <t>I did not get any customer care from Tonya.</t>
  </si>
  <si>
    <t>It wasn''t the reps fault but the #'s given to me did not have the replacement canopy I was looking for. In fact, I cannot   find a replacement anywhere.</t>
  </si>
  <si>
    <t>I will never ever ever shop at Home Depot ever again in my life. I will also let everyone know in real life and social media how horrible Home Depot''s customer service is.</t>
  </si>
  <si>
    <t>It was nearly impossible. I was looped around try after try. Finally, I got the right person and that was a complicated mess to explain my case Too make a long story short, I still have 4 pallets of shingles sitting at my home after a failed pick-up!!! Now, I have to wait, one more, for a solution from online services.  I am exhausted and simply beside myself.</t>
  </si>
  <si>
    <t>stay by your products and craftsmanship ship. product was delivered damaged. 10k order for SO windows, couldn''t return and now i am stuck with it. WON'T shop at depot again.</t>
  </si>
  <si>
    <t>Yes, after buying a ceiling then having return it (defective) then having to purashes the same one and returning the bad before I could get a refund and then having the new stop working a month later due to a bad receiver.  I had to pay to have both fans installed and all Home Depot  Wants to give me for my troubles is a $50 gift card. I paided over $200 to have both fans installed. I am 71 and have a heart condition and the fan are on a 12 foot ceiling. You want me to rate my experience, sorry you suck</t>
  </si>
  <si>
    <t>Impressed with how he looked up my receipt with part of my credit card number</t>
  </si>
  <si>
    <t>Still waiting for some resolve on this issue.</t>
  </si>
  <si>
    <t>Totally a waste of my time. Took over a hour on the phone.  We bought a sink, which apparently got dented at the manufacturer.  You would not give us a replacement sink.fin Sink.  Finally offered us a ecoupon. We had to drive 2 hours back to the store to take the sink back.  Which we did and got our money back.  We ordered another sink from. Amazon.   Which is more simple and a lot more efficient.</t>
  </si>
  <si>
    <t>I still have an unanswered question.</t>
  </si>
  <si>
    <t>After trying to use a store credit to purchase something online and being told it cant be done by store employees and customer service I was ready to give up. I received a call from Hicham Daya the assistant manager at the Smithfield RI store.He was very empathitic to my situation and worked very hard to find a solution. He called me when promised and did find a solution. I went to the Smithfield store and Tracy Mainey helped me the transaction took less than 5 minutes and my item was ordered. You are lucky to have these two employees working for you  Sincerly Maureen Rison</t>
  </si>
  <si>
    <t>Not at this time.  Still awaiting for the claim estimate.</t>
  </si>
  <si>
    <t>Your associate indicated that she has to deal with this issue all the time. Sounds like someone should find the flaw in your system, so that no one has to deal with the disconnect, both for your Co. &amp; your customers.</t>
  </si>
  <si>
    <t>Javier went above and beyond to assist with resolving the in-store return. He kept me updated at each step of the way and made sure that the store honored the return policy, even when the store staff were giving me the run-around.  Javier definitely deserves a raise.</t>
  </si>
  <si>
    <t>I am  73  yrs  this month. I don''t like the Agervation this whole problem has made for me. First.. Before I had time to take a video and go to the bank for records of purchase of the toilet, a rude person left me a voice mail saying that my case had been dismissed and closed.  Go figure, it isn't her problem except, closing open case numbers. She isn't the one who has to stand over her toilet flushing 7 or 8 times for it to flush poop down.  Keep your glacier Bay toilets. They are worthless when you have a septic tank.  Low flush toilets don't work with septic tanks. I will shop Lowes and tell all my friends and relatives to not go to home Depot, whom doesn't have the patiences to deal with old people.</t>
  </si>
  <si>
    <t>SOME ARROGANT AND NASTY PEOPLE THERE NOT INTERESTED IN CUSTOMER SERVICE AND HAVE NO IDEA HOW TO DEAL PATIENTLY WITH  A HANDICAPPED PERSON.</t>
  </si>
  <si>
    <t>The compensation was not worth and/or enough for the aggravation this has caused me and my wife .</t>
  </si>
  <si>
    <t>Dealing with Miguel was one of the best experience, but after my conversation with him there is was nothing positive to say. Although I had a call for someone identifying himself as store manager, a solution to the problem never came about, he promised me to call me back and it never did.</t>
  </si>
  <si>
    <t>The customer service was very good. Thank you Jose.</t>
  </si>
  <si>
    <t>THE LEAD TIME IS TAKING LONGER .MARIBEL IS EXCELLENT HELP. HOPING TO GET MY PART IN TIME. THANKS  ROSA LOPEZ</t>
  </si>
  <si>
    <t>Alberto was highly professional and deserves a raise.</t>
  </si>
  <si>
    <t>customer service at the Home Depot store was unaware of the email gift card process and did not want to comply at first. However, the process went well at the check out. Might want to enlighten the store customer service center of such process.  Best service was from Karina.</t>
  </si>
  <si>
    <t>Still cannot get the product I nedd</t>
  </si>
  <si>
    <t>Was left on hold for approximately 35 minutes when I had to hang up. Issue has not been resolved and I have called 4 separate times to different people to get an answer on some damage done during the delivery of a dish washer</t>
  </si>
  <si>
    <t>In the end everything worked out great. I first started this claim in mid June. After 3 weeks of not getting my request when I was told I should receive the parts I need in 7-10 days. When I called the second time after being on hold for a long while the person who answered the call was very pleasant and took care of my issue. Thank you very much.</t>
  </si>
  <si>
    <t>I received excellent customer service from Nichelle. My reason for contacting customer service was because a piece was missing from a cabinet I needed to assemble quickly. While it was frustrating to have the delay caused by missing part, she quickly enumerated several options to help resolve my issue quickly and she seemed genuinely happy to offer her assistance. Interacting with her to resolve the matter was a pleasure.</t>
  </si>
  <si>
    <t>You shouldn''t have to repay for a product that was delivered broken</t>
  </si>
  <si>
    <t>The Hobart store is extremely disorganized. Long waits for customer service. When you call, I have waited up to 10 minutes for somebody to answer the phone.</t>
  </si>
  <si>
    <t>I appreciate that someone reached out to me. Definitely made the difference between me never shopping at Home Depot again and most likely giving it another try.</t>
  </si>
  <si>
    <t>I was on hold for a while before speaking to Eric. It would have been nice to hear an estimated wait time or how many calls are ahead of me. Other than that, Eric was very helpful and polite. Great job!</t>
  </si>
  <si>
    <t>Customer service at the corporate level was fine, but I feel it was pointless contacting them. It''s an ongoing issue with this specific home depot location.  Out of seven home dwpots I've been to this home depot is the only one with poor customer service. Based on my repeated negative experience with home depot I will no longer be utilizing them, I'll take my buisness to Lowe's.</t>
  </si>
  <si>
    <t>I am trying to get my husband, who is a Vietnam veteran, signed up for the military discount.  We do not have a  smart phone, and I have not been succesful on the website, since Home Depot doesn''t accept our password anymore.  I would hope that someone could just sign him up for it.  He deserves it.</t>
  </si>
  <si>
    <t>Yes I been a home Depot customer for very long time I have spend thousands of dollars in your stores  and when I come over to return a lawn mower that purchase from your store in Rancho Cucamonga I paid cash for this lawn mower and I couldn''t find the receipt to get a store credit you guys denied me and I am not very happy with you people I think I will be taking my business some place else</t>
  </si>
  <si>
    <t>Yes,I want to know how you are going to handle this situation. This manager seriously needs training on customer service. I demand an apology for being humiliated I front of other managers and customers. I have shopped at Home Depot for years and have never been treated like this.  Shameful on Home Depot for employee like this</t>
  </si>
  <si>
    <t>Got nothing to say anymore I will never ever shop in yor store again.Crime and shame the way I was treated.</t>
  </si>
  <si>
    <t>THE REASON I CALLED IS THAT I WANTED TO LET YOU KNOW THE ASSOCIATE AT THE WESTMINSTER HOME DEPOT ON WESTMINSTER BLVD NAMED CARRIE WAS FABULOUS. SHE WENT ABOVE AND BEYOND TO TRY TO HELP US FIND WHAT WE NEEDED. THE STORE SHOWED THAT THERE WERE 4 IN STOCK BUT NOT WHERE THEY SHOULD BE SO SHE LOOKED AND LOOKED AND FINALLY FOUND THE ITEM...SHE WAS AMAZING. A TRUE ASSET TO YOUR COMPANY</t>
  </si>
  <si>
    <t>I am still in the same situation as when I started. I haven''t heard of anything even being done to Rebecca Knieper, for slandering my name, and making up lies to other employees to embarrassed me. I've been waiting for 2 weeks to hear something back, so I could go back into home depot, and get anther gallon of paint that I've ran out of. I won't go in to Home Depot w the chance I'll be embarrassed,  talked about, or not even able to ring up my own items while checking out in the self checkout line.</t>
  </si>
  <si>
    <t>I have left two phone messages for Eddie V and not heard back. Eddie V transferred me to Allie at service2@tal-usa.com I sent a video and audio of the defective fan to Allie at her request and never heard back from her as well.</t>
  </si>
  <si>
    <t>Replacement parts are being sent. I have not received them yet so my complete satisfaction depends on that</t>
  </si>
  <si>
    <t>I am appreciative for getting the $35 gift card.</t>
  </si>
  <si>
    <t>Items in boxes should be checked before being sold to customers who bring them home and realize it was a returned item that had not be checked. Just like it happened to me.</t>
  </si>
  <si>
    <t>Professional and courteous service.  Best in a long time.  Thank you</t>
  </si>
  <si>
    <t>My experiences with most HD staff was professional, including Barbara.  However, I feel that that outcome of my case was unsatisfactory in relation to the expenses incurred and my own business revenue lost in regards to this transaction.</t>
  </si>
  <si>
    <t>Sigan haciendo bien su trabajo para que en el futuro sigamos hablando bien de homedepot</t>
  </si>
  <si>
    <t>Would never shop Home Depot ever again</t>
  </si>
  <si>
    <t>Yes if there are no replacement parts to resolve the problem then it should of been replaced</t>
  </si>
  <si>
    <t>Minced call me.a few days after my initoal.call to follow up. This was outstanding.customer service and.she.should be.rewarded for her performance. Don</t>
  </si>
  <si>
    <t>Mincey was awesome! Very nice and helpful and followed up with a voice mail after the item was shipped.</t>
  </si>
  <si>
    <t>WHERE IS THIS PART? IT''S BEEN WEEKS!     Thank you for your order with The Home Depot Private Brands Customer Support.  Please retain this email for your records. Order #: 1314038 Date Ordered: Saturday 01 July, 2023 Case Number: 32738145  Update for Minka products in your order.  Sky Parlor 56 in. Integrated LED Indoor Ceiling Fan with Light (04613)  · 1 x Receiver Current Status: Pending   This is a notification from Replacement Parts Pros on behalf of The Home Depot and Private Brand Manufacturers. Please do not reply to this email as it is from an un-monitored address. Please Call 877-527-0313 with any questions about this order, with Case Number 32738145 as reference. Comments for your order  The information contained in this e-mail and any attached documents may contain information that is confidential or otherwise protected from disclosure. If you are not the intended recipient of this message, or if this message has been sent to you in error, please immediately alert the sender by reply e-mail and then delete this message, including any attachments. Any dissemination, distribution or other use of the contents of this message by anyone other than the intended recipient is strictly prohibited.</t>
  </si>
  <si>
    <t>David took pictures of my home, front and back; said Corp Office told him to do so. Dale said it would take 5 minutes and David stay 25 minutes, had to chase him off. Also, Irvington Stoe manage by Logan has Big problems; when u call , it rings for 5 minutes and then when answered; they treat u like Junk[lack of a better word]. Tell Logan but nothing gets done, he needs help w/store problems.</t>
  </si>
  <si>
    <t>Half my order was missing, I had to return for the other half of my order</t>
  </si>
  <si>
    <t>Terrible experience. Took way too long to resolve simple issues.</t>
  </si>
  <si>
    <t>I am trying to replace the basin on a Pegasus sink but no one seems to know what sink it is or where to find the info you need.</t>
  </si>
  <si>
    <t>At first I wasn''t sure anything would happen. This was 4th time during this week coming in to address this issue. Today as I do this survey, I still haven't had the issue resolved. Now let me say, it was not the fought of The home Depot, it was the issue with the installers. Whe I presented my case to Linsey and was able to support with pictures, he really got disturbed at what he saw. Tody I still have the same issue with the installers. I still waiting for them to comeback and removed the boxes and other trash that they left. It was the fought of Home Depot, it was with cntracted installers. I plan to contact them again. Hopefully they wikk respond.</t>
  </si>
  <si>
    <t>I received my product for my flooring install and after taking inventory I noticed that some of it was missing. I called the number on the invoice and I was told it would take 48 hours to hear back from the warehouse regarding the missing items. I asked the employee I filed a case with if I should contact the store and I was told not to. I did in fact contact the store and that was the ONLY reason my missing product arrived same day. I would strongly suggest your employees to tell the customer to call the store, that was the only way my product came on time.</t>
  </si>
  <si>
    <t>I could not order a stacking kit without incurring the additional instal cost, item did not come with or offered when I purchased my appliances.  I had to order from a 3rd party provider.</t>
  </si>
  <si>
    <t>Samuel was very quick and extremely helpful. My issue was solved much simpler than I had expected!</t>
  </si>
  <si>
    <t>A simple smile or response to a comment or question.  Instead barely looking up from their phone.</t>
  </si>
  <si>
    <t>Have someone available or call someone to help older customers with heavy lifting,not tell them to walk up to customer service to get help from out in the garden shop.</t>
  </si>
  <si>
    <t>I spend approx. $250,000.00 per year at Home Depot and was treated like an unreasonable one time customer. I will be taking my business to Lowes unless I hear from someone who can make this right! 720-203-3524 Scott at BIC Construction.</t>
  </si>
  <si>
    <t>Kevin was very pleasant, courteous, and professional.  It was a very good telephone conversation.</t>
  </si>
  <si>
    <t>Bob provided one of the best customer service experiences I have EVER had ...and I''m 68 years old!</t>
  </si>
  <si>
    <t>Brianna was very courteous and helpful. I received theinformation that I needed satisfactorily. Thank you.</t>
  </si>
  <si>
    <t>Take responsibility when you have made an error Pay Attention when you take a product out of the store to avoid accidents Improve customer service skills</t>
  </si>
  <si>
    <t>Not at this time. I am still waiting for the company to get back to me about my service request</t>
  </si>
  <si>
    <t>You have failed to get me military spousal discount solved.  I will shop at Lowes who does not have a problem with me showing my proper military ID.  You have lost my business.</t>
  </si>
  <si>
    <t>Ryobi warranty is a joke. It costs more to mail in object than its value. Should be able to replace at store.</t>
  </si>
  <si>
    <t>The representative who took my call was very accommodating, patient and I can tell he knew his job.  Excellent customer service. Bravo to him.</t>
  </si>
  <si>
    <t>My experience with Andres was excellent.  However, the in-store experience that initialized the reason for contacting Andres was absolutely deplorable.</t>
  </si>
  <si>
    <t>to many things rely on outside vendors that H.D has very little control over .</t>
  </si>
  <si>
    <t>Situation was resolved after speaking with numerous other associates. Took over an hour.</t>
  </si>
  <si>
    <t>Maribel was excellent, we had a hard time getting ahold of my receipt for the purchase but she had great patience and we were finally able to get ahold of it.</t>
  </si>
  <si>
    <t>El material estaba muy dañado, deberían poner más atención al hacer el paquete y también el del delivery  tener más cuidado con los forks al bajar el material.</t>
  </si>
  <si>
    <t>It was very unfortunate I had to remove the fixture from my patio wall and drive to Home Depot to return it because it was missing 3 parts. I had to buy another one that had ALL the parts in the box.   I was promised by Geraldine that I would receive a $30 Home Depot gift card for my troubles.  I have not received the card.</t>
  </si>
  <si>
    <t>Very friendly, prompt and professional</t>
  </si>
  <si>
    <t>Very helpful, and the staff member was very courteous.</t>
  </si>
  <si>
    <t>Leonel B. was a pleasure to work with.  Enjoy my experience with him, he was very helpful.  Thanks to Lionel</t>
  </si>
  <si>
    <t>The agent I was connected to was very helpful and even followed up a few days later with an update. Im still waiting.for the replacement item but Ive been happy so far</t>
  </si>
  <si>
    <t>I am very disappointed that replacements parts are not supported for the item I purchased (through Home Depot Services or any of the provided secondary vendors). I will not be purchasing large price items without reputable dealers in the future.</t>
  </si>
  <si>
    <t>Extremely long wait   Problem not resolved</t>
  </si>
  <si>
    <t>Me gustaría saber el nombre del CEO y correo electrónico,  porque fueron muchas cosas, con la que tuve que lidiar, tiempo y dinero.  Gracias por su pronta contestación.   Nota: Las empleadas de servicio al cliente,  trataron de ayudarme, en lo que pudieron.</t>
  </si>
  <si>
    <t>I rarely give a bad review but I was transferred 3 times and spent over 35 minutes on hold before I got to the correct department that would actually listen to my issue on Wednesday. They asked me for pictures of the lights that are no longer working, which I sent immediately. Today is Sunday and I have not had a response yet.  The issue has not been resolved.</t>
  </si>
  <si>
    <t>when I bought the gazebo,I was given to understand that not only could it be delivered immediately but that you would contact the assembler to have it assembled at the same time. It sat in  my driveway for approx. 3 months.When I finally contacted you to see when it would be assembled,no one had  any record that of that.when it was finally assembled it was noticed that there was a design flaw in that the LED lights were facing outwards instead of lighting up the sitting area.</t>
  </si>
  <si>
    <t>Having someone with plumbing experience would be helpful</t>
  </si>
  <si>
    <t>Geraldine did a phenomenal job she went above and behind. I just wish it didn''t take hours to get someone on the phone. I tried calling multiple times before and was put on hold and then disconnected before finally getting in touch with Geraldine.</t>
  </si>
  <si>
    <t>At Lowes I dont have to download an app to pickup at curbside. The problem with the app is having to log into the HD account. I dont keep my passwords with me and do not have the apps save the password. At Lowes I click on a link from the sms text and it dials the store. The store reads my phone number and then just asks what parking spot I am in and car color. Then they bring the goods.</t>
  </si>
  <si>
    <t>Javier was not the issue with the service I received.  I purchased a 9 piece garage storage unit that was delivered in 3 large containers (700lbs).  One container was the wrong item.  I called to see if I could exchange for the right item.  Unfortunately Javier instructed me that the entire shipment needed to be returned and a refund would follow and then I could reorder in the hopes of getting the right product.  And now HD is out of stock and no longer on sale.  I am currently waiting on a company to call to arrange pick up.  What a hassle and I am very disappointed.</t>
  </si>
  <si>
    <t>Terrible service.   Left me 2 weeks without a toilet</t>
  </si>
  <si>
    <t>Edwin was pleasant to deal with, and very helpful.</t>
  </si>
  <si>
    <t>The failure of the local Home Depot team to complete the agreed home improvements and its refusal to respond to our concerns, means that we will never seek these services from HD again. Taneisha was supportive and intervened as best as she could.</t>
  </si>
  <si>
    <t>Home Depot should be ashamed of their actions to scam disabled Veterans and the poor business practices. I will be perusing legal and discrimination actions. Also, the better business borough will be investigating the business practices and the way that Home Depot allows for their installers to destroy people''s homes and thousands of dollars in flooring and then make the customer pay for replacement flooring when the company was found at fault by their own third-party inspector.</t>
  </si>
  <si>
    <t>Home Depot is well organized, associates are well trained, but the website is definitely user UNFRIENDLY. It is difficult to navigate one''s account and  past purchases.   Raymond Will</t>
  </si>
  <si>
    <t>I Should of been given a new product instead of replacement parts. Although I purchased the product on March 3 of this year, the faucet wasn''t installed into my new home until last week.</t>
  </si>
  <si>
    <t>Raul did exactly what he said he would do by following up with me by the end of the week to see if the parts i needed were still available since my faucet is 23 years old. great customer service</t>
  </si>
  <si>
    <t>Delivery not scheduled until July 5th, so not much to say until it is actually delivered.</t>
  </si>
  <si>
    <t>Samuel was very respectful and shared genuine interest in helping get my issue resolved. I greatly appreciate him and the time and effort he put into helping me.</t>
  </si>
  <si>
    <t>I was trying to find out if the landscaping light I bought ran on AC or DC voltage. He couldn''t really answer the question but he tried very hard to get the answer.</t>
  </si>
  <si>
    <t>The store receipt says to use a link to complete a satisfaction survey.  When you follow that, you get the Home Depot home page with no indication of where the survey is.  When you search the site, nothing pops up. When you call customer service, you get corporate, who has no flexibility except to put my info in themselves.  I don''t think that Home Depot really wants costumer feedback if they make it this hard.  Follow the process.  It is broken.</t>
  </si>
  <si>
    <t>The problem has not been solved and didn''t hear anything back</t>
  </si>
  <si>
    <t>Understood my issue. Proposed a solution.  Promised to recontact me when issue corrected. Also provided a local contact if same reoccurs</t>
  </si>
  <si>
    <t>Missed the store managers follow up call and he never called back</t>
  </si>
  <si>
    <t>Melissa was extremely helpful.  Thank you</t>
  </si>
  <si>
    <t>Too much technology before you can speak to a person.</t>
  </si>
  <si>
    <t>I was expecting a call back as I requested. Thank you.</t>
  </si>
  <si>
    <t>I need four special Size ceramic tiles for my patio said that just recently broke. Any kind of child''s close to the color with suffice and I will gladly pay for the 4 tiles. Someone surely could really help me if they wanted to</t>
  </si>
  <si>
    <t>Jorge was amazing, he followed up multiple times to tell me where things were at.</t>
  </si>
  <si>
    <t>I was treated with no respect at home Depot located at flamingo and fort Apache in Las Vegas 89147 I have take my business to another home Depot because they treat you with respect ..at the location flamingo and fort Apache you have a manager named Adrian very disrespectful not polite at all and the customer service a woman who had no respect at least for me that day she wanted me to get the wood that I was returning by myself she told me two times you need to go get it yourself and I said no I need some help so I pursue to take one of the wood from my car she kept looking at me. l did not like the way I was treat it that day everybody else is kind I shop there a lot but I took my business somewhere else thank you Patricia fairclough</t>
  </si>
  <si>
    <t>Due to the horrible customer support @ Beaumont  Ca management team . I will go to Lowes first.  The staff was great at the customer service desk at your Beamont location. Maybe your management should get out of the office and deal with customers when asked.  Th e next day went to Lowes . Their unit was damaged .management came right out within 15 min gave me $100 off yo an upgraded unit that was scratched and a little bent. Now that''s  empathetic and right. I was willing to spend $1200  for the unit at Beaumont . That assistant just walked away after she said we don't discount evaporator coolers. Didn't even say I'm sorry? Three hours waiting for that reply.</t>
  </si>
  <si>
    <t>Home depot store at 11905 SW 152nd St, Miami, FL 33177  have horrible customer service, they won''t answer the phone, when they do answer would transfer the call to the wrong departments, tool rental policy is different Than home depot , I wanted to rent a dump trailer and was asked for my vehicles registration and insurance and cause I didn't have it at the moment couldn't rent the trailer at this location , I went to another store and rented trailer without having to present any registration or insurance . I own a business  and been visiting home depot for years, but I'm considering start using others alternatives.  7868721181</t>
  </si>
  <si>
    <t>Hector was very helpful and even gave a call back to let me know the progress</t>
  </si>
  <si>
    <t>Two of the patio chairs that I purchased were damaged. I received an email stating that the case had been approved and that I would be notified where they shipped. I now have received another email stating the chairs are on back order and they do not know when they will be available. I would like to get this resolved ASAP. Thanks, Tim Haag timhaag24@gmail.Com 615-812-0604</t>
  </si>
  <si>
    <t>I would appreciated not getting lied too. When I was checking out I was offered the display model or a new product that was in stock (patio set). When the item was brought out it was not new, in fact it had scratches and hardware missing, unknown till I took it home. The cushions were also missing,  I was told to pick new cushions,  different from what was displayed, later I was told it did not come with cushions.  I had to pull the advertisement showing that it included the cushions. Again I was given used items, the cushions from the display were given. Worst purchasing experience I''ve ever had.</t>
  </si>
  <si>
    <t>Geraldine was very helpful.  Would have preferred a complete exchange, but understand that she was not able to do that for me.</t>
  </si>
  <si>
    <t>Expected this experience to be a big hassle.   Incredibly surprised at the responsiveness, pleasant customer service experience and speed of replacement.     Thank you and hats off to your service team</t>
  </si>
  <si>
    <t>I am waiting for a call back regarding an outcome to the problem. I was told by Emanuel that I would receive a call back Tuesday...today is Tuesday and noon so given 4 or 5 hours maybe they will call.</t>
  </si>
  <si>
    <t>He tried to help me but all the parts were unavailable . The only thing I wanted to return was the umbrella and get another one but he said I had to take the hole set. The base is filled with sand as instructed. I wasn''t about to take it all apart again</t>
  </si>
  <si>
    <t>I registered my two kids for a kids workshop in Milltown, NJ.  The reply I received was to arrive there any time between 9am and 12pm. When I arrived at 11am, I was told that no more fireworks bean bag kits were available.  So what is to point of registering?  I talked to the store manager, Sylvia, and she essentially told me there is nothing she can do and I can call corporate if I don''t like her answer. I called customer service and Omar told me as well that there is nothing he can do for me and that he doesn't have a superior manager who could help me escalate my case.  When I kept insisting, he finally connected me with Pedro.  After 40 minutes on the phone, Pedro finally provided acceptable customer service and restored my believe in The Home Depot corporate customer service.  However, I am still very unhappy with the store manager, Sylvia, at the Milltown, NJ Home Depot.  What is the point of signing up for a kids workshop and making a trip to the store during the time I'm told just to find out that they ran out of kits.  Hey, I registered, save the kits for my kids and don't give them away to unregistered customers before 12pm.  And when I talk to the store manager, I get punched in the stomach a second time right in front of my kids.  Very unprofessional!!!</t>
  </si>
  <si>
    <t>Yes,  stop putting pride flags around the registers. It''s inappropriate. Remember Bud Lite! Stick to your business not sexual messaging, virtue signaling... It will ruin your customer base.  Scott</t>
  </si>
  <si>
    <t>Was jerked around and disconnected five different times. Each time I called I got a different answer with a not my area answer followed by being sent to a different department.  Very frustrating with no answer after over an hour on the phone!!!!</t>
  </si>
  <si>
    <t>I am looking for my receipt to ensure I also bought a warranty..</t>
  </si>
  <si>
    <t>It took us over 2 hours to get a resolution for the slipcovers not being sent for our store pickup. Something that was not our fault took many hours and the first suggestion we were given was to return it , after my husband built the patio furniture for over 4 hours.</t>
  </si>
  <si>
    <t>Customer service phone hold is too long</t>
  </si>
  <si>
    <t>I deserve some form of compensation for the inconvenience I experienced. I was provided with incorrect information and had to spend gas on traveling to another store that supposedly had the item. Unfortunately, I was still left empty-handed despite my efforts to purchase the product.</t>
  </si>
  <si>
    <t>I was told that the part would be mailed and that I would receive a confirmation.  I haven''t received any confirmation to date.</t>
  </si>
  <si>
    <t>La atención de la Paula fue muy buena y eficiente.  Entendió el problema y el ayudó a resolverlo de la mejor forma posible</t>
  </si>
  <si>
    <t>It is never Easy to buy a product and have something wrong with it, then have to call customer service and spend time trying to rectify the problem.</t>
  </si>
  <si>
    <t>Jonathan was stellar, excellent, and thorough.  He represented the company well and did everything in his power to take care of the situation. The Home Depot policy, however, is absolute garbage. Waste of time, money, and even resources. Having to return an entire furniture set to replace one damaged piece has left us having to dispose of 2x packaging materials and 2x wooden pallets, time off work for deliveries/pick ups, and HOURS on the phone.</t>
  </si>
  <si>
    <t>Jonathan was great. I think he did all he could for me.  However the product I purchased a year ago is still destroyed, and the $75 he was able to offer is a drop in the bucket.   The chairs should come with a warning. They are not made for the outside. Plain and simple. Will not buy again, and HD should stop selling them.</t>
  </si>
  <si>
    <t>CHARANEL was fine but the but the company said they would send replacement right away that week and three weeks later had to call back because transformer still had not been sent. Company had been notified several times but no response.Old transformer was sent back and tracking showed that they had recieved it. Finally arrived.2 weeks later.after Homedepot representatives kept calling them. Have no problem Homedepot agents but not impressed with manufacturer.</t>
  </si>
  <si>
    <t>Called to get a replacement part for a new chair that was damaged on arrival.  The person I spoke to gave me a number to call but no extension to reach anyone. I had to call Home Depot back again and go through the whole process again.  The lady who I spoke with was very helpful.</t>
  </si>
  <si>
    <t>Giselle went above and beyond to research the problem. I was trying to purchase replacement blades for my Hampton Bay ceiling fan, and she ended up contacting an outlet (not the manufacturer) to verify the cost in your systerm and put me in contact with them.  Sadly, the individual blades are just too expensive and would cost more than the complete ceiling fan, so I just purchased a new fan. Still, I am very happy with Giselle''s work on this.</t>
  </si>
  <si>
    <t>Train store management better in customer handling.</t>
  </si>
  <si>
    <t>Javier tried &amp; was friendly and personable, but my problem could not be solved.</t>
  </si>
  <si>
    <t>This lengthy process consumed 45 minutes of phone time (20 minute wait) without reaching conclusion. I''m being sent back to the local store despite Hampton Bay instructions to contact them (Hampton) to resolve any problems. This will be my third trip, presuming I make it. Maybe I should look for brighter lights anyway.   The first set of lights I purchased (West Springfield MA store) had a scam attached. A previous purchaser had returned a 15 light set in a 24 light box.</t>
  </si>
  <si>
    <t>Stephanie was pleasant to talk to and helped troubleshoot the problem.</t>
  </si>
  <si>
    <t>Bad service-3 months to complete and still not a finished product its a shame to pay all that money for what I rcvd granted I did get a little rebate but was not what I wad looking for not even half of what I had in mind</t>
  </si>
  <si>
    <t>I still have not received the broken drawer parts that I have been waiting for almost a month. After spending over $2,000 on kitchen cabinets, I would expect better service after receiving a broken product. It is for this reason that I am dissatisfied. Your customer service rep. did the best she could, but the product manufacturer has been very slow to respond.</t>
  </si>
  <si>
    <t>I called on the30th and another representative not Pamela( who was excellent ) called the Ray Rd store and apparently Carol wasn''t in and another manager answered and told this customer care representative that it's hot in Phoenix so their having a hard time finding volunteers.  My accepted application was started in December of last year and they had plenty of time to do the rock and plants in the backyard which Carol had me come to the store to pick out. Landscapers here work in the mornings before the heat of the day, so why don't they have volunteers all set up for this veteran program? Also they agreed to paint my master bathroom cabinets which is inside my home where it's cool and still haven't done that project either. They agreed to redo the flooring in the master bathroom and they backed out of that but they would give me the flooring for someone else to put in and they haven't yet given me the flooring that I picked out. They agreed to enlarge the shower and they backed out on that project also due to lack of volunteers. I feel that if your going to have to have a veterans program everything should be in place to get the jobs done. I'm very disappointed with the lack of communication and no call backs and Carol hardly ever being at the store to communicate with me.</t>
  </si>
  <si>
    <t>I would never buy power tools from home Depot again</t>
  </si>
  <si>
    <t>I bought a fire pit and outside ring  didn''t fit properly  called customer care to get new part, after a few days get an email saying no parts available, but could return to store.Needed to use it so just made do with product.</t>
  </si>
  <si>
    <t>I called to compliment Gabi in the Kingsport, TN store. I tried the phone directions several times with no success. I went through customer care and Jon addressed my request thoroughly.</t>
  </si>
  <si>
    <t>Horrible customer service and telephone routing at local store!</t>
  </si>
  <si>
    <t>She was very polite and respectful. She listened to my complaint of a missing delivery from 6/19 and no updates about it.  She opened the ticket and told me that someone from online purchases support would update me. To date I have not heard anything further from anyone</t>
  </si>
  <si>
    <t>It was a product dissatisfaction concerning large blinds for a triple size window  that we had trouble installing. Very difficult and frustrating. No problem with home depot. Always good service  Patricia Swick</t>
  </si>
  <si>
    <t>The technical repair serviceman was great and diagnosed my problem with the wireing in a ceiling fan/light. I was able to make the quick fix in two minutes with his help. It works great.</t>
  </si>
  <si>
    <t>The young lady, Brianna was very knowledgeable about the store''s return policy, but was understanding of my concerns about dealing with  the store's personnel.</t>
  </si>
  <si>
    <t>The skill sets of of the two technical members who effected the completion of my issue were excellent</t>
  </si>
  <si>
    <t>Yes! The ETI/Hampton Bay LED light fixture had a bad driver on one side. After it was replaced under warranty at 4-1\2 yrs old. I wanted to repair the fixture with a driver I would purchase. Your supplier/ETI, does not sell this $20 part.  So as a customer of HOME DEPOT, I WILL NOT buy another product that your supplier does not have all replacement repairable parts.  I would have been out $165 had this part failed 6 months down the line. TOTALLY UNACCEPTABLE. And I will pass this on to ALL my friends. Now think about how you do business!</t>
  </si>
  <si>
    <t>Service was satisfying. I was helped promptly with a positive result</t>
  </si>
  <si>
    <t>My experience with Joezelle was not fantastic. She was pushy, exasperated, lacks empathy, and made it very clear that her position either has call length caps or every time she called was the end of her shift or something. All of the calls were at terrible times, unscheduled, inconvenient, and unable to actually allow me to find or have the reciept we needed. She told me she could check our purchase history from our cards but only wanted to check two of them and became very impatient when we wanted to check others. I am also baffled because i know we used a card, she said she checked them all, yet did not find the receipt. I exchanged emails with her, but I''m really not comfortable putting all my card numbers in an email as she requested.  We were told our only options were to buy a replacement part, despite the fact that it was damaged before we got it, or go to the store and have them try to pull the receipt. We don't have tons of time for that and it should be possible from the system she accesses. Then, magically, she was able to get us a replacement for free. I'm in no way complaining about that outcome, but if that was an option,  however it came about,  it should have been explored sooner. Overall, it was frustrating, exhausting, and does not make me want to spend more money on your store</t>
  </si>
  <si>
    <t>You should be proud to have EDGAR as your customer service representative.  He was cordial and friendly.  He was REMARKABLY patient and most importantly, follow through on things. For example, when I was frustrated trying to get hold of the driver of the shipper, UPS, unlike your other customer rep who just threw me UPS''s number, EDGAR put me on hold, made sure I got to their dispatch center by calling them himself, and, while doing this, he kept checking on me intermittently during the hold to put me at ease.  He even left me his contact extension in case I lost him.  This is a textbook service an employee could provide to a customer.  Really appreciate his OUTSTANDING performance indeed!       Thank you, so much, EDGAR!    John Wong</t>
  </si>
  <si>
    <t>I have had a terrible experience with most of my orders.</t>
  </si>
  <si>
    <t>Your return policy is not fair or understandable.</t>
  </si>
  <si>
    <t>will have to you know when case is concluded thank you very much Rick L 505 989 9988</t>
  </si>
  <si>
    <t>Jorge was very courteous and professional.</t>
  </si>
  <si>
    <t>The manager April did contact me by phone and apologize.  It was a canned blanket apology.  I do not feel like it was genuine. At the end of her apology she''s just said that's just the way she is. So I feel like there is some more remediation needed for this individual.</t>
  </si>
  <si>
    <t>Was on phone 40 minutes 3 times and it hung up on hold  Not happy with what transpired with warranty</t>
  </si>
  <si>
    <t>I was not able to complete my task. I was looking to obtain replacement covers, or complete replacement cushions for a Hampton Bay Delaronde conversational set that I purchased from Home Depot. There is nothing wrong with the wicker chairs, table, or loveseat, other than the coverings are sun bleached and shredding.   It seems such a waste to have to throw it all in the trash.</t>
  </si>
  <si>
    <t>I was put on hold for over 30 minutes befor I was able to talk to someone.</t>
  </si>
  <si>
    <t>He was really helpful &amp; wanted to confirm his idea that my faucet needed a new cartridge by calling the manufacturer part department but couldn''t get through in a timely manner. He gave me the no. &amp; I called the next day. They told me it was the cartridge &amp; would send it out to me the following day. She told me how to replace the old cartridge. It could be here in 5-10 business days so I'm not 100% satisfied because I haven't received the part &amp; put it in. If it works properly then I'll be satisfied. Everyone has been helpful &amp; nice.</t>
  </si>
  <si>
    <t>Many thanks to Djuan who remedied my problem. It did take a while and involved quite a few emails but Djuan kept at it and made sure we got to the finish line. I live near a Home Depot and have spent tens of thousands of dollars there over the years and I am always impressed by how nice the staff is. Keep it up!</t>
  </si>
  <si>
    <t>Very unhappy and disappointed with Home Depot. They repairman damaged my granite countertop. It is no longer repairable and Home Depot is not wanting to help us. This is a no-brainer. No Customer Care. No one to care about us as a customer. We are devastated.</t>
  </si>
  <si>
    <t>Nobody contacted me like the 27 June email stated. The service I received was just as bad as at the store. The good thing is I know why service was bad at the store, it starts at the top. Thanks for the assistance.</t>
  </si>
  <si>
    <t>I would have preferred it if the product was packaged  corectly in the first place!</t>
  </si>
  <si>
    <t>The beginning was fine,  but after finding out i needed to wait for replacement all i did was tap on a generated response of i was ok waiting. Now i have no idea what is next.</t>
  </si>
  <si>
    <t>Get rid of the girl she supposedly a supervisor but had no customer service skills at all</t>
  </si>
  <si>
    <t>The customer associate working the Returns and Pickup desk was not named Justin.  I don''t know who Justin is!  This associate told me that I had to cancel my online order &amp; reorder since there was a mixup with the Home Depot store #.  She was not very nice.  But my order was actually sitting in a shopping cart right next to the Returns desk - I saw my name on it!  Frustrating but in the end, I did not have to reorder everything.  Not the best experience.</t>
  </si>
  <si>
    <t>Not sure of the name of customer rep that assisted me on the first call, but it took over 45 minutes and she still could not resolve my issue with a defective item I had purchased on line.</t>
  </si>
  <si>
    <t>This guy basically called me a racist and I will never shop at Home Depot ever again. I had two witnesses who were listening to this call. Unprofessional and ridiculous.</t>
  </si>
  <si>
    <t>I''m not sure who LINDA is, but if this was the Bulverde, Texas Store, I'm always satisfied.</t>
  </si>
  <si>
    <t>Very good communication at every step by your team. Much appreciated.</t>
  </si>
  <si>
    <t>Nichelle was very thorough and informative in her explanations. She was polite and went above and beyond and I thank her!  Highly recommend !</t>
  </si>
  <si>
    <t>Jonathan was very helpful. I just called to late for tech help.   The company I work for has me on XPRO list so I shop at home depot all the time. Just trying to figure out why these lights keep on doing this.   Thanks Tim</t>
  </si>
  <si>
    <t>The entire experience associated with this case was an utter nightmare.  I received inaccurate information from Jonathan and despite me following up with a phone call and a voicemail left on Jonathan''s direct extension, 1-800-910-6704 EXT: 74539 I never heard back from him. As of the submission of this survey I have not received the Design House Wyndham 48 in ready to assemble bathroom vanity, in Grey. 30 days of being given the run around for an item.that I paid for and never received.</t>
  </si>
  <si>
    <t>Terry is the rep who I worked with. She was exceptional!!!</t>
  </si>
  <si>
    <t>1order split between store and online.  Online went great. Store did not ship as said 3 times Manager basicly called me a liar about order scheduled for Monday.  Refunded my shipping charges but still no order.  Called customer service that claimed store never had shipping address.  On 4th attempt order deliver.  Store manager needs customer satisfaction skills and online ordering needs to forward shipping address when needed.</t>
  </si>
  <si>
    <t>Nicole was very polite, professional as well as empathetic.  She was patient and listened to understand.  She''s an asset to your company.</t>
  </si>
  <si>
    <t>Needs to know what they''re talking about.</t>
  </si>
  <si>
    <t>I purchased a Ryobi mower from HD 15 months ago. It has stopped working. I have attempted to contact Ryobi for nearly two weeks using every method they suggest: chat, phone, email, etc. I can not get a response. I strongly ask you consider carrying merchandise that can not be fixed or repaired or by a company that does not honor their warranty and provides such terrible customer service.</t>
  </si>
  <si>
    <t>Bob recovered well but would have been nice to not have to spend 28 minutes ordering the light kit cover that should have came with the kit or have an easy way to order it.</t>
  </si>
  <si>
    <t>Nancy, Home Depot Rep. made it a point that she was available to take care of my concerns and to answer any and all questions, which was greatly appreciated .....</t>
  </si>
  <si>
    <t>I was told they would get back with me in 72hrs at the latest. That has come and gone. That is the biggest problem with HOME DEPOT no lives up to their word!!!!!!</t>
  </si>
  <si>
    <t>Happy with the work of Manuel but not satisfied with the product received from zero radius!! So would not recommend that brand name to anyone!</t>
  </si>
  <si>
    <t>It was very difficult to hear Manuel. I only heard about half of what he was saying, making it a frustrating experience.  It would have been faster and easier to just return the item to the store. I will probably not order online from Home Depot again.</t>
  </si>
  <si>
    <t>I am not sure what the referenced call was about.</t>
  </si>
  <si>
    <t>Issue not resolved. No follow up email received.</t>
  </si>
  <si>
    <t>I was contacted and then lied to as if I were stupid and nothing will be done to resolve this issue I attempted to bring to home depot''s attention. Home depot's management is truly lacking and customer service isnt important to the company as they would like you believe</t>
  </si>
  <si>
    <t>Nothing,  I was very pleased with how Alberto handled my concern!</t>
  </si>
  <si>
    <t>After hours of conversation with many Home Depot staff members absolutely nothing was accomplished and we are very surprised and disappointed by that fact.</t>
  </si>
  <si>
    <t>Everyone I spoke with was very kind and professional and helped me to order the part I needed.  It was, however, a long process.  I would have preferred to be able to order the replacement part I needed on line. I think it would be more efficient.</t>
  </si>
  <si>
    <t>No, she did a great job and offered a gift card toward purchase of new replacement light, since led had no replacement part for my patio light. Much appreciated!</t>
  </si>
  <si>
    <t>Department of Defense civilian employees should also receive the military discount.</t>
  </si>
  <si>
    <t>Eduardo was totally professional and went over and above what I expected.  Our issue is a local electrical problem and we were seeking Home Depot''s opinion and advise. Eduardo proved more than equipped to help and offer support.  Eduardo is a great company asset and representative</t>
  </si>
  <si>
    <t>An absolute waste of time to try and resolve a warranty issue. It would be easier to repurchase the item and return the faulty one.</t>
  </si>
  <si>
    <t>the rep was extremely helpful in trying to resolve the issue but unfortunately the resulting product was not correct</t>
  </si>
  <si>
    <t>waited on phone for a longbtime for an answer and then was disconnected</t>
  </si>
  <si>
    <t>Even though I received a $ 50 gift card,  to replace the same timer today costs $80.</t>
  </si>
  <si>
    <t>Had to return my Vissani AC unit due to noise/vibration and rattling. Customer service was polite, friendly and followed up reliably. Support agreed that the only realistic solution was a return which I did instead of getting tech support involved.</t>
  </si>
  <si>
    <t>Lakeshia was fine.  But someone along the line messed up the order. It cost me $$ because I hired someone to put the gazebo together TWICE.  The first time, it didn''t get delivered as scheduled and the second time, it came damaged!!!!   Arrrgh!!</t>
  </si>
  <si>
    <t>Based on my call with Sade, she provided excellent customer service.  She was caring and understood.  I was not sure how to answer these questions because the issue at the store has not been resolved.  I am waiting for someone to reach out to me.  Additionally, I also wrote a letter.  Thank you and have a great day!</t>
  </si>
  <si>
    <t>It should have not taken contact with five different people to resolve such a simple issue. When the first person that I asked for help answered me with what do you want me to do I should have known better I just walked out. And you didn''t even want to correct your own problem by placing the merchandise in the correct Shelf with the correct price your own people didn't even care about that what makes me think that you cared about my situation if you didn't even care about your own store.</t>
  </si>
  <si>
    <t>I know my request would be a difficult one to respond to. Requesting a part for a $49 item, but since it was a Home Depot sponsored product and the only reasonable priced one at that, I decided to try. I would just like to say that this product performed satisfactory however the nozzle, made of brass broke quickly without warning of its fragility to attachment. Perhaps it wasn''t designed to be fully functional in a laundry environment, e.g., attaching hoses, water filters, etc. What do you expect for $49?</t>
  </si>
  <si>
    <t>My issue has been pending for a week now and has not been resolved</t>
  </si>
  <si>
    <t>It started at the store. The customer service rep told me a lie. Then the store manager told me something she believed was true, but it was not. She also couldn''t recognize that my Pro Extra card was actually that and that it was connected to my Pro Extra account. Then Abrahsm, a corporate customer service rep also didn't know what to do. I asked to be contacted by someone above him and 3 hours later he called me back. Si all 3 of these people need re-training. I then called a rep in the Pro Extra division and received a correct answer. Feel free to call me if you want more answers 703-472-5287</t>
  </si>
  <si>
    <t>Bought a new light, installed it and then discovered a missing part, which csr couldn''t locate.  Just going to return light, and not buy Hampton Bay products,  because this happens too often.  Glacier Bay is worse</t>
  </si>
  <si>
    <t>Jose is an extraordinary employee that takes the extra steps to make sure the customer is satisfied. Jose was courteous and easy to understand which is unusual in this day and age.</t>
  </si>
  <si>
    <t>Se me sustituyó una pieza de la nevera. Luego no funciona. Llame al técnico que me atendió y nunca contesto mi llamada ni la persona que me dio la cita. Me dijo que volviera a llamar y luego me dijeron que expiró la garantía pero la pieza fue instalada durante la garantía vigente y me dijo el técnico que llamara si hubiera problema pero no hubo contestación. Llevo cinco años teniendo problemas con esta nevera desde nueva.</t>
  </si>
  <si>
    <t>Wait time on phone 25 minutes, 2 hang ups or lost calls then 1 1/2 hours later I finally got what I needed.</t>
  </si>
  <si>
    <t>Nope because He was great! Went above and beyond what I was expecting...seen the previous problems I had and understood what was still to come...was disconnected 2x and called back so we could find a solution and make things whole...hope to meet and talk to more like him affiliated with HD</t>
  </si>
  <si>
    <t>II purchased 2 sheets of plywood, but I received an early morni g email indicating the delivery was cancelled.  This was frustrating as I took the day off.   I called the local store,,  and was transferred to a manager.  The young lady was defensive and argumentative.  Her rescheduling option was unsatisfactory, as I wouldn''t be home or she wanted me to take another day off. I told her these wouldn't work, it escalted from there.  The entire time she was argueing that Home Depot had no responsibility in the failed  delivery.  She asked if I wanted to cancel the order and I said yes.  Her attitude and lack of customer support makes me question if she was really a manager, just someone to get me off.  I have received an apology oany sort, and have not been back in your store since then!   Doug Larimore dlarimore2@yahoo.com</t>
  </si>
  <si>
    <t>I waited a week for lumber before anyone could tell me it was to king to deliver.I took a week from work just for this project.Then I was promised a100 gift card and never received it.</t>
  </si>
  <si>
    <t>Servicing what you sell would go a long way in an improved experience. But that''s asking too much anymore.</t>
  </si>
  <si>
    <t>Was over complicated and annoying process. No idea if my problem will be resolved.</t>
  </si>
  <si>
    <t>I really appreciated Edwin continuing to follow-up on the situation. He did a great job.  Thank you!!</t>
  </si>
  <si>
    <t>I need a replacement grille cover for my Hampton bay bathroom exhaust fan. Support team was unable to help me with this.</t>
  </si>
  <si>
    <t>Melina was great. My only issue with the process is I tried to use the text service first and they were unable to help (super old husky torx screwdriver.</t>
  </si>
  <si>
    <t>Who is Laurie?  I''ll be calling the Home Depot resolution Team on Monday, 7/10/2023, and will probably open a new case #  Is there an email address for the Home Depot resolution Team?  Maureen Wira order # H8456-297583</t>
  </si>
  <si>
    <t>Renae was fine and very pleasant to talk to.. however I''m issue has not been resolved nor have I been contacted by anyone from Home Depot.. after 25 years of me supporting Home Depot I'm very displeased on how I'm treated when I visit one of your stores.. I need to speak to someone about this matter and would appreciate a call from someone in corporate..   thank you!</t>
  </si>
  <si>
    <t>I am glad I was able to speak to someone that was sensitive to my complaint. That manager I complained about has no business in Home Depot. I really do purchase all of my home remodeling there. Now I have to travel 10 to 12 minutes to the next Home Depot. Thank for listening.</t>
  </si>
  <si>
    <t>The fire alarm testing stop me from shopping!</t>
  </si>
  <si>
    <t>Thank you! Candis was very helpful and made me believe she was honestly concerned with my challenges with a Isaac Cook and Tony at the Show Low store. Isaac did ring me yesterday, I didn''t feel he was was concerned, he provide a load of excuses about being on vacation and then realized he had the incorrect dates...he also said if I were to return to his store he would take $100.00 off of any expenses...  Please remember that the very poor service that Tony and Isaac provided does not only affect the Show Low locating, it will affect the Peoria locations  Brett Hulstine 602-284-2440</t>
  </si>
  <si>
    <t>Hard to navigate the information in your website. I could not open messages that were sent to my account about my inquiry, I could not find an itemized account statement. And therefor had to spend time down loading information and calling customer service. They were as helpful as they could be, but even they did not have complete access to the info I needed,.and kept bouncing me from customer service to billing.  An easily accessed, itemized, billing statement would be a real good idea!!</t>
  </si>
  <si>
    <t>It would have been nice to be able to get just the toilet tank instead of an entire new toilet.</t>
  </si>
  <si>
    <t>I got a call back from the tech within an hour after opening the ticket. She took us thru trouble shooting, determined the fan is defective and emailed a receipt to accompany the return of the fan.</t>
  </si>
  <si>
    <t>I did receive a call from the manager and I hope that the situation is handled I would have appreciated a call back from the assistant manager who the issue is with to acknowledge that the situation wasn''t handled appropriately</t>
  </si>
  <si>
    <t>Management need to concentrate on getting the contractors in and out quick</t>
  </si>
  <si>
    <t>someone installed a ceiling fan that I need to return.  I have no one to uninstall it by the 7/13 return date.  need help.</t>
  </si>
  <si>
    <t>I am very disappointed with the service I got. No manager follow up no nothing. Nobody reach out to me within 24-72 hours. I had a delivery driver steal something out of my garage and nobody seemed to care. I am very disappointed with this business and I don''t think I'll ever spend a dime at home depot again after what happen. The nerve of your drivers to go into my home and trespass is totally not OKAY! I WILL NEVER ORDER AN ITEM FROM YOU GUYS AGAIN! AND IM THINKING OF RETURNING MY 4K WORTH OF PURCHASES IVE MADE AT YOUR BUSINESS AND BRINGING MY BUSINESS SOME WHERE ELSE!</t>
  </si>
  <si>
    <t>I had to file a complaint with the Better Business Bureau before someone with the authority to resolve my issue.  I seriously doubt that Sakinah would have had the opportunity to resolve my issue had I not involved the BBB. I was told a gift card would be forthcoming, however it has yet to arrive.</t>
  </si>
  <si>
    <t>please call Nate Agnello  585-224-0884  ...thank you..</t>
  </si>
  <si>
    <t>Have more responsibility and respectful cashiers. More classes in sensitivity. As for me I will stick to the home Depot near me,  Thanks for all you do as a company  Rachel Sanders</t>
  </si>
  <si>
    <t>I was planning to purchase a cabinet for $475 and had a question.  I called Hampton Bay on a Friday and they said they would get back to me  with the answer to my question that same day.  But they did not get back to me.  So, I had to wait to contact them until the next Monday.  I got my answer and was ready to order the cabinet, however, the price went up 25%.  I contacted them again and they said to talk to Home Depot online department.  Your online department told me they would not allow me to order at the original lower price but would only give me a 10% discount on the higher price.  So, I did not order the cabinet, but found another cabinet from another vendor.</t>
  </si>
  <si>
    <t>I had called to ask for help on removing''s a drawer, but the manufacture didn't response. They sent new rails for the drawer. If I can't get the drawer open the rails won't do me any good. Had to hire outside professional to fix the problem.</t>
  </si>
  <si>
    <t>After three days I have not been contacted about the replacement parts.</t>
  </si>
  <si>
    <t>How to call back (3) times to get matter resolved.</t>
  </si>
  <si>
    <t>Thank you regarding my situation in which I experienced at home Depot in West Windsor New Jersey, when I got back to the store they had begin to allow parking for contractors again Thank you for taking into consideration The situation that not only affected me but other contractors. Although I didn''t hear from the store manager I appreciate your method of action in this matter.</t>
  </si>
  <si>
    <t>Bought lawn mower with 5 year manufacturer warranty from home depot,mower has issues after less than 2 years,home depot says nothing they can do it''s up to manufacturer, manufacturer says take it to one of their repair shops,,closest over an hour drive away and will be 6 to 8 weeks to repair, which means I will have no mower for 2 months,not like I have a spare mower, how satisfied do you think i am with Home Depot ?!  Thanks   PS Stephen was great</t>
  </si>
  <si>
    <t>I had to be at home three different days and missing working before the job was done on the third day. Was not happy about that</t>
  </si>
  <si>
    <t>we will after my counters and others things  it has only been 15 months now !!!!!</t>
  </si>
  <si>
    <t>I don''t know where to start... I have called 10 times about this issue. I STILL have not gotten my air conditioner installed.</t>
  </si>
  <si>
    <t>If you are going to sale socket set you should make a more durable tool box.</t>
  </si>
  <si>
    <t>It took longer than they originally told me but it got done. Just a week longer than quoted.</t>
  </si>
  <si>
    <t>Your system is hard to use.  It is not user friendly.  I had two of your reps that could not make payments work.</t>
  </si>
  <si>
    <t>Kimberly was very kind and responsive.  She appeared to have investigated my question seeking an answer.  However, she did not give me the correct information to my question.  Maybe i didn''t get my point across.  I asked her if/when the Fluidmaster needed to be replaced is it interchaneable with the parts that came with toilet.  She said that it is interchangeable with the Fluidmaster kit.  My plumber said everything was buillt in and was not even sure how to accomplish repairing/replacing the one that came in the toilet.    I don't care at this point.  It is what it is.    Thanks.</t>
  </si>
  <si>
    <t>Techs could not identify my model.  Advised them exactly what I needed with old model # and style.  That did not help.</t>
  </si>
  <si>
    <t>Well, you did not deliver my decking, even though it was packed and ready. I had to rent my own truck, drive it over and then unload each of the 90 plus pieces of 16 foot deck and several 2x10 16 ft treated lumber instead of having it dropped as acs8ngle unit. Then pay and return the truck. I list 6 to 7 hours of my time after paying 100 for the non delivery and almost 100 for the truck rental. And I received a 250 dollar gift card, which means I do not get my money back, but still have to spend it at home depot. And my net pay from doing your work was 50 dollars?? Does not seem fair, and I worked at Bethel Lowes for 2 years and never saw customer treatment in this way......</t>
  </si>
  <si>
    <t>I just need to find out the name of the decking that was purchased in 2010 because my decking is splitting and warping and I have to have it replaced.  The carpenter said it should be under warranty so I need to get as much info as possible. Thank you</t>
  </si>
  <si>
    <t>This canned survey is Not Applicable to my situation. Posting my phone number on shipping boxes is a security issue for me and my family. Thank you</t>
  </si>
  <si>
    <t>We purchased a refrigerator that came with 2 broken veg drawers. I contacted Home depot the same day - 1 month ago. I emailed back and forth with HD for 4 weeks before I got a confirmation that they were sending new drawers.  That could have been accomplished alot quicker. We received them today. Glad to have that complete.</t>
  </si>
  <si>
    <t>case has not beed satisfied as yet. waiting on gift certificates to repurhases the light thqt is not working.</t>
  </si>
  <si>
    <t>Not sure if there was anything else that could possibly be done.  Just wish to ensure  management is aware how a customer may feel when a store abrutely stops attempting to ensure they truly attempted to satisfy their customers.</t>
  </si>
  <si>
    <t>The manger Jason was great. ALL three of the assistant manager need ALOT of training on how to deal with the public. They were rude and condescending.</t>
  </si>
  <si>
    <t>this was not the first time I had a run in with that same manager Erica!!I  There has been other days and I have seen her with other employees do the same thing.  You don''t tell a worker who is helping someone to go do something else and if that associate walks away then the customer is standing there with no help because she don't know what to do!!!  She has said that when I was around to another associate.  If it were not for or Associate finding Mr Joey Home Depot would have lost a $1000.00 sale and another $2,400.00 sale.  As long as she is in that store I will encourage everyone I know to go to a different home depot or go to LOWES... Don't mess with family and that day she messed with my mom!  Oh if your afraid to do something because she is gay that shows me what kind of company I don't want to work with.  If she was straight or black would you have?  people notice these things.  when you walk in that store and see her she never speaks to customers and she is always hateful to her co-workers.  You have cameras there take a look at how she acts!!!</t>
  </si>
  <si>
    <t>Ryobi is the issue.  Lexington KY does not have a service center to fix defective Ryobi equipment.</t>
  </si>
  <si>
    <t>Mgr Sean was great  along with Omar</t>
  </si>
  <si>
    <t>Jorge was great but the length of the process was long. Also I received the items ordered before the notice of shipment. This is kind of backwards.</t>
  </si>
  <si>
    <t>Alexjandria went above and  beyond to ensure that my situation was handled properly,  and professionally.  Contacting store personnel t in advance to ensure a smooth seamless transition was a pleasant surprise! She is the opitomy of what great customer service should look like =M Thank you very much!</t>
  </si>
  <si>
    <t>Home Depot need to back the customer when the carpet vendor is being stubbord. The installers need to make an attempt not to track in mud on the new carpet and on the other flloor surfaces.</t>
  </si>
  <si>
    <t>I am not sure I will use Home Depot again. I had several issues getting the cabinets I wanted and then qhen they came in I had issues trying to get help with dissatisfaction with the manufacturer.   Finally ended up calling the manufacturer myself and getting things resolved.  I received emails saying my my order was in to be picked up but hen I got there only part of the order was in. Then I did not get an email whe the second part of the order had arrived to be picked up. It seems that there is much training that needs to happen at this particular Home Depot.</t>
  </si>
  <si>
    <t>Karina was extremely polite and professional, researched my request and called with an update, then called when the part was available and the timeframe when I''d receive it, which I think is reasonable. I am happy with my experience.</t>
  </si>
  <si>
    <t>The experience was great the rep was very helpful and followed up multiple times.</t>
  </si>
  <si>
    <t>The only reason I may or may not shop next time with Home Depot is because I have exhausted my military discount.  I still have it at Lowes.</t>
  </si>
  <si>
    <t>I am disappointed in teh fixtures we purchased.</t>
  </si>
  <si>
    <t>Rebeca was fine to work with, however the replacement part I was seeking was not available for the Pumpkin Stack decoration I purchased last Halloween.</t>
  </si>
  <si>
    <t>I would suggest that Home Depot packages their product more carefully when shipping to customer. The jewelry armoire was completely damaged when I received it.</t>
  </si>
  <si>
    <t>Your company is horrible. I will never shop there again. And I will make sure I tell everyone no to shop there</t>
  </si>
  <si>
    <t>The design flaw of the outdoor furniture and poor welding that caused the rotting of the arm is no fault of the consumer(me). Home Depot and/or Hamton Bay should cover the replacement of the arm of my chair! I will boycott purchacing anything from Home Depot and I have put it out there with pictures on social media for others to do the same,</t>
  </si>
  <si>
    <t>Latifah was awesome!  Very help and pleasant.</t>
  </si>
  <si>
    <t>No willingness to assist. Very disappointed</t>
  </si>
  <si>
    <t>Tanya was extremely helpful in understanding the issue and passing it on to the manufacturer however it was purchased June 26 and it took till July 6 to receive a reply that stated it was received and I would be contacted in 3-5 business days. Not an acceptable response time or corrective action. Still waiting &amp;..</t>
  </si>
  <si>
    <t>Nothing was resolved. Needing to return a door that was purchased and willing to return to store even if it means a restocking fee or an exchange for a different product other than another storm door due to not needing the door option any longer.</t>
  </si>
  <si>
    <t>I needed a replacement part for a Home Decorators Collection series vanity. The agent was as helpful as she could be, but I was informed no part could be provided. This is extremely inconvenient. She said she would send an email to the parts team and they would get back to me in 2 business days, but this never occured.</t>
  </si>
  <si>
    <t>Many hours to resolve the problem, your problem!  I was disconnected, hung up on, had reps that I could not understand (non English speakers). Home Depot has no respect for its customers. Ariel did an outstanding job, so happy she resolved this as I was about to be forced to take further action.</t>
  </si>
  <si>
    <t>My case has been opened for over a month with little progress. I''ve followed up once after submitting the case - since I wasn't given any updates - and will likely have to follow up again in the next day as I wasn't given an answer when I was told I would have one by. Should've returned the product than working with customer service. Highly dissatisfied.</t>
  </si>
  <si>
    <t>Shanay was extremely courteous and helpful and seem to go out of her way in helping me. It''s gratifying to see that there are people like Shanay who still care about the customer.</t>
  </si>
  <si>
    <t>It took a while to actually talk to someone but she was understanding of my issue and proceeded to help, staying with me until I was actually connected to the right department.</t>
  </si>
  <si>
    <t>The Southaven MS store has horrible customer service</t>
  </si>
  <si>
    <t>Miguel was very helpful and I was very happy with his assistance.</t>
  </si>
  <si>
    <t>I went to the centerline dr store in knoxville TN on 7/5 to purchase a patio table, umbrella and chairs. I had a 10% coupon and Regina told me I could not use coupon. She told me to call customer service and that they would give me the credit. Well they did not. So I lost $50 over this.</t>
  </si>
  <si>
    <t>I was very disappointed with Home Depot Customer Support!  I wasted over 100 minutes on Two phone calls!  The first call after being put on hold with the representative to do a price adjustment on my order that was put yesterday and within a day the price dropped, he transferred me to another department and put me on hold for over 20 minutes, only to end up with a recording message for the survey!!!  I called again and I requested to speak to a supervisor, I waited on hold for over 45 minutes and I ended up with a recorded message asking to enter my home depot credit card number and found out I was transferred to Citi Bank who handle Home Depot credit card!!!  This is really uncall for, I expected much more from Home Depot toward their customers.</t>
  </si>
  <si>
    <t>I wish there was a way to get parts for some of the things that are sold as Husky.  Not replacements just parts.  I bought a garage work light k40365.  Top plastic hook broke. A new plastic hook would be very easy to install.  Then the glass lens broke.  Again 8 scews and easy to install new lens. Not available. So I purchased a new light. Really like the light.  I just broke the lens on this light now.  So Morgana explained what I can do to return the item.  Very helpfull.  I just have not made it to the store yet.</t>
  </si>
  <si>
    <t>Adjoa is very professional specialist, makes customers happy.</t>
  </si>
  <si>
    <t>Consumers need to know that your company prorate water heaters and I fell the company need to work out  an agreement with Rheem  the maker of the water heater. When u call Rheem  the customer service will tell u to drain the water heater and take it to the nearest Home Depot  store and they will exchange for a new one the customer service in your store stated that is not true  and that your company pro rate  the water heater . The model I had came with a 9 yr warranty it was 22months old I was given 430 dollars about half of what I paid and was basically told it was take the 430 dollar gift card or take it back home.I feel like  the management just brushed me aside I called customer service at Rheem and management in your store refused to talk to Rheem it was bad customer service and I am very unhappy with the way I was treated .The upper management at the store refused to talk to me so I decided I will not do business with u all again someone dropped the ball but consumers need to be aware of the return policy thank you .</t>
  </si>
  <si>
    <t>Having a problem with Ryobi mower no service within 100 miles that warranty will allow.....and since over a year HD will not exchange broken mower..... All I got from Ryobi was instructions to trouble shoot with disclaimer if not done by certified tech I void warranty....</t>
  </si>
  <si>
    <t>Sade helped me try to contact Ryobi, but Ryobi has been virtually unattainable to contact - I have been on hold twice with them fo r50 mins &amp; for 48mins - I sent an email and received a return email that their response time is slow and that was 3 days ago - Still no contact from Ryobi - Questionable if I would purchase Ryobi items again unless HD is going to stand behind them - Very poor customer service.  Caught in a ''Catch 22'</t>
  </si>
  <si>
    <t>As of 9 July 2023 seems like item replacement is moving forward.</t>
  </si>
  <si>
    <t>An apology from your contractor, or you making one on their behalf.</t>
  </si>
  <si>
    <t>I am very satisfied with the outcome of this case. The customer service representative was an absolute pleasure to deal with and provided ample assurance that Home Depot would do what was right.   The phone system however, was an absolute nightmare. Continually routed me to the wrong place and hung up on me on multiple occasions.   The store experience in Gainesville was also frustrating. There is no reason why stores do not have access to special orders that they did not place. Additionally, it is absurd to think that cabinets purchased in one city and delivered to another should have to be returned to the original city (500 miles away). The store management was incapable of making the situation right and allowed me to leave the cabinet there while I took the risk that HD would do the right thing.  All in all, I am happy with my purchase and glad that the customer service team did what was right for a long time dedicated customer.</t>
  </si>
  <si>
    <t>There is an obvious problem with the Hampton Bay LED kitchen light.  Many have failed after several years.  Because I had not saved my receipt, they would not replace it but actually that was good because who wants to pay an electrician to install a light that is going to fail again.  I will be looking for a new light at Lowes.</t>
  </si>
  <si>
    <t>I purchased ceiling fan on 6/27/23 for $77.35.  The cash register did not print a receipt.  Customer service printed a copy.  I returned item unopened, as it was not the right size.  They would not refund item for cash, as it was paid with cash.  They said the receipt was duplicate only-not valid for refund.  They gave me store credit of $69.61.  10% less than purchased for.  Pamela assisted and sent me $10 e-coupon, which, more than made up the difference. She thought it might be a restocking fee.   I don''t believe so. This is the issue, the store register/service agent messed up by giving a receipt that was invalid.  I paid cash, I should have received cash, NOT a store credit that binds me to using the money in your store and then at a 10% less value.  The store manager said it is a Home Depot systems issue.  Fix your system.  I purchased another fan from you on line.</t>
  </si>
  <si>
    <t>At some shopping trips there was a shortage of staff actually having to search for someone, at other times there was a shortage. That said the staff was friendly and helpful.</t>
  </si>
  <si>
    <t>The timing of the repair is troublesome.  I called on a Thursday, I was told the repair would be done the next day, but the service company said they would not come until Wednesday.  If this had been better coordinated, it would not have been so disappointing</t>
  </si>
  <si>
    <t>Get people that know what they are doing for the 11 percent rebate.</t>
  </si>
  <si>
    <t>Would not reccomend anyone to purchase products, and will not be buying again.</t>
  </si>
  <si>
    <t>Getting to someone who could look up a receipt took 45 minutes and several calls. In the past I could simply type 7 and then 5.. now I don''t know what you did but it is very complicated.</t>
  </si>
  <si>
    <t>Just highly upset by my experience that I had at the store that day</t>
  </si>
  <si>
    <t>No help at all the corporate contacts&amp;lots of passing the buck. Finally got answer from a knowledgeable person in appliance area of my local Home Depot. Will go there again. Will never call your dodgey corporate.</t>
  </si>
  <si>
    <t>Confusing material information of aluminum vs steel construction of patio chairs. Sales material sheet stated chairs were made of aluminum and were rust resistant.   what was delivered were steel framed chairs - which rusted within a few months.  If the were aluminum, as I was lead to belive from the material spec sheet then there would be no rust. Just send me four (4) seat panels to replace the rusted one.   I have been a Home Depot customer for more than 30 years and have been very satisfied with customer service whenever an issue arose.   I hope that this aluminum vs steel chair frame issue can be worked out. I do not wish to file in Small Claims Court for fraudulent marketing practices. Thank you  Paul Jenkins POPPANC@YAHOO.COM</t>
  </si>
  <si>
    <t>Can''t even buy the broken part of an expensive pergola we bought there</t>
  </si>
  <si>
    <t>Thank you for the empathy on my situation and the way how this issue was resolved.</t>
  </si>
  <si>
    <t>Store staff does not respond to contacts.   If they did,one could possibly show how they could   improve.</t>
  </si>
  <si>
    <t>a real really feel there are multiple problems that need to be discussed and the time per minute I am legally blind and partially deaf and it''s very difficult for me to communicate in any other fashion than talk</t>
  </si>
  <si>
    <t>I sent 3 messages. Never got a response. Also, 2 stores lied to me about the military discount.</t>
  </si>
  <si>
    <t>It would have been nice to have been notified that I needed to resolve my issue with the Canadian customer service from my initial call, but Trosha was still very helpful and great with follow up, and I am happy overall that I was able to resolve my issue.</t>
  </si>
  <si>
    <t>The help you got depends on the service agent on duty. Some are really helpful.</t>
  </si>
  <si>
    <t>He gave me a phone number for a prover that did not work.  Still trying to figure out if I can get a replacement part.</t>
  </si>
  <si>
    <t>Jose was very friendly and made sure I received the correct product before disconnecting from the phone. I really appreciate the thorough response.</t>
  </si>
  <si>
    <t>My call with Home Depot customer service was 1 hour and 17 minutes and I believe this is too long.   Jose placed me on hold multiple times for very long periods of time.   I considered hanging up because I was on hold for so long but I did not.</t>
  </si>
  <si>
    <t>Jose was wonderful. The parts were not available. I was satisfied with my customer service, but disappointment that the replacement parts were not available. I just finished assembling the canopy and was forced to disassemble it to return it to Home Depot.</t>
  </si>
  <si>
    <t>Jose took a great deal of time trying to assist.</t>
  </si>
  <si>
    <t>Service was fine.  The issue was and still is the product.</t>
  </si>
  <si>
    <t>They worked with me well but I decided to just by new ceiling fans instead of replacing blades.</t>
  </si>
  <si>
    <t>Well Stephanie was great !! But problem is that I just purchased this fan that I paid around 300 for and your store sent me a replacement part. Not to happy with this. This should of been handles by exchanging the fan, Who spends 300 on a fan then need replacements parts !!</t>
  </si>
  <si>
    <t>Yes Allow for me to use Online Debit Cards to Buy the Quikrete i wanted, dont know who makes those decisions, maybe corporate , but if i can use online debit cards on geico insurance, subway, ebay, then i should be able to use it online on home depot !!!!</t>
  </si>
  <si>
    <t>Appreciate the professionalism of the Customer Support staff and assistance in resolving the issues I presented to them.</t>
  </si>
  <si>
    <t>Yuvette was wonderful.  I was apprehensive making the call and she made it easy.  She was professional with a warm and friendly attitude.  I felt extremely comfortable and knew I was being heard and my problem would be resolved.  Of course, I would like the required parts instantly but realize that is not possible.</t>
  </si>
  <si>
    <t>The home depot in Mt Prospect didn''t know what they were doing apparently. I went to the Home Depot in Glendale heights and they seemed knowledgeable, friendly and going out of their way to make this right. This could all have been avoided had the MP store listened to me or looked at availability at stores in the area as I suggested.  Then when I told the manager Andrew at the MP store I was coming in 15 minutes, when I got there he had gone to lunch. They wasted my time and gas.</t>
  </si>
  <si>
    <t>Valeta was sympathetic and understood immediately the problem I had with the chair.  She contacted the vendor and I did hear from them but the problem was a defective part.  I was impressed that she called me back to tell me she had also heard from the vendor.  She''s a great asset!</t>
  </si>
  <si>
    <t>The whole process for getting my issues resolved took almost 2 hours and I was offered a small amount of compensation in the form of a discount that was removed in the finishing of the order.</t>
  </si>
  <si>
    <t>My problem is not solved and I was looking for fan replacement than redirecting to third party as I expected Home Depot Customer service to help and resolve than closing ticket with out resolving the actual customer problem.</t>
  </si>
  <si>
    <t>I should not have had to contact customer service.  the product I ordered did not have a crucial piece included in the original box.  I called to get this bag of screws, nuts, and bolts.  James was fine with getting this replacement ordred; however, not sure why it will take 7-10 days to get this when the original order took only 2 days.  Why not ship this missing piece to me the same?????  Why make me wait so long for a piece that was not included in the order.  Seems like punishment to me because of your mistake!!!!</t>
  </si>
  <si>
    <t>My case was never actually investigated. I only asked for your process to be reviewed. The store manager submitted a false accusation which could  have easily been investigated and instead, the case was just closed.  Proving Home Depot does not value customer experience at all.  Why even have an escalation department if they don''t review and investigate cases?  No desire to ever shop at Home Depot again.</t>
  </si>
  <si>
    <t>The reason I had to call was because no one at the store seemed to care enough to do anything about the issue.</t>
  </si>
  <si>
    <t>Very good customer service from Aquila.</t>
  </si>
  <si>
    <t>Francisco was very attentive and thorough. He also took care of my issue in an expeditious and timely manner. he is also a good communicator and knows how to listen.</t>
  </si>
  <si>
    <t>would like to here from someone with my case disagreement with inflated charges on my flooring job</t>
  </si>
  <si>
    <t>There was zero customer service. I just wanted my money back from poor product and poor service and got nothing.</t>
  </si>
  <si>
    <t>Have not seen a confirmation of our order or case resolution.</t>
  </si>
  <si>
    <t>I want Home Depot to help with their buying and with return.</t>
  </si>
  <si>
    <t>I wish my order was not closed out without being resolved. I was only told the items I needed were on backstock with no in stock date. I was told to contact the company (Hampton bay) but all of the contact info for them (email and phone number) lead to Home Depot. Why sell products with no replacement items?</t>
  </si>
  <si>
    <t>Nothing has been done. I received a phone call from the 1800number but never from the store.</t>
  </si>
  <si>
    <t>My issue was not resolved, Louis said he would keep the case open and someone would contact me about the matter. No additional contact was even attempted by Home Depot and now the case is apparently closed. The issue I have could  easily be resolved, instead it was met with unfounded arrogance and belittling language from multiple management level employees.</t>
  </si>
  <si>
    <t>Miguel was great in assisting me. I can not say the say about the warranty team. I have called and called no answer.  I requested a call back 3 times no call back I texted last week no answer.  I am very frustrated!! Based on my experience with the warranty I''m not sure I will buy Ryobi products again!</t>
  </si>
  <si>
    <t>Staff were incredibly helpful and followed up multiple times to ensure my issues were resolved</t>
  </si>
  <si>
    <t>I never received  my email recipe or my email to track my remote.</t>
  </si>
  <si>
    <t>Omar took down the information about my purchase (which was rather complicated).    My case was then transferred to Alejandra, who was able to get my protection plan policy re-instated.  She then called me to process the claim, which was just completed.  I am impressed that the HD Customer Care team was able to get this done in just a few days.  Thank you!</t>
  </si>
  <si>
    <t>Hiram was great and very helpful, but I still do not know what the status of my warranty return for product I called in about.</t>
  </si>
  <si>
    <t>I was very happy with the end result as I was afforded no such assistance in the store when I mentioned my situation to the sales associate.</t>
  </si>
  <si>
    <t>Cutting edge took 4 months to measure and install my counter tops. Unacceptable from a customer standpoint.  Upon arrival the installers truck hit my house and tore off the gutter and did not contact me on how to handle the repair. I contacted Cutting Edge and was instructed to get an estimate. The lack of communication from Cutting Edge on both the install and the repairs is unacceptable. Home Depot needs to compensate me for all the trouble regarding the installation of my counter tops. Bad, bad, bad, service from your contractor.</t>
  </si>
  <si>
    <t>I still have not received the care kit. I am waiting for the paint and grout. This case is NOT closed.</t>
  </si>
  <si>
    <t>The parts were shipped to my billing address instead of the shipping address where the recliner was sent.  Now I either need to mail them to the proper address or just take them the next time I go there.  I don''t think this is the fault of customer service but perhaps confirmation of address where missing parts should be sent would be a good idea.</t>
  </si>
  <si>
    <t>The issue was not resolved and was highly unfair.  Not happy with the result.  Still very upset about the entire situation!</t>
  </si>
  <si>
    <t>Products need better Quality control</t>
  </si>
  <si>
    <t>The phone conversation was an issue, could hardly hear the customer care person due to his phone being so bad. Was a huge pain communicating!!</t>
  </si>
  <si>
    <t>Still waiting for a call for the pick up of the broken item -  Customer Care is awful  They have no clue what they are doing -  I have to call multiple times</t>
  </si>
  <si>
    <t>monica was very sensitive to my needs. she wanted to ensure that I was satisfied with her services. Home Depot need more employees like Monica.</t>
  </si>
  <si>
    <t>Train your manager to be problem solver and jot seat behind the table chewing on food and not helping the customer (glendale store manager). I called another home depot for a solution but the glendale store manager was refusing to do what was necessary to solve the issue. Also threatening to cancel a customer order is not something that any store manager should do when they don''t want to move their lazy self. why shop at the home depot when there are many other stores that will keep the customer happy.</t>
  </si>
  <si>
    <t>Yes, I asked to explain the total of mulch that I bought,she said I would get credit for $150, However I received gift card for $75. I had bought 50 bags.</t>
  </si>
  <si>
    <t>Terrible service.  Cost me a lot of money.</t>
  </si>
  <si>
    <t>Light switch is useless without the app that is no longer available. I have to purchase new light switches. No incentive or apologies for not having the app available anymore for my light switches or any incentive or discounts to purchase new light switches to replace the ones that are no longer working because of the app that is no longer available.</t>
  </si>
  <si>
    <t>Your call  center internet service is very automate , too long and it does not provide adequate customer service .  Hire more people use the Discover card model and replace and reduce your automated component of your customer service strategy    Thank you</t>
  </si>
  <si>
    <t>Hector and the Home Depot part was awesome.  Hector went above and beyond.  He is a keeper.  The Media Group team.....   not so much!</t>
  </si>
  <si>
    <t>he was great. I really don''t think that after purchasing a product that was missing THREE required parts (when purchased new) that I should NEED to ask for some sort of compensation.    We bought this in plenty of time to have it up for the 4th.  It STILL won't be.  That's horrid.</t>
  </si>
  <si>
    <t>I was very disappointed in Pedro''s customer service and his lack of taking care of the issue. He explained why my Military Discount was not available. I don't have a cell phone my phone is a landline. Therefore I would have to wait until the process was completed in making the system available. I requested a 10% in order to purchase the items that we had to put back. However, he still has not sent me the coupon in order to make my purchase. Disappointed!</t>
  </si>
  <si>
    <t>The part I bought is bad. I want them to mail me a new one with a return shipping label for the old</t>
  </si>
  <si>
    <t>orienten bien  a su personal para q uno no tenga  esa mala experiencia  donde uno es el q sale perjudicado por los desconocimiento  de el personal de home depot y el mal trato de servicio  al cliente</t>
  </si>
  <si>
    <t>Your company has put my family in danger by supplying inferior building material at premium pricing.</t>
  </si>
  <si>
    <t>I emailed Stephanie 3 days ago with some questions. Never got a reply. I was ignored and there is no resolution</t>
  </si>
  <si>
    <t>Deborah went beyond to help. I did not have the invoice or manual. I have to go to home depot to see if there is a similar fan or receiver that is suitable.</t>
  </si>
  <si>
    <t>She was horrible  Did not understand the situation atall Had wrong information that my product was warranties for 1 year where as it was for two years Hod to keep chatting with her for more than half hour I have never run into this kind of arrogant customer service person What a bad experience  I never thought Home Depot is this kind of unresponsive company Train your people properly and tell them to listen to customer</t>
  </si>
  <si>
    <t>The case is stalled.  I left messages with Luis regarding update and NO CALLS</t>
  </si>
  <si>
    <t>This last home Depot services project was a complete disaster this to pro energy solutions.</t>
  </si>
  <si>
    <t>This has nothing to do with people calling to follow up. Home Depot has specialty orders and once they come in it takes over a month to have the items installed. Bad business.</t>
  </si>
  <si>
    <t>Yes, decrease the wait time for a representative to assist. Try to have more details in the charges on the account, so the representative can give the details to the client. Thank you.!</t>
  </si>
  <si>
    <t>Candis gave exceptional customer service. She was attentive, listened to my complaint.  Unlike my terrible experience at the Clifton Heights Pa store #4114</t>
  </si>
  <si>
    <t>My experience was horrible.  The piece was not assembled, I received conflicting information about renting a vehicle through HD, the item was delayed for delivery, it was damaged during assembly, delivery was then delayed again.  It was not a great experience at all.</t>
  </si>
  <si>
    <t>I have not received product but, I am away from home and it may be at post office.</t>
  </si>
  <si>
    <t>The agent / Customer Service Rep was very pleasant, however she was on a speaker phone or cheap headset and she could not be heard clearly, so I had to hang up. Moments later, a representative of King of Fans called me to apologize for the situation.    If you can get Amy a good headset and NOT a speakerphone, then I''m sure she'll be on her way to become a great Customer Service Agent.</t>
  </si>
  <si>
    <t>I made a cash purchase for a big ticket item. I was sold your warranty. I tried taking the item back to the store when it stopped working. I was told not possible with the receipt. I was told no warranty was found I was to without a receipt nothing could be done. I was told this by Home Depot managers staff customer rep warranty persons also. I found my receipt it was linked to a mobile number I was told nothing was linked to (receipt #1206 07 06606 06/04/2020 4474. Total purchase $471.43 @ 6:41pm est. Home Depot freeport Ny 11520</t>
  </si>
  <si>
    <t>Home Depot Customer Service, particularly Kellie, was a pleasure to work with - she was professional, pleasant and knowledgeable. The problem remains with the store clerk and manager (names unknown) who were snide, condescending, dismissive and lacking in correct understanding of the product warranty for which they were making decisions. These two need remedial training in product and in human relations. Followup communications with Teri Davis from this same store were on a professional and courteous level.</t>
  </si>
  <si>
    <t>False advertising practices from the Home Depot company to a customer 70% means nothing when you pic out at what was already priced from the 70% rack and then say that you were wrong on putting that product out on the rack and painted it purple which is the color of the 70% rack and the customer picked through the ruble for hours for their choice. I was humiliated and embarrassed by your manager  in front of other customers and accused of painting the product myself.</t>
  </si>
  <si>
    <t>Josh, the store manager is one big reason i go back.   He needs to be a V.P.    Also, all clerical help are great.</t>
  </si>
  <si>
    <t>I thought that what was sent was the correct manual but it wasn''t so unfortunately I had to figure things out although the agent was very eager nice and motivated to assist.</t>
  </si>
  <si>
    <t>If Sanskrit is the company that manufactures the door that I purchase. Then, NO, I will never purchase anything from them again. Not only was there a delay in the arrival of the door, but when I told the lady that I wanted the door in white, never did she tell me that the door is only shipped raw. The professional painter told me today, that the trim on the door is PLASTIC! PLASTIC! PLASTIC! They sent some sort of plastic screw to plug the holes. #Very disappointing.</t>
  </si>
  <si>
    <t>The texting option took just as much time as calling, so it was not a time saver. I should be able to submit an email request for a fan balancing kit, or better yet - I should be able to go to my online account and find a quick link there for such common requests as a fan balancing kit.</t>
  </si>
  <si>
    <t>Was not easy to get help I had to keep going thru an automated system that did not understand English or something.  My question could not have been simpler yet it kept asking me to retype the same information over several time.  It was very frustrating. In the end I did not get an answer to me question.</t>
  </si>
  <si>
    <t>Was having technical issues, called but service representative was unable to help. Told him I had a electrical contractor there with me and could he put us in contact with a technician. Was told would call me back within the hour. Received actual call back many hours later. So took device back, got credit and went to another home improvement store, and bought a device that worked</t>
  </si>
  <si>
    <t>Eric was a good representative. Unfortunately, the information on the website was in error and he was not able to access the correct information regarding the product I wanted. By the time I finished trying to get the information, the product that I wanted to buy had increased in price by $600+.   I had to find another product on Wayfair that I did finally purchase, but it is not what I really wanted, so I am dissatisfied overall all with Home Depot on this.</t>
  </si>
  <si>
    <t>Dear Customer Service,  I am writing to express my deep disappointment and frustration regarding a recent purchase and the subsequent customer service experience.   On my recent trip to Palisades, NY, I purchased a Moen faucet from your Home Depot branch. A few days later, upon hiring a professional plumber to install it, I was dismayed to find that the faucet, which was sealed in its box, was not new as I had expected, but a clearly used and filthy item that appeared to be years old.  Given the appalling state of the product, I tried to exchange the faucet at my local Home Depot in Hackettstown, NJ, which is significantly closer to my home. However, I was told that they were unable to accept the return because the product was used, and was instead instructed to return it to the original store in Palisades, NY - an hour and a half away.  Further, when I attempted to resolve this issue through your customer service hotline, I found it to be a complete waste of time. Despite my plea to escalate the matter, I received a voicemail the next day informing me that the case had been closed. This level of service is utterly unacceptable.   I''m now out $200 for the plumber's service fee and have spent considerable time trying to find a resolution. The only solution suggested was entirely inconvenient, requiring me to return to a store located a significant distance away.   I was made to feel as though I was the one trying to deceive the company at my local Home Depot, rather than being the aggrieved party. I feel completely let down by this poor customer service experience.  Given the lack of assistance, I am considering taking my future business to Lowe's instead. I expect better treatment as a customer, and I certainly do not anticipate receiving used products when I pay for new ones.  I am requesting a full refund for the faucet, reimbursement for the plumber's fees, and an apology for the distress this situation has caused. I believe these steps will start to make up for the unacceptable experience I have faced.  Looking forward to your prompt attention and resolution to this matter. You can contact me via cell phone 973-934-3053 or via email brett.t.robertson@gmail.com.   Sincerely,  Brett</t>
  </si>
  <si>
    <t>I applied for a 10% Veterans Discount Program. I am retired Officer with 31years of military service. Your representative could not register me to a computer problem. Please advise.</t>
  </si>
  <si>
    <t>Jesus was very helpful.  Hoping I receive the correct hinges needed to repair my vanity purchased just 6-7 yrs ago.</t>
  </si>
  <si>
    <t>Home Depot offers a 10% Military discount on most items, which is very nice, thank you. However, it is very difficult to take advantage of this using the Home Depot App. If I don''t open the app at home before I go to HD, and bring up the QR code, it is then impossible to do it in the store. The App wants me to log into something called Argus(I think) and I have no way to do that. My HD login info doesn't work, and nobody at my local HD has any idea what this is. Could you just link the military discount to my mobile number, Like Lowes does? That way my wife can also use it when she shows her Driver's license for ID. Thank you, Don Mateyka</t>
  </si>
  <si>
    <t>From day one every one helpful in trying to help me dealing with the situation even if I wanted to purchase the part only for the umbrella base</t>
  </si>
  <si>
    <t>Recorddate</t>
  </si>
  <si>
    <t>lineOfBusiness</t>
  </si>
  <si>
    <t>PB</t>
  </si>
  <si>
    <t>Retail</t>
  </si>
  <si>
    <t>Services</t>
  </si>
  <si>
    <t>Services-Follow Up</t>
  </si>
  <si>
    <t>Spanish Retail</t>
  </si>
  <si>
    <t>Spanish Services</t>
  </si>
  <si>
    <t>Spanish PB</t>
  </si>
  <si>
    <t>Executive Escalations</t>
  </si>
  <si>
    <t>Digital</t>
  </si>
  <si>
    <t>howEasy</t>
  </si>
  <si>
    <t>howLikely</t>
  </si>
  <si>
    <t>associateNumber</t>
  </si>
  <si>
    <t>thdvocid</t>
  </si>
  <si>
    <t>My question was answered and I am thankful for Giselle's help!</t>
  </si>
  <si>
    <t>I believe HD could be more accepting of their mistakes. Example, disengaging a safety aspect of a vehicle one may purchase.</t>
  </si>
  <si>
    <t>Dulce was the best customer service representative I have ever worked with. She was easy to work with, she followed through on her check-ins and made sure I got what I needed. She followed up on an email I had missed and made notes to callback if she hadn''t heard from me. Give her a raise!</t>
  </si>
  <si>
    <t>My experiences with most HD staff was professional, including Barbara.  However, I felt that that outcome of my case was unsatisfactory in relation to the expenses incurred and my own business revenue lost in regards to this transaction.</t>
  </si>
  <si>
    <t>I was expecting a callback as I requested. Thank you.</t>
  </si>
  <si>
    <t>Hector was very helpful and even gave a callback to let me know the progress</t>
  </si>
  <si>
    <t>I could have preferred it if the product was packaged  corectly in the first place!</t>
  </si>
  <si>
    <t>Nicole was very polite, professional as well as empathetic.  She was patient and listened to understand.  She's an asset to your company.</t>
  </si>
  <si>
    <t>Eduardo was totally professional and went over and above what I expected.  Our issue is a local electrical problem and we were seeking Home Depot's opinion and advise. Eduardo proved more than equipped to help and offer support.  Eduardo is a great company asset and representative</t>
  </si>
  <si>
    <t>Servicing what you sell would go a long way in an improved experience. But that's asking too much anymore.</t>
  </si>
  <si>
    <t>It could have been nice to be able to get just the toilet tank instead of an entire new toilet.</t>
  </si>
  <si>
    <t>How to callback (3) times to get matter resolved.</t>
  </si>
  <si>
    <t>If you are going to sale socket set you could make a more durable tool box.</t>
  </si>
  <si>
    <r>
      <t xml:space="preserve">Way </t>
    </r>
    <r>
      <rPr>
        <b/>
        <sz val="11"/>
        <color rgb="FFFF0000"/>
        <rFont val="Calibri"/>
        <family val="2"/>
        <scheme val="minor"/>
      </rPr>
      <t>too long</t>
    </r>
    <r>
      <rPr>
        <sz val="11"/>
        <color rgb="FF000000"/>
        <rFont val="Calibri"/>
        <family val="2"/>
        <scheme val="minor"/>
      </rPr>
      <t xml:space="preserve"> </t>
    </r>
    <r>
      <rPr>
        <b/>
        <sz val="11"/>
        <color rgb="FFFF0000"/>
        <rFont val="Calibri"/>
        <family val="2"/>
        <scheme val="minor"/>
      </rPr>
      <t>waiting time</t>
    </r>
    <r>
      <rPr>
        <sz val="11"/>
        <color rgb="FF000000"/>
        <rFont val="Calibri"/>
        <family val="2"/>
        <scheme val="minor"/>
      </rPr>
      <t xml:space="preserve">!  Insane to wait </t>
    </r>
    <r>
      <rPr>
        <b/>
        <sz val="11"/>
        <color rgb="FFFF0000"/>
        <rFont val="Calibri"/>
        <family val="2"/>
        <scheme val="minor"/>
      </rPr>
      <t>1 hour</t>
    </r>
    <r>
      <rPr>
        <sz val="11"/>
        <color rgb="FF000000"/>
        <rFont val="Calibri"/>
        <family val="2"/>
        <scheme val="minor"/>
      </rPr>
      <t xml:space="preserve"> </t>
    </r>
    <r>
      <rPr>
        <b/>
        <sz val="11"/>
        <color rgb="FFFF0000"/>
        <rFont val="Calibri"/>
        <family val="2"/>
        <scheme val="minor"/>
      </rPr>
      <t>on hold</t>
    </r>
    <r>
      <rPr>
        <sz val="11"/>
        <color rgb="FF000000"/>
        <rFont val="Calibri"/>
        <family val="2"/>
        <scheme val="minor"/>
      </rPr>
      <t xml:space="preserve"> to speak with someone!</t>
    </r>
  </si>
  <si>
    <r>
      <t xml:space="preserve">The complaint was towards corporate not the </t>
    </r>
    <r>
      <rPr>
        <b/>
        <sz val="11"/>
        <color rgb="FFFF0000"/>
        <rFont val="Calibri"/>
        <family val="2"/>
        <scheme val="minor"/>
      </rPr>
      <t>store</t>
    </r>
  </si>
  <si>
    <r>
      <t>No one helped</t>
    </r>
    <r>
      <rPr>
        <sz val="11"/>
        <color rgb="FF000000"/>
        <rFont val="Calibri"/>
        <family val="2"/>
        <scheme val="minor"/>
      </rPr>
      <t xml:space="preserve"> me with exactly what I was asking for. My time was wasted and my customers time was wasted. I lost out on pay for that hour. I would like to be </t>
    </r>
    <r>
      <rPr>
        <b/>
        <sz val="11"/>
        <color rgb="FFFF0000"/>
        <rFont val="Calibri"/>
        <family val="2"/>
        <scheme val="minor"/>
      </rPr>
      <t>compensated</t>
    </r>
  </si>
  <si>
    <r>
      <t xml:space="preserve">I was very satisfied with the help I received from Alberto, however I still won''t receive the item I need due to refusal to deliver by the vendor even though the home depot </t>
    </r>
    <r>
      <rPr>
        <b/>
        <sz val="11"/>
        <color rgb="FFFF0000"/>
        <rFont val="Calibri"/>
        <family val="2"/>
        <scheme val="minor"/>
      </rPr>
      <t>web</t>
    </r>
    <r>
      <rPr>
        <sz val="11"/>
        <color rgb="FF000000"/>
        <rFont val="Calibri"/>
        <family val="2"/>
        <scheme val="minor"/>
      </rPr>
      <t xml:space="preserve"> site states that the item is able to ship to my </t>
    </r>
    <r>
      <rPr>
        <b/>
        <sz val="11"/>
        <color rgb="FFFF0000"/>
        <rFont val="Calibri"/>
        <family val="2"/>
        <scheme val="minor"/>
      </rPr>
      <t>store</t>
    </r>
    <r>
      <rPr>
        <sz val="11"/>
        <color rgb="FF000000"/>
        <rFont val="Calibri"/>
        <family val="2"/>
        <scheme val="minor"/>
      </rPr>
      <t xml:space="preserve"> location. I ended up buying the product from Amazon.</t>
    </r>
  </si>
  <si>
    <r>
      <t xml:space="preserve">Appreciate the help. I also appreciate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calling me on her day off to address the situation. Thank you.</t>
    </r>
  </si>
  <si>
    <r>
      <t xml:space="preserve">Antonio offered me a Home Depot </t>
    </r>
    <r>
      <rPr>
        <b/>
        <sz val="11"/>
        <color rgb="FFFF0000"/>
        <rFont val="Calibri"/>
        <family val="2"/>
        <scheme val="minor"/>
      </rPr>
      <t>gift card</t>
    </r>
    <r>
      <rPr>
        <sz val="11"/>
        <color rgb="FF000000"/>
        <rFont val="Calibri"/>
        <family val="2"/>
        <scheme val="minor"/>
      </rPr>
      <t xml:space="preserve"> for $50 or $60. I turned that down since I don''t know if I'll be shopping at HD in the near future.  I told him that I would much prefer 20% off my current order. ( a storm door that will not be delivered until the beginning of August ). He said he would look into that for me. He was very nice.  I hope to get a response regarding this soon. Thank you.</t>
    </r>
  </si>
  <si>
    <r>
      <t xml:space="preserve">Emanuel tried to help me, but you </t>
    </r>
    <r>
      <rPr>
        <b/>
        <sz val="11"/>
        <color rgb="FFFF0000"/>
        <rFont val="Calibri"/>
        <family val="2"/>
        <scheme val="minor"/>
      </rPr>
      <t>do not carry</t>
    </r>
    <r>
      <rPr>
        <sz val="11"/>
        <color rgb="FF000000"/>
        <rFont val="Calibri"/>
        <family val="2"/>
        <scheme val="minor"/>
      </rPr>
      <t xml:space="preserve"> parts for HamptonBay solar landscape lights. He did get me a deal on a new light kit which included an extension wire. May thanks to Emmannuel. Bill Malosky</t>
    </r>
  </si>
  <si>
    <r>
      <t xml:space="preserve">I bought a vacuum cleaner </t>
    </r>
    <r>
      <rPr>
        <b/>
        <sz val="11"/>
        <color rgb="FFFF0000"/>
        <rFont val="Calibri"/>
        <family val="2"/>
        <scheme val="minor"/>
      </rPr>
      <t>4 months</t>
    </r>
    <r>
      <rPr>
        <sz val="11"/>
        <color rgb="FF000000"/>
        <rFont val="Calibri"/>
        <family val="2"/>
        <scheme val="minor"/>
      </rPr>
      <t xml:space="preserve"> ago and it is </t>
    </r>
    <r>
      <rPr>
        <b/>
        <sz val="11"/>
        <color rgb="FFFF0000"/>
        <rFont val="Calibri"/>
        <family val="2"/>
        <scheme val="minor"/>
      </rPr>
      <t>defective</t>
    </r>
    <r>
      <rPr>
        <sz val="11"/>
        <color rgb="FF000000"/>
        <rFont val="Calibri"/>
        <family val="2"/>
        <scheme val="minor"/>
      </rPr>
      <t xml:space="preserve">,  but Home Depot will not stand behind it to </t>
    </r>
    <r>
      <rPr>
        <b/>
        <sz val="11"/>
        <color rgb="FFFF0000"/>
        <rFont val="Calibri"/>
        <family val="2"/>
        <scheme val="minor"/>
      </rPr>
      <t>exchange</t>
    </r>
    <r>
      <rPr>
        <sz val="11"/>
        <color rgb="FF000000"/>
        <rFont val="Calibri"/>
        <family val="2"/>
        <scheme val="minor"/>
      </rPr>
      <t xml:space="preserve"> it for the same item.</t>
    </r>
  </si>
  <si>
    <r>
      <t xml:space="preserve">I''m </t>
    </r>
    <r>
      <rPr>
        <b/>
        <sz val="11"/>
        <color rgb="FFFF0000"/>
        <rFont val="Calibri"/>
        <family val="2"/>
        <scheme val="minor"/>
      </rPr>
      <t>still waiting for</t>
    </r>
    <r>
      <rPr>
        <sz val="11"/>
        <color rgb="FF000000"/>
        <rFont val="Calibri"/>
        <family val="2"/>
        <scheme val="minor"/>
      </rPr>
      <t xml:space="preserve"> the part needed to fix the fan/light. Emmanuel told me it might take 5-7 days to ship to me. I am confident it will arrive.</t>
    </r>
  </si>
  <si>
    <r>
      <t xml:space="preserve">I have to continuously communicate with the customer care department to get </t>
    </r>
    <r>
      <rPr>
        <b/>
        <sz val="11"/>
        <color rgb="FFFF0000"/>
        <rFont val="Calibri"/>
        <family val="2"/>
        <scheme val="minor"/>
      </rPr>
      <t>managers</t>
    </r>
    <r>
      <rPr>
        <sz val="11"/>
        <color rgb="FF000000"/>
        <rFont val="Calibri"/>
        <family val="2"/>
        <scheme val="minor"/>
      </rPr>
      <t xml:space="preserve"> to come to the front of the </t>
    </r>
    <r>
      <rPr>
        <b/>
        <sz val="11"/>
        <color rgb="FFFF0000"/>
        <rFont val="Calibri"/>
        <family val="2"/>
        <scheme val="minor"/>
      </rPr>
      <t>store</t>
    </r>
    <r>
      <rPr>
        <sz val="11"/>
        <color rgb="FF000000"/>
        <rFont val="Calibri"/>
        <family val="2"/>
        <scheme val="minor"/>
      </rPr>
      <t>. No one is reaching out or taking to me. With my purchase exceeding over $2,000.00, I imagined that we would receive better treatment from the leaders of the store</t>
    </r>
  </si>
  <si>
    <r>
      <t xml:space="preserve">William was outstanding and fulfilled what I needed. However Ginesh at the Haymarket location called and left a message to resolve my issue. </t>
    </r>
    <r>
      <rPr>
        <b/>
        <sz val="11"/>
        <color rgb="FFFF0000"/>
        <rFont val="Calibri"/>
        <family val="2"/>
        <scheme val="minor"/>
      </rPr>
      <t>I called back</t>
    </r>
    <r>
      <rPr>
        <sz val="11"/>
        <color rgb="FF000000"/>
        <rFont val="Calibri"/>
        <family val="2"/>
        <scheme val="minor"/>
      </rPr>
      <t xml:space="preserve"> and left a message and he still hasn''t attempted to reconnect with me. I was going to buy all new kitchen cabinets and hardwood floors. Looks like I will be doing that elsewhere.</t>
    </r>
  </si>
  <si>
    <r>
      <t xml:space="preserve">i could be able to take product back to the </t>
    </r>
    <r>
      <rPr>
        <b/>
        <sz val="11"/>
        <color rgb="FFFF0000"/>
        <rFont val="Calibri"/>
        <family val="2"/>
        <scheme val="minor"/>
      </rPr>
      <t>store</t>
    </r>
    <r>
      <rPr>
        <sz val="11"/>
        <color rgb="FF000000"/>
        <rFont val="Calibri"/>
        <family val="2"/>
        <scheme val="minor"/>
      </rPr>
      <t xml:space="preserve"> and reoalce it</t>
    </r>
  </si>
  <si>
    <r>
      <t xml:space="preserve">I ran into a </t>
    </r>
    <r>
      <rPr>
        <b/>
        <sz val="11"/>
        <color rgb="FFFF0000"/>
        <rFont val="Calibri"/>
        <family val="2"/>
        <scheme val="minor"/>
      </rPr>
      <t>ridiculous</t>
    </r>
    <r>
      <rPr>
        <sz val="11"/>
        <color rgb="FF000000"/>
        <rFont val="Calibri"/>
        <family val="2"/>
        <scheme val="minor"/>
      </rPr>
      <t xml:space="preserve"> </t>
    </r>
    <r>
      <rPr>
        <b/>
        <sz val="11"/>
        <color rgb="FFFF0000"/>
        <rFont val="Calibri"/>
        <family val="2"/>
        <scheme val="minor"/>
      </rPr>
      <t>policy</t>
    </r>
    <r>
      <rPr>
        <sz val="11"/>
        <color rgb="FF000000"/>
        <rFont val="Calibri"/>
        <family val="2"/>
        <scheme val="minor"/>
      </rPr>
      <t xml:space="preserve"> issue with Hampton Bay. I purchased 2 light fixtures a while back, and in the process of installing one, I dropped and </t>
    </r>
    <r>
      <rPr>
        <b/>
        <sz val="11"/>
        <color rgb="FFFF0000"/>
        <rFont val="Calibri"/>
        <family val="2"/>
        <scheme val="minor"/>
      </rPr>
      <t>broke</t>
    </r>
    <r>
      <rPr>
        <sz val="11"/>
        <color rgb="FF000000"/>
        <rFont val="Calibri"/>
        <family val="2"/>
        <scheme val="minor"/>
      </rPr>
      <t xml:space="preserve"> a shade/globe. Because I no longer have the receipt, I was told I couldn''t purchase a shade. Some nonsense about a </t>
    </r>
    <r>
      <rPr>
        <b/>
        <sz val="11"/>
        <color rgb="FFFF0000"/>
        <rFont val="Calibri"/>
        <family val="2"/>
        <scheme val="minor"/>
      </rPr>
      <t>warranty</t>
    </r>
    <r>
      <rPr>
        <sz val="11"/>
        <color rgb="FF000000"/>
        <rFont val="Calibri"/>
        <family val="2"/>
        <scheme val="minor"/>
      </rPr>
      <t xml:space="preserve"> period etc. This was not a warranty  claim, I just wanted to purchase a shade/globe. Needless to say, i am </t>
    </r>
    <r>
      <rPr>
        <b/>
        <sz val="11"/>
        <color rgb="FFFF0000"/>
        <rFont val="Calibri"/>
        <family val="2"/>
        <scheme val="minor"/>
      </rPr>
      <t>not very happy</t>
    </r>
    <r>
      <rPr>
        <sz val="11"/>
        <color rgb="FF000000"/>
        <rFont val="Calibri"/>
        <family val="2"/>
        <scheme val="minor"/>
      </rPr>
      <t>. I have purchased an enormous amount of stuff from HD over the years buy I'll think twice about it from now on.</t>
    </r>
  </si>
  <si>
    <r>
      <t>Still waiting for</t>
    </r>
    <r>
      <rPr>
        <sz val="11"/>
        <color rgb="FF000000"/>
        <rFont val="Calibri"/>
        <family val="2"/>
        <scheme val="minor"/>
      </rPr>
      <t xml:space="preserve"> someone to contact me.....</t>
    </r>
  </si>
  <si>
    <r>
      <t xml:space="preserve">I have </t>
    </r>
    <r>
      <rPr>
        <b/>
        <sz val="11"/>
        <color rgb="FFFF0000"/>
        <rFont val="Calibri"/>
        <family val="2"/>
        <scheme val="minor"/>
      </rPr>
      <t>spent over</t>
    </r>
    <r>
      <rPr>
        <sz val="11"/>
        <color rgb="FF000000"/>
        <rFont val="Calibri"/>
        <family val="2"/>
        <scheme val="minor"/>
      </rPr>
      <t xml:space="preserve"> $15000 there. And the fact that something that you guys delivered </t>
    </r>
    <r>
      <rPr>
        <b/>
        <sz val="11"/>
        <color rgb="FFFF0000"/>
        <rFont val="Calibri"/>
        <family val="2"/>
        <scheme val="minor"/>
      </rPr>
      <t>broke</t>
    </r>
    <r>
      <rPr>
        <sz val="11"/>
        <color rgb="FF000000"/>
        <rFont val="Calibri"/>
        <family val="2"/>
        <scheme val="minor"/>
      </rPr>
      <t xml:space="preserve"> and won''t </t>
    </r>
    <r>
      <rPr>
        <b/>
        <sz val="11"/>
        <color rgb="FFFF0000"/>
        <rFont val="Calibri"/>
        <family val="2"/>
        <scheme val="minor"/>
      </rPr>
      <t>replace</t>
    </r>
    <r>
      <rPr>
        <sz val="11"/>
        <color rgb="FF000000"/>
        <rFont val="Calibri"/>
        <family val="2"/>
        <scheme val="minor"/>
      </rPr>
      <t xml:space="preserve"> it as absolutely </t>
    </r>
    <r>
      <rPr>
        <b/>
        <sz val="11"/>
        <color rgb="FFFF0000"/>
        <rFont val="Calibri"/>
        <family val="2"/>
        <scheme val="minor"/>
      </rPr>
      <t>ridiculous</t>
    </r>
    <r>
      <rPr>
        <sz val="11"/>
        <color rgb="FF000000"/>
        <rFont val="Calibri"/>
        <family val="2"/>
        <scheme val="minor"/>
      </rPr>
      <t>. My renovations have been put off</t>
    </r>
  </si>
  <si>
    <r>
      <t xml:space="preserve">I was told I </t>
    </r>
    <r>
      <rPr>
        <b/>
        <sz val="11"/>
        <color rgb="FFFF0000"/>
        <rFont val="Calibri"/>
        <family val="2"/>
        <scheme val="minor"/>
      </rPr>
      <t>had to wait</t>
    </r>
    <r>
      <rPr>
        <sz val="11"/>
        <color rgb="FF000000"/>
        <rFont val="Calibri"/>
        <family val="2"/>
        <scheme val="minor"/>
      </rPr>
      <t xml:space="preserve"> for the manufacturer to approve the </t>
    </r>
    <r>
      <rPr>
        <b/>
        <sz val="11"/>
        <color rgb="FFFF0000"/>
        <rFont val="Calibri"/>
        <family val="2"/>
        <scheme val="minor"/>
      </rPr>
      <t>replacement</t>
    </r>
    <r>
      <rPr>
        <sz val="11"/>
        <color rgb="FF000000"/>
        <rFont val="Calibri"/>
        <family val="2"/>
        <scheme val="minor"/>
      </rPr>
      <t xml:space="preserve"> and they were closed over the weekend.   However,  when </t>
    </r>
    <r>
      <rPr>
        <b/>
        <sz val="11"/>
        <color rgb="FFFF0000"/>
        <rFont val="Calibri"/>
        <family val="2"/>
        <scheme val="minor"/>
      </rPr>
      <t>I called back</t>
    </r>
    <r>
      <rPr>
        <sz val="11"/>
        <color rgb="FF000000"/>
        <rFont val="Calibri"/>
        <family val="2"/>
        <scheme val="minor"/>
      </rPr>
      <t xml:space="preserve"> on the following Monday,  the agent told me to take it back to the Home Depot I ordered it from.  No real issue,  but it delayed completion of the product by 2 days.</t>
    </r>
  </si>
  <si>
    <r>
      <t xml:space="preserve">The customer service department keeps throwing me at Husky's service departmen who just throws me back at Home Depot. It is clear no one wants to own the problem and just pass the buck onto the next group. They do not respond back to emails and clearly just disregard complaints hoping to exhaust a customer for a </t>
    </r>
    <r>
      <rPr>
        <b/>
        <sz val="11"/>
        <color rgb="FFFF0000"/>
        <rFont val="Calibri"/>
        <family val="2"/>
        <scheme val="minor"/>
      </rPr>
      <t>faulty product</t>
    </r>
    <r>
      <rPr>
        <sz val="11"/>
        <color rgb="FF000000"/>
        <rFont val="Calibri"/>
        <family val="2"/>
        <scheme val="minor"/>
      </rPr>
      <t>.</t>
    </r>
  </si>
  <si>
    <r>
      <t xml:space="preserve">Yes, You can do for me: 1) we  needed to buy  all ours meals due to 7 month. We felt </t>
    </r>
    <r>
      <rPr>
        <b/>
        <sz val="11"/>
        <color rgb="FFFF0000"/>
        <rFont val="Calibri"/>
        <family val="2"/>
        <scheme val="minor"/>
      </rPr>
      <t>sick</t>
    </r>
    <r>
      <rPr>
        <sz val="11"/>
        <color rgb="FF000000"/>
        <rFont val="Calibri"/>
        <family val="2"/>
        <scheme val="minor"/>
      </rPr>
      <t xml:space="preserve"> for excesive dust caused by the instalation until the time the contractors came. We paid for maintainance of a very dirty house. We suffered  loss of mobiliari. I suffered  depression disturbances  caused by </t>
    </r>
    <r>
      <rPr>
        <b/>
        <sz val="11"/>
        <color rgb="FFFF0000"/>
        <rFont val="Calibri"/>
        <family val="2"/>
        <scheme val="minor"/>
      </rPr>
      <t>7 months</t>
    </r>
    <r>
      <rPr>
        <sz val="11"/>
        <color rgb="FF000000"/>
        <rFont val="Calibri"/>
        <family val="2"/>
        <scheme val="minor"/>
      </rPr>
      <t xml:space="preserve"> of </t>
    </r>
    <r>
      <rPr>
        <b/>
        <sz val="11"/>
        <color rgb="FFFF0000"/>
        <rFont val="Calibri"/>
        <family val="2"/>
        <scheme val="minor"/>
      </rPr>
      <t>horrible</t>
    </r>
    <r>
      <rPr>
        <sz val="11"/>
        <color rgb="FF000000"/>
        <rFont val="Calibri"/>
        <family val="2"/>
        <scheme val="minor"/>
      </rPr>
      <t xml:space="preserve"> situation of our home  and  for the bad  comunication and no help received by your  staff. Our heath was  afected  phisical and emotional. We needed to dish washing in a bathroom for 7 month. Now we  need to start again with this </t>
    </r>
    <r>
      <rPr>
        <b/>
        <sz val="11"/>
        <color rgb="FFFF0000"/>
        <rFont val="Calibri"/>
        <family val="2"/>
        <scheme val="minor"/>
      </rPr>
      <t>nightmare</t>
    </r>
    <r>
      <rPr>
        <sz val="11"/>
        <color rgb="FF000000"/>
        <rFont val="Calibri"/>
        <family val="2"/>
        <scheme val="minor"/>
      </rPr>
      <t>. I am asking for $7,000.00 more to normalize our life and to pay for it.</t>
    </r>
  </si>
  <si>
    <r>
      <t xml:space="preserve">Returning the vissian microwave that was still under </t>
    </r>
    <r>
      <rPr>
        <b/>
        <sz val="11"/>
        <color rgb="FFFF0000"/>
        <rFont val="Calibri"/>
        <family val="2"/>
        <scheme val="minor"/>
      </rPr>
      <t>warranty</t>
    </r>
    <r>
      <rPr>
        <sz val="11"/>
        <color rgb="FF000000"/>
        <rFont val="Calibri"/>
        <family val="2"/>
        <scheme val="minor"/>
      </rPr>
      <t xml:space="preserve"> was alot more difficult then expected. There needs to be a </t>
    </r>
    <r>
      <rPr>
        <b/>
        <sz val="11"/>
        <color rgb="FFFF0000"/>
        <rFont val="Calibri"/>
        <family val="2"/>
        <scheme val="minor"/>
      </rPr>
      <t>better system</t>
    </r>
    <r>
      <rPr>
        <sz val="11"/>
        <color rgb="FF000000"/>
        <rFont val="Calibri"/>
        <family val="2"/>
        <scheme val="minor"/>
      </rPr>
      <t xml:space="preserve"> for these types of issues. My call was redirected countless times no one seems to know who's responsible to </t>
    </r>
    <r>
      <rPr>
        <b/>
        <sz val="11"/>
        <color rgb="FFFF0000"/>
        <rFont val="Calibri"/>
        <family val="2"/>
        <scheme val="minor"/>
      </rPr>
      <t>honor</t>
    </r>
    <r>
      <rPr>
        <sz val="11"/>
        <color rgb="FF000000"/>
        <rFont val="Calibri"/>
        <family val="2"/>
        <scheme val="minor"/>
      </rPr>
      <t xml:space="preserve"> the manufacturers warranty. No one even knows who the actually manufacturer is despite it i being vissiani name brand sold exclusively at homedepot I got forward to two other companys ive never heard of. The rep that was handling the case  barely answered but when I did get a hold of them I was asked the same questions over and over of my name, address, s/n, model like they did not already have all my information. It honestly felt like it was intenionally a hassel so I would give up on getting my </t>
    </r>
    <r>
      <rPr>
        <b/>
        <sz val="11"/>
        <color rgb="FFFF0000"/>
        <rFont val="Calibri"/>
        <family val="2"/>
        <scheme val="minor"/>
      </rPr>
      <t>money back</t>
    </r>
    <r>
      <rPr>
        <sz val="11"/>
        <color rgb="FF000000"/>
        <rFont val="Calibri"/>
        <family val="2"/>
        <scheme val="minor"/>
      </rPr>
      <t>. i am going to learn from this experience and purchase the rest of my appliances elsehwere.</t>
    </r>
  </si>
  <si>
    <r>
      <t xml:space="preserve">I spent </t>
    </r>
    <r>
      <rPr>
        <b/>
        <sz val="11"/>
        <color rgb="FFFF0000"/>
        <rFont val="Calibri"/>
        <family val="2"/>
        <scheme val="minor"/>
      </rPr>
      <t>TWO HOURS</t>
    </r>
    <r>
      <rPr>
        <sz val="11"/>
        <color rgb="FF000000"/>
        <rFont val="Calibri"/>
        <family val="2"/>
        <scheme val="minor"/>
      </rPr>
      <t xml:space="preserve"> AND FORTY </t>
    </r>
    <r>
      <rPr>
        <b/>
        <sz val="11"/>
        <color rgb="FFFF0000"/>
        <rFont val="Calibri"/>
        <family val="2"/>
        <scheme val="minor"/>
      </rPr>
      <t>MINUTES</t>
    </r>
    <r>
      <rPr>
        <sz val="11"/>
        <color rgb="FF000000"/>
        <rFont val="Calibri"/>
        <family val="2"/>
        <scheme val="minor"/>
      </rPr>
      <t xml:space="preserve"> on the phone with you guys on Monday. Spoke with EIGHT </t>
    </r>
    <r>
      <rPr>
        <b/>
        <sz val="11"/>
        <color rgb="FFFF0000"/>
        <rFont val="Calibri"/>
        <family val="2"/>
        <scheme val="minor"/>
      </rPr>
      <t>different people</t>
    </r>
    <r>
      <rPr>
        <sz val="11"/>
        <color rgb="FF000000"/>
        <rFont val="Calibri"/>
        <family val="2"/>
        <scheme val="minor"/>
      </rPr>
      <t xml:space="preserve">. And my issue is still </t>
    </r>
    <r>
      <rPr>
        <b/>
        <sz val="11"/>
        <color rgb="FFFF0000"/>
        <rFont val="Calibri"/>
        <family val="2"/>
        <scheme val="minor"/>
      </rPr>
      <t>not resolved</t>
    </r>
    <r>
      <rPr>
        <sz val="11"/>
        <color rgb="FF000000"/>
        <rFont val="Calibri"/>
        <family val="2"/>
        <scheme val="minor"/>
      </rPr>
      <t xml:space="preserve">. I honestly cannot imagine how you </t>
    </r>
    <r>
      <rPr>
        <b/>
        <sz val="11"/>
        <color rgb="FFFF0000"/>
        <rFont val="Calibri"/>
        <family val="2"/>
        <scheme val="minor"/>
      </rPr>
      <t>could have done</t>
    </r>
    <r>
      <rPr>
        <sz val="11"/>
        <color rgb="FF000000"/>
        <rFont val="Calibri"/>
        <family val="2"/>
        <scheme val="minor"/>
      </rPr>
      <t xml:space="preserve"> worse.</t>
    </r>
  </si>
  <si>
    <r>
      <t xml:space="preserve">Jesus was perfect So was Erin  However, you could not get us </t>
    </r>
    <r>
      <rPr>
        <b/>
        <sz val="11"/>
        <color rgb="FFFF0000"/>
        <rFont val="Calibri"/>
        <family val="2"/>
        <scheme val="minor"/>
      </rPr>
      <t>a solution</t>
    </r>
    <r>
      <rPr>
        <sz val="11"/>
        <color rgb="FF000000"/>
        <rFont val="Calibri"/>
        <family val="2"/>
        <scheme val="minor"/>
      </rPr>
      <t xml:space="preserve">  i was </t>
    </r>
    <r>
      <rPr>
        <b/>
        <sz val="11"/>
        <color rgb="FFFF0000"/>
        <rFont val="Calibri"/>
        <family val="2"/>
        <scheme val="minor"/>
      </rPr>
      <t>disappointed</t>
    </r>
    <r>
      <rPr>
        <sz val="11"/>
        <color rgb="FF000000"/>
        <rFont val="Calibri"/>
        <family val="2"/>
        <scheme val="minor"/>
      </rPr>
      <t xml:space="preserve"> that our $3300 could only net us a 250-dollar </t>
    </r>
    <r>
      <rPr>
        <b/>
        <sz val="11"/>
        <color rgb="FFFF0000"/>
        <rFont val="Calibri"/>
        <family val="2"/>
        <scheme val="minor"/>
      </rPr>
      <t>gift card</t>
    </r>
    <r>
      <rPr>
        <sz val="11"/>
        <color rgb="FF000000"/>
        <rFont val="Calibri"/>
        <family val="2"/>
        <scheme val="minor"/>
      </rPr>
      <t xml:space="preserve"> to </t>
    </r>
    <r>
      <rPr>
        <b/>
        <sz val="11"/>
        <color rgb="FFFF0000"/>
        <rFont val="Calibri"/>
        <family val="2"/>
        <scheme val="minor"/>
      </rPr>
      <t>fix the problem</t>
    </r>
    <r>
      <rPr>
        <sz val="11"/>
        <color rgb="FF000000"/>
        <rFont val="Calibri"/>
        <family val="2"/>
        <scheme val="minor"/>
      </rPr>
      <t xml:space="preserve">.  </t>
    </r>
    <r>
      <rPr>
        <b/>
        <sz val="11"/>
        <color rgb="FFFF0000"/>
        <rFont val="Calibri"/>
        <family val="2"/>
        <scheme val="minor"/>
      </rPr>
      <t>Please call me</t>
    </r>
    <r>
      <rPr>
        <sz val="11"/>
        <color rgb="FF000000"/>
        <rFont val="Calibri"/>
        <family val="2"/>
        <scheme val="minor"/>
      </rPr>
      <t xml:space="preserve"> Anthony 818 319 3690</t>
    </r>
  </si>
  <si>
    <r>
      <t xml:space="preserve">I would like to bring to your attention an issue regarding the </t>
    </r>
    <r>
      <rPr>
        <b/>
        <sz val="11"/>
        <color rgb="FFFF0000"/>
        <rFont val="Calibri"/>
        <family val="2"/>
        <scheme val="minor"/>
      </rPr>
      <t>warranty</t>
    </r>
    <r>
      <rPr>
        <sz val="11"/>
        <color rgb="FF000000"/>
        <rFont val="Calibri"/>
        <family val="2"/>
        <scheme val="minor"/>
      </rPr>
      <t xml:space="preserve"> for the item I just purchased from Home Depot. Unfortunately, I have been informed that there is currently no estimated time of arrival (ETA) for the </t>
    </r>
    <r>
      <rPr>
        <b/>
        <sz val="11"/>
        <color rgb="FFFF0000"/>
        <rFont val="Calibri"/>
        <family val="2"/>
        <scheme val="minor"/>
      </rPr>
      <t>replacement</t>
    </r>
    <r>
      <rPr>
        <sz val="11"/>
        <color rgb="FF000000"/>
        <rFont val="Calibri"/>
        <family val="2"/>
        <scheme val="minor"/>
      </rPr>
      <t xml:space="preserve"> part. As a result, there is a possibility that it may take up to one year for me to receive it. I must admit, this indeterminate </t>
    </r>
    <r>
      <rPr>
        <b/>
        <sz val="11"/>
        <color rgb="FFFF0000"/>
        <rFont val="Calibri"/>
        <family val="2"/>
        <scheme val="minor"/>
      </rPr>
      <t>wait time</t>
    </r>
    <r>
      <rPr>
        <sz val="11"/>
        <color rgb="FF000000"/>
        <rFont val="Calibri"/>
        <family val="2"/>
        <scheme val="minor"/>
      </rPr>
      <t xml:space="preserve"> is causing me considerable </t>
    </r>
    <r>
      <rPr>
        <b/>
        <sz val="11"/>
        <color rgb="FFFF0000"/>
        <rFont val="Calibri"/>
        <family val="2"/>
        <scheme val="minor"/>
      </rPr>
      <t>frustration</t>
    </r>
    <r>
      <rPr>
        <sz val="11"/>
        <color rgb="FF000000"/>
        <rFont val="Calibri"/>
        <family val="2"/>
        <scheme val="minor"/>
      </rPr>
      <t xml:space="preserve"> and inconvenience.</t>
    </r>
  </si>
  <si>
    <r>
      <t xml:space="preserve">I have been </t>
    </r>
    <r>
      <rPr>
        <b/>
        <sz val="11"/>
        <color rgb="FFFF0000"/>
        <rFont val="Calibri"/>
        <family val="2"/>
        <scheme val="minor"/>
      </rPr>
      <t>promised</t>
    </r>
    <r>
      <rPr>
        <sz val="11"/>
        <color rgb="FF000000"/>
        <rFont val="Calibri"/>
        <family val="2"/>
        <scheme val="minor"/>
      </rPr>
      <t xml:space="preserve"> a </t>
    </r>
    <r>
      <rPr>
        <b/>
        <sz val="11"/>
        <color rgb="FFFF0000"/>
        <rFont val="Calibri"/>
        <family val="2"/>
        <scheme val="minor"/>
      </rPr>
      <t>replacement</t>
    </r>
    <r>
      <rPr>
        <sz val="11"/>
        <color rgb="FF000000"/>
        <rFont val="Calibri"/>
        <family val="2"/>
        <scheme val="minor"/>
      </rPr>
      <t xml:space="preserve"> part for a sink faucet that could not have had a problem with.  ( Glacier Bay). Hopefully I get it withon next few days &amp; it is easy to </t>
    </r>
    <r>
      <rPr>
        <b/>
        <sz val="11"/>
        <color rgb="FFFF0000"/>
        <rFont val="Calibri"/>
        <family val="2"/>
        <scheme val="minor"/>
      </rPr>
      <t>replace</t>
    </r>
  </si>
  <si>
    <r>
      <t xml:space="preserve">Yes, Please sign me up for the military </t>
    </r>
    <r>
      <rPr>
        <b/>
        <sz val="11"/>
        <color rgb="FFFF0000"/>
        <rFont val="Calibri"/>
        <family val="2"/>
        <scheme val="minor"/>
      </rPr>
      <t>discount</t>
    </r>
    <r>
      <rPr>
        <sz val="11"/>
        <color rgb="FF000000"/>
        <rFont val="Calibri"/>
        <family val="2"/>
        <scheme val="minor"/>
      </rPr>
      <t xml:space="preserve"> that you offer. You have made it very hard for people who do not have i-phones or have the capability to upload or download on the computer. I signed up at lowes customer service counter for their program 8 years ago. It was very easy and quick. The problem as I see it is Home Depot is too worried that contracters would use this. Your people in the stores and at the check-outs could be able to monitor this issue.Lowes does it very well. I like Home Depot much better but you are making it impossible for me to shop.</t>
    </r>
  </si>
  <si>
    <r>
      <t xml:space="preserve">Provided incorrect guidance in handling a </t>
    </r>
    <r>
      <rPr>
        <b/>
        <sz val="11"/>
        <color rgb="FFFF0000"/>
        <rFont val="Calibri"/>
        <family val="2"/>
        <scheme val="minor"/>
      </rPr>
      <t>warranty</t>
    </r>
    <r>
      <rPr>
        <sz val="11"/>
        <color rgb="FF000000"/>
        <rFont val="Calibri"/>
        <family val="2"/>
        <scheme val="minor"/>
      </rPr>
      <t xml:space="preserve"> issue. Sent me to the local </t>
    </r>
    <r>
      <rPr>
        <b/>
        <sz val="11"/>
        <color rgb="FFFF0000"/>
        <rFont val="Calibri"/>
        <family val="2"/>
        <scheme val="minor"/>
      </rPr>
      <t>store</t>
    </r>
    <r>
      <rPr>
        <sz val="11"/>
        <color rgb="FF000000"/>
        <rFont val="Calibri"/>
        <family val="2"/>
        <scheme val="minor"/>
      </rPr>
      <t xml:space="preserve"> and things got worse from there. The customer service person at the store </t>
    </r>
    <r>
      <rPr>
        <b/>
        <sz val="11"/>
        <color rgb="FFFF0000"/>
        <rFont val="Calibri"/>
        <family val="2"/>
        <scheme val="minor"/>
      </rPr>
      <t>lied to</t>
    </r>
    <r>
      <rPr>
        <sz val="11"/>
        <color rgb="FF000000"/>
        <rFont val="Calibri"/>
        <family val="2"/>
        <scheme val="minor"/>
      </rPr>
      <t xml:space="preserve"> me about phone numbers on the bags of mulch and then provided two incorrect numbers to </t>
    </r>
    <r>
      <rPr>
        <b/>
        <sz val="11"/>
        <color rgb="FFFF0000"/>
        <rFont val="Calibri"/>
        <family val="2"/>
        <scheme val="minor"/>
      </rPr>
      <t>follow up</t>
    </r>
    <r>
      <rPr>
        <sz val="11"/>
        <color rgb="FF000000"/>
        <rFont val="Calibri"/>
        <family val="2"/>
        <scheme val="minor"/>
      </rPr>
      <t xml:space="preserve"> with. Very </t>
    </r>
    <r>
      <rPr>
        <b/>
        <sz val="11"/>
        <color rgb="FFFF0000"/>
        <rFont val="Calibri"/>
        <family val="2"/>
        <scheme val="minor"/>
      </rPr>
      <t>disappointed</t>
    </r>
    <r>
      <rPr>
        <sz val="11"/>
        <color rgb="FF000000"/>
        <rFont val="Calibri"/>
        <family val="2"/>
        <scheme val="minor"/>
      </rPr>
      <t xml:space="preserve"> in the way Home Depot handled this issue. Still </t>
    </r>
    <r>
      <rPr>
        <b/>
        <sz val="11"/>
        <color rgb="FFFF0000"/>
        <rFont val="Calibri"/>
        <family val="2"/>
        <scheme val="minor"/>
      </rPr>
      <t>not resolved</t>
    </r>
    <r>
      <rPr>
        <sz val="11"/>
        <color rgb="FF000000"/>
        <rFont val="Calibri"/>
        <family val="2"/>
        <scheme val="minor"/>
      </rPr>
      <t xml:space="preserve"> but hopefully on the right </t>
    </r>
    <r>
      <rPr>
        <b/>
        <sz val="11"/>
        <color rgb="FFFF0000"/>
        <rFont val="Calibri"/>
        <family val="2"/>
        <scheme val="minor"/>
      </rPr>
      <t>track</t>
    </r>
    <r>
      <rPr>
        <sz val="11"/>
        <color rgb="FF000000"/>
        <rFont val="Calibri"/>
        <family val="2"/>
        <scheme val="minor"/>
      </rPr>
      <t>.</t>
    </r>
  </si>
  <si>
    <r>
      <t xml:space="preserve">Waiting 5-7 business days for a </t>
    </r>
    <r>
      <rPr>
        <b/>
        <sz val="11"/>
        <color rgb="FFFF0000"/>
        <rFont val="Calibri"/>
        <family val="2"/>
        <scheme val="minor"/>
      </rPr>
      <t>replacement</t>
    </r>
    <r>
      <rPr>
        <sz val="11"/>
        <color rgb="FF000000"/>
        <rFont val="Calibri"/>
        <family val="2"/>
        <scheme val="minor"/>
      </rPr>
      <t xml:space="preserve"> part can be a king time in some instances.</t>
    </r>
  </si>
  <si>
    <r>
      <t xml:space="preserve">I guess the customer escalation team </t>
    </r>
    <r>
      <rPr>
        <b/>
        <sz val="11"/>
        <color rgb="FFFF0000"/>
        <rFont val="Calibri"/>
        <family val="2"/>
        <scheme val="minor"/>
      </rPr>
      <t>listen</t>
    </r>
    <r>
      <rPr>
        <sz val="11"/>
        <color rgb="FF000000"/>
        <rFont val="Calibri"/>
        <family val="2"/>
        <scheme val="minor"/>
      </rPr>
      <t xml:space="preserve"> to voice mail from your customers, tried to </t>
    </r>
    <r>
      <rPr>
        <b/>
        <sz val="11"/>
        <color rgb="FFFF0000"/>
        <rFont val="Calibri"/>
        <family val="2"/>
        <scheme val="minor"/>
      </rPr>
      <t>have a callback</t>
    </r>
    <r>
      <rPr>
        <sz val="11"/>
        <color rgb="FF000000"/>
        <rFont val="Calibri"/>
        <family val="2"/>
        <scheme val="minor"/>
      </rPr>
      <t xml:space="preserve"> prior to 11AM EDT and I would only get </t>
    </r>
    <r>
      <rPr>
        <b/>
        <sz val="11"/>
        <color rgb="FFFF0000"/>
        <rFont val="Calibri"/>
        <family val="2"/>
        <scheme val="minor"/>
      </rPr>
      <t>calls</t>
    </r>
    <r>
      <rPr>
        <sz val="11"/>
        <color rgb="FF000000"/>
        <rFont val="Calibri"/>
        <family val="2"/>
        <scheme val="minor"/>
      </rPr>
      <t xml:space="preserve"> after 1PM.  I was glad they did get delivered. no excuses here</t>
    </r>
  </si>
  <si>
    <r>
      <t xml:space="preserve">I tried the texting system and it took quite some time.  Ultimately, after making contact with a </t>
    </r>
    <r>
      <rPr>
        <b/>
        <sz val="11"/>
        <color rgb="FFFF0000"/>
        <rFont val="Calibri"/>
        <family val="2"/>
        <scheme val="minor"/>
      </rPr>
      <t>real person</t>
    </r>
    <r>
      <rPr>
        <sz val="11"/>
        <color rgb="FF000000"/>
        <rFont val="Calibri"/>
        <family val="2"/>
        <scheme val="minor"/>
      </rPr>
      <t xml:space="preserve"> on it, I was advised to </t>
    </r>
    <r>
      <rPr>
        <b/>
        <sz val="11"/>
        <color rgb="FFFF0000"/>
        <rFont val="Calibri"/>
        <family val="2"/>
        <scheme val="minor"/>
      </rPr>
      <t>call another number</t>
    </r>
    <r>
      <rPr>
        <sz val="11"/>
        <color rgb="FF000000"/>
        <rFont val="Calibri"/>
        <family val="2"/>
        <scheme val="minor"/>
      </rPr>
      <t xml:space="preserve">.  It was a total </t>
    </r>
    <r>
      <rPr>
        <b/>
        <sz val="11"/>
        <color rgb="FFFF0000"/>
        <rFont val="Calibri"/>
        <family val="2"/>
        <scheme val="minor"/>
      </rPr>
      <t>waste of time</t>
    </r>
    <r>
      <rPr>
        <sz val="11"/>
        <color rgb="FF000000"/>
        <rFont val="Calibri"/>
        <family val="2"/>
        <scheme val="minor"/>
      </rPr>
      <t>.  However, when I made contact with DARRYUS, he was able to take care of my issue expeditiously.  For that, I am grateful.</t>
    </r>
  </si>
  <si>
    <r>
      <t xml:space="preserve">I am </t>
    </r>
    <r>
      <rPr>
        <b/>
        <sz val="11"/>
        <color rgb="FFFF0000"/>
        <rFont val="Calibri"/>
        <family val="2"/>
        <scheme val="minor"/>
      </rPr>
      <t>disappointed</t>
    </r>
    <r>
      <rPr>
        <sz val="11"/>
        <color rgb="FF000000"/>
        <rFont val="Calibri"/>
        <family val="2"/>
        <scheme val="minor"/>
      </rPr>
      <t xml:space="preserve"> with the overall experience of ordering my garage storage system.  I will be several </t>
    </r>
    <r>
      <rPr>
        <b/>
        <sz val="11"/>
        <color rgb="FFFF0000"/>
        <rFont val="Calibri"/>
        <family val="2"/>
        <scheme val="minor"/>
      </rPr>
      <t>weeks</t>
    </r>
    <r>
      <rPr>
        <sz val="11"/>
        <color rgb="FF000000"/>
        <rFont val="Calibri"/>
        <family val="2"/>
        <scheme val="minor"/>
      </rPr>
      <t xml:space="preserve"> if not a couple months getting what I wanted due to the damage the original shipment had when I received it.   The customer service reps did fine - just the overall shipping/delivery of </t>
    </r>
    <r>
      <rPr>
        <b/>
        <sz val="11"/>
        <color rgb="FFFF0000"/>
        <rFont val="Calibri"/>
        <family val="2"/>
        <scheme val="minor"/>
      </rPr>
      <t>damaged</t>
    </r>
    <r>
      <rPr>
        <sz val="11"/>
        <color rgb="FF000000"/>
        <rFont val="Calibri"/>
        <family val="2"/>
        <scheme val="minor"/>
      </rPr>
      <t xml:space="preserve"> goods and the </t>
    </r>
    <r>
      <rPr>
        <b/>
        <sz val="11"/>
        <color rgb="FFFF0000"/>
        <rFont val="Calibri"/>
        <family val="2"/>
        <scheme val="minor"/>
      </rPr>
      <t>length</t>
    </r>
    <r>
      <rPr>
        <sz val="11"/>
        <color rgb="FF000000"/>
        <rFont val="Calibri"/>
        <family val="2"/>
        <scheme val="minor"/>
      </rPr>
      <t xml:space="preserve"> of time to resolve is very </t>
    </r>
    <r>
      <rPr>
        <b/>
        <sz val="11"/>
        <color rgb="FFFF0000"/>
        <rFont val="Calibri"/>
        <family val="2"/>
        <scheme val="minor"/>
      </rPr>
      <t>disappointing</t>
    </r>
    <r>
      <rPr>
        <sz val="11"/>
        <color rgb="FF000000"/>
        <rFont val="Calibri"/>
        <family val="2"/>
        <scheme val="minor"/>
      </rPr>
      <t>.</t>
    </r>
  </si>
  <si>
    <r>
      <t xml:space="preserve">Was hoping to have </t>
    </r>
    <r>
      <rPr>
        <b/>
        <sz val="11"/>
        <color rgb="FFFF0000"/>
        <rFont val="Calibri"/>
        <family val="2"/>
        <scheme val="minor"/>
      </rPr>
      <t>replacement</t>
    </r>
    <r>
      <rPr>
        <sz val="11"/>
        <color rgb="FF000000"/>
        <rFont val="Calibri"/>
        <family val="2"/>
        <scheme val="minor"/>
      </rPr>
      <t xml:space="preserve"> hardware sent to me rather than have to return to the </t>
    </r>
    <r>
      <rPr>
        <b/>
        <sz val="11"/>
        <color rgb="FFFF0000"/>
        <rFont val="Calibri"/>
        <family val="2"/>
        <scheme val="minor"/>
      </rPr>
      <t>store</t>
    </r>
    <r>
      <rPr>
        <sz val="11"/>
        <color rgb="FF000000"/>
        <rFont val="Calibri"/>
        <family val="2"/>
        <scheme val="minor"/>
      </rPr>
      <t xml:space="preserve"> for an </t>
    </r>
    <r>
      <rPr>
        <b/>
        <sz val="11"/>
        <color rgb="FFFF0000"/>
        <rFont val="Calibri"/>
        <family val="2"/>
        <scheme val="minor"/>
      </rPr>
      <t>exchange</t>
    </r>
    <r>
      <rPr>
        <sz val="11"/>
        <color rgb="FF000000"/>
        <rFont val="Calibri"/>
        <family val="2"/>
        <scheme val="minor"/>
      </rPr>
      <t xml:space="preserve">. Jonathan issued a </t>
    </r>
    <r>
      <rPr>
        <b/>
        <sz val="11"/>
        <color rgb="FFFF0000"/>
        <rFont val="Calibri"/>
        <family val="2"/>
        <scheme val="minor"/>
      </rPr>
      <t>gift card</t>
    </r>
    <r>
      <rPr>
        <sz val="11"/>
        <color rgb="FF000000"/>
        <rFont val="Calibri"/>
        <family val="2"/>
        <scheme val="minor"/>
      </rPr>
      <t>, but I still had to go to the store to get the hardware.</t>
    </r>
  </si>
  <si>
    <r>
      <t>Not sure</t>
    </r>
    <r>
      <rPr>
        <sz val="11"/>
        <color rgb="FF000000"/>
        <rFont val="Calibri"/>
        <family val="2"/>
        <scheme val="minor"/>
      </rPr>
      <t xml:space="preserve"> how this was done, but my name is Chris, not Rick.   See the email address this survey was sent to.   Omar was top notch though. An absolute pleasure to deal with. He was very patient and took his time reviewing everything.</t>
    </r>
  </si>
  <si>
    <r>
      <t xml:space="preserve">This associate actually called me a </t>
    </r>
    <r>
      <rPr>
        <b/>
        <sz val="11"/>
        <color rgb="FFFF0000"/>
        <rFont val="Calibri"/>
        <family val="2"/>
        <scheme val="minor"/>
      </rPr>
      <t>racist</t>
    </r>
    <r>
      <rPr>
        <sz val="11"/>
        <color rgb="FF000000"/>
        <rFont val="Calibri"/>
        <family val="2"/>
        <scheme val="minor"/>
      </rPr>
      <t xml:space="preserve"> and that was Highly </t>
    </r>
    <r>
      <rPr>
        <b/>
        <sz val="11"/>
        <color rgb="FFFF0000"/>
        <rFont val="Calibri"/>
        <family val="2"/>
        <scheme val="minor"/>
      </rPr>
      <t>unprofessional</t>
    </r>
    <r>
      <rPr>
        <sz val="11"/>
        <color rgb="FF000000"/>
        <rFont val="Calibri"/>
        <family val="2"/>
        <scheme val="minor"/>
      </rPr>
      <t xml:space="preserve"> and slanderous. We will no longer shop at Home Depot.</t>
    </r>
  </si>
  <si>
    <r>
      <t xml:space="preserve">Installation was not complete and head guy somewhat </t>
    </r>
    <r>
      <rPr>
        <b/>
        <sz val="11"/>
        <color rgb="FFFF0000"/>
        <rFont val="Calibri"/>
        <family val="2"/>
        <scheme val="minor"/>
      </rPr>
      <t>rude</t>
    </r>
    <r>
      <rPr>
        <sz val="11"/>
        <color rgb="FF000000"/>
        <rFont val="Calibri"/>
        <family val="2"/>
        <scheme val="minor"/>
      </rPr>
      <t xml:space="preserve"> and </t>
    </r>
    <r>
      <rPr>
        <b/>
        <sz val="11"/>
        <color rgb="FFFF0000"/>
        <rFont val="Calibri"/>
        <family val="2"/>
        <scheme val="minor"/>
      </rPr>
      <t>arrogant</t>
    </r>
    <r>
      <rPr>
        <sz val="11"/>
        <color rgb="FF000000"/>
        <rFont val="Calibri"/>
        <family val="2"/>
        <scheme val="minor"/>
      </rPr>
      <t xml:space="preserve"> towards my husband.</t>
    </r>
  </si>
  <si>
    <r>
      <t xml:space="preserve">Not the person's fault, but it is </t>
    </r>
    <r>
      <rPr>
        <b/>
        <sz val="11"/>
        <color rgb="FFFF0000"/>
        <rFont val="Calibri"/>
        <family val="2"/>
        <scheme val="minor"/>
      </rPr>
      <t>terrible</t>
    </r>
    <r>
      <rPr>
        <sz val="11"/>
        <color rgb="FF000000"/>
        <rFont val="Calibri"/>
        <family val="2"/>
        <scheme val="minor"/>
      </rPr>
      <t xml:space="preserve"> that you cannot talk to someone to ask questions about the actual running of the product.</t>
    </r>
  </si>
  <si>
    <r>
      <t xml:space="preserve">Bought faucet from home depot in 2014.  Now you have no record of the faucet ever existing.  Can''t find parts.  </t>
    </r>
    <r>
      <rPr>
        <b/>
        <sz val="11"/>
        <color rgb="FFFF0000"/>
        <rFont val="Calibri"/>
        <family val="2"/>
        <scheme val="minor"/>
      </rPr>
      <t>Disappointed</t>
    </r>
    <r>
      <rPr>
        <sz val="11"/>
        <color rgb="FF000000"/>
        <rFont val="Calibri"/>
        <family val="2"/>
        <scheme val="minor"/>
      </rPr>
      <t xml:space="preserve"> in home depot.</t>
    </r>
  </si>
  <si>
    <r>
      <t xml:space="preserve">I am </t>
    </r>
    <r>
      <rPr>
        <b/>
        <sz val="11"/>
        <color rgb="FFFF0000"/>
        <rFont val="Calibri"/>
        <family val="2"/>
        <scheme val="minor"/>
      </rPr>
      <t>still waiting</t>
    </r>
    <r>
      <rPr>
        <sz val="11"/>
        <color rgb="FF000000"/>
        <rFont val="Calibri"/>
        <family val="2"/>
        <scheme val="minor"/>
      </rPr>
      <t xml:space="preserve"> to see what they will do about my </t>
    </r>
    <r>
      <rPr>
        <b/>
        <sz val="11"/>
        <color rgb="FFFF0000"/>
        <rFont val="Calibri"/>
        <family val="2"/>
        <scheme val="minor"/>
      </rPr>
      <t>damaged</t>
    </r>
    <r>
      <rPr>
        <sz val="11"/>
        <color rgb="FF000000"/>
        <rFont val="Calibri"/>
        <family val="2"/>
        <scheme val="minor"/>
      </rPr>
      <t xml:space="preserve"> beverage fridge</t>
    </r>
  </si>
  <si>
    <r>
      <t xml:space="preserve">I comiendo the </t>
    </r>
    <r>
      <rPr>
        <b/>
        <sz val="11"/>
        <color rgb="FFFF0000"/>
        <rFont val="Calibri"/>
        <family val="2"/>
        <scheme val="minor"/>
      </rPr>
      <t>courtesy</t>
    </r>
    <r>
      <rPr>
        <sz val="11"/>
        <color rgb="FF000000"/>
        <rFont val="Calibri"/>
        <family val="2"/>
        <scheme val="minor"/>
      </rPr>
      <t xml:space="preserve"> and </t>
    </r>
    <r>
      <rPr>
        <b/>
        <sz val="11"/>
        <color rgb="FFFF0000"/>
        <rFont val="Calibri"/>
        <family val="2"/>
        <scheme val="minor"/>
      </rPr>
      <t>patience</t>
    </r>
    <r>
      <rPr>
        <sz val="11"/>
        <color rgb="FF000000"/>
        <rFont val="Calibri"/>
        <family val="2"/>
        <scheme val="minor"/>
      </rPr>
      <t xml:space="preserve"> of the costomer rep JOSHUA who did served an excelent service over the phone and was able to find out my account number and transaction date. I highly recommend Joshua.</t>
    </r>
  </si>
  <si>
    <r>
      <t xml:space="preserve">Disapointed not able to get item </t>
    </r>
    <r>
      <rPr>
        <b/>
        <sz val="11"/>
        <color rgb="FFFF0000"/>
        <rFont val="Calibri"/>
        <family val="2"/>
        <scheme val="minor"/>
      </rPr>
      <t>replacement</t>
    </r>
    <r>
      <rPr>
        <sz val="11"/>
        <color rgb="FF000000"/>
        <rFont val="Calibri"/>
        <family val="2"/>
        <scheme val="minor"/>
      </rPr>
      <t xml:space="preserve"> or even ability to buy and pay for item. Ken</t>
    </r>
  </si>
  <si>
    <r>
      <t xml:space="preserve">Didn''t help at all. Instead, would reply once or twice a week with vague responses and no actual answers. </t>
    </r>
    <r>
      <rPr>
        <b/>
        <sz val="11"/>
        <color rgb="FFFF0000"/>
        <rFont val="Calibri"/>
        <family val="2"/>
        <scheme val="minor"/>
      </rPr>
      <t>Waste of time</t>
    </r>
    <r>
      <rPr>
        <sz val="11"/>
        <color rgb="FF000000"/>
        <rFont val="Calibri"/>
        <family val="2"/>
        <scheme val="minor"/>
      </rPr>
      <t xml:space="preserve"> and did not get my issue resolved.</t>
    </r>
  </si>
  <si>
    <r>
      <t>Apple</t>
    </r>
    <r>
      <rPr>
        <sz val="11"/>
        <color rgb="FF000000"/>
        <rFont val="Calibri"/>
        <family val="2"/>
        <scheme val="minor"/>
      </rPr>
      <t xml:space="preserve"> valley home depot needs to be spoken to they are </t>
    </r>
    <r>
      <rPr>
        <b/>
        <sz val="11"/>
        <color rgb="FFFF0000"/>
        <rFont val="Calibri"/>
        <family val="2"/>
        <scheme val="minor"/>
      </rPr>
      <t>rude</t>
    </r>
    <r>
      <rPr>
        <sz val="11"/>
        <color rgb="FF000000"/>
        <rFont val="Calibri"/>
        <family val="2"/>
        <scheme val="minor"/>
      </rPr>
      <t xml:space="preserve"> treat you like a </t>
    </r>
    <r>
      <rPr>
        <b/>
        <sz val="11"/>
        <color rgb="FFFF0000"/>
        <rFont val="Calibri"/>
        <family val="2"/>
        <scheme val="minor"/>
      </rPr>
      <t>criminal</t>
    </r>
    <r>
      <rPr>
        <sz val="11"/>
        <color rgb="FF000000"/>
        <rFont val="Calibri"/>
        <family val="2"/>
        <scheme val="minor"/>
      </rPr>
      <t xml:space="preserve"> because of looks I am a army veteran and being treated the way I did was so embarrassing and upsetting</t>
    </r>
  </si>
  <si>
    <r>
      <t xml:space="preserve">I contacted the manufacture Husky was </t>
    </r>
    <r>
      <rPr>
        <b/>
        <sz val="11"/>
        <color rgb="FFFF0000"/>
        <rFont val="Calibri"/>
        <family val="2"/>
        <scheme val="minor"/>
      </rPr>
      <t>rude</t>
    </r>
    <r>
      <rPr>
        <sz val="11"/>
        <color rgb="FF000000"/>
        <rFont val="Calibri"/>
        <family val="2"/>
        <scheme val="minor"/>
      </rPr>
      <t xml:space="preserve"> and </t>
    </r>
    <r>
      <rPr>
        <b/>
        <sz val="11"/>
        <color rgb="FFFF0000"/>
        <rFont val="Calibri"/>
        <family val="2"/>
        <scheme val="minor"/>
      </rPr>
      <t>not helpful</t>
    </r>
    <r>
      <rPr>
        <sz val="11"/>
        <color rgb="FF000000"/>
        <rFont val="Calibri"/>
        <family val="2"/>
        <scheme val="minor"/>
      </rPr>
      <t>. So I took the product back and I will buy Husky products again.</t>
    </r>
  </si>
  <si>
    <r>
      <t xml:space="preserve">Maribel was very helpful.  The </t>
    </r>
    <r>
      <rPr>
        <b/>
        <sz val="11"/>
        <color rgb="FFFF0000"/>
        <rFont val="Calibri"/>
        <family val="2"/>
        <scheme val="minor"/>
      </rPr>
      <t>wait time</t>
    </r>
    <r>
      <rPr>
        <sz val="11"/>
        <color rgb="FF000000"/>
        <rFont val="Calibri"/>
        <family val="2"/>
        <scheme val="minor"/>
      </rPr>
      <t xml:space="preserve"> before talking to her was long but not her issue.</t>
    </r>
  </si>
  <si>
    <r>
      <t xml:space="preserve">Unfortunately, the product didn''t work, but at the time i did not know that, and I had 2 </t>
    </r>
    <r>
      <rPr>
        <b/>
        <sz val="11"/>
        <color rgb="FFFF0000"/>
        <rFont val="Calibri"/>
        <family val="2"/>
        <scheme val="minor"/>
      </rPr>
      <t>different people</t>
    </r>
    <r>
      <rPr>
        <sz val="11"/>
        <color rgb="FF000000"/>
        <rFont val="Calibri"/>
        <family val="2"/>
        <scheme val="minor"/>
      </rPr>
      <t xml:space="preserve"> come to install the fan which cost time and money.  A </t>
    </r>
    <r>
      <rPr>
        <b/>
        <sz val="11"/>
        <color rgb="FFFF0000"/>
        <rFont val="Calibri"/>
        <family val="2"/>
        <scheme val="minor"/>
      </rPr>
      <t>gift card</t>
    </r>
    <r>
      <rPr>
        <sz val="11"/>
        <color rgb="FF000000"/>
        <rFont val="Calibri"/>
        <family val="2"/>
        <scheme val="minor"/>
      </rPr>
      <t xml:space="preserve"> could have been nice for the inconvenience.</t>
    </r>
  </si>
  <si>
    <r>
      <t xml:space="preserve">My toilet purchased on 6/28/23 is </t>
    </r>
    <r>
      <rPr>
        <b/>
        <sz val="11"/>
        <color rgb="FFFF0000"/>
        <rFont val="Calibri"/>
        <family val="2"/>
        <scheme val="minor"/>
      </rPr>
      <t>defective</t>
    </r>
    <r>
      <rPr>
        <sz val="11"/>
        <color rgb="FF000000"/>
        <rFont val="Calibri"/>
        <family val="2"/>
        <scheme val="minor"/>
      </rPr>
      <t xml:space="preserve">.  Customer service said it needs </t>
    </r>
    <r>
      <rPr>
        <b/>
        <sz val="11"/>
        <color rgb="FFFF0000"/>
        <rFont val="Calibri"/>
        <family val="2"/>
        <scheme val="minor"/>
      </rPr>
      <t>repair</t>
    </r>
    <r>
      <rPr>
        <sz val="11"/>
        <color rgb="FF000000"/>
        <rFont val="Calibri"/>
        <family val="2"/>
        <scheme val="minor"/>
      </rPr>
      <t xml:space="preserve"> parts and would be shipped.  It is now 7/06/23 and the parts have not arrived. The toilet is still malfunctioning.</t>
    </r>
  </si>
  <si>
    <r>
      <t xml:space="preserve">A fairly </t>
    </r>
    <r>
      <rPr>
        <b/>
        <sz val="11"/>
        <color rgb="FFFF0000"/>
        <rFont val="Calibri"/>
        <family val="2"/>
        <scheme val="minor"/>
      </rPr>
      <t>long wait</t>
    </r>
    <r>
      <rPr>
        <sz val="11"/>
        <color rgb="FF000000"/>
        <rFont val="Calibri"/>
        <family val="2"/>
        <scheme val="minor"/>
      </rPr>
      <t xml:space="preserve"> on the phone before connecting with a customer service rep. You made $17B last year, spring for a few more folks to help make things right when something </t>
    </r>
    <r>
      <rPr>
        <b/>
        <sz val="11"/>
        <color rgb="FFFF0000"/>
        <rFont val="Calibri"/>
        <family val="2"/>
        <scheme val="minor"/>
      </rPr>
      <t>goes wrong</t>
    </r>
    <r>
      <rPr>
        <sz val="11"/>
        <color rgb="FF000000"/>
        <rFont val="Calibri"/>
        <family val="2"/>
        <scheme val="minor"/>
      </rPr>
      <t>.</t>
    </r>
  </si>
  <si>
    <r>
      <t xml:space="preserve">It took several phone </t>
    </r>
    <r>
      <rPr>
        <b/>
        <sz val="11"/>
        <color rgb="FFFF0000"/>
        <rFont val="Calibri"/>
        <family val="2"/>
        <scheme val="minor"/>
      </rPr>
      <t>calls</t>
    </r>
    <r>
      <rPr>
        <sz val="11"/>
        <color rgb="FF000000"/>
        <rFont val="Calibri"/>
        <family val="2"/>
        <scheme val="minor"/>
      </rPr>
      <t xml:space="preserve"> and waiting through promts to finally get the </t>
    </r>
    <r>
      <rPr>
        <b/>
        <sz val="11"/>
        <color rgb="FFFF0000"/>
        <rFont val="Calibri"/>
        <family val="2"/>
        <scheme val="minor"/>
      </rPr>
      <t>right person</t>
    </r>
    <r>
      <rPr>
        <sz val="11"/>
        <color rgb="FF000000"/>
        <rFont val="Calibri"/>
        <family val="2"/>
        <scheme val="minor"/>
      </rPr>
      <t xml:space="preserve">. Very </t>
    </r>
    <r>
      <rPr>
        <b/>
        <sz val="11"/>
        <color rgb="FFFF0000"/>
        <rFont val="Calibri"/>
        <family val="2"/>
        <scheme val="minor"/>
      </rPr>
      <t>frustrating</t>
    </r>
    <r>
      <rPr>
        <sz val="11"/>
        <color rgb="FF000000"/>
        <rFont val="Calibri"/>
        <family val="2"/>
        <scheme val="minor"/>
      </rPr>
      <t>,  but the gentleman that helped me was exceptional!</t>
    </r>
  </si>
  <si>
    <r>
      <t xml:space="preserve">I had a very </t>
    </r>
    <r>
      <rPr>
        <b/>
        <sz val="11"/>
        <color rgb="FFFF0000"/>
        <rFont val="Calibri"/>
        <family val="2"/>
        <scheme val="minor"/>
      </rPr>
      <t>frustrating</t>
    </r>
    <r>
      <rPr>
        <sz val="11"/>
        <color rgb="FF000000"/>
        <rFont val="Calibri"/>
        <family val="2"/>
        <scheme val="minor"/>
      </rPr>
      <t xml:space="preserve"> experience with the HD phone system. First it </t>
    </r>
    <r>
      <rPr>
        <b/>
        <sz val="11"/>
        <color rgb="FFFF0000"/>
        <rFont val="Calibri"/>
        <family val="2"/>
        <scheme val="minor"/>
      </rPr>
      <t>transferred</t>
    </r>
    <r>
      <rPr>
        <sz val="11"/>
        <color rgb="FF000000"/>
        <rFont val="Calibri"/>
        <family val="2"/>
        <scheme val="minor"/>
      </rPr>
      <t xml:space="preserve"> me to a survey about my experience before I even talked to someone. Next, three time it just </t>
    </r>
    <r>
      <rPr>
        <b/>
        <sz val="11"/>
        <color rgb="FFFF0000"/>
        <rFont val="Calibri"/>
        <family val="2"/>
        <scheme val="minor"/>
      </rPr>
      <t>cut me off</t>
    </r>
    <r>
      <rPr>
        <sz val="11"/>
        <color rgb="FF000000"/>
        <rFont val="Calibri"/>
        <family val="2"/>
        <scheme val="minor"/>
      </rPr>
      <t xml:space="preserve"> rather than </t>
    </r>
    <r>
      <rPr>
        <b/>
        <sz val="11"/>
        <color rgb="FFFF0000"/>
        <rFont val="Calibri"/>
        <family val="2"/>
        <scheme val="minor"/>
      </rPr>
      <t>transfer</t>
    </r>
    <r>
      <rPr>
        <sz val="11"/>
        <color rgb="FF000000"/>
        <rFont val="Calibri"/>
        <family val="2"/>
        <scheme val="minor"/>
      </rPr>
      <t xml:space="preserve"> me to the appropriate person.   I will say that the team was responsive to </t>
    </r>
    <r>
      <rPr>
        <b/>
        <sz val="11"/>
        <color rgb="FFFF0000"/>
        <rFont val="Calibri"/>
        <family val="2"/>
        <scheme val="minor"/>
      </rPr>
      <t>escalate</t>
    </r>
    <r>
      <rPr>
        <sz val="11"/>
        <color rgb="FF000000"/>
        <rFont val="Calibri"/>
        <family val="2"/>
        <scheme val="minor"/>
      </rPr>
      <t xml:space="preserve"> my concern, however it was to no avail. I will be contacting HD to discuss this issue. Jim Forquer 407-718-2367</t>
    </r>
  </si>
  <si>
    <r>
      <t xml:space="preserve">We have been using Home Depot for 40 years for everything.  We have built 2 homes with H.D,for everything inside and out.  We will be switching over to Lowes soon.  HD has gotten to hard to deal with.  My husband couldn''t   return some lights because he did not have his receipt.  Not even for a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We are not able to keep every single receipt with what all we have to purchase daily to get our Lakehouse built. HD sooooo not workable anymore.  I called yesterday to ask questions about our  credit card promos and the lady needed my husband to be on the call so I said fine I will call him and merge the </t>
    </r>
    <r>
      <rPr>
        <b/>
        <sz val="11"/>
        <color rgb="FFFF0000"/>
        <rFont val="Calibri"/>
        <family val="2"/>
        <scheme val="minor"/>
      </rPr>
      <t>calls</t>
    </r>
    <r>
      <rPr>
        <sz val="11"/>
        <color rgb="FF000000"/>
        <rFont val="Calibri"/>
        <family val="2"/>
        <scheme val="minor"/>
      </rPr>
      <t xml:space="preserve">.  She would not let me do that and said he would just have to c all in.  He does not  have the time or </t>
    </r>
    <r>
      <rPr>
        <b/>
        <sz val="11"/>
        <color rgb="FFFF0000"/>
        <rFont val="Calibri"/>
        <family val="2"/>
        <scheme val="minor"/>
      </rPr>
      <t>patience</t>
    </r>
    <r>
      <rPr>
        <sz val="11"/>
        <color rgb="FF000000"/>
        <rFont val="Calibri"/>
        <family val="2"/>
        <scheme val="minor"/>
      </rPr>
      <t xml:space="preserve"> to do that as he is the contractor on  our new build and I need to handle this.  Ya'll have way to much competition for me to stay with y'all when other companies are easier to deal with and could be as we spend a ton .</t>
    </r>
  </si>
  <si>
    <r>
      <t xml:space="preserve">I am extremely satisfied with Javier and the effort he put into resolving my concern.  I am </t>
    </r>
    <r>
      <rPr>
        <b/>
        <sz val="11"/>
        <color rgb="FFFF0000"/>
        <rFont val="Calibri"/>
        <family val="2"/>
        <scheme val="minor"/>
      </rPr>
      <t>not happy</t>
    </r>
    <r>
      <rPr>
        <sz val="11"/>
        <color rgb="FF000000"/>
        <rFont val="Calibri"/>
        <family val="2"/>
        <scheme val="minor"/>
      </rPr>
      <t xml:space="preserve">, though, that Home Depot was not able to send me a new seat cushion cover; instead of a 5% </t>
    </r>
    <r>
      <rPr>
        <b/>
        <sz val="11"/>
        <color rgb="FFFF0000"/>
        <rFont val="Calibri"/>
        <family val="2"/>
        <scheme val="minor"/>
      </rPr>
      <t>discount</t>
    </r>
    <r>
      <rPr>
        <sz val="11"/>
        <color rgb="FF000000"/>
        <rFont val="Calibri"/>
        <family val="2"/>
        <scheme val="minor"/>
      </rPr>
      <t xml:space="preserve"> or returning the whole unit.</t>
    </r>
  </si>
  <si>
    <r>
      <t xml:space="preserve">Javier was polite and very understanding of my situation.  I understand some product deliveries are out of Home Depots hand since they are not </t>
    </r>
    <r>
      <rPr>
        <b/>
        <sz val="11"/>
        <color rgb="FFFF0000"/>
        <rFont val="Calibri"/>
        <family val="2"/>
        <scheme val="minor"/>
      </rPr>
      <t>store</t>
    </r>
    <r>
      <rPr>
        <sz val="11"/>
        <color rgb="FF000000"/>
        <rFont val="Calibri"/>
        <family val="2"/>
        <scheme val="minor"/>
      </rPr>
      <t xml:space="preserve"> deliveries. I appreciate Javier and Hone Depot for making a great effort to keep the purchaser in mind.</t>
    </r>
  </si>
  <si>
    <r>
      <t xml:space="preserve">Tasha did a very good job of resolving my customer service problem re: carpet installation. She is a great listener and understood the issue. I just regret that I had to write the Chairman of Home Depot to get resolution, and I wish it could have been resolved at the </t>
    </r>
    <r>
      <rPr>
        <b/>
        <sz val="11"/>
        <color rgb="FFFF0000"/>
        <rFont val="Calibri"/>
        <family val="2"/>
        <scheme val="minor"/>
      </rPr>
      <t>store</t>
    </r>
    <r>
      <rPr>
        <sz val="11"/>
        <color rgb="FF000000"/>
        <rFont val="Calibri"/>
        <family val="2"/>
        <scheme val="minor"/>
      </rPr>
      <t xml:space="preserve"> level. But I do appreciate the attention and resolution.</t>
    </r>
  </si>
  <si>
    <r>
      <t xml:space="preserve">I have </t>
    </r>
    <r>
      <rPr>
        <b/>
        <sz val="11"/>
        <color rgb="FFFF0000"/>
        <rFont val="Calibri"/>
        <family val="2"/>
        <scheme val="minor"/>
      </rPr>
      <t>been waiting</t>
    </r>
    <r>
      <rPr>
        <sz val="11"/>
        <color rgb="FF000000"/>
        <rFont val="Calibri"/>
        <family val="2"/>
        <scheme val="minor"/>
      </rPr>
      <t xml:space="preserve"> </t>
    </r>
    <r>
      <rPr>
        <b/>
        <sz val="11"/>
        <color rgb="FFFF0000"/>
        <rFont val="Calibri"/>
        <family val="2"/>
        <scheme val="minor"/>
      </rPr>
      <t>6 months</t>
    </r>
    <r>
      <rPr>
        <sz val="11"/>
        <color rgb="FF000000"/>
        <rFont val="Calibri"/>
        <family val="2"/>
        <scheme val="minor"/>
      </rPr>
      <t xml:space="preserve"> for a screen door. tha is not acceptable.</t>
    </r>
  </si>
  <si>
    <r>
      <t xml:space="preserve">It would help if the Home Depot </t>
    </r>
    <r>
      <rPr>
        <b/>
        <sz val="11"/>
        <color rgb="FFFF0000"/>
        <rFont val="Calibri"/>
        <family val="2"/>
        <scheme val="minor"/>
      </rPr>
      <t>store</t>
    </r>
    <r>
      <rPr>
        <sz val="11"/>
        <color rgb="FF000000"/>
        <rFont val="Calibri"/>
        <family val="2"/>
        <scheme val="minor"/>
      </rPr>
      <t xml:space="preserve"> in Phoenix OR answered their phone. It took two trips to the store to schedule an installation after the materials arrived.   Everyone at Home Depot followed a process, but no one seemed to be able to make anything happen.  I will try Lowes for my next custom order.</t>
    </r>
  </si>
  <si>
    <r>
      <t xml:space="preserve">The only thing that I have to say is that I am very </t>
    </r>
    <r>
      <rPr>
        <b/>
        <sz val="11"/>
        <color rgb="FFFF0000"/>
        <rFont val="Calibri"/>
        <family val="2"/>
        <scheme val="minor"/>
      </rPr>
      <t>disappointed</t>
    </r>
    <r>
      <rPr>
        <sz val="11"/>
        <color rgb="FF000000"/>
        <rFont val="Calibri"/>
        <family val="2"/>
        <scheme val="minor"/>
      </rPr>
      <t xml:space="preserve"> of the way we were treated by the local Home Depot </t>
    </r>
    <r>
      <rPr>
        <b/>
        <sz val="11"/>
        <color rgb="FFFF0000"/>
        <rFont val="Calibri"/>
        <family val="2"/>
        <scheme val="minor"/>
      </rPr>
      <t>Manager</t>
    </r>
    <r>
      <rPr>
        <sz val="11"/>
        <color rgb="FF000000"/>
        <rFont val="Calibri"/>
        <family val="2"/>
        <scheme val="minor"/>
      </rPr>
      <t xml:space="preserve"> on Wednesday 06/28/2023 , and based on that we will try to take our business elsewhere, other than that, when I called costumer service to submit our complaint, we were satisfied with the lady that assisted us, she did her job well and we have no complaints about that, and obviously she </t>
    </r>
    <r>
      <rPr>
        <b/>
        <sz val="11"/>
        <color rgb="FFFF0000"/>
        <rFont val="Calibri"/>
        <family val="2"/>
        <scheme val="minor"/>
      </rPr>
      <t>follow through</t>
    </r>
    <r>
      <rPr>
        <sz val="11"/>
        <color rgb="FF000000"/>
        <rFont val="Calibri"/>
        <family val="2"/>
        <scheme val="minor"/>
      </rPr>
      <t xml:space="preserve"> hence the email I just received.</t>
    </r>
  </si>
  <si>
    <r>
      <t xml:space="preserve">I have not hear back from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in </t>
    </r>
    <r>
      <rPr>
        <b/>
        <sz val="11"/>
        <color rgb="FFFF0000"/>
        <rFont val="Calibri"/>
        <family val="2"/>
        <scheme val="minor"/>
      </rPr>
      <t>over a week</t>
    </r>
    <r>
      <rPr>
        <sz val="11"/>
        <color rgb="FF000000"/>
        <rFont val="Calibri"/>
        <family val="2"/>
        <scheme val="minor"/>
      </rPr>
      <t xml:space="preserve"> about the issue I had with an employee.</t>
    </r>
  </si>
  <si>
    <r>
      <t xml:space="preserve">Results are yet to be seen about my complaint </t>
    </r>
    <r>
      <rPr>
        <b/>
        <sz val="11"/>
        <color rgb="FFFF0000"/>
        <rFont val="Calibri"/>
        <family val="2"/>
        <scheme val="minor"/>
      </rPr>
      <t>concerning</t>
    </r>
    <r>
      <rPr>
        <sz val="11"/>
        <color rgb="FF000000"/>
        <rFont val="Calibri"/>
        <family val="2"/>
        <scheme val="minor"/>
      </rPr>
      <t xml:space="preserve"> the Hanover Home Depot </t>
    </r>
    <r>
      <rPr>
        <b/>
        <sz val="11"/>
        <color rgb="FFFF0000"/>
        <rFont val="Calibri"/>
        <family val="2"/>
        <scheme val="minor"/>
      </rPr>
      <t>store</t>
    </r>
    <r>
      <rPr>
        <sz val="11"/>
        <color rgb="FF000000"/>
        <rFont val="Calibri"/>
        <family val="2"/>
        <scheme val="minor"/>
      </rPr>
      <t>. The is a Genuine Safety issue and it has been getting worse over the years.</t>
    </r>
  </si>
  <si>
    <r>
      <t>Better follow through</t>
    </r>
    <r>
      <rPr>
        <sz val="11"/>
        <color rgb="FF000000"/>
        <rFont val="Calibri"/>
        <family val="2"/>
        <scheme val="minor"/>
      </rPr>
      <t xml:space="preserve">, still </t>
    </r>
    <r>
      <rPr>
        <b/>
        <sz val="11"/>
        <color rgb="FFFF0000"/>
        <rFont val="Calibri"/>
        <family val="2"/>
        <scheme val="minor"/>
      </rPr>
      <t>not sure</t>
    </r>
    <r>
      <rPr>
        <sz val="11"/>
        <color rgb="FF000000"/>
        <rFont val="Calibri"/>
        <family val="2"/>
        <scheme val="minor"/>
      </rPr>
      <t xml:space="preserve"> of details with Re-bath? Home Depot could maybe have a say on cancelation fee? Still have </t>
    </r>
    <r>
      <rPr>
        <b/>
        <sz val="11"/>
        <color rgb="FFFF0000"/>
        <rFont val="Calibri"/>
        <family val="2"/>
        <scheme val="minor"/>
      </rPr>
      <t>not been contacted</t>
    </r>
    <r>
      <rPr>
        <sz val="11"/>
        <color rgb="FF000000"/>
        <rFont val="Calibri"/>
        <family val="2"/>
        <scheme val="minor"/>
      </rPr>
      <t xml:space="preserve"> by Home Depot Of the refinancing of the loan from i22k to 13k?</t>
    </r>
  </si>
  <si>
    <r>
      <t>On the phone for</t>
    </r>
    <r>
      <rPr>
        <sz val="11"/>
        <color rgb="FF000000"/>
        <rFont val="Calibri"/>
        <family val="2"/>
        <scheme val="minor"/>
      </rPr>
      <t xml:space="preserve"> </t>
    </r>
    <r>
      <rPr>
        <b/>
        <sz val="11"/>
        <color rgb="FFFF0000"/>
        <rFont val="Calibri"/>
        <family val="2"/>
        <scheme val="minor"/>
      </rPr>
      <t>an hour</t>
    </r>
    <r>
      <rPr>
        <sz val="11"/>
        <color rgb="FF000000"/>
        <rFont val="Calibri"/>
        <family val="2"/>
        <scheme val="minor"/>
      </rPr>
      <t xml:space="preserve"> for absolutely NOTHING. Zero help at all and did </t>
    </r>
    <r>
      <rPr>
        <b/>
        <sz val="11"/>
        <color rgb="FFFF0000"/>
        <rFont val="Calibri"/>
        <family val="2"/>
        <scheme val="minor"/>
      </rPr>
      <t>not solve</t>
    </r>
    <r>
      <rPr>
        <sz val="11"/>
        <color rgb="FF000000"/>
        <rFont val="Calibri"/>
        <family val="2"/>
        <scheme val="minor"/>
      </rPr>
      <t xml:space="preserve"> our problem at all.</t>
    </r>
  </si>
  <si>
    <r>
      <t xml:space="preserve">Melina was professional in what she tried to </t>
    </r>
    <r>
      <rPr>
        <b/>
        <sz val="11"/>
        <color rgb="FFFF0000"/>
        <rFont val="Calibri"/>
        <family val="2"/>
        <scheme val="minor"/>
      </rPr>
      <t>help me</t>
    </r>
    <r>
      <rPr>
        <sz val="11"/>
        <color rgb="FF000000"/>
        <rFont val="Calibri"/>
        <family val="2"/>
        <scheme val="minor"/>
      </rPr>
      <t xml:space="preserve"> with, but the purchase, loading of my product by without help, even after numerous requests for help and now a sub-par product is very </t>
    </r>
    <r>
      <rPr>
        <b/>
        <sz val="11"/>
        <color rgb="FFFF0000"/>
        <rFont val="Calibri"/>
        <family val="2"/>
        <scheme val="minor"/>
      </rPr>
      <t>concerning</t>
    </r>
    <r>
      <rPr>
        <sz val="11"/>
        <color rgb="FF000000"/>
        <rFont val="Calibri"/>
        <family val="2"/>
        <scheme val="minor"/>
      </rPr>
      <t xml:space="preserve"> for me and i will probably avoid HOME DEPOT in the future.</t>
    </r>
  </si>
  <si>
    <r>
      <t xml:space="preserve">I think that you are obviously not using people with </t>
    </r>
    <r>
      <rPr>
        <b/>
        <sz val="11"/>
        <color rgb="FFFF0000"/>
        <rFont val="Calibri"/>
        <family val="2"/>
        <scheme val="minor"/>
      </rPr>
      <t>English</t>
    </r>
    <r>
      <rPr>
        <sz val="11"/>
        <color rgb="FF000000"/>
        <rFont val="Calibri"/>
        <family val="2"/>
        <scheme val="minor"/>
      </rPr>
      <t xml:space="preserve"> as a first </t>
    </r>
    <r>
      <rPr>
        <b/>
        <sz val="11"/>
        <color rgb="FFFF0000"/>
        <rFont val="Calibri"/>
        <family val="2"/>
        <scheme val="minor"/>
      </rPr>
      <t>language</t>
    </r>
    <r>
      <rPr>
        <sz val="11"/>
        <color rgb="FF000000"/>
        <rFont val="Calibri"/>
        <family val="2"/>
        <scheme val="minor"/>
      </rPr>
      <t xml:space="preserve"> which creates somewhat of a communication </t>
    </r>
    <r>
      <rPr>
        <b/>
        <sz val="11"/>
        <color rgb="FFFF0000"/>
        <rFont val="Calibri"/>
        <family val="2"/>
        <scheme val="minor"/>
      </rPr>
      <t>barrier</t>
    </r>
    <r>
      <rPr>
        <sz val="11"/>
        <color rgb="FF000000"/>
        <rFont val="Calibri"/>
        <family val="2"/>
        <scheme val="minor"/>
      </rPr>
      <t xml:space="preserve">. I also was </t>
    </r>
    <r>
      <rPr>
        <b/>
        <sz val="11"/>
        <color rgb="FFFF0000"/>
        <rFont val="Calibri"/>
        <family val="2"/>
        <scheme val="minor"/>
      </rPr>
      <t>not satisfied</t>
    </r>
    <r>
      <rPr>
        <sz val="11"/>
        <color rgb="FF000000"/>
        <rFont val="Calibri"/>
        <family val="2"/>
        <scheme val="minor"/>
      </rPr>
      <t xml:space="preserve"> with the return process for a </t>
    </r>
    <r>
      <rPr>
        <b/>
        <sz val="11"/>
        <color rgb="FFFF0000"/>
        <rFont val="Calibri"/>
        <family val="2"/>
        <scheme val="minor"/>
      </rPr>
      <t>damaged</t>
    </r>
    <r>
      <rPr>
        <sz val="11"/>
        <color rgb="FF000000"/>
        <rFont val="Calibri"/>
        <family val="2"/>
        <scheme val="minor"/>
      </rPr>
      <t xml:space="preserve"> chair that I paid well over $100 for.</t>
    </r>
  </si>
  <si>
    <r>
      <t xml:space="preserve">I really appreciate the quick response and thoughtful resolution. Jenny and Rich (local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were able to turn this </t>
    </r>
    <r>
      <rPr>
        <b/>
        <sz val="11"/>
        <color rgb="FFFF0000"/>
        <rFont val="Calibri"/>
        <family val="2"/>
        <scheme val="minor"/>
      </rPr>
      <t>bad experience</t>
    </r>
    <r>
      <rPr>
        <sz val="11"/>
        <color rgb="FF000000"/>
        <rFont val="Calibri"/>
        <family val="2"/>
        <scheme val="minor"/>
      </rPr>
      <t xml:space="preserve"> into a positive outcome. Thank you!</t>
    </r>
  </si>
  <si>
    <r>
      <t xml:space="preserve">Home Depot and Citi errors have cause my </t>
    </r>
    <r>
      <rPr>
        <b/>
        <sz val="11"/>
        <color rgb="FFFF0000"/>
        <rFont val="Calibri"/>
        <family val="2"/>
        <scheme val="minor"/>
      </rPr>
      <t>credit</t>
    </r>
    <r>
      <rPr>
        <sz val="11"/>
        <color rgb="FF000000"/>
        <rFont val="Calibri"/>
        <family val="2"/>
        <scheme val="minor"/>
      </rPr>
      <t xml:space="preserve"> score to drop 80 points. Citi does not want to contact credit agencies on my behalf to acknowledge their errors.   I will NEVER spend another dime with Home Depot</t>
    </r>
  </si>
  <si>
    <r>
      <t xml:space="preserve">We shop a lot at Home Depot but the quality of this flooring was so </t>
    </r>
    <r>
      <rPr>
        <b/>
        <sz val="11"/>
        <color rgb="FFFF0000"/>
        <rFont val="Calibri"/>
        <family val="2"/>
        <scheme val="minor"/>
      </rPr>
      <t>disappointing</t>
    </r>
    <r>
      <rPr>
        <sz val="11"/>
        <color rgb="FF000000"/>
        <rFont val="Calibri"/>
        <family val="2"/>
        <scheme val="minor"/>
      </rPr>
      <t xml:space="preserve">. We felt we had been sold a bill of goods.  We were hesitant to return and shop but the quick response to our complaint has restored our faith in your </t>
    </r>
    <r>
      <rPr>
        <b/>
        <sz val="11"/>
        <color rgb="FFFF0000"/>
        <rFont val="Calibri"/>
        <family val="2"/>
        <scheme val="minor"/>
      </rPr>
      <t>store</t>
    </r>
    <r>
      <rPr>
        <sz val="11"/>
        <color rgb="FF000000"/>
        <rFont val="Calibri"/>
        <family val="2"/>
        <scheme val="minor"/>
      </rPr>
      <t xml:space="preserve"> although we will be very cautious, evaluating the quality of anything we buy.</t>
    </r>
  </si>
  <si>
    <r>
      <t xml:space="preserve">My issue was with the manger at the local </t>
    </r>
    <r>
      <rPr>
        <b/>
        <sz val="11"/>
        <color rgb="FFFF0000"/>
        <rFont val="Calibri"/>
        <family val="2"/>
        <scheme val="minor"/>
      </rPr>
      <t>store</t>
    </r>
    <r>
      <rPr>
        <sz val="11"/>
        <color rgb="FF000000"/>
        <rFont val="Calibri"/>
        <family val="2"/>
        <scheme val="minor"/>
      </rPr>
      <t xml:space="preserve">, his name is Alfred, my time was wasted for </t>
    </r>
    <r>
      <rPr>
        <b/>
        <sz val="11"/>
        <color rgb="FFFF0000"/>
        <rFont val="Calibri"/>
        <family val="2"/>
        <scheme val="minor"/>
      </rPr>
      <t>45 minutes</t>
    </r>
    <r>
      <rPr>
        <sz val="11"/>
        <color rgb="FF000000"/>
        <rFont val="Calibri"/>
        <family val="2"/>
        <scheme val="minor"/>
      </rPr>
      <t xml:space="preserve"> picking up a curbside order.  After numerous </t>
    </r>
    <r>
      <rPr>
        <b/>
        <sz val="11"/>
        <color rgb="FFFF0000"/>
        <rFont val="Calibri"/>
        <family val="2"/>
        <scheme val="minor"/>
      </rPr>
      <t>attempts</t>
    </r>
    <r>
      <rPr>
        <sz val="11"/>
        <color rgb="FF000000"/>
        <rFont val="Calibri"/>
        <family val="2"/>
        <scheme val="minor"/>
      </rPr>
      <t xml:space="preserve"> to call the store (about 8 times) I had to go in the store and find someone to </t>
    </r>
    <r>
      <rPr>
        <b/>
        <sz val="11"/>
        <color rgb="FFFF0000"/>
        <rFont val="Calibri"/>
        <family val="2"/>
        <scheme val="minor"/>
      </rPr>
      <t>help me</t>
    </r>
    <r>
      <rPr>
        <sz val="11"/>
        <color rgb="FF000000"/>
        <rFont val="Calibri"/>
        <family val="2"/>
        <scheme val="minor"/>
      </rPr>
      <t xml:space="preserve">. Alfred was </t>
    </r>
    <r>
      <rPr>
        <b/>
        <sz val="11"/>
        <color rgb="FFFF0000"/>
        <rFont val="Calibri"/>
        <family val="2"/>
        <scheme val="minor"/>
      </rPr>
      <t>impatient</t>
    </r>
    <r>
      <rPr>
        <sz val="11"/>
        <color rgb="FF000000"/>
        <rFont val="Calibri"/>
        <family val="2"/>
        <scheme val="minor"/>
      </rPr>
      <t xml:space="preserve"> and said the item had been moved. I told him i was </t>
    </r>
    <r>
      <rPr>
        <b/>
        <sz val="11"/>
        <color rgb="FFFF0000"/>
        <rFont val="Calibri"/>
        <family val="2"/>
        <scheme val="minor"/>
      </rPr>
      <t>not happy with the service</t>
    </r>
    <r>
      <rPr>
        <sz val="11"/>
        <color rgb="FF000000"/>
        <rFont val="Calibri"/>
        <family val="2"/>
        <scheme val="minor"/>
      </rPr>
      <t xml:space="preserve"> and he said ok, sorry.  He never offered anything for my inconvenience and his apology was half hearted and it seemed like oh well. I have spent thousands of dollars at your store but I am rethinking shopping there again, and to think I was about to purchase a new weed eater and edger.  Very </t>
    </r>
    <r>
      <rPr>
        <b/>
        <sz val="11"/>
        <color rgb="FFFF0000"/>
        <rFont val="Calibri"/>
        <family val="2"/>
        <scheme val="minor"/>
      </rPr>
      <t>disappointed</t>
    </r>
    <r>
      <rPr>
        <sz val="11"/>
        <color rgb="FF000000"/>
        <rFont val="Calibri"/>
        <family val="2"/>
        <scheme val="minor"/>
      </rPr>
      <t xml:space="preserve"> in Home Depot, and Alfred is a </t>
    </r>
    <r>
      <rPr>
        <b/>
        <sz val="11"/>
        <color rgb="FFFF0000"/>
        <rFont val="Calibri"/>
        <family val="2"/>
        <scheme val="minor"/>
      </rPr>
      <t>disgrace</t>
    </r>
    <r>
      <rPr>
        <sz val="11"/>
        <color rgb="FF000000"/>
        <rFont val="Calibri"/>
        <family val="2"/>
        <scheme val="minor"/>
      </rPr>
      <t xml:space="preserve"> and could not be in management with such a poor </t>
    </r>
    <r>
      <rPr>
        <b/>
        <sz val="11"/>
        <color rgb="FFFF0000"/>
        <rFont val="Calibri"/>
        <family val="2"/>
        <scheme val="minor"/>
      </rPr>
      <t>attitude</t>
    </r>
    <r>
      <rPr>
        <sz val="11"/>
        <color rgb="FF000000"/>
        <rFont val="Calibri"/>
        <family val="2"/>
        <scheme val="minor"/>
      </rPr>
      <t xml:space="preserve"> towards customers.</t>
    </r>
  </si>
  <si>
    <r>
      <t xml:space="preserve">This whole installation process was a </t>
    </r>
    <r>
      <rPr>
        <b/>
        <sz val="11"/>
        <color rgb="FFFF0000"/>
        <rFont val="Calibri"/>
        <family val="2"/>
        <scheme val="minor"/>
      </rPr>
      <t>nightmare</t>
    </r>
    <r>
      <rPr>
        <sz val="11"/>
        <color rgb="FF000000"/>
        <rFont val="Calibri"/>
        <family val="2"/>
        <scheme val="minor"/>
      </rPr>
      <t xml:space="preserve">.The contractor's were </t>
    </r>
    <r>
      <rPr>
        <b/>
        <sz val="11"/>
        <color rgb="FFFF0000"/>
        <rFont val="Calibri"/>
        <family val="2"/>
        <scheme val="minor"/>
      </rPr>
      <t>horrible</t>
    </r>
    <r>
      <rPr>
        <sz val="11"/>
        <color rgb="FF000000"/>
        <rFont val="Calibri"/>
        <family val="2"/>
        <scheme val="minor"/>
      </rPr>
      <t xml:space="preserve"> . it took over eight day to get my project complete. Was told that they were coming out and never showed a couple of times. Came out with </t>
    </r>
    <r>
      <rPr>
        <b/>
        <sz val="11"/>
        <color rgb="FFFF0000"/>
        <rFont val="Calibri"/>
        <family val="2"/>
        <scheme val="minor"/>
      </rPr>
      <t>damaged</t>
    </r>
    <r>
      <rPr>
        <sz val="11"/>
        <color rgb="FF000000"/>
        <rFont val="Calibri"/>
        <family val="2"/>
        <scheme val="minor"/>
      </rPr>
      <t xml:space="preserve"> product, workers hurt on the job. A complete nightmare  and for my inconvenience  I  was offered  a $50 </t>
    </r>
    <r>
      <rPr>
        <b/>
        <sz val="11"/>
        <color rgb="FFFF0000"/>
        <rFont val="Calibri"/>
        <family val="2"/>
        <scheme val="minor"/>
      </rPr>
      <t>gift card</t>
    </r>
    <r>
      <rPr>
        <sz val="11"/>
        <color rgb="FF000000"/>
        <rFont val="Calibri"/>
        <family val="2"/>
        <scheme val="minor"/>
      </rPr>
      <t xml:space="preserve"> when I missed Making hundreds a day to be home when workers did not show... A complete  Nightmare</t>
    </r>
  </si>
  <si>
    <r>
      <t xml:space="preserve">Rebeca was great.  The </t>
    </r>
    <r>
      <rPr>
        <b/>
        <sz val="11"/>
        <color rgb="FFFF0000"/>
        <rFont val="Calibri"/>
        <family val="2"/>
        <scheme val="minor"/>
      </rPr>
      <t>problem with my</t>
    </r>
    <r>
      <rPr>
        <sz val="11"/>
        <color rgb="FF000000"/>
        <rFont val="Calibri"/>
        <family val="2"/>
        <scheme val="minor"/>
      </rPr>
      <t xml:space="preserve"> issue was more of a manufacturer issue.  I needed this light and there is a shortage of them.  I went to 3 stores and found one.  The associate at the </t>
    </r>
    <r>
      <rPr>
        <b/>
        <sz val="11"/>
        <color rgb="FFFF0000"/>
        <rFont val="Calibri"/>
        <family val="2"/>
        <scheme val="minor"/>
      </rPr>
      <t>store</t>
    </r>
    <r>
      <rPr>
        <sz val="11"/>
        <color rgb="FF000000"/>
        <rFont val="Calibri"/>
        <family val="2"/>
        <scheme val="minor"/>
      </rPr>
      <t xml:space="preserve"> said the manufacturer visited the store and told them supplies wouldn''t be replenished till August.  I ended up keeping this light and bought a new separate accessory to make it work.  However, that is not fair to my customer who had to pay for the additional accessory.  Basically, this was a </t>
    </r>
    <r>
      <rPr>
        <b/>
        <sz val="11"/>
        <color rgb="FFFF0000"/>
        <rFont val="Calibri"/>
        <family val="2"/>
        <scheme val="minor"/>
      </rPr>
      <t>track</t>
    </r>
    <r>
      <rPr>
        <sz val="11"/>
        <color rgb="FF000000"/>
        <rFont val="Calibri"/>
        <family val="2"/>
        <scheme val="minor"/>
      </rPr>
      <t xml:space="preserve"> light which came with its own track.  The supplied track was a poor fit for the lights.  The lights fit perfect into the accessory track I bought.  This is a profuct of HamptonBay and in my opinion this was their issue.  Anyway, the issue was resolved at my cost and creative work around.</t>
    </r>
  </si>
  <si>
    <r>
      <t xml:space="preserve">Our Veterans are very important and any </t>
    </r>
    <r>
      <rPr>
        <b/>
        <sz val="11"/>
        <color rgb="FFFF0000"/>
        <rFont val="Calibri"/>
        <family val="2"/>
        <scheme val="minor"/>
      </rPr>
      <t>discount</t>
    </r>
    <r>
      <rPr>
        <sz val="11"/>
        <color rgb="FF000000"/>
        <rFont val="Calibri"/>
        <family val="2"/>
        <scheme val="minor"/>
      </rPr>
      <t xml:space="preserve"> given to them is always appreciated.  We are grateful that Home Depot also thinks rhat way.</t>
    </r>
  </si>
  <si>
    <r>
      <t xml:space="preserve">As far as i know my customer care case is still open. No one has told me otherwise. I returned the excess materials today, but I''ve received no information about a </t>
    </r>
    <r>
      <rPr>
        <b/>
        <sz val="11"/>
        <color rgb="FFFF0000"/>
        <rFont val="Calibri"/>
        <family val="2"/>
        <scheme val="minor"/>
      </rPr>
      <t>refund</t>
    </r>
    <r>
      <rPr>
        <sz val="11"/>
        <color rgb="FF000000"/>
        <rFont val="Calibri"/>
        <family val="2"/>
        <scheme val="minor"/>
      </rPr>
      <t xml:space="preserve"> for the wrong materials that were delivered an installed, or the fact that the floor installation was incomplete. it is been 6 days since I opened my case and the only communication I have had was to schedule the return of the excess materials.</t>
    </r>
  </si>
  <si>
    <r>
      <t xml:space="preserve">I would advise to sell quality tested products. I am </t>
    </r>
    <r>
      <rPr>
        <b/>
        <sz val="11"/>
        <color rgb="FFFF0000"/>
        <rFont val="Calibri"/>
        <family val="2"/>
        <scheme val="minor"/>
      </rPr>
      <t>not happy</t>
    </r>
    <r>
      <rPr>
        <sz val="11"/>
        <color rgb="FF000000"/>
        <rFont val="Calibri"/>
        <family val="2"/>
        <scheme val="minor"/>
      </rPr>
      <t xml:space="preserve"> with Ryobi products.</t>
    </r>
  </si>
  <si>
    <r>
      <t xml:space="preserve">They have yet to resolve my issue. Even though the </t>
    </r>
    <r>
      <rPr>
        <b/>
        <sz val="11"/>
        <color rgb="FFFF0000"/>
        <rFont val="Calibri"/>
        <family val="2"/>
        <scheme val="minor"/>
      </rPr>
      <t>store</t>
    </r>
    <r>
      <rPr>
        <sz val="11"/>
        <color rgb="FF000000"/>
        <rFont val="Calibri"/>
        <family val="2"/>
        <scheme val="minor"/>
      </rPr>
      <t xml:space="preserve"> provided </t>
    </r>
    <r>
      <rPr>
        <b/>
        <sz val="11"/>
        <color rgb="FFFF0000"/>
        <rFont val="Calibri"/>
        <family val="2"/>
        <scheme val="minor"/>
      </rPr>
      <t>false information</t>
    </r>
    <r>
      <rPr>
        <sz val="11"/>
        <color rgb="FF000000"/>
        <rFont val="Calibri"/>
        <family val="2"/>
        <scheme val="minor"/>
      </rPr>
      <t xml:space="preserve"> in order to get me to make a large purchase, I was stuck to fix it. I was told to go into the store and get personal </t>
    </r>
    <r>
      <rPr>
        <b/>
        <sz val="11"/>
        <color rgb="FFFF0000"/>
        <rFont val="Calibri"/>
        <family val="2"/>
        <scheme val="minor"/>
      </rPr>
      <t>credit</t>
    </r>
    <r>
      <rPr>
        <sz val="11"/>
        <color rgb="FF000000"/>
        <rFont val="Calibri"/>
        <family val="2"/>
        <scheme val="minor"/>
      </rPr>
      <t xml:space="preserve"> and the balance will be </t>
    </r>
    <r>
      <rPr>
        <b/>
        <sz val="11"/>
        <color rgb="FFFF0000"/>
        <rFont val="Calibri"/>
        <family val="2"/>
        <scheme val="minor"/>
      </rPr>
      <t>transferred</t>
    </r>
    <r>
      <rPr>
        <sz val="11"/>
        <color rgb="FF000000"/>
        <rFont val="Calibri"/>
        <family val="2"/>
        <scheme val="minor"/>
      </rPr>
      <t xml:space="preserve">. I have since done that but the </t>
    </r>
    <r>
      <rPr>
        <b/>
        <sz val="11"/>
        <color rgb="FFFF0000"/>
        <rFont val="Calibri"/>
        <family val="2"/>
        <scheme val="minor"/>
      </rPr>
      <t>store is not</t>
    </r>
    <r>
      <rPr>
        <sz val="11"/>
        <color rgb="FF000000"/>
        <rFont val="Calibri"/>
        <family val="2"/>
        <scheme val="minor"/>
      </rPr>
      <t xml:space="preserve"> able to </t>
    </r>
    <r>
      <rPr>
        <b/>
        <sz val="11"/>
        <color rgb="FFFF0000"/>
        <rFont val="Calibri"/>
        <family val="2"/>
        <scheme val="minor"/>
      </rPr>
      <t>transfer</t>
    </r>
    <r>
      <rPr>
        <sz val="11"/>
        <color rgb="FF000000"/>
        <rFont val="Calibri"/>
        <family val="2"/>
        <scheme val="minor"/>
      </rPr>
      <t xml:space="preserve"> the balance. Customer service </t>
    </r>
    <r>
      <rPr>
        <b/>
        <sz val="11"/>
        <color rgb="FFFF0000"/>
        <rFont val="Calibri"/>
        <family val="2"/>
        <scheme val="minor"/>
      </rPr>
      <t>calls</t>
    </r>
    <r>
      <rPr>
        <sz val="11"/>
        <color rgb="FF000000"/>
        <rFont val="Calibri"/>
        <family val="2"/>
        <scheme val="minor"/>
      </rPr>
      <t xml:space="preserve"> and tells me the same thing every time but at the store and even the IT department are </t>
    </r>
    <r>
      <rPr>
        <b/>
        <sz val="11"/>
        <color rgb="FFFF0000"/>
        <rFont val="Calibri"/>
        <family val="2"/>
        <scheme val="minor"/>
      </rPr>
      <t>not able to do</t>
    </r>
    <r>
      <rPr>
        <sz val="11"/>
        <color rgb="FF000000"/>
        <rFont val="Calibri"/>
        <family val="2"/>
        <scheme val="minor"/>
      </rPr>
      <t xml:space="preserve"> it very </t>
    </r>
    <r>
      <rPr>
        <b/>
        <sz val="11"/>
        <color rgb="FFFF0000"/>
        <rFont val="Calibri"/>
        <family val="2"/>
        <scheme val="minor"/>
      </rPr>
      <t>disappointed</t>
    </r>
    <r>
      <rPr>
        <sz val="11"/>
        <color rgb="FF000000"/>
        <rFont val="Calibri"/>
        <family val="2"/>
        <scheme val="minor"/>
      </rPr>
      <t xml:space="preserve"> and plan to </t>
    </r>
    <r>
      <rPr>
        <b/>
        <sz val="11"/>
        <color rgb="FFFF0000"/>
        <rFont val="Calibri"/>
        <family val="2"/>
        <scheme val="minor"/>
      </rPr>
      <t>go elsewhere</t>
    </r>
    <r>
      <rPr>
        <sz val="11"/>
        <color rgb="FF000000"/>
        <rFont val="Calibri"/>
        <family val="2"/>
        <scheme val="minor"/>
      </rPr>
      <t xml:space="preserve"> for any further purchases for my business and Home.</t>
    </r>
  </si>
  <si>
    <r>
      <t xml:space="preserve">Tanisha was fine.  She had me reach out to the parts department and they were </t>
    </r>
    <r>
      <rPr>
        <b/>
        <sz val="11"/>
        <color rgb="FFFF0000"/>
        <rFont val="Calibri"/>
        <family val="2"/>
        <scheme val="minor"/>
      </rPr>
      <t>awful</t>
    </r>
    <r>
      <rPr>
        <sz val="11"/>
        <color rgb="FF000000"/>
        <rFont val="Calibri"/>
        <family val="2"/>
        <scheme val="minor"/>
      </rPr>
      <t xml:space="preserve">.  The issue is still </t>
    </r>
    <r>
      <rPr>
        <b/>
        <sz val="11"/>
        <color rgb="FFFF0000"/>
        <rFont val="Calibri"/>
        <family val="2"/>
        <scheme val="minor"/>
      </rPr>
      <t>not resolved</t>
    </r>
    <r>
      <rPr>
        <sz val="11"/>
        <color rgb="FF000000"/>
        <rFont val="Calibri"/>
        <family val="2"/>
        <scheme val="minor"/>
      </rPr>
      <t>.</t>
    </r>
  </si>
  <si>
    <r>
      <t xml:space="preserve">Yeah, never got my phone set with a new password for the military </t>
    </r>
    <r>
      <rPr>
        <b/>
        <sz val="11"/>
        <color rgb="FFFF0000"/>
        <rFont val="Calibri"/>
        <family val="2"/>
        <scheme val="minor"/>
      </rPr>
      <t>discount</t>
    </r>
    <r>
      <rPr>
        <sz val="11"/>
        <color rgb="FF000000"/>
        <rFont val="Calibri"/>
        <family val="2"/>
        <scheme val="minor"/>
      </rPr>
      <t xml:space="preserve">.  That was the problem in the first place.  The </t>
    </r>
    <r>
      <rPr>
        <b/>
        <sz val="11"/>
        <color rgb="FFFF0000"/>
        <rFont val="Calibri"/>
        <family val="2"/>
        <scheme val="minor"/>
      </rPr>
      <t>gift card</t>
    </r>
    <r>
      <rPr>
        <sz val="11"/>
        <color rgb="FF000000"/>
        <rFont val="Calibri"/>
        <family val="2"/>
        <scheme val="minor"/>
      </rPr>
      <t xml:space="preserve"> was a thoughtful touch though.  John Novak</t>
    </r>
  </si>
  <si>
    <r>
      <t xml:space="preserve">Nothing changed with this issue and Im still </t>
    </r>
    <r>
      <rPr>
        <b/>
        <sz val="11"/>
        <color rgb="FFFF0000"/>
        <rFont val="Calibri"/>
        <family val="2"/>
        <scheme val="minor"/>
      </rPr>
      <t>out the money</t>
    </r>
    <r>
      <rPr>
        <sz val="11"/>
        <color rgb="FF000000"/>
        <rFont val="Calibri"/>
        <family val="2"/>
        <scheme val="minor"/>
      </rPr>
      <t xml:space="preserve"> for a crew to do work we couldn''t do because Home Depot failed on my delivery for the 3rd time.</t>
    </r>
  </si>
  <si>
    <r>
      <t>Terrible</t>
    </r>
    <r>
      <rPr>
        <sz val="11"/>
        <color rgb="FF000000"/>
        <rFont val="Calibri"/>
        <family val="2"/>
        <scheme val="minor"/>
      </rPr>
      <t xml:space="preserve"> experience with Home Depot, will expose the unfairness.</t>
    </r>
  </si>
  <si>
    <r>
      <t xml:space="preserve">My window has not yet been repaired  I was informed that the parts are in and </t>
    </r>
    <r>
      <rPr>
        <b/>
        <sz val="11"/>
        <color rgb="FFFF0000"/>
        <rFont val="Calibri"/>
        <family val="2"/>
        <scheme val="minor"/>
      </rPr>
      <t>someone would contact me</t>
    </r>
    <r>
      <rPr>
        <sz val="11"/>
        <color rgb="FF000000"/>
        <rFont val="Calibri"/>
        <family val="2"/>
        <scheme val="minor"/>
      </rPr>
      <t xml:space="preserve"> today. Time will tell. This complaint has been ongoing for three months, so how can I be satisfied l.</t>
    </r>
  </si>
  <si>
    <r>
      <t xml:space="preserve">I was looking for a special rental called the Jumping Jack Soil Compactor.  I called my local Home Depot and nobody seemed to know about it so I called the main headquarters of Home Depot in Georgia.  They didn''t know about it either.  </t>
    </r>
    <r>
      <rPr>
        <b/>
        <sz val="11"/>
        <color rgb="FFFF0000"/>
        <rFont val="Calibri"/>
        <family val="2"/>
        <scheme val="minor"/>
      </rPr>
      <t>I called back</t>
    </r>
    <r>
      <rPr>
        <sz val="11"/>
        <color rgb="FF000000"/>
        <rFont val="Calibri"/>
        <family val="2"/>
        <scheme val="minor"/>
      </rPr>
      <t xml:space="preserve"> several times and never got back to the person that claimed to do some research and </t>
    </r>
    <r>
      <rPr>
        <b/>
        <sz val="11"/>
        <color rgb="FFFF0000"/>
        <rFont val="Calibri"/>
        <family val="2"/>
        <scheme val="minor"/>
      </rPr>
      <t>get back to</t>
    </r>
    <r>
      <rPr>
        <sz val="11"/>
        <color rgb="FF000000"/>
        <rFont val="Calibri"/>
        <family val="2"/>
        <scheme val="minor"/>
      </rPr>
      <t xml:space="preserve"> me but got two others that did not know either.  Finally one person told me to take a picture of it to my local Home Depot and the tool rental </t>
    </r>
    <r>
      <rPr>
        <b/>
        <sz val="11"/>
        <color rgb="FFFF0000"/>
        <rFont val="Calibri"/>
        <family val="2"/>
        <scheme val="minor"/>
      </rPr>
      <t>manager</t>
    </r>
    <r>
      <rPr>
        <sz val="11"/>
        <color rgb="FF000000"/>
        <rFont val="Calibri"/>
        <family val="2"/>
        <scheme val="minor"/>
      </rPr>
      <t xml:space="preserve"> (an African) recognized it and placed an order to have it delivered to the local Home Depot (#3034).  So as far as i am concerned....He is the man of the day!</t>
    </r>
  </si>
  <si>
    <r>
      <t xml:space="preserve">All Miranda did was </t>
    </r>
    <r>
      <rPr>
        <b/>
        <sz val="11"/>
        <color rgb="FFFF0000"/>
        <rFont val="Calibri"/>
        <family val="2"/>
        <scheme val="minor"/>
      </rPr>
      <t>listen</t>
    </r>
    <r>
      <rPr>
        <sz val="11"/>
        <color rgb="FF000000"/>
        <rFont val="Calibri"/>
        <family val="2"/>
        <scheme val="minor"/>
      </rPr>
      <t xml:space="preserve"> and compile my dissatisfaction complaint with Your partner citi-bank!!!!!!</t>
    </r>
  </si>
  <si>
    <r>
      <t>After 7</t>
    </r>
    <r>
      <rPr>
        <sz val="11"/>
        <color rgb="FF000000"/>
        <rFont val="Calibri"/>
        <family val="2"/>
        <scheme val="minor"/>
      </rPr>
      <t xml:space="preserve">2 hours after reporting my issue, I still have </t>
    </r>
    <r>
      <rPr>
        <b/>
        <sz val="11"/>
        <color rgb="FFFF0000"/>
        <rFont val="Calibri"/>
        <family val="2"/>
        <scheme val="minor"/>
      </rPr>
      <t>not been contacted</t>
    </r>
    <r>
      <rPr>
        <sz val="11"/>
        <color rgb="FF000000"/>
        <rFont val="Calibri"/>
        <family val="2"/>
        <scheme val="minor"/>
      </rPr>
      <t xml:space="preserve"> by the Rogers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t>
    </r>
  </si>
  <si>
    <r>
      <t xml:space="preserve">lengthy time for </t>
    </r>
    <r>
      <rPr>
        <b/>
        <sz val="11"/>
        <color rgb="FFFF0000"/>
        <rFont val="Calibri"/>
        <family val="2"/>
        <scheme val="minor"/>
      </rPr>
      <t>refund</t>
    </r>
    <r>
      <rPr>
        <sz val="11"/>
        <color rgb="FF000000"/>
        <rFont val="Calibri"/>
        <family val="2"/>
        <scheme val="minor"/>
      </rPr>
      <t xml:space="preserve"> to return to my card</t>
    </r>
  </si>
  <si>
    <r>
      <t>Still waiting for a callback</t>
    </r>
    <r>
      <rPr>
        <sz val="11"/>
        <color rgb="FF000000"/>
        <rFont val="Calibri"/>
        <family val="2"/>
        <scheme val="minor"/>
      </rPr>
      <t xml:space="preserve"> and/or resolution.</t>
    </r>
  </si>
  <si>
    <r>
      <t xml:space="preserve">The installer deceived me and The Home Depot, stealing my money. The local </t>
    </r>
    <r>
      <rPr>
        <b/>
        <sz val="11"/>
        <color rgb="FFFF0000"/>
        <rFont val="Calibri"/>
        <family val="2"/>
        <scheme val="minor"/>
      </rPr>
      <t>managers</t>
    </r>
    <r>
      <rPr>
        <sz val="11"/>
        <color rgb="FF000000"/>
        <rFont val="Calibri"/>
        <family val="2"/>
        <scheme val="minor"/>
      </rPr>
      <t xml:space="preserve"> ignored my proof.</t>
    </r>
  </si>
  <si>
    <r>
      <t xml:space="preserve">I believe it was my disgruntlement with guys who stand out  in the parking lot and the street, asking for help. I hired a couple and they are kind of running a </t>
    </r>
    <r>
      <rPr>
        <b/>
        <sz val="11"/>
        <color rgb="FFFF0000"/>
        <rFont val="Calibri"/>
        <family val="2"/>
        <scheme val="minor"/>
      </rPr>
      <t>scam</t>
    </r>
    <r>
      <rPr>
        <sz val="11"/>
        <color rgb="FF000000"/>
        <rFont val="Calibri"/>
        <family val="2"/>
        <scheme val="minor"/>
      </rPr>
      <t xml:space="preserve"> there. They are not connected to Home Depot, but I think that Home Depot could not allow them there since so many people complained abo9ut the same thing.</t>
    </r>
  </si>
  <si>
    <r>
      <t xml:space="preserve">I really hope Home Depot hold their employees for their actions. The employee Ms Gracie and Mr Ed were disrespectful and down out </t>
    </r>
    <r>
      <rPr>
        <b/>
        <sz val="11"/>
        <color rgb="FFFF0000"/>
        <rFont val="Calibri"/>
        <family val="2"/>
        <scheme val="minor"/>
      </rPr>
      <t>rude</t>
    </r>
    <r>
      <rPr>
        <sz val="11"/>
        <color rgb="FF000000"/>
        <rFont val="Calibri"/>
        <family val="2"/>
        <scheme val="minor"/>
      </rPr>
      <t xml:space="preserve">.  I wish to never come back to the Cascade </t>
    </r>
    <r>
      <rPr>
        <b/>
        <sz val="11"/>
        <color rgb="FFFF0000"/>
        <rFont val="Calibri"/>
        <family val="2"/>
        <scheme val="minor"/>
      </rPr>
      <t>store</t>
    </r>
    <r>
      <rPr>
        <sz val="11"/>
        <color rgb="FF000000"/>
        <rFont val="Calibri"/>
        <family val="2"/>
        <scheme val="minor"/>
      </rPr>
      <t xml:space="preserve">, or Home Depot. My plans are to closed my card and take my visit to Lowes or order from Amazon for my home </t>
    </r>
    <r>
      <rPr>
        <b/>
        <sz val="11"/>
        <color rgb="FFFF0000"/>
        <rFont val="Calibri"/>
        <family val="2"/>
        <scheme val="minor"/>
      </rPr>
      <t>repair</t>
    </r>
    <r>
      <rPr>
        <sz val="11"/>
        <color rgb="FF000000"/>
        <rFont val="Calibri"/>
        <family val="2"/>
        <scheme val="minor"/>
      </rPr>
      <t xml:space="preserve"> supplies.</t>
    </r>
  </si>
  <si>
    <r>
      <t xml:space="preserve">Jonathan reached out to the manufacturer for me to see if they would be able to send me the </t>
    </r>
    <r>
      <rPr>
        <b/>
        <sz val="11"/>
        <color rgb="FFFF0000"/>
        <rFont val="Calibri"/>
        <family val="2"/>
        <scheme val="minor"/>
      </rPr>
      <t>replacement</t>
    </r>
    <r>
      <rPr>
        <sz val="11"/>
        <color rgb="FF000000"/>
        <rFont val="Calibri"/>
        <family val="2"/>
        <scheme val="minor"/>
      </rPr>
      <t xml:space="preserve"> parts I needed even though we were not able to locate my receipt information. Thankfully they did send me the parts with no hassle. Thank you so much!!!</t>
    </r>
  </si>
  <si>
    <r>
      <t xml:space="preserve">Customer care or wither homedepot.com&amp; all the representatives told me the same thing but nothing was done&amp;did </t>
    </r>
    <r>
      <rPr>
        <b/>
        <sz val="11"/>
        <color rgb="FFFF0000"/>
        <rFont val="Calibri"/>
        <family val="2"/>
        <scheme val="minor"/>
      </rPr>
      <t>not help me</t>
    </r>
    <r>
      <rPr>
        <sz val="11"/>
        <color rgb="FF000000"/>
        <rFont val="Calibri"/>
        <family val="2"/>
        <scheme val="minor"/>
      </rPr>
      <t xml:space="preserve"> at all&amp; telling me the problem was IT ticket that </t>
    </r>
    <r>
      <rPr>
        <b/>
        <sz val="11"/>
        <color rgb="FFFF0000"/>
        <rFont val="Calibri"/>
        <family val="2"/>
        <scheme val="minor"/>
      </rPr>
      <t>no one helped</t>
    </r>
    <r>
      <rPr>
        <sz val="11"/>
        <color rgb="FF000000"/>
        <rFont val="Calibri"/>
        <family val="2"/>
        <scheme val="minor"/>
      </rPr>
      <t xml:space="preserve"> me&amp; up to now im </t>
    </r>
    <r>
      <rPr>
        <b/>
        <sz val="11"/>
        <color rgb="FFFF0000"/>
        <rFont val="Calibri"/>
        <family val="2"/>
        <scheme val="minor"/>
      </rPr>
      <t>still waiting</t>
    </r>
    <r>
      <rPr>
        <sz val="11"/>
        <color rgb="FF000000"/>
        <rFont val="Calibri"/>
        <family val="2"/>
        <scheme val="minor"/>
      </rPr>
      <t xml:space="preserve"> and the problem is my </t>
    </r>
    <r>
      <rPr>
        <b/>
        <sz val="11"/>
        <color rgb="FFFF0000"/>
        <rFont val="Calibri"/>
        <family val="2"/>
        <scheme val="minor"/>
      </rPr>
      <t>refund</t>
    </r>
    <r>
      <rPr>
        <sz val="11"/>
        <color rgb="FF000000"/>
        <rFont val="Calibri"/>
        <family val="2"/>
        <scheme val="minor"/>
      </rPr>
      <t xml:space="preserve"> from the returned item since april1, 2023.. over </t>
    </r>
    <r>
      <rPr>
        <b/>
        <sz val="11"/>
        <color rgb="FFFF0000"/>
        <rFont val="Calibri"/>
        <family val="2"/>
        <scheme val="minor"/>
      </rPr>
      <t>3 months</t>
    </r>
    <r>
      <rPr>
        <sz val="11"/>
        <color rgb="FF000000"/>
        <rFont val="Calibri"/>
        <family val="2"/>
        <scheme val="minor"/>
      </rPr>
      <t xml:space="preserve"> now. I received an email for the survey but never received an email from any of those departments.. resolution team did not help me either&amp; WORSE experience with home depot.. and it was not my </t>
    </r>
    <r>
      <rPr>
        <b/>
        <sz val="11"/>
        <color rgb="FFFF0000"/>
        <rFont val="Calibri"/>
        <family val="2"/>
        <scheme val="minor"/>
      </rPr>
      <t>first time</t>
    </r>
    <r>
      <rPr>
        <sz val="11"/>
        <color rgb="FF000000"/>
        <rFont val="Calibri"/>
        <family val="2"/>
        <scheme val="minor"/>
      </rPr>
      <t xml:space="preserve"> having problem with the HOME DEPOT&amp; which is my fault for not learning from my very </t>
    </r>
    <r>
      <rPr>
        <b/>
        <sz val="11"/>
        <color rgb="FFFF0000"/>
        <rFont val="Calibri"/>
        <family val="2"/>
        <scheme val="minor"/>
      </rPr>
      <t>bad experience</t>
    </r>
    <r>
      <rPr>
        <sz val="11"/>
        <color rgb="FF000000"/>
        <rFont val="Calibri"/>
        <family val="2"/>
        <scheme val="minor"/>
      </rPr>
      <t xml:space="preserve"> with HOME DEPOT&amp;. </t>
    </r>
    <r>
      <rPr>
        <b/>
        <sz val="11"/>
        <color rgb="FFFF0000"/>
        <rFont val="Calibri"/>
        <family val="2"/>
        <scheme val="minor"/>
      </rPr>
      <t>HORRIBLE</t>
    </r>
    <r>
      <rPr>
        <sz val="11"/>
        <color rgb="FF000000"/>
        <rFont val="Calibri"/>
        <family val="2"/>
        <scheme val="minor"/>
      </rPr>
      <t xml:space="preserve">, </t>
    </r>
    <r>
      <rPr>
        <b/>
        <sz val="11"/>
        <color rgb="FFFF0000"/>
        <rFont val="Calibri"/>
        <family val="2"/>
        <scheme val="minor"/>
      </rPr>
      <t>TERRIBLE</t>
    </r>
    <r>
      <rPr>
        <sz val="11"/>
        <color rgb="FF000000"/>
        <rFont val="Calibri"/>
        <family val="2"/>
        <scheme val="minor"/>
      </rPr>
      <t xml:space="preserve">, WORSE EXPERIENCE&amp;.i was advised to have a lawyer handle it&amp; it really affects my health&amp; from frustrations and </t>
    </r>
    <r>
      <rPr>
        <b/>
        <sz val="11"/>
        <color rgb="FFFF0000"/>
        <rFont val="Calibri"/>
        <family val="2"/>
        <scheme val="minor"/>
      </rPr>
      <t>stress</t>
    </r>
    <r>
      <rPr>
        <sz val="11"/>
        <color rgb="FF000000"/>
        <rFont val="Calibri"/>
        <family val="2"/>
        <scheme val="minor"/>
      </rPr>
      <t xml:space="preserve"> calling them every week and getting the same answer but nothing done&amp; they just playing with the customers &amp; all words but no actions DONE..</t>
    </r>
  </si>
  <si>
    <r>
      <t xml:space="preserve">No one cares. After spending over $3000 on decking and railings I had to remove the pieces myself from the racks. It took </t>
    </r>
    <r>
      <rPr>
        <b/>
        <sz val="11"/>
        <color rgb="FFFF0000"/>
        <rFont val="Calibri"/>
        <family val="2"/>
        <scheme val="minor"/>
      </rPr>
      <t>over an hour</t>
    </r>
    <r>
      <rPr>
        <sz val="11"/>
        <color rgb="FF000000"/>
        <rFont val="Calibri"/>
        <family val="2"/>
        <scheme val="minor"/>
      </rPr>
      <t xml:space="preserve"> and a half but was told it would be a </t>
    </r>
    <r>
      <rPr>
        <b/>
        <sz val="11"/>
        <color rgb="FFFF0000"/>
        <rFont val="Calibri"/>
        <family val="2"/>
        <scheme val="minor"/>
      </rPr>
      <t>long time</t>
    </r>
    <r>
      <rPr>
        <sz val="11"/>
        <color rgb="FF000000"/>
        <rFont val="Calibri"/>
        <family val="2"/>
        <scheme val="minor"/>
      </rPr>
      <t xml:space="preserve"> for them to do it. </t>
    </r>
    <r>
      <rPr>
        <b/>
        <sz val="11"/>
        <color rgb="FFFF0000"/>
        <rFont val="Calibri"/>
        <family val="2"/>
        <scheme val="minor"/>
      </rPr>
      <t>Not very helpful</t>
    </r>
    <r>
      <rPr>
        <sz val="11"/>
        <color rgb="FF000000"/>
        <rFont val="Calibri"/>
        <family val="2"/>
        <scheme val="minor"/>
      </rPr>
      <t>.</t>
    </r>
  </si>
  <si>
    <r>
      <t xml:space="preserve">Kristi was awesome. However in St. Thomas, USVI, it wS difficult to get the issue resolved. I called and Kristin solved the issue in less than </t>
    </r>
    <r>
      <rPr>
        <b/>
        <sz val="11"/>
        <color rgb="FFFF0000"/>
        <rFont val="Calibri"/>
        <family val="2"/>
        <scheme val="minor"/>
      </rPr>
      <t>10 minutes</t>
    </r>
    <r>
      <rPr>
        <sz val="11"/>
        <color rgb="FF000000"/>
        <rFont val="Calibri"/>
        <family val="2"/>
        <scheme val="minor"/>
      </rPr>
      <t>. She is fabulous!</t>
    </r>
  </si>
  <si>
    <r>
      <t xml:space="preserve">Home Depot need to have and higher secret shoppers for the new employees even the ones who have a record complaint of customer service and customer service </t>
    </r>
    <r>
      <rPr>
        <b/>
        <sz val="11"/>
        <color rgb="FFFF0000"/>
        <rFont val="Calibri"/>
        <family val="2"/>
        <scheme val="minor"/>
      </rPr>
      <t>skills</t>
    </r>
    <r>
      <rPr>
        <sz val="11"/>
        <color rgb="FF000000"/>
        <rFont val="Calibri"/>
        <family val="2"/>
        <scheme val="minor"/>
      </rPr>
      <t xml:space="preserve">. A secret shopper you hire they play like they''re an ordinary customer they evaluate the performance and the skills and the communication as well as the timely fashion being a Home Depot representative assisting customers so that the secret shopper can place to the HR department in evaluate the performance without the employee representative acknowledging that they've been working with a secret shopper. This gives the exquisite timely fashion to evaluate employees to reassure that the hired employee will accommodate and provide excellent service. Secret shoppers are hired at minimum wage majority are senior citizens and what they do is they call randomly and they get the name the date and the time when communicating with an online service customer or at the </t>
    </r>
    <r>
      <rPr>
        <b/>
        <sz val="11"/>
        <color rgb="FFFF0000"/>
        <rFont val="Calibri"/>
        <family val="2"/>
        <scheme val="minor"/>
      </rPr>
      <t>store</t>
    </r>
    <r>
      <rPr>
        <sz val="11"/>
        <color rgb="FF000000"/>
        <rFont val="Calibri"/>
        <family val="2"/>
        <scheme val="minor"/>
      </rPr>
      <t xml:space="preserve"> in a physical evaluation monitoring how well the store is clean how well the cash register was alerted to assist customers where they stalking the shelves accordingly this way you can see as a Home Depot CEO who evaluates having and hiring good employees is to provide a set of secret shoppers for reinsurance that the employee is doing what they're paid for and that they like customers they like people they like to conversate they like to assist and they are </t>
    </r>
    <r>
      <rPr>
        <b/>
        <sz val="11"/>
        <color rgb="FFFF0000"/>
        <rFont val="Calibri"/>
        <family val="2"/>
        <scheme val="minor"/>
      </rPr>
      <t>honored</t>
    </r>
    <r>
      <rPr>
        <sz val="11"/>
        <color rgb="FF000000"/>
        <rFont val="Calibri"/>
        <family val="2"/>
        <scheme val="minor"/>
      </rPr>
      <t xml:space="preserve"> to have a paycheck by Home Depot not to get a paycheck and treat people like </t>
    </r>
    <r>
      <rPr>
        <b/>
        <sz val="11"/>
        <color rgb="FFFF0000"/>
        <rFont val="Calibri"/>
        <family val="2"/>
        <scheme val="minor"/>
      </rPr>
      <t>crap</t>
    </r>
    <r>
      <rPr>
        <sz val="11"/>
        <color rgb="FF000000"/>
        <rFont val="Calibri"/>
        <family val="2"/>
        <scheme val="minor"/>
      </rPr>
      <t xml:space="preserve"> that was my experience I felt for </t>
    </r>
    <r>
      <rPr>
        <b/>
        <sz val="11"/>
        <color rgb="FFFF0000"/>
        <rFont val="Calibri"/>
        <family val="2"/>
        <scheme val="minor"/>
      </rPr>
      <t>3 months</t>
    </r>
    <r>
      <rPr>
        <sz val="11"/>
        <color rgb="FF000000"/>
        <rFont val="Calibri"/>
        <family val="2"/>
        <scheme val="minor"/>
      </rPr>
      <t xml:space="preserve"> the acknowledgment of nine people not able to assist accordingly and my email address was typed over and tampered were other orders were taken place not one individual out of nine assist until finally I got Krishna who assists me to recheck my email address my address my phone number and to find the resolution of why for 3 months ordering online was horrific for me due to a Home Depot representative who override and typed my email incorrect when I told him three times back in March 2023, and not only </t>
    </r>
    <r>
      <rPr>
        <b/>
        <sz val="11"/>
        <color rgb="FFFF0000"/>
        <rFont val="Calibri"/>
        <family val="2"/>
        <scheme val="minor"/>
      </rPr>
      <t>rude</t>
    </r>
    <r>
      <rPr>
        <sz val="11"/>
        <color rgb="FF000000"/>
        <rFont val="Calibri"/>
        <family val="2"/>
        <scheme val="minor"/>
      </rPr>
      <t xml:space="preserve"> but told me let me move forward and just type this in so I can hurry up and get this done his customer skills if I was a secret shopper I could have it evaluated and report it undocument to provide to the unemployment of state and federal that this employee who is seeking unemployment is not customer service skills or not customer service given so when they apply for employment that it will not relate to any type of customer service whatsoever shape and form this also justifies and support Home Depot so that it is assured when terminating </t>
    </r>
    <r>
      <rPr>
        <b/>
        <sz val="11"/>
        <color rgb="FFFF0000"/>
        <rFont val="Calibri"/>
        <family val="2"/>
        <scheme val="minor"/>
      </rPr>
      <t>bad customer service</t>
    </r>
    <r>
      <rPr>
        <sz val="11"/>
        <color rgb="FF000000"/>
        <rFont val="Calibri"/>
        <family val="2"/>
        <scheme val="minor"/>
      </rPr>
      <t xml:space="preserve"> of a representative from Home Depot there is documentation enough for the state to evaluate why the person was terminated secret shoppers are one of the best Advantage way in Silicon Valley in California who oversees every type of employment including Hotel landscaping and as well car wash business owners want to make sure that when they have customers spending their money at their facility that they return back as a happy customer and the only way to assure you are running your business well is to hire secret shopper to assist and to assure that every employee that works for the business and the dollar continues as the business grows is due to having the proper and corrective employee that you hire and not know </t>
    </r>
    <r>
      <rPr>
        <b/>
        <sz val="11"/>
        <color rgb="FFFF0000"/>
        <rFont val="Calibri"/>
        <family val="2"/>
        <scheme val="minor"/>
      </rPr>
      <t>bogus</t>
    </r>
    <r>
      <rPr>
        <sz val="11"/>
        <color rgb="FF000000"/>
        <rFont val="Calibri"/>
        <family val="2"/>
        <scheme val="minor"/>
      </rPr>
      <t xml:space="preserve"> one that just wants a paycheck, secret shoppers Home Depot needs to provide,!!</t>
    </r>
  </si>
  <si>
    <r>
      <t>train</t>
    </r>
    <r>
      <rPr>
        <sz val="11"/>
        <color rgb="FF000000"/>
        <rFont val="Calibri"/>
        <family val="2"/>
        <scheme val="minor"/>
      </rPr>
      <t xml:space="preserve"> this employee or just put them in another apartment, where he doesn''t have to cut wood I husband said he was very nice just did not measure correctly</t>
    </r>
  </si>
  <si>
    <r>
      <t xml:space="preserve">He indicated my issue would be resolved&amp;.a </t>
    </r>
    <r>
      <rPr>
        <b/>
        <sz val="11"/>
        <color rgb="FFFF0000"/>
        <rFont val="Calibri"/>
        <family val="2"/>
        <scheme val="minor"/>
      </rPr>
      <t>follow up</t>
    </r>
    <r>
      <rPr>
        <sz val="11"/>
        <color rgb="FF000000"/>
        <rFont val="Calibri"/>
        <family val="2"/>
        <scheme val="minor"/>
      </rPr>
      <t xml:space="preserve"> email indicated it was not.</t>
    </r>
  </si>
  <si>
    <r>
      <t xml:space="preserve">Your employees handled the situation professionally.  And I appreciate that. My </t>
    </r>
    <r>
      <rPr>
        <b/>
        <sz val="11"/>
        <color rgb="FFFF0000"/>
        <rFont val="Calibri"/>
        <family val="2"/>
        <scheme val="minor"/>
      </rPr>
      <t>refund</t>
    </r>
    <r>
      <rPr>
        <sz val="11"/>
        <color rgb="FF000000"/>
        <rFont val="Calibri"/>
        <family val="2"/>
        <scheme val="minor"/>
      </rPr>
      <t xml:space="preserve"> happened the same day as my call.  I could be </t>
    </r>
    <r>
      <rPr>
        <b/>
        <sz val="11"/>
        <color rgb="FFFF0000"/>
        <rFont val="Calibri"/>
        <family val="2"/>
        <scheme val="minor"/>
      </rPr>
      <t>compensated</t>
    </r>
    <r>
      <rPr>
        <sz val="11"/>
        <color rgb="FF000000"/>
        <rFont val="Calibri"/>
        <family val="2"/>
        <scheme val="minor"/>
      </rPr>
      <t xml:space="preserve"> for the </t>
    </r>
    <r>
      <rPr>
        <b/>
        <sz val="11"/>
        <color rgb="FFFF0000"/>
        <rFont val="Calibri"/>
        <family val="2"/>
        <scheme val="minor"/>
      </rPr>
      <t>second call</t>
    </r>
    <r>
      <rPr>
        <sz val="11"/>
        <color rgb="FF000000"/>
        <rFont val="Calibri"/>
        <family val="2"/>
        <scheme val="minor"/>
      </rPr>
      <t xml:space="preserve"> that I had to make. Thank you.</t>
    </r>
  </si>
  <si>
    <r>
      <t xml:space="preserve">I was told item </t>
    </r>
    <r>
      <rPr>
        <b/>
        <sz val="11"/>
        <color rgb="FFFF0000"/>
        <rFont val="Calibri"/>
        <family val="2"/>
        <scheme val="minor"/>
      </rPr>
      <t>out of stock</t>
    </r>
    <r>
      <rPr>
        <sz val="11"/>
        <color rgb="FF000000"/>
        <rFont val="Calibri"/>
        <family val="2"/>
        <scheme val="minor"/>
      </rPr>
      <t xml:space="preserve">,could not tell if or when it would </t>
    </r>
    <r>
      <rPr>
        <b/>
        <sz val="11"/>
        <color rgb="FFFF0000"/>
        <rFont val="Calibri"/>
        <family val="2"/>
        <scheme val="minor"/>
      </rPr>
      <t>back in stock</t>
    </r>
    <r>
      <rPr>
        <sz val="11"/>
        <color rgb="FF000000"/>
        <rFont val="Calibri"/>
        <family val="2"/>
        <scheme val="minor"/>
      </rPr>
      <t>, that I could callback in a month or so?? Would you be satisfied with that response?</t>
    </r>
  </si>
  <si>
    <r>
      <t xml:space="preserve">Oxford Home Depot's customer </t>
    </r>
    <r>
      <rPr>
        <b/>
        <sz val="11"/>
        <color rgb="FFFF0000"/>
        <rFont val="Calibri"/>
        <family val="2"/>
        <scheme val="minor"/>
      </rPr>
      <t>service is very poor</t>
    </r>
    <r>
      <rPr>
        <sz val="11"/>
        <color rgb="FF000000"/>
        <rFont val="Calibri"/>
        <family val="2"/>
        <scheme val="minor"/>
      </rPr>
      <t xml:space="preserve">. Online order delivered extremely </t>
    </r>
    <r>
      <rPr>
        <b/>
        <sz val="11"/>
        <color rgb="FFFF0000"/>
        <rFont val="Calibri"/>
        <family val="2"/>
        <scheme val="minor"/>
      </rPr>
      <t>damaged</t>
    </r>
    <r>
      <rPr>
        <sz val="11"/>
        <color rgb="FF000000"/>
        <rFont val="Calibri"/>
        <family val="2"/>
        <scheme val="minor"/>
      </rPr>
      <t>. No way handlers could not have known. Will be difficult to shop with Home Depot aagin.</t>
    </r>
  </si>
  <si>
    <r>
      <t xml:space="preserve">My problem is still unresolved. I called corporate on Friday 6/30/23, I have YET to hear anything from the Greensburg location or the corporate office. I am close to contacting the Better Business Borough or someone that would like to hear the story about how I am displaced and how little regard there is from the home depot </t>
    </r>
    <r>
      <rPr>
        <b/>
        <sz val="11"/>
        <color rgb="FFFF0000"/>
        <rFont val="Calibri"/>
        <family val="2"/>
        <scheme val="minor"/>
      </rPr>
      <t>store</t>
    </r>
    <r>
      <rPr>
        <sz val="11"/>
        <color rgb="FF000000"/>
        <rFont val="Calibri"/>
        <family val="2"/>
        <scheme val="minor"/>
      </rPr>
      <t xml:space="preserve"> for THEIR mistake and mis/</t>
    </r>
    <r>
      <rPr>
        <b/>
        <sz val="11"/>
        <color rgb="FFFF0000"/>
        <rFont val="Calibri"/>
        <family val="2"/>
        <scheme val="minor"/>
      </rPr>
      <t>lack of communication</t>
    </r>
    <r>
      <rPr>
        <sz val="11"/>
        <color rgb="FF000000"/>
        <rFont val="Calibri"/>
        <family val="2"/>
        <scheme val="minor"/>
      </rPr>
      <t>.</t>
    </r>
  </si>
  <si>
    <r>
      <t xml:space="preserve">I </t>
    </r>
    <r>
      <rPr>
        <b/>
        <sz val="11"/>
        <color rgb="FFFF0000"/>
        <rFont val="Calibri"/>
        <family val="2"/>
        <scheme val="minor"/>
      </rPr>
      <t>have not received</t>
    </r>
    <r>
      <rPr>
        <sz val="11"/>
        <color rgb="FF000000"/>
        <rFont val="Calibri"/>
        <family val="2"/>
        <scheme val="minor"/>
      </rPr>
      <t xml:space="preserve"> any information about the availability of the toilet lever for the Glacier Bay toilet that I  need to </t>
    </r>
    <r>
      <rPr>
        <b/>
        <sz val="11"/>
        <color rgb="FFFF0000"/>
        <rFont val="Calibri"/>
        <family val="2"/>
        <scheme val="minor"/>
      </rPr>
      <t>replace</t>
    </r>
    <r>
      <rPr>
        <sz val="11"/>
        <color rgb="FF000000"/>
        <rFont val="Calibri"/>
        <family val="2"/>
        <scheme val="minor"/>
      </rPr>
      <t>.</t>
    </r>
  </si>
  <si>
    <r>
      <t xml:space="preserve">Hiram was great he listened to my need and took immediate action.  Due to the fact that he had to contact the manufacturer of the product the </t>
    </r>
    <r>
      <rPr>
        <b/>
        <sz val="11"/>
        <color rgb="FFFF0000"/>
        <rFont val="Calibri"/>
        <family val="2"/>
        <scheme val="minor"/>
      </rPr>
      <t>response time</t>
    </r>
    <r>
      <rPr>
        <sz val="11"/>
        <color rgb="FF000000"/>
        <rFont val="Calibri"/>
        <family val="2"/>
        <scheme val="minor"/>
      </rPr>
      <t xml:space="preserve"> us out of his hands.  I </t>
    </r>
    <r>
      <rPr>
        <b/>
        <sz val="11"/>
        <color rgb="FFFF0000"/>
        <rFont val="Calibri"/>
        <family val="2"/>
        <scheme val="minor"/>
      </rPr>
      <t>still waiting</t>
    </r>
    <r>
      <rPr>
        <sz val="11"/>
        <color rgb="FF000000"/>
        <rFont val="Calibri"/>
        <family val="2"/>
        <scheme val="minor"/>
      </rPr>
      <t xml:space="preserve"> to hear back so the case is on-going.</t>
    </r>
  </si>
  <si>
    <r>
      <t xml:space="preserve">Bought low voltage flood lite in November 2022. went to Home Depot 6-29-2023 to buy </t>
    </r>
    <r>
      <rPr>
        <b/>
        <sz val="11"/>
        <color rgb="FFFF0000"/>
        <rFont val="Calibri"/>
        <family val="2"/>
        <scheme val="minor"/>
      </rPr>
      <t>replacement</t>
    </r>
    <r>
      <rPr>
        <sz val="11"/>
        <color rgb="FF000000"/>
        <rFont val="Calibri"/>
        <family val="2"/>
        <scheme val="minor"/>
      </rPr>
      <t xml:space="preserve"> part...no longer available!!!!! Wanted me to buy a compete new unit for $30.00 which is not like the old unit. I </t>
    </r>
    <r>
      <rPr>
        <b/>
        <sz val="11"/>
        <color rgb="FFFF0000"/>
        <rFont val="Calibri"/>
        <family val="2"/>
        <scheme val="minor"/>
      </rPr>
      <t>cannot understand</t>
    </r>
    <r>
      <rPr>
        <sz val="11"/>
        <color rgb="FF000000"/>
        <rFont val="Calibri"/>
        <family val="2"/>
        <scheme val="minor"/>
      </rPr>
      <t xml:space="preserve"> why a unit is no longer available in less than </t>
    </r>
    <r>
      <rPr>
        <b/>
        <sz val="11"/>
        <color rgb="FFFF0000"/>
        <rFont val="Calibri"/>
        <family val="2"/>
        <scheme val="minor"/>
      </rPr>
      <t>8 months</t>
    </r>
    <r>
      <rPr>
        <sz val="11"/>
        <color rgb="FF000000"/>
        <rFont val="Calibri"/>
        <family val="2"/>
        <scheme val="minor"/>
      </rPr>
      <t>? Unit  item # 1003111651 Model # Lo5517 Case # 33083575</t>
    </r>
  </si>
  <si>
    <r>
      <t xml:space="preserve">The </t>
    </r>
    <r>
      <rPr>
        <b/>
        <sz val="11"/>
        <color rgb="FFFF0000"/>
        <rFont val="Calibri"/>
        <family val="2"/>
        <scheme val="minor"/>
      </rPr>
      <t>manager</t>
    </r>
    <r>
      <rPr>
        <sz val="11"/>
        <color rgb="FF000000"/>
        <rFont val="Calibri"/>
        <family val="2"/>
        <scheme val="minor"/>
      </rPr>
      <t xml:space="preserve"> said he will </t>
    </r>
    <r>
      <rPr>
        <b/>
        <sz val="11"/>
        <color rgb="FFFF0000"/>
        <rFont val="Calibri"/>
        <family val="2"/>
        <scheme val="minor"/>
      </rPr>
      <t>credit</t>
    </r>
    <r>
      <rPr>
        <sz val="11"/>
        <color rgb="FF000000"/>
        <rFont val="Calibri"/>
        <family val="2"/>
        <scheme val="minor"/>
      </rPr>
      <t xml:space="preserve"> me back the pallet of concrete, but not the time it took me on the phone to get this stuff straight  I spent about </t>
    </r>
    <r>
      <rPr>
        <b/>
        <sz val="11"/>
        <color rgb="FFFF0000"/>
        <rFont val="Calibri"/>
        <family val="2"/>
        <scheme val="minor"/>
      </rPr>
      <t>three hours</t>
    </r>
    <r>
      <rPr>
        <sz val="11"/>
        <color rgb="FF000000"/>
        <rFont val="Calibri"/>
        <family val="2"/>
        <scheme val="minor"/>
      </rPr>
      <t xml:space="preserve"> of my time talking to multiple people</t>
    </r>
  </si>
  <si>
    <r>
      <t xml:space="preserve">Yes.  I bought 6-7 packages of Hampton String Lights for the backyard over the past 2-3 years. I noticed that some of them collected the bottom fifth of the bulb with water (they are outdoor lights).  some still worked, some didn''t. Eventually, as a result of my wife's prodding, I contacted HD to see if this issue can be rectified.  The HD person tried (very nicely, I might add) to get about 10-18 bulbs replaced, but the company only sent 6 (they just arrived) and asked if we had receipts.  I was under impression HD had all receipts!  And they go back 2-3 years. I told him I found 4-5 paper receipts, but I have </t>
    </r>
    <r>
      <rPr>
        <b/>
        <sz val="11"/>
        <color rgb="FFFF0000"/>
        <rFont val="Calibri"/>
        <family val="2"/>
        <scheme val="minor"/>
      </rPr>
      <t>not heard back</t>
    </r>
    <r>
      <rPr>
        <sz val="11"/>
        <color rgb="FF000000"/>
        <rFont val="Calibri"/>
        <family val="2"/>
        <scheme val="minor"/>
      </rPr>
      <t xml:space="preserve"> since from our HD contact person.. Does HD have my receipts?  Can I request copies be sent?  Can I submit the String Light receipts for bad bulbs still under </t>
    </r>
    <r>
      <rPr>
        <b/>
        <sz val="11"/>
        <color rgb="FFFF0000"/>
        <rFont val="Calibri"/>
        <family val="2"/>
        <scheme val="minor"/>
      </rPr>
      <t>warranty</t>
    </r>
    <r>
      <rPr>
        <sz val="11"/>
        <color rgb="FF000000"/>
        <rFont val="Calibri"/>
        <family val="2"/>
        <scheme val="minor"/>
      </rPr>
      <t>?  Who to: HD or the company?  Thanks.  My cell is 404 310 1044.</t>
    </r>
  </si>
  <si>
    <r>
      <t xml:space="preserve">They asked me to send a copy of my receipt and I told them it was faded. They wanted information from me and said they will track down receipt I gave them the date of purchase. But I get an email stating they don''t have anything. I was </t>
    </r>
    <r>
      <rPr>
        <b/>
        <sz val="11"/>
        <color rgb="FFFF0000"/>
        <rFont val="Calibri"/>
        <family val="2"/>
        <scheme val="minor"/>
      </rPr>
      <t>disappointed</t>
    </r>
    <r>
      <rPr>
        <sz val="11"/>
        <color rgb="FF000000"/>
        <rFont val="Calibri"/>
        <family val="2"/>
        <scheme val="minor"/>
      </rPr>
      <t xml:space="preserve"> and still have a </t>
    </r>
    <r>
      <rPr>
        <b/>
        <sz val="11"/>
        <color rgb="FFFF0000"/>
        <rFont val="Calibri"/>
        <family val="2"/>
        <scheme val="minor"/>
      </rPr>
      <t>garbage</t>
    </r>
    <r>
      <rPr>
        <sz val="11"/>
        <color rgb="FF000000"/>
        <rFont val="Calibri"/>
        <family val="2"/>
        <scheme val="minor"/>
      </rPr>
      <t xml:space="preserve"> disposal </t>
    </r>
    <r>
      <rPr>
        <b/>
        <sz val="11"/>
        <color rgb="FFFF0000"/>
        <rFont val="Calibri"/>
        <family val="2"/>
        <scheme val="minor"/>
      </rPr>
      <t>not working</t>
    </r>
    <r>
      <rPr>
        <sz val="11"/>
        <color rgb="FF000000"/>
        <rFont val="Calibri"/>
        <family val="2"/>
        <scheme val="minor"/>
      </rPr>
      <t>.</t>
    </r>
  </si>
  <si>
    <r>
      <t xml:space="preserve">I would like a call or written apology for the </t>
    </r>
    <r>
      <rPr>
        <b/>
        <sz val="11"/>
        <color rgb="FFFF0000"/>
        <rFont val="Calibri"/>
        <family val="2"/>
        <scheme val="minor"/>
      </rPr>
      <t>racist</t>
    </r>
    <r>
      <rPr>
        <sz val="11"/>
        <color rgb="FF000000"/>
        <rFont val="Calibri"/>
        <family val="2"/>
        <scheme val="minor"/>
      </rPr>
      <t xml:space="preserve"> comment made towards me by the employee. I now felt uncomfortable going into that </t>
    </r>
    <r>
      <rPr>
        <b/>
        <sz val="11"/>
        <color rgb="FFFF0000"/>
        <rFont val="Calibri"/>
        <family val="2"/>
        <scheme val="minor"/>
      </rPr>
      <t>store</t>
    </r>
    <r>
      <rPr>
        <sz val="11"/>
        <color rgb="FF000000"/>
        <rFont val="Calibri"/>
        <family val="2"/>
        <scheme val="minor"/>
      </rPr>
      <t>.</t>
    </r>
  </si>
  <si>
    <r>
      <t xml:space="preserve">Amy was very helpful.  Suggested alternate way to obtain the copy of the receipt that would save me from having to search my Pro Account.  Speed of receiving the </t>
    </r>
    <r>
      <rPr>
        <b/>
        <sz val="11"/>
        <color rgb="FFFF0000"/>
        <rFont val="Calibri"/>
        <family val="2"/>
        <scheme val="minor"/>
      </rPr>
      <t>gift card</t>
    </r>
    <r>
      <rPr>
        <sz val="11"/>
        <color rgb="FF000000"/>
        <rFont val="Calibri"/>
        <family val="2"/>
        <scheme val="minor"/>
      </rPr>
      <t xml:space="preserve"> was great.</t>
    </r>
  </si>
  <si>
    <r>
      <t>Better customer service</t>
    </r>
    <r>
      <rPr>
        <sz val="11"/>
        <color rgb="FF000000"/>
        <rFont val="Calibri"/>
        <family val="2"/>
        <scheme val="minor"/>
      </rPr>
      <t>. It is retail it apart of the Jo b description to assist with customers with items and help. Instead of being on their phone and avoiding helping customers that would probably took 5-</t>
    </r>
    <r>
      <rPr>
        <b/>
        <sz val="11"/>
        <color rgb="FFFF0000"/>
        <rFont val="Calibri"/>
        <family val="2"/>
        <scheme val="minor"/>
      </rPr>
      <t>10 minutes</t>
    </r>
    <r>
      <rPr>
        <sz val="11"/>
        <color rgb="FF000000"/>
        <rFont val="Calibri"/>
        <family val="2"/>
        <scheme val="minor"/>
      </rPr>
      <t xml:space="preserve"> took 45 minutes and still was not provided with service</t>
    </r>
  </si>
  <si>
    <r>
      <t xml:space="preserve">The Bennington </t>
    </r>
    <r>
      <rPr>
        <b/>
        <sz val="11"/>
        <color rgb="FFFF0000"/>
        <rFont val="Calibri"/>
        <family val="2"/>
        <scheme val="minor"/>
      </rPr>
      <t>Store</t>
    </r>
    <r>
      <rPr>
        <sz val="11"/>
        <color rgb="FF000000"/>
        <rFont val="Calibri"/>
        <family val="2"/>
        <scheme val="minor"/>
      </rPr>
      <t xml:space="preserve"> needs to be proactive and </t>
    </r>
    <r>
      <rPr>
        <b/>
        <sz val="11"/>
        <color rgb="FFFF0000"/>
        <rFont val="Calibri"/>
        <family val="2"/>
        <scheme val="minor"/>
      </rPr>
      <t>repair</t>
    </r>
    <r>
      <rPr>
        <sz val="11"/>
        <color rgb="FF000000"/>
        <rFont val="Calibri"/>
        <family val="2"/>
        <scheme val="minor"/>
      </rPr>
      <t xml:space="preserve"> </t>
    </r>
    <r>
      <rPr>
        <b/>
        <sz val="11"/>
        <color rgb="FFFF0000"/>
        <rFont val="Calibri"/>
        <family val="2"/>
        <scheme val="minor"/>
      </rPr>
      <t>broken</t>
    </r>
    <r>
      <rPr>
        <sz val="11"/>
        <color rgb="FF000000"/>
        <rFont val="Calibri"/>
        <family val="2"/>
        <scheme val="minor"/>
      </rPr>
      <t xml:space="preserve"> equipment in order to complete customers needs. The window shade cutter has been out of service for quite some time so I am not able to get the proper shades that I need. One of the sales associates suggested that I go to WalMart.</t>
    </r>
  </si>
  <si>
    <r>
      <t xml:space="preserve">Michelle went about and beyond. My disappointment was that the part I needed for my new HD ceiling fan </t>
    </r>
    <r>
      <rPr>
        <b/>
        <sz val="11"/>
        <color rgb="FFFF0000"/>
        <rFont val="Calibri"/>
        <family val="2"/>
        <scheme val="minor"/>
      </rPr>
      <t>was not available</t>
    </r>
    <r>
      <rPr>
        <sz val="11"/>
        <color rgb="FF000000"/>
        <rFont val="Calibri"/>
        <family val="2"/>
        <scheme val="minor"/>
      </rPr>
      <t>.</t>
    </r>
  </si>
  <si>
    <r>
      <t xml:space="preserve">Aisles at the home depot in Morrow, GA was blocked and not easily </t>
    </r>
    <r>
      <rPr>
        <b/>
        <sz val="11"/>
        <color rgb="FFFF0000"/>
        <rFont val="Calibri"/>
        <family val="2"/>
        <scheme val="minor"/>
      </rPr>
      <t>accessible</t>
    </r>
    <r>
      <rPr>
        <sz val="11"/>
        <color rgb="FF000000"/>
        <rFont val="Calibri"/>
        <family val="2"/>
        <scheme val="minor"/>
      </rPr>
      <t>.</t>
    </r>
  </si>
  <si>
    <r>
      <t xml:space="preserve">Customer representative made no effort at all to address my request to have contact with </t>
    </r>
    <r>
      <rPr>
        <b/>
        <sz val="11"/>
        <color rgb="FFFF0000"/>
        <rFont val="Calibri"/>
        <family val="2"/>
        <scheme val="minor"/>
      </rPr>
      <t>policy</t>
    </r>
    <r>
      <rPr>
        <sz val="11"/>
        <color rgb="FF000000"/>
        <rFont val="Calibri"/>
        <family val="2"/>
        <scheme val="minor"/>
      </rPr>
      <t xml:space="preserve"> representative. Patronized me while openly ignoring my concerns. </t>
    </r>
    <r>
      <rPr>
        <b/>
        <sz val="11"/>
        <color rgb="FFFF0000"/>
        <rFont val="Calibri"/>
        <family val="2"/>
        <scheme val="minor"/>
      </rPr>
      <t>Waste of time</t>
    </r>
    <r>
      <rPr>
        <sz val="11"/>
        <color rgb="FF000000"/>
        <rFont val="Calibri"/>
        <family val="2"/>
        <scheme val="minor"/>
      </rPr>
      <t>.</t>
    </r>
  </si>
  <si>
    <r>
      <t>Thanks so much to Will for his pleasant demeanor. Definitely helped de-</t>
    </r>
    <r>
      <rPr>
        <b/>
        <sz val="11"/>
        <color rgb="FFFF0000"/>
        <rFont val="Calibri"/>
        <family val="2"/>
        <scheme val="minor"/>
      </rPr>
      <t>escalate</t>
    </r>
    <r>
      <rPr>
        <sz val="11"/>
        <color rgb="FF000000"/>
        <rFont val="Calibri"/>
        <family val="2"/>
        <scheme val="minor"/>
      </rPr>
      <t xml:space="preserve"> the problem. He also had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Arden Ellis contact me the next morning. Mr Ellis explained In further detail what had occurred then kindly agreed to </t>
    </r>
    <r>
      <rPr>
        <b/>
        <sz val="11"/>
        <color rgb="FFFF0000"/>
        <rFont val="Calibri"/>
        <family val="2"/>
        <scheme val="minor"/>
      </rPr>
      <t>honor</t>
    </r>
    <r>
      <rPr>
        <sz val="11"/>
        <color rgb="FF000000"/>
        <rFont val="Calibri"/>
        <family val="2"/>
        <scheme val="minor"/>
      </rPr>
      <t xml:space="preserve"> the price given by the other HD store, even though the price had been an error due to a discontinued advertisement. Thanks to both for the excellent communication.</t>
    </r>
  </si>
  <si>
    <r>
      <t>Still awaiting</t>
    </r>
    <r>
      <rPr>
        <sz val="11"/>
        <color rgb="FF000000"/>
        <rFont val="Calibri"/>
        <family val="2"/>
        <scheme val="minor"/>
      </rPr>
      <t xml:space="preserve"> the Home Depot check settlement at this time, but it is probably on the way via regular mail.</t>
    </r>
  </si>
  <si>
    <r>
      <t xml:space="preserve">My refrigerator has been having issues since 4/16/23.  Between the Home Depot </t>
    </r>
    <r>
      <rPr>
        <b/>
        <sz val="11"/>
        <color rgb="FFFF0000"/>
        <rFont val="Calibri"/>
        <family val="2"/>
        <scheme val="minor"/>
      </rPr>
      <t>warranty</t>
    </r>
    <r>
      <rPr>
        <sz val="11"/>
        <color rgb="FF000000"/>
        <rFont val="Calibri"/>
        <family val="2"/>
        <scheme val="minor"/>
      </rPr>
      <t xml:space="preserve"> and the service technicians, no one seems to be able to fix this product.  I sm </t>
    </r>
    <r>
      <rPr>
        <b/>
        <sz val="11"/>
        <color rgb="FFFF0000"/>
        <rFont val="Calibri"/>
        <family val="2"/>
        <scheme val="minor"/>
      </rPr>
      <t>STILL waiting</t>
    </r>
    <r>
      <rPr>
        <sz val="11"/>
        <color rgb="FF000000"/>
        <rFont val="Calibri"/>
        <family val="2"/>
        <scheme val="minor"/>
      </rPr>
      <t xml:space="preserve"> and seriously have lost faith in Home Depot.</t>
    </r>
  </si>
  <si>
    <r>
      <t xml:space="preserve">Will was very professional and delivered what he </t>
    </r>
    <r>
      <rPr>
        <b/>
        <sz val="11"/>
        <color rgb="FFFF0000"/>
        <rFont val="Calibri"/>
        <family val="2"/>
        <scheme val="minor"/>
      </rPr>
      <t>promised</t>
    </r>
    <r>
      <rPr>
        <sz val="11"/>
        <color rgb="FF000000"/>
        <rFont val="Calibri"/>
        <family val="2"/>
        <scheme val="minor"/>
      </rPr>
      <t>.</t>
    </r>
  </si>
  <si>
    <r>
      <t xml:space="preserve">Home Depot employees very </t>
    </r>
    <r>
      <rPr>
        <b/>
        <sz val="11"/>
        <color rgb="FFFF0000"/>
        <rFont val="Calibri"/>
        <family val="2"/>
        <scheme val="minor"/>
      </rPr>
      <t>unprofessional</t>
    </r>
    <r>
      <rPr>
        <sz val="11"/>
        <color rgb="FF000000"/>
        <rFont val="Calibri"/>
        <family val="2"/>
        <scheme val="minor"/>
      </rPr>
      <t xml:space="preserve">. I called customer service. He told me that the </t>
    </r>
    <r>
      <rPr>
        <b/>
        <sz val="11"/>
        <color rgb="FFFF0000"/>
        <rFont val="Calibri"/>
        <family val="2"/>
        <scheme val="minor"/>
      </rPr>
      <t>manager</t>
    </r>
    <r>
      <rPr>
        <sz val="11"/>
        <color rgb="FF000000"/>
        <rFont val="Calibri"/>
        <family val="2"/>
        <scheme val="minor"/>
      </rPr>
      <t xml:space="preserve"> </t>
    </r>
    <r>
      <rPr>
        <b/>
        <sz val="11"/>
        <color rgb="FFFF0000"/>
        <rFont val="Calibri"/>
        <family val="2"/>
        <scheme val="minor"/>
      </rPr>
      <t>will contact</t>
    </r>
    <r>
      <rPr>
        <sz val="11"/>
        <color rgb="FF000000"/>
        <rFont val="Calibri"/>
        <family val="2"/>
        <scheme val="minor"/>
      </rPr>
      <t xml:space="preserve"> with me nobody ever dead Home Depot need to invest money. to </t>
    </r>
    <r>
      <rPr>
        <b/>
        <sz val="11"/>
        <color rgb="FFFF0000"/>
        <rFont val="Calibri"/>
        <family val="2"/>
        <scheme val="minor"/>
      </rPr>
      <t>train</t>
    </r>
    <r>
      <rPr>
        <sz val="11"/>
        <color rgb="FF000000"/>
        <rFont val="Calibri"/>
        <family val="2"/>
        <scheme val="minor"/>
      </rPr>
      <t xml:space="preserve"> their employees how to treat customers and keep their </t>
    </r>
    <r>
      <rPr>
        <b/>
        <sz val="11"/>
        <color rgb="FFFF0000"/>
        <rFont val="Calibri"/>
        <family val="2"/>
        <scheme val="minor"/>
      </rPr>
      <t>promises</t>
    </r>
    <r>
      <rPr>
        <sz val="11"/>
        <color rgb="FF000000"/>
        <rFont val="Calibri"/>
        <family val="2"/>
        <scheme val="minor"/>
      </rPr>
      <t>.</t>
    </r>
  </si>
  <si>
    <r>
      <t>Compensated</t>
    </r>
    <r>
      <rPr>
        <sz val="11"/>
        <color rgb="FF000000"/>
        <rFont val="Calibri"/>
        <family val="2"/>
        <scheme val="minor"/>
      </rPr>
      <t xml:space="preserve"> for our time from work and damage to mailbox</t>
    </r>
  </si>
  <si>
    <r>
      <t xml:space="preserve">I bought a freezer online and had it delivered. The product was </t>
    </r>
    <r>
      <rPr>
        <b/>
        <sz val="11"/>
        <color rgb="FFFF0000"/>
        <rFont val="Calibri"/>
        <family val="2"/>
        <scheme val="minor"/>
      </rPr>
      <t>damaged</t>
    </r>
    <r>
      <rPr>
        <sz val="11"/>
        <color rgb="FF000000"/>
        <rFont val="Calibri"/>
        <family val="2"/>
        <scheme val="minor"/>
      </rPr>
      <t xml:space="preserve"> </t>
    </r>
    <r>
      <rPr>
        <b/>
        <sz val="11"/>
        <color rgb="FFFF0000"/>
        <rFont val="Calibri"/>
        <family val="2"/>
        <scheme val="minor"/>
      </rPr>
      <t>broken</t>
    </r>
    <r>
      <rPr>
        <sz val="11"/>
        <color rgb="FF000000"/>
        <rFont val="Calibri"/>
        <family val="2"/>
        <scheme val="minor"/>
      </rPr>
      <t xml:space="preserve"> glass shelves and a gasket </t>
    </r>
    <r>
      <rPr>
        <b/>
        <sz val="11"/>
        <color rgb="FFFF0000"/>
        <rFont val="Calibri"/>
        <family val="2"/>
        <scheme val="minor"/>
      </rPr>
      <t>not working</t>
    </r>
    <r>
      <rPr>
        <sz val="11"/>
        <color rgb="FF000000"/>
        <rFont val="Calibri"/>
        <family val="2"/>
        <scheme val="minor"/>
      </rPr>
      <t>. Am waiting to hear from Vissani for a response.</t>
    </r>
  </si>
  <si>
    <r>
      <t xml:space="preserve">I made 2 </t>
    </r>
    <r>
      <rPr>
        <b/>
        <sz val="11"/>
        <color rgb="FFFF0000"/>
        <rFont val="Calibri"/>
        <family val="2"/>
        <scheme val="minor"/>
      </rPr>
      <t>calls</t>
    </r>
    <r>
      <rPr>
        <sz val="11"/>
        <color rgb="FF000000"/>
        <rFont val="Calibri"/>
        <family val="2"/>
        <scheme val="minor"/>
      </rPr>
      <t xml:space="preserve"> and left messages with support person and after a more then a week I have not gotten a callback</t>
    </r>
  </si>
  <si>
    <r>
      <t xml:space="preserve">Too many layer of personnel to wade through. While Omar tried he was </t>
    </r>
    <r>
      <rPr>
        <b/>
        <sz val="11"/>
        <color rgb="FFFF0000"/>
        <rFont val="Calibri"/>
        <family val="2"/>
        <scheme val="minor"/>
      </rPr>
      <t>not able to resolve</t>
    </r>
    <r>
      <rPr>
        <sz val="11"/>
        <color rgb="FF000000"/>
        <rFont val="Calibri"/>
        <family val="2"/>
        <scheme val="minor"/>
      </rPr>
      <t xml:space="preserve"> a seemingly simple request.</t>
    </r>
  </si>
  <si>
    <r>
      <t xml:space="preserve">Hampton bay ceiling fan is </t>
    </r>
    <r>
      <rPr>
        <b/>
        <sz val="11"/>
        <color rgb="FFFF0000"/>
        <rFont val="Calibri"/>
        <family val="2"/>
        <scheme val="minor"/>
      </rPr>
      <t>piece of junk</t>
    </r>
    <r>
      <rPr>
        <sz val="11"/>
        <color rgb="FF000000"/>
        <rFont val="Calibri"/>
        <family val="2"/>
        <scheme val="minor"/>
      </rPr>
      <t>!</t>
    </r>
  </si>
  <si>
    <r>
      <t xml:space="preserve">I came back for an issue with the sliding door for the </t>
    </r>
    <r>
      <rPr>
        <b/>
        <sz val="11"/>
        <color rgb="FFFF0000"/>
        <rFont val="Calibri"/>
        <family val="2"/>
        <scheme val="minor"/>
      </rPr>
      <t>second time</t>
    </r>
    <r>
      <rPr>
        <sz val="11"/>
        <color rgb="FF000000"/>
        <rFont val="Calibri"/>
        <family val="2"/>
        <scheme val="minor"/>
      </rPr>
      <t xml:space="preserve"> after getting it replaced and waiting for the </t>
    </r>
    <r>
      <rPr>
        <b/>
        <sz val="11"/>
        <color rgb="FFFF0000"/>
        <rFont val="Calibri"/>
        <family val="2"/>
        <scheme val="minor"/>
      </rPr>
      <t>replacement</t>
    </r>
    <r>
      <rPr>
        <sz val="11"/>
        <color rgb="FF000000"/>
        <rFont val="Calibri"/>
        <family val="2"/>
        <scheme val="minor"/>
      </rPr>
      <t xml:space="preserve"> to come in after 5 </t>
    </r>
    <r>
      <rPr>
        <b/>
        <sz val="11"/>
        <color rgb="FFFF0000"/>
        <rFont val="Calibri"/>
        <family val="2"/>
        <scheme val="minor"/>
      </rPr>
      <t>weeks</t>
    </r>
    <r>
      <rPr>
        <sz val="11"/>
        <color rgb="FF000000"/>
        <rFont val="Calibri"/>
        <family val="2"/>
        <scheme val="minor"/>
      </rPr>
      <t>. I felt homedepot needs to sell high quality products and provide the best service, unfortunately my experience with the whole order was not the way it could have been.</t>
    </r>
  </si>
  <si>
    <r>
      <t>If I rec</t>
    </r>
    <r>
      <rPr>
        <sz val="11"/>
        <color rgb="FF000000"/>
        <rFont val="Calibri"/>
        <family val="2"/>
        <scheme val="minor"/>
      </rPr>
      <t xml:space="preserve">eive a </t>
    </r>
    <r>
      <rPr>
        <b/>
        <sz val="11"/>
        <color rgb="FFFF0000"/>
        <rFont val="Calibri"/>
        <family val="2"/>
        <scheme val="minor"/>
      </rPr>
      <t>broken</t>
    </r>
    <r>
      <rPr>
        <sz val="11"/>
        <color rgb="FF000000"/>
        <rFont val="Calibri"/>
        <family val="2"/>
        <scheme val="minor"/>
      </rPr>
      <t xml:space="preserve"> item, I could get a </t>
    </r>
    <r>
      <rPr>
        <b/>
        <sz val="11"/>
        <color rgb="FFFF0000"/>
        <rFont val="Calibri"/>
        <family val="2"/>
        <scheme val="minor"/>
      </rPr>
      <t>replacement</t>
    </r>
    <r>
      <rPr>
        <sz val="11"/>
        <color rgb="FF000000"/>
        <rFont val="Calibri"/>
        <family val="2"/>
        <scheme val="minor"/>
      </rPr>
      <t xml:space="preserve"> part. If the replacement part will not be available for the next 6+ months, I could be sent whole new set as soon as I return the broken set for the same price as I purchased the original. It is absolutely </t>
    </r>
    <r>
      <rPr>
        <b/>
        <sz val="11"/>
        <color rgb="FFFF0000"/>
        <rFont val="Calibri"/>
        <family val="2"/>
        <scheme val="minor"/>
      </rPr>
      <t>ridiculous</t>
    </r>
    <r>
      <rPr>
        <sz val="11"/>
        <color rgb="FF000000"/>
        <rFont val="Calibri"/>
        <family val="2"/>
        <scheme val="minor"/>
      </rPr>
      <t xml:space="preserve"> to expect me to return the BROKEN set I purchased for $350 and buy the same new set for $799 as it is not on sale anymore. It is very </t>
    </r>
    <r>
      <rPr>
        <b/>
        <sz val="11"/>
        <color rgb="FFFF0000"/>
        <rFont val="Calibri"/>
        <family val="2"/>
        <scheme val="minor"/>
      </rPr>
      <t>disappointing</t>
    </r>
    <r>
      <rPr>
        <sz val="11"/>
        <color rgb="FF000000"/>
        <rFont val="Calibri"/>
        <family val="2"/>
        <scheme val="minor"/>
      </rPr>
      <t xml:space="preserve"> as I have purchased multiple sets of furniture from Home Depot and Hampton bay but after this experience I will not be purchasing or recommending to anybody anymore</t>
    </r>
  </si>
  <si>
    <r>
      <t xml:space="preserve">Never got </t>
    </r>
    <r>
      <rPr>
        <b/>
        <sz val="11"/>
        <color rgb="FFFF0000"/>
        <rFont val="Calibri"/>
        <family val="2"/>
        <scheme val="minor"/>
      </rPr>
      <t>follow up</t>
    </r>
    <r>
      <rPr>
        <sz val="11"/>
        <color rgb="FF000000"/>
        <rFont val="Calibri"/>
        <family val="2"/>
        <scheme val="minor"/>
      </rPr>
      <t xml:space="preserve"> but since complaint about </t>
    </r>
    <r>
      <rPr>
        <b/>
        <sz val="11"/>
        <color rgb="FFFF0000"/>
        <rFont val="Calibri"/>
        <family val="2"/>
        <scheme val="minor"/>
      </rPr>
      <t>manager</t>
    </r>
    <r>
      <rPr>
        <sz val="11"/>
        <color rgb="FF000000"/>
        <rFont val="Calibri"/>
        <family val="2"/>
        <scheme val="minor"/>
      </rPr>
      <t xml:space="preserve"> possibly swept under rug? Extremely </t>
    </r>
    <r>
      <rPr>
        <b/>
        <sz val="11"/>
        <color rgb="FFFF0000"/>
        <rFont val="Calibri"/>
        <family val="2"/>
        <scheme val="minor"/>
      </rPr>
      <t>unprofessional</t>
    </r>
  </si>
  <si>
    <r>
      <t xml:space="preserve">Alberto was mosdef professional.  His understanding that I knew what I was doing with the product was appreciative when troublshooting the product and its instrucions.  I believe he traded places wi me and he could appreciate my </t>
    </r>
    <r>
      <rPr>
        <b/>
        <sz val="11"/>
        <color rgb="FFFF0000"/>
        <rFont val="Calibri"/>
        <family val="2"/>
        <scheme val="minor"/>
      </rPr>
      <t>frustration</t>
    </r>
    <r>
      <rPr>
        <sz val="11"/>
        <color rgb="FF000000"/>
        <rFont val="Calibri"/>
        <family val="2"/>
        <scheme val="minor"/>
      </rPr>
      <t>. for that IM am appreciative for his efforts to solve my pb</t>
    </r>
  </si>
  <si>
    <r>
      <t xml:space="preserve">Jorge was very helpful and was able to point me in the right direction. I''m very much appreciative of his prompt assistance with getting me the contact information I needed to order my </t>
    </r>
    <r>
      <rPr>
        <b/>
        <sz val="11"/>
        <color rgb="FFFF0000"/>
        <rFont val="Calibri"/>
        <family val="2"/>
        <scheme val="minor"/>
      </rPr>
      <t>replacement</t>
    </r>
    <r>
      <rPr>
        <sz val="11"/>
        <color rgb="FF000000"/>
        <rFont val="Calibri"/>
        <family val="2"/>
        <scheme val="minor"/>
      </rPr>
      <t xml:space="preserve"> parts. Thanks!</t>
    </r>
  </si>
  <si>
    <r>
      <t xml:space="preserve">I think there was mis-communication.   I didn''t need a resolution.  I was just asking a question.   The person who </t>
    </r>
    <r>
      <rPr>
        <b/>
        <sz val="11"/>
        <color rgb="FFFF0000"/>
        <rFont val="Calibri"/>
        <family val="2"/>
        <scheme val="minor"/>
      </rPr>
      <t>transferred</t>
    </r>
    <r>
      <rPr>
        <sz val="11"/>
        <color rgb="FF000000"/>
        <rFont val="Calibri"/>
        <family val="2"/>
        <scheme val="minor"/>
      </rPr>
      <t xml:space="preserve"> my call to Julio, did not know the answer to my question and so they perceived that my call needed to be </t>
    </r>
    <r>
      <rPr>
        <b/>
        <sz val="11"/>
        <color rgb="FFFF0000"/>
        <rFont val="Calibri"/>
        <family val="2"/>
        <scheme val="minor"/>
      </rPr>
      <t>transferred to</t>
    </r>
    <r>
      <rPr>
        <sz val="11"/>
        <color rgb="FF000000"/>
        <rFont val="Calibri"/>
        <family val="2"/>
        <scheme val="minor"/>
      </rPr>
      <t xml:space="preserve"> the resolution department.   Hence, it took off from there, which I just had a question which was between the calling and </t>
    </r>
    <r>
      <rPr>
        <b/>
        <sz val="11"/>
        <color rgb="FFFF0000"/>
        <rFont val="Calibri"/>
        <family val="2"/>
        <scheme val="minor"/>
      </rPr>
      <t>transferring me</t>
    </r>
    <r>
      <rPr>
        <sz val="11"/>
        <color rgb="FF000000"/>
        <rFont val="Calibri"/>
        <family val="2"/>
        <scheme val="minor"/>
      </rPr>
      <t xml:space="preserve"> was answered by someone named Colleen.   She simply answered the question.   The answer was yes.   I can return the air conditioner.   That's all I was asking.  Since then, I still may try to get central air installed.   I have 90 days from date of purchase to return the unit.   It is unused and uninstalled, sitting on the floor.   Thank you for all your help.   I will stay in touch if I can find central air company to install central air unit under a 12-mo, 0% interest arrangement..</t>
    </r>
  </si>
  <si>
    <r>
      <t xml:space="preserve">The toolbox was </t>
    </r>
    <r>
      <rPr>
        <b/>
        <sz val="11"/>
        <color rgb="FFFF0000"/>
        <rFont val="Calibri"/>
        <family val="2"/>
        <scheme val="minor"/>
      </rPr>
      <t>damaged</t>
    </r>
    <r>
      <rPr>
        <sz val="11"/>
        <color rgb="FF000000"/>
        <rFont val="Calibri"/>
        <family val="2"/>
        <scheme val="minor"/>
      </rPr>
      <t xml:space="preserve"> and the </t>
    </r>
    <r>
      <rPr>
        <b/>
        <sz val="11"/>
        <color rgb="FFFF0000"/>
        <rFont val="Calibri"/>
        <family val="2"/>
        <scheme val="minor"/>
      </rPr>
      <t>replacement</t>
    </r>
    <r>
      <rPr>
        <sz val="11"/>
        <color rgb="FF000000"/>
        <rFont val="Calibri"/>
        <family val="2"/>
        <scheme val="minor"/>
      </rPr>
      <t xml:space="preserve"> is </t>
    </r>
    <r>
      <rPr>
        <b/>
        <sz val="11"/>
        <color rgb="FFFF0000"/>
        <rFont val="Calibri"/>
        <family val="2"/>
        <scheme val="minor"/>
      </rPr>
      <t>weeks</t>
    </r>
    <r>
      <rPr>
        <sz val="11"/>
        <color rgb="FF000000"/>
        <rFont val="Calibri"/>
        <family val="2"/>
        <scheme val="minor"/>
      </rPr>
      <t xml:space="preserve"> out.</t>
    </r>
  </si>
  <si>
    <r>
      <t xml:space="preserve">Emmanuel was very courteous however.no </t>
    </r>
    <r>
      <rPr>
        <b/>
        <sz val="11"/>
        <color rgb="FFFF0000"/>
        <rFont val="Calibri"/>
        <family val="2"/>
        <scheme val="minor"/>
      </rPr>
      <t>options given</t>
    </r>
    <r>
      <rPr>
        <sz val="11"/>
        <color rgb="FF000000"/>
        <rFont val="Calibri"/>
        <family val="2"/>
        <scheme val="minor"/>
      </rPr>
      <t xml:space="preserve"> helped to solve the issue. I am to the point that throwing away the porch swing which need only a new seat for the frame is what I will have to do now.</t>
    </r>
  </si>
  <si>
    <r>
      <t xml:space="preserve">The phone Customer Service provided by Samuel at 1-800-HOME-DEPOT was excellent. The service that I received in person at Home Depot </t>
    </r>
    <r>
      <rPr>
        <b/>
        <sz val="11"/>
        <color rgb="FFFF0000"/>
        <rFont val="Calibri"/>
        <family val="2"/>
        <scheme val="minor"/>
      </rPr>
      <t>Store</t>
    </r>
    <r>
      <rPr>
        <sz val="11"/>
        <color rgb="FF000000"/>
        <rFont val="Calibri"/>
        <family val="2"/>
        <scheme val="minor"/>
      </rPr>
      <t xml:space="preserve"> # 6154 on 6/24/23 was </t>
    </r>
    <r>
      <rPr>
        <b/>
        <sz val="11"/>
        <color rgb="FFFF0000"/>
        <rFont val="Calibri"/>
        <family val="2"/>
        <scheme val="minor"/>
      </rPr>
      <t>terrible</t>
    </r>
    <r>
      <rPr>
        <sz val="11"/>
        <color rgb="FF000000"/>
        <rFont val="Calibri"/>
        <family val="2"/>
        <scheme val="minor"/>
      </rPr>
      <t>.</t>
    </r>
  </si>
  <si>
    <r>
      <t xml:space="preserve">Fairly </t>
    </r>
    <r>
      <rPr>
        <b/>
        <sz val="11"/>
        <color rgb="FFFF0000"/>
        <rFont val="Calibri"/>
        <family val="2"/>
        <scheme val="minor"/>
      </rPr>
      <t>long wait time</t>
    </r>
    <r>
      <rPr>
        <sz val="11"/>
        <color rgb="FF000000"/>
        <rFont val="Calibri"/>
        <family val="2"/>
        <scheme val="minor"/>
      </rPr>
      <t>-both for telephone service and chat responses</t>
    </r>
  </si>
  <si>
    <r>
      <t xml:space="preserve">I have yet to receive a date for my delivery and nobody was able to </t>
    </r>
    <r>
      <rPr>
        <b/>
        <sz val="11"/>
        <color rgb="FFFF0000"/>
        <rFont val="Calibri"/>
        <family val="2"/>
        <scheme val="minor"/>
      </rPr>
      <t>track</t>
    </r>
    <r>
      <rPr>
        <sz val="11"/>
        <color rgb="FF000000"/>
        <rFont val="Calibri"/>
        <family val="2"/>
        <scheme val="minor"/>
      </rPr>
      <t xml:space="preserve"> my vanity.</t>
    </r>
  </si>
  <si>
    <r>
      <t xml:space="preserve">The first customer service agent left me </t>
    </r>
    <r>
      <rPr>
        <b/>
        <sz val="11"/>
        <color rgb="FFFF0000"/>
        <rFont val="Calibri"/>
        <family val="2"/>
        <scheme val="minor"/>
      </rPr>
      <t>on the phone for</t>
    </r>
    <r>
      <rPr>
        <sz val="11"/>
        <color rgb="FF000000"/>
        <rFont val="Calibri"/>
        <family val="2"/>
        <scheme val="minor"/>
      </rPr>
      <t xml:space="preserve"> </t>
    </r>
    <r>
      <rPr>
        <b/>
        <sz val="11"/>
        <color rgb="FFFF0000"/>
        <rFont val="Calibri"/>
        <family val="2"/>
        <scheme val="minor"/>
      </rPr>
      <t>14 minutes</t>
    </r>
    <r>
      <rPr>
        <sz val="11"/>
        <color rgb="FF000000"/>
        <rFont val="Calibri"/>
        <family val="2"/>
        <scheme val="minor"/>
      </rPr>
      <t xml:space="preserve"> while she supposedly went to </t>
    </r>
    <r>
      <rPr>
        <b/>
        <sz val="11"/>
        <color rgb="FFFF0000"/>
        <rFont val="Calibri"/>
        <family val="2"/>
        <scheme val="minor"/>
      </rPr>
      <t>get an answer</t>
    </r>
    <r>
      <rPr>
        <sz val="11"/>
        <color rgb="FF000000"/>
        <rFont val="Calibri"/>
        <family val="2"/>
        <scheme val="minor"/>
      </rPr>
      <t xml:space="preserve"> to my inquiry.  Jordan picked up and was helpful.</t>
    </r>
  </si>
  <si>
    <r>
      <t>Ridiculous</t>
    </r>
    <r>
      <rPr>
        <sz val="11"/>
        <color rgb="FF000000"/>
        <rFont val="Calibri"/>
        <family val="2"/>
        <scheme val="minor"/>
      </rPr>
      <t xml:space="preserve"> it took 4 </t>
    </r>
    <r>
      <rPr>
        <b/>
        <sz val="11"/>
        <color rgb="FFFF0000"/>
        <rFont val="Calibri"/>
        <family val="2"/>
        <scheme val="minor"/>
      </rPr>
      <t>weeks</t>
    </r>
    <r>
      <rPr>
        <sz val="11"/>
        <color rgb="FF000000"/>
        <rFont val="Calibri"/>
        <family val="2"/>
        <scheme val="minor"/>
      </rPr>
      <t xml:space="preserve"> to get the shower base.</t>
    </r>
  </si>
  <si>
    <r>
      <t xml:space="preserve">Was hung uo on.  </t>
    </r>
    <r>
      <rPr>
        <b/>
        <sz val="11"/>
        <color rgb="FFFF0000"/>
        <rFont val="Calibri"/>
        <family val="2"/>
        <scheme val="minor"/>
      </rPr>
      <t>I called back</t>
    </r>
    <r>
      <rPr>
        <sz val="11"/>
        <color rgb="FF000000"/>
        <rFont val="Calibri"/>
        <family val="2"/>
        <scheme val="minor"/>
      </rPr>
      <t>. not able to get the information pn name of the paint previosly order so could not reorder.</t>
    </r>
  </si>
  <si>
    <r>
      <t xml:space="preserve">This was no reflection on any person from Home Depot, the </t>
    </r>
    <r>
      <rPr>
        <b/>
        <sz val="11"/>
        <color rgb="FFFF0000"/>
        <rFont val="Calibri"/>
        <family val="2"/>
        <scheme val="minor"/>
      </rPr>
      <t>policy</t>
    </r>
    <r>
      <rPr>
        <sz val="11"/>
        <color rgb="FF000000"/>
        <rFont val="Calibri"/>
        <family val="2"/>
        <scheme val="minor"/>
      </rPr>
      <t xml:space="preserve"> was the problem. Im paying over $12,000 for a fence, I felt very displeased with no one able to help find the property pins for installation. Which </t>
    </r>
    <r>
      <rPr>
        <b/>
        <sz val="11"/>
        <color rgb="FFFF0000"/>
        <rFont val="Calibri"/>
        <family val="2"/>
        <scheme val="minor"/>
      </rPr>
      <t>delays</t>
    </r>
    <r>
      <rPr>
        <sz val="11"/>
        <color rgb="FF000000"/>
        <rFont val="Calibri"/>
        <family val="2"/>
        <scheme val="minor"/>
      </rPr>
      <t xml:space="preserve"> the installation and I had multiple companies tell me that they would find them. Im more likely to </t>
    </r>
    <r>
      <rPr>
        <b/>
        <sz val="11"/>
        <color rgb="FFFF0000"/>
        <rFont val="Calibri"/>
        <family val="2"/>
        <scheme val="minor"/>
      </rPr>
      <t>look elsewhere</t>
    </r>
    <r>
      <rPr>
        <sz val="11"/>
        <color rgb="FF000000"/>
        <rFont val="Calibri"/>
        <family val="2"/>
        <scheme val="minor"/>
      </rPr>
      <t xml:space="preserve"> for future projects.</t>
    </r>
  </si>
  <si>
    <r>
      <t xml:space="preserve">I realize this is all patio umbrellas everywhere, but it would be really nice if Home Depot sold </t>
    </r>
    <r>
      <rPr>
        <b/>
        <sz val="11"/>
        <color rgb="FFFF0000"/>
        <rFont val="Calibri"/>
        <family val="2"/>
        <scheme val="minor"/>
      </rPr>
      <t>replacement</t>
    </r>
    <r>
      <rPr>
        <sz val="11"/>
        <color rgb="FF000000"/>
        <rFont val="Calibri"/>
        <family val="2"/>
        <scheme val="minor"/>
      </rPr>
      <t xml:space="preserve"> umbrella canopies for their patio umbrellas. my understanding is that you can get a replacement  one so long as it is covered under </t>
    </r>
    <r>
      <rPr>
        <b/>
        <sz val="11"/>
        <color rgb="FFFF0000"/>
        <rFont val="Calibri"/>
        <family val="2"/>
        <scheme val="minor"/>
      </rPr>
      <t>warranty</t>
    </r>
    <r>
      <rPr>
        <sz val="11"/>
        <color rgb="FF000000"/>
        <rFont val="Calibri"/>
        <family val="2"/>
        <scheme val="minor"/>
      </rPr>
      <t>, but not if you simply wanted to purchase one outright. It actually makes more sense to buy a whole new patio umbrella than to track down a replacement canopy....which feels like waste on multiple levels. Waste of money spent on a new umbrella. Waste added to the landfill of a perfectly good umbrella base. Food for thought as I could have happily purchased a replacement canopy from Home Depot if they were made available.   Thanks for your time</t>
    </r>
  </si>
  <si>
    <r>
      <t>Still waiting for</t>
    </r>
    <r>
      <rPr>
        <sz val="11"/>
        <color rgb="FF000000"/>
        <rFont val="Calibri"/>
        <family val="2"/>
        <scheme val="minor"/>
      </rPr>
      <t xml:space="preserve"> parts, so cannot really truthfully respond yet. We''ll see what happens.</t>
    </r>
  </si>
  <si>
    <r>
      <t xml:space="preserve">What Jonathan said was going to happen is not what Sonjoy is wanting to do. So I am a little </t>
    </r>
    <r>
      <rPr>
        <b/>
        <sz val="11"/>
        <color rgb="FFFF0000"/>
        <rFont val="Calibri"/>
        <family val="2"/>
        <scheme val="minor"/>
      </rPr>
      <t>disappointed</t>
    </r>
    <r>
      <rPr>
        <sz val="11"/>
        <color rgb="FF000000"/>
        <rFont val="Calibri"/>
        <family val="2"/>
        <scheme val="minor"/>
      </rPr>
      <t xml:space="preserve"> with my situation and claim request.</t>
    </r>
  </si>
  <si>
    <r>
      <t xml:space="preserve">Although it took almost a month and several phone </t>
    </r>
    <r>
      <rPr>
        <b/>
        <sz val="11"/>
        <color rgb="FFFF0000"/>
        <rFont val="Calibri"/>
        <family val="2"/>
        <scheme val="minor"/>
      </rPr>
      <t>calls</t>
    </r>
    <r>
      <rPr>
        <sz val="11"/>
        <color rgb="FF000000"/>
        <rFont val="Calibri"/>
        <family val="2"/>
        <scheme val="minor"/>
      </rPr>
      <t xml:space="preserve"> and ultimately intervention from Home Depot corporate to get involved , Jacob did finally come and pick up the product and issue the </t>
    </r>
    <r>
      <rPr>
        <b/>
        <sz val="11"/>
        <color rgb="FFFF0000"/>
        <rFont val="Calibri"/>
        <family val="2"/>
        <scheme val="minor"/>
      </rPr>
      <t>credit</t>
    </r>
    <r>
      <rPr>
        <sz val="11"/>
        <color rgb="FF000000"/>
        <rFont val="Calibri"/>
        <family val="2"/>
        <scheme val="minor"/>
      </rPr>
      <t xml:space="preserve"> and </t>
    </r>
    <r>
      <rPr>
        <b/>
        <sz val="11"/>
        <color rgb="FFFF0000"/>
        <rFont val="Calibri"/>
        <family val="2"/>
        <scheme val="minor"/>
      </rPr>
      <t>follow up</t>
    </r>
    <r>
      <rPr>
        <sz val="11"/>
        <color rgb="FF000000"/>
        <rFont val="Calibri"/>
        <family val="2"/>
        <scheme val="minor"/>
      </rPr>
      <t xml:space="preserve"> with a phone call and that was appreciated but nobody ever called me afterwards like he said would happen, none of his </t>
    </r>
    <r>
      <rPr>
        <b/>
        <sz val="11"/>
        <color rgb="FFFF0000"/>
        <rFont val="Calibri"/>
        <family val="2"/>
        <scheme val="minor"/>
      </rPr>
      <t>superiors</t>
    </r>
    <r>
      <rPr>
        <sz val="11"/>
        <color rgb="FF000000"/>
        <rFont val="Calibri"/>
        <family val="2"/>
        <scheme val="minor"/>
      </rPr>
      <t xml:space="preserve">, ever reached out to follow up to see if I was satisfied, or to offer me any type of </t>
    </r>
    <r>
      <rPr>
        <b/>
        <sz val="11"/>
        <color rgb="FFFF0000"/>
        <rFont val="Calibri"/>
        <family val="2"/>
        <scheme val="minor"/>
      </rPr>
      <t>compensation</t>
    </r>
    <r>
      <rPr>
        <sz val="11"/>
        <color rgb="FF000000"/>
        <rFont val="Calibri"/>
        <family val="2"/>
        <scheme val="minor"/>
      </rPr>
      <t xml:space="preserve"> even in the smallest way for all my inconvenience, and time wasted, and a loss of day of work. I will be sure to add this to your Facebook page, and share my experience as well will all my friends and family and at the next Chamber of Commerce meeting in my town that I attend for business owners , very </t>
    </r>
    <r>
      <rPr>
        <b/>
        <sz val="11"/>
        <color rgb="FFFF0000"/>
        <rFont val="Calibri"/>
        <family val="2"/>
        <scheme val="minor"/>
      </rPr>
      <t>disappointed</t>
    </r>
    <r>
      <rPr>
        <sz val="11"/>
        <color rgb="FF000000"/>
        <rFont val="Calibri"/>
        <family val="2"/>
        <scheme val="minor"/>
      </rPr>
      <t xml:space="preserve"> the way everything transpired. It was just really odd and peculiar and apparently according to Jacob, not the </t>
    </r>
    <r>
      <rPr>
        <b/>
        <sz val="11"/>
        <color rgb="FFFF0000"/>
        <rFont val="Calibri"/>
        <family val="2"/>
        <scheme val="minor"/>
      </rPr>
      <t>first time</t>
    </r>
    <r>
      <rPr>
        <sz val="11"/>
        <color rgb="FF000000"/>
        <rFont val="Calibri"/>
        <family val="2"/>
        <scheme val="minor"/>
      </rPr>
      <t xml:space="preserve"> this is happened explaining the installation, company, that you contract out apparently has done this before, not to be expected by a company like Home Depot very </t>
    </r>
    <r>
      <rPr>
        <b/>
        <sz val="11"/>
        <color rgb="FFFF0000"/>
        <rFont val="Calibri"/>
        <family val="2"/>
        <scheme val="minor"/>
      </rPr>
      <t>unprofessional</t>
    </r>
    <r>
      <rPr>
        <sz val="11"/>
        <color rgb="FF000000"/>
        <rFont val="Calibri"/>
        <family val="2"/>
        <scheme val="minor"/>
      </rPr>
      <t xml:space="preserve"> , </t>
    </r>
    <r>
      <rPr>
        <b/>
        <sz val="11"/>
        <color rgb="FFFF0000"/>
        <rFont val="Calibri"/>
        <family val="2"/>
        <scheme val="minor"/>
      </rPr>
      <t>store</t>
    </r>
    <r>
      <rPr>
        <sz val="11"/>
        <color rgb="FF000000"/>
        <rFont val="Calibri"/>
        <family val="2"/>
        <scheme val="minor"/>
      </rPr>
      <t xml:space="preserve"> management  big fail for no follow up.</t>
    </r>
  </si>
  <si>
    <r>
      <t xml:space="preserve">A </t>
    </r>
    <r>
      <rPr>
        <b/>
        <sz val="11"/>
        <color rgb="FFFF0000"/>
        <rFont val="Calibri"/>
        <family val="2"/>
        <scheme val="minor"/>
      </rPr>
      <t>manager</t>
    </r>
    <r>
      <rPr>
        <sz val="11"/>
        <color rgb="FF000000"/>
        <rFont val="Calibri"/>
        <family val="2"/>
        <scheme val="minor"/>
      </rPr>
      <t xml:space="preserve"> committed to call me and never did.</t>
    </r>
  </si>
  <si>
    <r>
      <t xml:space="preserve">Nothing was achieved by my responding to the escalation. This process is hollow and a pretend </t>
    </r>
    <r>
      <rPr>
        <b/>
        <sz val="11"/>
        <color rgb="FFFF0000"/>
        <rFont val="Calibri"/>
        <family val="2"/>
        <scheme val="minor"/>
      </rPr>
      <t>follow up</t>
    </r>
    <r>
      <rPr>
        <sz val="11"/>
        <color rgb="FF000000"/>
        <rFont val="Calibri"/>
        <family val="2"/>
        <scheme val="minor"/>
      </rPr>
      <t>.</t>
    </r>
  </si>
  <si>
    <r>
      <t>Automated system</t>
    </r>
    <r>
      <rPr>
        <sz val="11"/>
        <color rgb="FF000000"/>
        <rFont val="Calibri"/>
        <family val="2"/>
        <scheme val="minor"/>
      </rPr>
      <t xml:space="preserve"> was confusing and </t>
    </r>
    <r>
      <rPr>
        <b/>
        <sz val="11"/>
        <color rgb="FFFF0000"/>
        <rFont val="Calibri"/>
        <family val="2"/>
        <scheme val="minor"/>
      </rPr>
      <t>hard to navigate</t>
    </r>
    <r>
      <rPr>
        <sz val="11"/>
        <color rgb="FF000000"/>
        <rFont val="Calibri"/>
        <family val="2"/>
        <scheme val="minor"/>
      </rPr>
      <t xml:space="preserve">.I experienced a </t>
    </r>
    <r>
      <rPr>
        <b/>
        <sz val="11"/>
        <color rgb="FFFF0000"/>
        <rFont val="Calibri"/>
        <family val="2"/>
        <scheme val="minor"/>
      </rPr>
      <t>long wait</t>
    </r>
    <r>
      <rPr>
        <sz val="11"/>
        <color rgb="FF000000"/>
        <rFont val="Calibri"/>
        <family val="2"/>
        <scheme val="minor"/>
      </rPr>
      <t xml:space="preserve"> with no idea when i would be </t>
    </r>
    <r>
      <rPr>
        <b/>
        <sz val="11"/>
        <color rgb="FFFF0000"/>
        <rFont val="Calibri"/>
        <family val="2"/>
        <scheme val="minor"/>
      </rPr>
      <t>contacted back</t>
    </r>
    <r>
      <rPr>
        <sz val="11"/>
        <color rgb="FF000000"/>
        <rFont val="Calibri"/>
        <family val="2"/>
        <scheme val="minor"/>
      </rPr>
      <t>.</t>
    </r>
  </si>
  <si>
    <r>
      <t xml:space="preserve">The Husky Wheels provided with my purchase of the tool chest were </t>
    </r>
    <r>
      <rPr>
        <b/>
        <sz val="11"/>
        <color rgb="FFFF0000"/>
        <rFont val="Calibri"/>
        <family val="2"/>
        <scheme val="minor"/>
      </rPr>
      <t>faulty</t>
    </r>
    <r>
      <rPr>
        <sz val="11"/>
        <color rgb="FF000000"/>
        <rFont val="Calibri"/>
        <family val="2"/>
        <scheme val="minor"/>
      </rPr>
      <t xml:space="preserve"> and almost took my toes off, very dangerous.  Husky development needs to redesign. The Husky tool chest was empty, can you imagine that happening with a loaded tool chest...I could have lost my toes for sure. Wheels not safe and are a hazard.  I would like to thank Kelsey D at 1-800-910-6704 Ext. 86259 for being very professional and very helpful. I was </t>
    </r>
    <r>
      <rPr>
        <b/>
        <sz val="11"/>
        <color rgb="FFFF0000"/>
        <rFont val="Calibri"/>
        <family val="2"/>
        <scheme val="minor"/>
      </rPr>
      <t>hung up</t>
    </r>
    <r>
      <rPr>
        <sz val="11"/>
        <color rgb="FF000000"/>
        <rFont val="Calibri"/>
        <family val="2"/>
        <scheme val="minor"/>
      </rPr>
      <t xml:space="preserve"> on </t>
    </r>
    <r>
      <rPr>
        <b/>
        <sz val="11"/>
        <color rgb="FFFF0000"/>
        <rFont val="Calibri"/>
        <family val="2"/>
        <scheme val="minor"/>
      </rPr>
      <t>multiple times</t>
    </r>
    <r>
      <rPr>
        <sz val="11"/>
        <color rgb="FF000000"/>
        <rFont val="Calibri"/>
        <family val="2"/>
        <scheme val="minor"/>
      </rPr>
      <t xml:space="preserve"> before I spoke to her and </t>
    </r>
    <r>
      <rPr>
        <b/>
        <sz val="11"/>
        <color rgb="FFFF0000"/>
        <rFont val="Calibri"/>
        <family val="2"/>
        <scheme val="minor"/>
      </rPr>
      <t>treated very badly</t>
    </r>
    <r>
      <rPr>
        <sz val="11"/>
        <color rgb="FF000000"/>
        <rFont val="Calibri"/>
        <family val="2"/>
        <scheme val="minor"/>
      </rPr>
      <t xml:space="preserve"> by previous Home Depot Advocates who could care less.  I''m glad I was finally able to find an advocate that cared and was knowledgeable.</t>
    </r>
  </si>
  <si>
    <r>
      <t>Terrible</t>
    </r>
    <r>
      <rPr>
        <sz val="11"/>
        <color rgb="FF000000"/>
        <rFont val="Calibri"/>
        <family val="2"/>
        <scheme val="minor"/>
      </rPr>
      <t xml:space="preserve"> customer service especially the online department all they want to do is get you to hang you do no I will not shop online there it tells you the dates when you place the order and different dates after you pay for the order no dependability</t>
    </r>
  </si>
  <si>
    <r>
      <t xml:space="preserve">He </t>
    </r>
    <r>
      <rPr>
        <b/>
        <sz val="11"/>
        <color rgb="FFFF0000"/>
        <rFont val="Calibri"/>
        <family val="2"/>
        <scheme val="minor"/>
      </rPr>
      <t>put me on hold</t>
    </r>
    <r>
      <rPr>
        <sz val="11"/>
        <color rgb="FF000000"/>
        <rFont val="Calibri"/>
        <family val="2"/>
        <scheme val="minor"/>
      </rPr>
      <t xml:space="preserve"> to visit with somebody about my issue...and </t>
    </r>
    <r>
      <rPr>
        <b/>
        <sz val="11"/>
        <color rgb="FFFF0000"/>
        <rFont val="Calibri"/>
        <family val="2"/>
        <scheme val="minor"/>
      </rPr>
      <t>hung up</t>
    </r>
    <r>
      <rPr>
        <sz val="11"/>
        <color rgb="FF000000"/>
        <rFont val="Calibri"/>
        <family val="2"/>
        <scheme val="minor"/>
      </rPr>
      <t xml:space="preserve"> on me.  So after i waited on hold for </t>
    </r>
    <r>
      <rPr>
        <b/>
        <sz val="11"/>
        <color rgb="FFFF0000"/>
        <rFont val="Calibri"/>
        <family val="2"/>
        <scheme val="minor"/>
      </rPr>
      <t>20 minutes</t>
    </r>
    <r>
      <rPr>
        <sz val="11"/>
        <color rgb="FF000000"/>
        <rFont val="Calibri"/>
        <family val="2"/>
        <scheme val="minor"/>
      </rPr>
      <t xml:space="preserve"> to get to him...</t>
    </r>
    <r>
      <rPr>
        <b/>
        <sz val="11"/>
        <color rgb="FFFF0000"/>
        <rFont val="Calibri"/>
        <family val="2"/>
        <scheme val="minor"/>
      </rPr>
      <t>I had to recall</t>
    </r>
    <r>
      <rPr>
        <sz val="11"/>
        <color rgb="FF000000"/>
        <rFont val="Calibri"/>
        <family val="2"/>
        <scheme val="minor"/>
      </rPr>
      <t>, be placed on hold again, then retell the whole story to yet another person!  HomeDepot is losing what once use to be pretty good customer service!</t>
    </r>
  </si>
  <si>
    <r>
      <t xml:space="preserve">Service tech called but didn''t come to home for inspection said he would order parts thinking he knew the problem has not returned a call </t>
    </r>
    <r>
      <rPr>
        <b/>
        <sz val="11"/>
        <color rgb="FFFF0000"/>
        <rFont val="Calibri"/>
        <family val="2"/>
        <scheme val="minor"/>
      </rPr>
      <t>as promised</t>
    </r>
    <r>
      <rPr>
        <sz val="11"/>
        <color rgb="FF000000"/>
        <rFont val="Calibri"/>
        <family val="2"/>
        <scheme val="minor"/>
      </rPr>
      <t xml:space="preserve"> 5:10pm Friday June 30th</t>
    </r>
  </si>
  <si>
    <r>
      <t xml:space="preserve">The level of service began very well, but somewhere along the line it detrailed.  </t>
    </r>
    <r>
      <rPr>
        <b/>
        <sz val="11"/>
        <color rgb="FFFF0000"/>
        <rFont val="Calibri"/>
        <family val="2"/>
        <scheme val="minor"/>
      </rPr>
      <t>No answers</t>
    </r>
    <r>
      <rPr>
        <sz val="11"/>
        <color rgb="FF000000"/>
        <rFont val="Calibri"/>
        <family val="2"/>
        <scheme val="minor"/>
      </rPr>
      <t xml:space="preserve"> to my numerous phone </t>
    </r>
    <r>
      <rPr>
        <b/>
        <sz val="11"/>
        <color rgb="FFFF0000"/>
        <rFont val="Calibri"/>
        <family val="2"/>
        <scheme val="minor"/>
      </rPr>
      <t>calls</t>
    </r>
    <r>
      <rPr>
        <sz val="11"/>
        <color rgb="FF000000"/>
        <rFont val="Calibri"/>
        <family val="2"/>
        <scheme val="minor"/>
      </rPr>
      <t xml:space="preserve"> and emails.  Very </t>
    </r>
    <r>
      <rPr>
        <b/>
        <sz val="11"/>
        <color rgb="FFFF0000"/>
        <rFont val="Calibri"/>
        <family val="2"/>
        <scheme val="minor"/>
      </rPr>
      <t>frustrating</t>
    </r>
    <r>
      <rPr>
        <sz val="11"/>
        <color rgb="FF000000"/>
        <rFont val="Calibri"/>
        <family val="2"/>
        <scheme val="minor"/>
      </rPr>
      <t xml:space="preserve"> and l am </t>
    </r>
    <r>
      <rPr>
        <b/>
        <sz val="11"/>
        <color rgb="FFFF0000"/>
        <rFont val="Calibri"/>
        <family val="2"/>
        <scheme val="minor"/>
      </rPr>
      <t>not happy</t>
    </r>
    <r>
      <rPr>
        <sz val="11"/>
        <color rgb="FF000000"/>
        <rFont val="Calibri"/>
        <family val="2"/>
        <scheme val="minor"/>
      </rPr>
      <t>.</t>
    </r>
  </si>
  <si>
    <r>
      <t xml:space="preserve">Ethan likely did a fine job, but in the end I received </t>
    </r>
    <r>
      <rPr>
        <b/>
        <sz val="11"/>
        <color rgb="FFFF0000"/>
        <rFont val="Calibri"/>
        <family val="2"/>
        <scheme val="minor"/>
      </rPr>
      <t>no help</t>
    </r>
    <r>
      <rPr>
        <sz val="11"/>
        <color rgb="FF000000"/>
        <rFont val="Calibri"/>
        <family val="2"/>
        <scheme val="minor"/>
      </rPr>
      <t xml:space="preserve"> with my request.</t>
    </r>
  </si>
  <si>
    <r>
      <t xml:space="preserve">Cross </t>
    </r>
    <r>
      <rPr>
        <b/>
        <sz val="11"/>
        <color rgb="FFFF0000"/>
        <rFont val="Calibri"/>
        <family val="2"/>
        <scheme val="minor"/>
      </rPr>
      <t>train</t>
    </r>
    <r>
      <rPr>
        <sz val="11"/>
        <color rgb="FF000000"/>
        <rFont val="Calibri"/>
        <family val="2"/>
        <scheme val="minor"/>
      </rPr>
      <t xml:space="preserve"> employees, assure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managers</t>
    </r>
    <r>
      <rPr>
        <sz val="11"/>
        <color rgb="FF000000"/>
        <rFont val="Calibri"/>
        <family val="2"/>
        <scheme val="minor"/>
      </rPr>
      <t xml:space="preserve"> are out of their offices and walking the floors to see what is actually going on in their store as it pertains to good customer service...of which is non-existent in stores in urban areas.</t>
    </r>
  </si>
  <si>
    <r>
      <t xml:space="preserve">I am very </t>
    </r>
    <r>
      <rPr>
        <b/>
        <sz val="11"/>
        <color rgb="FFFF0000"/>
        <rFont val="Calibri"/>
        <family val="2"/>
        <scheme val="minor"/>
      </rPr>
      <t>disappointed</t>
    </r>
    <r>
      <rPr>
        <sz val="11"/>
        <color rgb="FF000000"/>
        <rFont val="Calibri"/>
        <family val="2"/>
        <scheme val="minor"/>
      </rPr>
      <t xml:space="preserve"> with  the appluance purchases  I made less than 3 years ago. I purchased a refrigerator a dishwasher and oven, and a microwave. And all 4 have had problems..  I will be making my purchases somewhere else from now on.</t>
    </r>
  </si>
  <si>
    <r>
      <t xml:space="preserve">The wrong chair panel was sent again &amp; now I have to take it to the UPS </t>
    </r>
    <r>
      <rPr>
        <b/>
        <sz val="11"/>
        <color rgb="FFFF0000"/>
        <rFont val="Calibri"/>
        <family val="2"/>
        <scheme val="minor"/>
      </rPr>
      <t>store</t>
    </r>
    <r>
      <rPr>
        <sz val="11"/>
        <color rgb="FF000000"/>
        <rFont val="Calibri"/>
        <family val="2"/>
        <scheme val="minor"/>
      </rPr>
      <t xml:space="preserve"> to ship back. I contacted Coronado Casuals directly and they hopefully are now sending the correct one once it is available, but is on backorder for several months.</t>
    </r>
  </si>
  <si>
    <r>
      <t xml:space="preserve">I did not receive my 10% military </t>
    </r>
    <r>
      <rPr>
        <b/>
        <sz val="11"/>
        <color rgb="FFFF0000"/>
        <rFont val="Calibri"/>
        <family val="2"/>
        <scheme val="minor"/>
      </rPr>
      <t>discount</t>
    </r>
    <r>
      <rPr>
        <sz val="11"/>
        <color rgb="FF000000"/>
        <rFont val="Calibri"/>
        <family val="2"/>
        <scheme val="minor"/>
      </rPr>
      <t>.</t>
    </r>
  </si>
  <si>
    <r>
      <t xml:space="preserve">I never received a </t>
    </r>
    <r>
      <rPr>
        <b/>
        <sz val="11"/>
        <color rgb="FFFF0000"/>
        <rFont val="Calibri"/>
        <family val="2"/>
        <scheme val="minor"/>
      </rPr>
      <t>follow up</t>
    </r>
    <r>
      <rPr>
        <sz val="11"/>
        <color rgb="FF000000"/>
        <rFont val="Calibri"/>
        <family val="2"/>
        <scheme val="minor"/>
      </rPr>
      <t xml:space="preserve"> message pertaining to my problem and </t>
    </r>
    <r>
      <rPr>
        <b/>
        <sz val="11"/>
        <color rgb="FFFF0000"/>
        <rFont val="Calibri"/>
        <family val="2"/>
        <scheme val="minor"/>
      </rPr>
      <t>a solution</t>
    </r>
    <r>
      <rPr>
        <sz val="11"/>
        <color rgb="FF000000"/>
        <rFont val="Calibri"/>
        <family val="2"/>
        <scheme val="minor"/>
      </rPr>
      <t>.</t>
    </r>
  </si>
  <si>
    <r>
      <t xml:space="preserve">I called customer service 6/8/2023 and was told that I would get the </t>
    </r>
    <r>
      <rPr>
        <b/>
        <sz val="11"/>
        <color rgb="FFFF0000"/>
        <rFont val="Calibri"/>
        <family val="2"/>
        <scheme val="minor"/>
      </rPr>
      <t>replacement</t>
    </r>
    <r>
      <rPr>
        <sz val="11"/>
        <color rgb="FF000000"/>
        <rFont val="Calibri"/>
        <family val="2"/>
        <scheme val="minor"/>
      </rPr>
      <t xml:space="preserve"> of a patio chair. Nothing was shipped, so I </t>
    </r>
    <r>
      <rPr>
        <b/>
        <sz val="11"/>
        <color rgb="FFFF0000"/>
        <rFont val="Calibri"/>
        <family val="2"/>
        <scheme val="minor"/>
      </rPr>
      <t>called again</t>
    </r>
    <r>
      <rPr>
        <sz val="11"/>
        <color rgb="FF000000"/>
        <rFont val="Calibri"/>
        <family val="2"/>
        <scheme val="minor"/>
      </rPr>
      <t xml:space="preserve"> and hopefully I will get the replacement this time.</t>
    </r>
  </si>
  <si>
    <r>
      <t xml:space="preserve">Took manufacture a </t>
    </r>
    <r>
      <rPr>
        <b/>
        <sz val="11"/>
        <color rgb="FFFF0000"/>
        <rFont val="Calibri"/>
        <family val="2"/>
        <scheme val="minor"/>
      </rPr>
      <t>long time</t>
    </r>
    <r>
      <rPr>
        <sz val="11"/>
        <color rgb="FF000000"/>
        <rFont val="Calibri"/>
        <family val="2"/>
        <scheme val="minor"/>
      </rPr>
      <t xml:space="preserve"> to approve the missing wheel. Was not Jesus fault. Like the tool box</t>
    </r>
  </si>
  <si>
    <r>
      <t xml:space="preserve">I </t>
    </r>
    <r>
      <rPr>
        <b/>
        <sz val="11"/>
        <color rgb="FFFF0000"/>
        <rFont val="Calibri"/>
        <family val="2"/>
        <scheme val="minor"/>
      </rPr>
      <t>have not received</t>
    </r>
    <r>
      <rPr>
        <sz val="11"/>
        <color rgb="FF000000"/>
        <rFont val="Calibri"/>
        <family val="2"/>
        <scheme val="minor"/>
      </rPr>
      <t xml:space="preserve"> the missing part at this time. I hope it is in the mail.</t>
    </r>
  </si>
  <si>
    <r>
      <t xml:space="preserve">It required several phone </t>
    </r>
    <r>
      <rPr>
        <b/>
        <sz val="11"/>
        <color rgb="FFFF0000"/>
        <rFont val="Calibri"/>
        <family val="2"/>
        <scheme val="minor"/>
      </rPr>
      <t>calls</t>
    </r>
    <r>
      <rPr>
        <sz val="11"/>
        <color rgb="FF000000"/>
        <rFont val="Calibri"/>
        <family val="2"/>
        <scheme val="minor"/>
      </rPr>
      <t xml:space="preserve"> and conversations with several representatives from various departments before stumbling on the corrects section that had the requested information.</t>
    </r>
  </si>
  <si>
    <r>
      <t xml:space="preserve">The </t>
    </r>
    <r>
      <rPr>
        <b/>
        <sz val="11"/>
        <color rgb="FFFF0000"/>
        <rFont val="Calibri"/>
        <family val="2"/>
        <scheme val="minor"/>
      </rPr>
      <t>warranty</t>
    </r>
    <r>
      <rPr>
        <sz val="11"/>
        <color rgb="FF000000"/>
        <rFont val="Calibri"/>
        <family val="2"/>
        <scheme val="minor"/>
      </rPr>
      <t xml:space="preserve"> issue took over a month to resolve.  Due in part to not knowing the original subcontractor was no longer contracted with Home Depot. Communication from both the </t>
    </r>
    <r>
      <rPr>
        <b/>
        <sz val="11"/>
        <color rgb="FFFF0000"/>
        <rFont val="Calibri"/>
        <family val="2"/>
        <scheme val="minor"/>
      </rPr>
      <t>Store</t>
    </r>
    <r>
      <rPr>
        <sz val="11"/>
        <color rgb="FF000000"/>
        <rFont val="Calibri"/>
        <family val="2"/>
        <scheme val="minor"/>
      </rPr>
      <t>, not Amber, and the new subcontractor, Stone Systems, was poor.  . The completed work by Stone System is OK.  There are two small blemishes that I can live with, and underneath the bar piece, the plywood support was not measured accurately, the quartz top extends 1/4 inch on the outer edge - installer could have at least caulked to seal this gap.</t>
    </r>
  </si>
  <si>
    <r>
      <t xml:space="preserve">I </t>
    </r>
    <r>
      <rPr>
        <b/>
        <sz val="11"/>
        <color rgb="FFFF0000"/>
        <rFont val="Calibri"/>
        <family val="2"/>
        <scheme val="minor"/>
      </rPr>
      <t>have not received</t>
    </r>
    <r>
      <rPr>
        <sz val="11"/>
        <color rgb="FF000000"/>
        <rFont val="Calibri"/>
        <family val="2"/>
        <scheme val="minor"/>
      </rPr>
      <t xml:space="preserve"> any resolution at this time</t>
    </r>
  </si>
  <si>
    <r>
      <t xml:space="preserve">They messed up my order didn''t send a air bed </t>
    </r>
    <r>
      <rPr>
        <b/>
        <sz val="11"/>
        <color rgb="FFFF0000"/>
        <rFont val="Calibri"/>
        <family val="2"/>
        <scheme val="minor"/>
      </rPr>
      <t>replacement</t>
    </r>
    <r>
      <rPr>
        <sz val="11"/>
        <color rgb="FF000000"/>
        <rFont val="Calibri"/>
        <family val="2"/>
        <scheme val="minor"/>
      </rPr>
      <t xml:space="preserve"> </t>
    </r>
    <r>
      <rPr>
        <b/>
        <sz val="11"/>
        <color rgb="FFFF0000"/>
        <rFont val="Calibri"/>
        <family val="2"/>
        <scheme val="minor"/>
      </rPr>
      <t>did not resolve</t>
    </r>
    <r>
      <rPr>
        <sz val="11"/>
        <color rgb="FF000000"/>
        <rFont val="Calibri"/>
        <family val="2"/>
        <scheme val="minor"/>
      </rPr>
      <t xml:space="preserve"> my issue just </t>
    </r>
    <r>
      <rPr>
        <b/>
        <sz val="11"/>
        <color rgb="FFFF0000"/>
        <rFont val="Calibri"/>
        <family val="2"/>
        <scheme val="minor"/>
      </rPr>
      <t>hang up</t>
    </r>
    <r>
      <rPr>
        <sz val="11"/>
        <color rgb="FF000000"/>
        <rFont val="Calibri"/>
        <family val="2"/>
        <scheme val="minor"/>
      </rPr>
      <t xml:space="preserve"> on me and do not do anything still need the air bed. I did not want a </t>
    </r>
    <r>
      <rPr>
        <b/>
        <sz val="11"/>
        <color rgb="FFFF0000"/>
        <rFont val="Calibri"/>
        <family val="2"/>
        <scheme val="minor"/>
      </rPr>
      <t>refund</t>
    </r>
    <r>
      <rPr>
        <sz val="11"/>
        <color rgb="FF000000"/>
        <rFont val="Calibri"/>
        <family val="2"/>
        <scheme val="minor"/>
      </rPr>
      <t xml:space="preserve"> I do not understand why I </t>
    </r>
    <r>
      <rPr>
        <b/>
        <sz val="11"/>
        <color rgb="FFFF0000"/>
        <rFont val="Calibri"/>
        <family val="2"/>
        <scheme val="minor"/>
      </rPr>
      <t>have to wait</t>
    </r>
    <r>
      <rPr>
        <sz val="11"/>
        <color rgb="FF000000"/>
        <rFont val="Calibri"/>
        <family val="2"/>
        <scheme val="minor"/>
      </rPr>
      <t xml:space="preserve"> for a refund then callback n order the bed again they could just send the bed out</t>
    </r>
  </si>
  <si>
    <r>
      <t xml:space="preserve">Waited </t>
    </r>
    <r>
      <rPr>
        <b/>
        <sz val="11"/>
        <color rgb="FFFF0000"/>
        <rFont val="Calibri"/>
        <family val="2"/>
        <scheme val="minor"/>
      </rPr>
      <t>on the phone for</t>
    </r>
    <r>
      <rPr>
        <sz val="11"/>
        <color rgb="FF000000"/>
        <rFont val="Calibri"/>
        <family val="2"/>
        <scheme val="minor"/>
      </rPr>
      <t xml:space="preserve"> </t>
    </r>
    <r>
      <rPr>
        <b/>
        <sz val="11"/>
        <color rgb="FFFF0000"/>
        <rFont val="Calibri"/>
        <family val="2"/>
        <scheme val="minor"/>
      </rPr>
      <t>50 minutes</t>
    </r>
    <r>
      <rPr>
        <sz val="11"/>
        <color rgb="FF000000"/>
        <rFont val="Calibri"/>
        <family val="2"/>
        <scheme val="minor"/>
      </rPr>
      <t xml:space="preserve"> to speak with someone.</t>
    </r>
  </si>
  <si>
    <r>
      <t xml:space="preserve">This was a </t>
    </r>
    <r>
      <rPr>
        <b/>
        <sz val="11"/>
        <color rgb="FFFF0000"/>
        <rFont val="Calibri"/>
        <family val="2"/>
        <scheme val="minor"/>
      </rPr>
      <t>nightmare</t>
    </r>
    <r>
      <rPr>
        <sz val="11"/>
        <color rgb="FF000000"/>
        <rFont val="Calibri"/>
        <family val="2"/>
        <scheme val="minor"/>
      </rPr>
      <t xml:space="preserve"> to deal with and how it was handled by Home Depot .com was a </t>
    </r>
    <r>
      <rPr>
        <b/>
        <sz val="11"/>
        <color rgb="FFFF0000"/>
        <rFont val="Calibri"/>
        <family val="2"/>
        <scheme val="minor"/>
      </rPr>
      <t>joke</t>
    </r>
    <r>
      <rPr>
        <sz val="11"/>
        <color rgb="FF000000"/>
        <rFont val="Calibri"/>
        <family val="2"/>
        <scheme val="minor"/>
      </rPr>
      <t xml:space="preserve"> I will definitely think twice about ordering online with home depot.</t>
    </r>
  </si>
  <si>
    <r>
      <t xml:space="preserve">I was very happy to have Alejandro's help and he made the best of the situation but the overall process of getting a </t>
    </r>
    <r>
      <rPr>
        <b/>
        <sz val="11"/>
        <color rgb="FFFF0000"/>
        <rFont val="Calibri"/>
        <family val="2"/>
        <scheme val="minor"/>
      </rPr>
      <t>refund</t>
    </r>
    <r>
      <rPr>
        <sz val="11"/>
        <color rgb="FF000000"/>
        <rFont val="Calibri"/>
        <family val="2"/>
        <scheme val="minor"/>
      </rPr>
      <t xml:space="preserve"> for a dead Home Depot light (Commercial Electric) was </t>
    </r>
    <r>
      <rPr>
        <b/>
        <sz val="11"/>
        <color rgb="FFFF0000"/>
        <rFont val="Calibri"/>
        <family val="2"/>
        <scheme val="minor"/>
      </rPr>
      <t>painful</t>
    </r>
    <r>
      <rPr>
        <sz val="11"/>
        <color rgb="FF000000"/>
        <rFont val="Calibri"/>
        <family val="2"/>
        <scheme val="minor"/>
      </rPr>
      <t xml:space="preserve">.  The light is advertised as having a 5-year </t>
    </r>
    <r>
      <rPr>
        <b/>
        <sz val="11"/>
        <color rgb="FFFF0000"/>
        <rFont val="Calibri"/>
        <family val="2"/>
        <scheme val="minor"/>
      </rPr>
      <t>warranty</t>
    </r>
    <r>
      <rPr>
        <sz val="11"/>
        <color rgb="FF000000"/>
        <rFont val="Calibri"/>
        <family val="2"/>
        <scheme val="minor"/>
      </rPr>
      <t xml:space="preserve"> but died after perhaps </t>
    </r>
    <r>
      <rPr>
        <b/>
        <sz val="11"/>
        <color rgb="FFFF0000"/>
        <rFont val="Calibri"/>
        <family val="2"/>
        <scheme val="minor"/>
      </rPr>
      <t>8 months</t>
    </r>
    <r>
      <rPr>
        <sz val="11"/>
        <color rgb="FF000000"/>
        <rFont val="Calibri"/>
        <family val="2"/>
        <scheme val="minor"/>
      </rPr>
      <t xml:space="preserve">. I took the light back to the </t>
    </r>
    <r>
      <rPr>
        <b/>
        <sz val="11"/>
        <color rgb="FFFF0000"/>
        <rFont val="Calibri"/>
        <family val="2"/>
        <scheme val="minor"/>
      </rPr>
      <t>store</t>
    </r>
    <r>
      <rPr>
        <sz val="11"/>
        <color rgb="FF000000"/>
        <rFont val="Calibri"/>
        <family val="2"/>
        <scheme val="minor"/>
      </rPr>
      <t xml:space="preserve"> but they said they could </t>
    </r>
    <r>
      <rPr>
        <b/>
        <sz val="11"/>
        <color rgb="FFFF0000"/>
        <rFont val="Calibri"/>
        <family val="2"/>
        <scheme val="minor"/>
      </rPr>
      <t>not help</t>
    </r>
    <r>
      <rPr>
        <sz val="11"/>
        <color rgb="FF000000"/>
        <rFont val="Calibri"/>
        <family val="2"/>
        <scheme val="minor"/>
      </rPr>
      <t xml:space="preserve"> since i did not have the receipt (who keeps receipts?!). I then called the customer support line. I always use the same credit card so HD can look up my purchase history. It seems that since my credit card was updated with a new number (due to fraud), HD was no longer able to locate my purchases even though my name and address remain the same.  Eventually, Alejandro offered me a </t>
    </r>
    <r>
      <rPr>
        <b/>
        <sz val="11"/>
        <color rgb="FFFF0000"/>
        <rFont val="Calibri"/>
        <family val="2"/>
        <scheme val="minor"/>
      </rPr>
      <t>gift card</t>
    </r>
    <r>
      <rPr>
        <sz val="11"/>
        <color rgb="FF000000"/>
        <rFont val="Calibri"/>
        <family val="2"/>
        <scheme val="minor"/>
      </rPr>
      <t xml:space="preserve"> so the episode ended well. I very much appreciate this. I have also registered my new credit card with my online account so I believe I will have access to e-receipts in the future. I wish I would known about that before.</t>
    </r>
  </si>
  <si>
    <r>
      <t xml:space="preserve">I spoke with customer service people on 3 seperate occasions in regards to this matter. Nothing was resolved at all until I spoke with the district </t>
    </r>
    <r>
      <rPr>
        <b/>
        <sz val="11"/>
        <color rgb="FFFF0000"/>
        <rFont val="Calibri"/>
        <family val="2"/>
        <scheme val="minor"/>
      </rPr>
      <t>manager</t>
    </r>
    <r>
      <rPr>
        <sz val="11"/>
        <color rgb="FF000000"/>
        <rFont val="Calibri"/>
        <family val="2"/>
        <scheme val="minor"/>
      </rPr>
      <t xml:space="preserve"> about the problem. Usually I have a great experience with Home Depot, but this was </t>
    </r>
    <r>
      <rPr>
        <b/>
        <sz val="11"/>
        <color rgb="FFFF0000"/>
        <rFont val="Calibri"/>
        <family val="2"/>
        <scheme val="minor"/>
      </rPr>
      <t>frustrating</t>
    </r>
    <r>
      <rPr>
        <sz val="11"/>
        <color rgb="FF000000"/>
        <rFont val="Calibri"/>
        <family val="2"/>
        <scheme val="minor"/>
      </rPr>
      <t xml:space="preserve"> and took almost 2 </t>
    </r>
    <r>
      <rPr>
        <b/>
        <sz val="11"/>
        <color rgb="FFFF0000"/>
        <rFont val="Calibri"/>
        <family val="2"/>
        <scheme val="minor"/>
      </rPr>
      <t>weeks</t>
    </r>
    <r>
      <rPr>
        <sz val="11"/>
        <color rgb="FF000000"/>
        <rFont val="Calibri"/>
        <family val="2"/>
        <scheme val="minor"/>
      </rPr>
      <t xml:space="preserve"> to get a simple IT issue investigated and resolved.</t>
    </r>
  </si>
  <si>
    <r>
      <t xml:space="preserve">Did </t>
    </r>
    <r>
      <rPr>
        <b/>
        <sz val="11"/>
        <color rgb="FFFF0000"/>
        <rFont val="Calibri"/>
        <family val="2"/>
        <scheme val="minor"/>
      </rPr>
      <t>not solve</t>
    </r>
    <r>
      <rPr>
        <sz val="11"/>
        <color rgb="FF000000"/>
        <rFont val="Calibri"/>
        <family val="2"/>
        <scheme val="minor"/>
      </rPr>
      <t xml:space="preserve"> the issue that we have.  Needed the fasteners for a workbench that came with missing fasteners.  Omar originally said that he would submit a request to the manufacturer if we provided a receipt, but unfortunately we did no longer had the receipt - that was the issue.  We sent a picture of the unit and Omar then said that he would send us a $25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to purchase general fasteners, but he never sent the store credit.  Very </t>
    </r>
    <r>
      <rPr>
        <b/>
        <sz val="11"/>
        <color rgb="FFFF0000"/>
        <rFont val="Calibri"/>
        <family val="2"/>
        <scheme val="minor"/>
      </rPr>
      <t>disappointed</t>
    </r>
    <r>
      <rPr>
        <sz val="11"/>
        <color rgb="FF000000"/>
        <rFont val="Calibri"/>
        <family val="2"/>
        <scheme val="minor"/>
      </rPr>
      <t xml:space="preserve"> with the whole experience.</t>
    </r>
  </si>
  <si>
    <r>
      <t xml:space="preserve">We purchased a Hampton Bay battery operated square gazebo droplight (item #1001 469 586, model D203014700 I was inquiring about where I could purchase a spare LED bulb as NO information was provided in the enclosed use and care guide regarding wattage.  After some excellent service from Ricardo, we were advised on bulb wattage but not where to purchase spare (Home Depot does not have anything comparable).  We are still deciding on whether to keep light or return as if bulb breaks or burns out we cannot get a </t>
    </r>
    <r>
      <rPr>
        <b/>
        <sz val="11"/>
        <color rgb="FFFF0000"/>
        <rFont val="Calibri"/>
        <family val="2"/>
        <scheme val="minor"/>
      </rPr>
      <t>replacement</t>
    </r>
    <r>
      <rPr>
        <sz val="11"/>
        <color rgb="FF000000"/>
        <rFont val="Calibri"/>
        <family val="2"/>
        <scheme val="minor"/>
      </rPr>
      <t>.  Thank-you !!</t>
    </r>
  </si>
  <si>
    <r>
      <t xml:space="preserve">Getting a brand new water heater that leaks replaced has been </t>
    </r>
    <r>
      <rPr>
        <b/>
        <sz val="11"/>
        <color rgb="FFFF0000"/>
        <rFont val="Calibri"/>
        <family val="2"/>
        <scheme val="minor"/>
      </rPr>
      <t>painful</t>
    </r>
    <r>
      <rPr>
        <sz val="11"/>
        <color rgb="FF000000"/>
        <rFont val="Calibri"/>
        <family val="2"/>
        <scheme val="minor"/>
      </rPr>
      <t xml:space="preserve">. About 2 </t>
    </r>
    <r>
      <rPr>
        <b/>
        <sz val="11"/>
        <color rgb="FFFF0000"/>
        <rFont val="Calibri"/>
        <family val="2"/>
        <scheme val="minor"/>
      </rPr>
      <t>weeks</t>
    </r>
    <r>
      <rPr>
        <sz val="11"/>
        <color rgb="FF000000"/>
        <rFont val="Calibri"/>
        <family val="2"/>
        <scheme val="minor"/>
      </rPr>
      <t xml:space="preserve"> now dealing with this and I have no information on when the new water heater will get to my home. </t>
    </r>
    <r>
      <rPr>
        <b/>
        <sz val="11"/>
        <color rgb="FFFF0000"/>
        <rFont val="Calibri"/>
        <family val="2"/>
        <scheme val="minor"/>
      </rPr>
      <t>Disappointed</t>
    </r>
    <r>
      <rPr>
        <sz val="11"/>
        <color rgb="FF000000"/>
        <rFont val="Calibri"/>
        <family val="2"/>
        <scheme val="minor"/>
      </rPr>
      <t>.</t>
    </r>
  </si>
  <si>
    <r>
      <t xml:space="preserve">I waited </t>
    </r>
    <r>
      <rPr>
        <b/>
        <sz val="11"/>
        <color rgb="FFFF0000"/>
        <rFont val="Calibri"/>
        <family val="2"/>
        <scheme val="minor"/>
      </rPr>
      <t>on the phone for</t>
    </r>
    <r>
      <rPr>
        <sz val="11"/>
        <color rgb="FF000000"/>
        <rFont val="Calibri"/>
        <family val="2"/>
        <scheme val="minor"/>
      </rPr>
      <t xml:space="preserve"> over </t>
    </r>
    <r>
      <rPr>
        <b/>
        <sz val="11"/>
        <color rgb="FFFF0000"/>
        <rFont val="Calibri"/>
        <family val="2"/>
        <scheme val="minor"/>
      </rPr>
      <t>40 minutes</t>
    </r>
    <r>
      <rPr>
        <sz val="11"/>
        <color rgb="FF000000"/>
        <rFont val="Calibri"/>
        <family val="2"/>
        <scheme val="minor"/>
      </rPr>
      <t xml:space="preserve">. I attempted to take car of this over the internet, but didn''t see how to process the </t>
    </r>
    <r>
      <rPr>
        <b/>
        <sz val="11"/>
        <color rgb="FFFF0000"/>
        <rFont val="Calibri"/>
        <family val="2"/>
        <scheme val="minor"/>
      </rPr>
      <t>warranty</t>
    </r>
    <r>
      <rPr>
        <sz val="11"/>
        <color rgb="FF000000"/>
        <rFont val="Calibri"/>
        <family val="2"/>
        <scheme val="minor"/>
      </rPr>
      <t xml:space="preserve"> request. It was confusing.</t>
    </r>
  </si>
  <si>
    <r>
      <t>Been waiting</t>
    </r>
    <r>
      <rPr>
        <sz val="11"/>
        <color rgb="FF000000"/>
        <rFont val="Calibri"/>
        <family val="2"/>
        <scheme val="minor"/>
      </rPr>
      <t xml:space="preserve"> over a year for this part on a badly package online purchase. Originally part was </t>
    </r>
    <r>
      <rPr>
        <b/>
        <sz val="11"/>
        <color rgb="FFFF0000"/>
        <rFont val="Calibri"/>
        <family val="2"/>
        <scheme val="minor"/>
      </rPr>
      <t>never ordered</t>
    </r>
    <r>
      <rPr>
        <sz val="11"/>
        <color rgb="FF000000"/>
        <rFont val="Calibri"/>
        <family val="2"/>
        <scheme val="minor"/>
      </rPr>
      <t>. Brianna figured it out and part was received days later.</t>
    </r>
  </si>
  <si>
    <r>
      <t xml:space="preserve">The veterans </t>
    </r>
    <r>
      <rPr>
        <b/>
        <sz val="11"/>
        <color rgb="FFFF0000"/>
        <rFont val="Calibri"/>
        <family val="2"/>
        <scheme val="minor"/>
      </rPr>
      <t>discount</t>
    </r>
    <r>
      <rPr>
        <sz val="11"/>
        <color rgb="FF000000"/>
        <rFont val="Calibri"/>
        <family val="2"/>
        <scheme val="minor"/>
      </rPr>
      <t xml:space="preserve"> was disapointing. Will buy building materials from somewhere else</t>
    </r>
  </si>
  <si>
    <r>
      <t xml:space="preserve">I highly recommend customer service </t>
    </r>
    <r>
      <rPr>
        <b/>
        <sz val="11"/>
        <color rgb="FFFF0000"/>
        <rFont val="Calibri"/>
        <family val="2"/>
        <scheme val="minor"/>
      </rPr>
      <t>training</t>
    </r>
    <r>
      <rPr>
        <sz val="11"/>
        <color rgb="FF000000"/>
        <rFont val="Calibri"/>
        <family val="2"/>
        <scheme val="minor"/>
      </rPr>
      <t xml:space="preserve"> for your in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supervisors</t>
    </r>
    <r>
      <rPr>
        <sz val="11"/>
        <color rgb="FF000000"/>
        <rFont val="Calibri"/>
        <family val="2"/>
        <scheme val="minor"/>
      </rPr>
      <t xml:space="preserve">. They were both extremely were neither knowledgeable about manufacturers coupons and </t>
    </r>
    <r>
      <rPr>
        <b/>
        <sz val="11"/>
        <color rgb="FFFF0000"/>
        <rFont val="Calibri"/>
        <family val="2"/>
        <scheme val="minor"/>
      </rPr>
      <t>rude</t>
    </r>
    <r>
      <rPr>
        <sz val="11"/>
        <color rgb="FF000000"/>
        <rFont val="Calibri"/>
        <family val="2"/>
        <scheme val="minor"/>
      </rPr>
      <t>.</t>
    </r>
  </si>
  <si>
    <r>
      <t xml:space="preserve">My experience  with your company was highly  </t>
    </r>
    <r>
      <rPr>
        <b/>
        <sz val="11"/>
        <color rgb="FFFF0000"/>
        <rFont val="Calibri"/>
        <family val="2"/>
        <scheme val="minor"/>
      </rPr>
      <t>disappointing</t>
    </r>
  </si>
  <si>
    <r>
      <t xml:space="preserve">my concern </t>
    </r>
    <r>
      <rPr>
        <b/>
        <sz val="11"/>
        <color rgb="FFFF0000"/>
        <rFont val="Calibri"/>
        <family val="2"/>
        <scheme val="minor"/>
      </rPr>
      <t>lies</t>
    </r>
    <r>
      <rPr>
        <sz val="11"/>
        <color rgb="FF000000"/>
        <rFont val="Calibri"/>
        <family val="2"/>
        <scheme val="minor"/>
      </rPr>
      <t xml:space="preserve"> with your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Tim at the Matthews store. On the day I had the issue he would never leave his office to see about handling the problem. Then after I complained he again never handled the problem he passed it off to his assistant manager Rosa. I don''t believe there is a real store manager! If he worked for me and was too busy to ever address a problem, I believe I would evaluate whether he was able to handle this job. Perhaps he was promoted above his ability to do this job?????</t>
    </r>
  </si>
  <si>
    <r>
      <t xml:space="preserve">Was very </t>
    </r>
    <r>
      <rPr>
        <b/>
        <sz val="11"/>
        <color rgb="FFFF0000"/>
        <rFont val="Calibri"/>
        <family val="2"/>
        <scheme val="minor"/>
      </rPr>
      <t>disappointed</t>
    </r>
    <r>
      <rPr>
        <sz val="11"/>
        <color rgb="FF000000"/>
        <rFont val="Calibri"/>
        <family val="2"/>
        <scheme val="minor"/>
      </rPr>
      <t xml:space="preserve"> will the situation, it do not happend once it happended twice. I do understand is the delivery company that causes this </t>
    </r>
    <r>
      <rPr>
        <b/>
        <sz val="11"/>
        <color rgb="FFFF0000"/>
        <rFont val="Calibri"/>
        <family val="2"/>
        <scheme val="minor"/>
      </rPr>
      <t>nightmare</t>
    </r>
    <r>
      <rPr>
        <sz val="11"/>
        <color rgb="FF000000"/>
        <rFont val="Calibri"/>
        <family val="2"/>
        <scheme val="minor"/>
      </rPr>
      <t>.</t>
    </r>
  </si>
  <si>
    <r>
      <t xml:space="preserve">In </t>
    </r>
    <r>
      <rPr>
        <b/>
        <sz val="11"/>
        <color rgb="FFFF0000"/>
        <rFont val="Calibri"/>
        <family val="2"/>
        <scheme val="minor"/>
      </rPr>
      <t>store</t>
    </r>
    <r>
      <rPr>
        <sz val="11"/>
        <color rgb="FF000000"/>
        <rFont val="Calibri"/>
        <family val="2"/>
        <scheme val="minor"/>
      </rPr>
      <t xml:space="preserve"> communication is key to successfully completing a project and keeping the customer happy. Expertise in their respective departments by all employees that deal directly with the customer is also very important. It only takes one engagement with a inexperienced or poorly trained employee to cause an </t>
    </r>
    <r>
      <rPr>
        <b/>
        <sz val="11"/>
        <color rgb="FFFF0000"/>
        <rFont val="Calibri"/>
        <family val="2"/>
        <scheme val="minor"/>
      </rPr>
      <t>unpleasant</t>
    </r>
    <r>
      <rPr>
        <sz val="11"/>
        <color rgb="FF000000"/>
        <rFont val="Calibri"/>
        <family val="2"/>
        <scheme val="minor"/>
      </rPr>
      <t xml:space="preserve"> atmosphere to the project.</t>
    </r>
  </si>
  <si>
    <r>
      <t>Faulty</t>
    </r>
    <r>
      <rPr>
        <sz val="11"/>
        <color rgb="FF000000"/>
        <rFont val="Calibri"/>
        <family val="2"/>
        <scheme val="minor"/>
      </rPr>
      <t xml:space="preserve"> deck furniture made by Hampton Bay an exclusive Home Depot brand and I was told I needed a reciept to prove I bought it at HD. Bought 18 to 24 mknths ago, it could be under </t>
    </r>
    <r>
      <rPr>
        <b/>
        <sz val="11"/>
        <color rgb="FFFF0000"/>
        <rFont val="Calibri"/>
        <family val="2"/>
        <scheme val="minor"/>
      </rPr>
      <t>warranty</t>
    </r>
    <r>
      <rPr>
        <sz val="11"/>
        <color rgb="FF000000"/>
        <rFont val="Calibri"/>
        <family val="2"/>
        <scheme val="minor"/>
      </rPr>
      <t xml:space="preserve"> but without a reciept I was told I was </t>
    </r>
    <r>
      <rPr>
        <b/>
        <sz val="11"/>
        <color rgb="FFFF0000"/>
        <rFont val="Calibri"/>
        <family val="2"/>
        <scheme val="minor"/>
      </rPr>
      <t>shit</t>
    </r>
    <r>
      <rPr>
        <sz val="11"/>
        <color rgb="FF000000"/>
        <rFont val="Calibri"/>
        <family val="2"/>
        <scheme val="minor"/>
      </rPr>
      <t xml:space="preserve"> out of luck. Give me a break, I did not by it at Walmart bc I cannot. Its one thing to gi e </t>
    </r>
    <r>
      <rPr>
        <b/>
        <sz val="11"/>
        <color rgb="FFFF0000"/>
        <rFont val="Calibri"/>
        <family val="2"/>
        <scheme val="minor"/>
      </rPr>
      <t>bad customer service</t>
    </r>
    <r>
      <rPr>
        <sz val="11"/>
        <color rgb="FF000000"/>
        <rFont val="Calibri"/>
        <family val="2"/>
        <scheme val="minor"/>
      </rPr>
      <t xml:space="preserve"> but quite another to do that and tell someone they may be </t>
    </r>
    <r>
      <rPr>
        <b/>
        <sz val="11"/>
        <color rgb="FFFF0000"/>
        <rFont val="Calibri"/>
        <family val="2"/>
        <scheme val="minor"/>
      </rPr>
      <t>a liar</t>
    </r>
    <r>
      <rPr>
        <sz val="11"/>
        <color rgb="FF000000"/>
        <rFont val="Calibri"/>
        <family val="2"/>
        <scheme val="minor"/>
      </rPr>
      <t xml:space="preserve"> and a </t>
    </r>
    <r>
      <rPr>
        <b/>
        <sz val="11"/>
        <color rgb="FFFF0000"/>
        <rFont val="Calibri"/>
        <family val="2"/>
        <scheme val="minor"/>
      </rPr>
      <t>thief</t>
    </r>
    <r>
      <rPr>
        <sz val="11"/>
        <color rgb="FF000000"/>
        <rFont val="Calibri"/>
        <family val="2"/>
        <scheme val="minor"/>
      </rPr>
      <t>.</t>
    </r>
  </si>
  <si>
    <r>
      <t xml:space="preserve">My home builder bought exterior wall lamps in 7/22. They are </t>
    </r>
    <r>
      <rPr>
        <b/>
        <sz val="11"/>
        <color rgb="FFFF0000"/>
        <rFont val="Calibri"/>
        <family val="2"/>
        <scheme val="minor"/>
      </rPr>
      <t>defective</t>
    </r>
    <r>
      <rPr>
        <sz val="11"/>
        <color rgb="FF000000"/>
        <rFont val="Calibri"/>
        <family val="2"/>
        <scheme val="minor"/>
      </rPr>
      <t xml:space="preserve"> and have rusted badly (Quoizel brand7 lamps at @$145 each). My builder is unresponsive and will not service my home problems. I do not have the Home Depot online receipt or credit card used to purchase. The manufacturer will not stand by their 12 month </t>
    </r>
    <r>
      <rPr>
        <b/>
        <sz val="11"/>
        <color rgb="FFFF0000"/>
        <rFont val="Calibri"/>
        <family val="2"/>
        <scheme val="minor"/>
      </rPr>
      <t>warranty</t>
    </r>
    <r>
      <rPr>
        <sz val="11"/>
        <color rgb="FF000000"/>
        <rFont val="Calibri"/>
        <family val="2"/>
        <scheme val="minor"/>
      </rPr>
      <t xml:space="preserve"> without receipt. Please </t>
    </r>
    <r>
      <rPr>
        <b/>
        <sz val="11"/>
        <color rgb="FFFF0000"/>
        <rFont val="Calibri"/>
        <family val="2"/>
        <scheme val="minor"/>
      </rPr>
      <t>help me</t>
    </r>
    <r>
      <rPr>
        <sz val="11"/>
        <color rgb="FF000000"/>
        <rFont val="Calibri"/>
        <family val="2"/>
        <scheme val="minor"/>
      </rPr>
      <t>.</t>
    </r>
  </si>
  <si>
    <r>
      <t xml:space="preserve">I purchased this patio set for my niece's new house three </t>
    </r>
    <r>
      <rPr>
        <b/>
        <sz val="11"/>
        <color rgb="FFFF0000"/>
        <rFont val="Calibri"/>
        <family val="2"/>
        <scheme val="minor"/>
      </rPr>
      <t>weeks</t>
    </r>
    <r>
      <rPr>
        <sz val="11"/>
        <color rgb="FF000000"/>
        <rFont val="Calibri"/>
        <family val="2"/>
        <scheme val="minor"/>
      </rPr>
      <t xml:space="preserve"> prior to her moving in and scheduled delivery for the Monday after she moved in. She was contacted that weekend to say the set that was already purchased </t>
    </r>
    <r>
      <rPr>
        <b/>
        <sz val="11"/>
        <color rgb="FFFF0000"/>
        <rFont val="Calibri"/>
        <family val="2"/>
        <scheme val="minor"/>
      </rPr>
      <t>was not available</t>
    </r>
    <r>
      <rPr>
        <sz val="11"/>
        <color rgb="FF000000"/>
        <rFont val="Calibri"/>
        <family val="2"/>
        <scheme val="minor"/>
      </rPr>
      <t xml:space="preserve"> but she could have the floor model. She and her fiance had to borrow a van to pick the set up and miss work time. I was given 10%back, buy, after several years of buying from Home Depot,  I will not be a customer.  I do not understand how a purchased item scheduled for delivery could be sold and no longer available. I am very </t>
    </r>
    <r>
      <rPr>
        <b/>
        <sz val="11"/>
        <color rgb="FFFF0000"/>
        <rFont val="Calibri"/>
        <family val="2"/>
        <scheme val="minor"/>
      </rPr>
      <t>disappointed</t>
    </r>
    <r>
      <rPr>
        <sz val="11"/>
        <color rgb="FF000000"/>
        <rFont val="Calibri"/>
        <family val="2"/>
        <scheme val="minor"/>
      </rPr>
      <t>.</t>
    </r>
  </si>
  <si>
    <r>
      <t xml:space="preserve">N/A now offer of a </t>
    </r>
    <r>
      <rPr>
        <b/>
        <sz val="11"/>
        <color rgb="FFFF0000"/>
        <rFont val="Calibri"/>
        <family val="2"/>
        <scheme val="minor"/>
      </rPr>
      <t>gift card</t>
    </r>
    <r>
      <rPr>
        <sz val="11"/>
        <color rgb="FF000000"/>
        <rFont val="Calibri"/>
        <family val="2"/>
        <scheme val="minor"/>
      </rPr>
      <t xml:space="preserve">, or </t>
    </r>
    <r>
      <rPr>
        <b/>
        <sz val="11"/>
        <color rgb="FFFF0000"/>
        <rFont val="Calibri"/>
        <family val="2"/>
        <scheme val="minor"/>
      </rPr>
      <t>discount</t>
    </r>
    <r>
      <rPr>
        <sz val="11"/>
        <color rgb="FF000000"/>
        <rFont val="Calibri"/>
        <family val="2"/>
        <scheme val="minor"/>
      </rPr>
      <t xml:space="preserve"> to see if the </t>
    </r>
    <r>
      <rPr>
        <b/>
        <sz val="11"/>
        <color rgb="FFFF0000"/>
        <rFont val="Calibri"/>
        <family val="2"/>
        <scheme val="minor"/>
      </rPr>
      <t>store</t>
    </r>
    <r>
      <rPr>
        <sz val="11"/>
        <color rgb="FF000000"/>
        <rFont val="Calibri"/>
        <family val="2"/>
        <scheme val="minor"/>
      </rPr>
      <t xml:space="preserve"> was cleaned.</t>
    </r>
  </si>
  <si>
    <r>
      <t xml:space="preserve">Spent more time gaslighting me and never provided ANY of the help I needed, </t>
    </r>
    <r>
      <rPr>
        <b/>
        <sz val="11"/>
        <color rgb="FFFF0000"/>
        <rFont val="Calibri"/>
        <family val="2"/>
        <scheme val="minor"/>
      </rPr>
      <t>wasted my time</t>
    </r>
    <r>
      <rPr>
        <sz val="11"/>
        <color rgb="FF000000"/>
        <rFont val="Calibri"/>
        <family val="2"/>
        <scheme val="minor"/>
      </rPr>
      <t xml:space="preserve"> and I have nothing but a broken product that only needs 1 price (without it the product is useless for me)   I need a part or a </t>
    </r>
    <r>
      <rPr>
        <b/>
        <sz val="11"/>
        <color rgb="FFFF0000"/>
        <rFont val="Calibri"/>
        <family val="2"/>
        <scheme val="minor"/>
      </rPr>
      <t>replacement</t>
    </r>
    <r>
      <rPr>
        <sz val="11"/>
        <color rgb="FF000000"/>
        <rFont val="Calibri"/>
        <family val="2"/>
        <scheme val="minor"/>
      </rPr>
      <t xml:space="preserve"> product or some monetary </t>
    </r>
    <r>
      <rPr>
        <b/>
        <sz val="11"/>
        <color rgb="FFFF0000"/>
        <rFont val="Calibri"/>
        <family val="2"/>
        <scheme val="minor"/>
      </rPr>
      <t>compensation</t>
    </r>
    <r>
      <rPr>
        <sz val="11"/>
        <color rgb="FF000000"/>
        <rFont val="Calibri"/>
        <family val="2"/>
        <scheme val="minor"/>
      </rPr>
      <t xml:space="preserve"> to help buy a new product.  I received nothing but </t>
    </r>
    <r>
      <rPr>
        <b/>
        <sz val="11"/>
        <color rgb="FFFF0000"/>
        <rFont val="Calibri"/>
        <family val="2"/>
        <scheme val="minor"/>
      </rPr>
      <t>stress</t>
    </r>
    <r>
      <rPr>
        <sz val="11"/>
        <color rgb="FF000000"/>
        <rFont val="Calibri"/>
        <family val="2"/>
        <scheme val="minor"/>
      </rPr>
      <t xml:space="preserve"> and insulting </t>
    </r>
    <r>
      <rPr>
        <b/>
        <sz val="11"/>
        <color rgb="FFFF0000"/>
        <rFont val="Calibri"/>
        <family val="2"/>
        <scheme val="minor"/>
      </rPr>
      <t>tone</t>
    </r>
    <r>
      <rPr>
        <sz val="11"/>
        <color rgb="FF000000"/>
        <rFont val="Calibri"/>
        <family val="2"/>
        <scheme val="minor"/>
      </rPr>
      <t xml:space="preserve"> that kept recurring (like a </t>
    </r>
    <r>
      <rPr>
        <b/>
        <sz val="11"/>
        <color rgb="FFFF0000"/>
        <rFont val="Calibri"/>
        <family val="2"/>
        <scheme val="minor"/>
      </rPr>
      <t>joke</t>
    </r>
    <r>
      <rPr>
        <sz val="11"/>
        <color rgb="FF000000"/>
        <rFont val="Calibri"/>
        <family val="2"/>
        <scheme val="minor"/>
      </rPr>
      <t>)</t>
    </r>
  </si>
  <si>
    <r>
      <t xml:space="preserve">Angie was fabulous!  The entire process was quite lengthy, almost </t>
    </r>
    <r>
      <rPr>
        <b/>
        <sz val="11"/>
        <color rgb="FFFF0000"/>
        <rFont val="Calibri"/>
        <family val="2"/>
        <scheme val="minor"/>
      </rPr>
      <t>an hour</t>
    </r>
    <r>
      <rPr>
        <sz val="11"/>
        <color rgb="FF000000"/>
        <rFont val="Calibri"/>
        <family val="2"/>
        <scheme val="minor"/>
      </rPr>
      <t xml:space="preserve"> on the phone.  I </t>
    </r>
    <r>
      <rPr>
        <b/>
        <sz val="11"/>
        <color rgb="FFFF0000"/>
        <rFont val="Calibri"/>
        <family val="2"/>
        <scheme val="minor"/>
      </rPr>
      <t>have not received</t>
    </r>
    <r>
      <rPr>
        <sz val="11"/>
        <color rgb="FF000000"/>
        <rFont val="Calibri"/>
        <family val="2"/>
        <scheme val="minor"/>
      </rPr>
      <t xml:space="preserve"> my items yet, but am hopeful that I get what I needed after spending hours online trying to find the </t>
    </r>
    <r>
      <rPr>
        <b/>
        <sz val="11"/>
        <color rgb="FFFF0000"/>
        <rFont val="Calibri"/>
        <family val="2"/>
        <scheme val="minor"/>
      </rPr>
      <t>replacement</t>
    </r>
    <r>
      <rPr>
        <sz val="11"/>
        <color rgb="FF000000"/>
        <rFont val="Calibri"/>
        <family val="2"/>
        <scheme val="minor"/>
      </rPr>
      <t xml:space="preserve"> cushions. Thank you!</t>
    </r>
  </si>
  <si>
    <r>
      <t xml:space="preserve">The Home Depot corporate leadership could take the time to make an unannounced  visit to the Mayaguez </t>
    </r>
    <r>
      <rPr>
        <b/>
        <sz val="11"/>
        <color rgb="FFFF0000"/>
        <rFont val="Calibri"/>
        <family val="2"/>
        <scheme val="minor"/>
      </rPr>
      <t>store</t>
    </r>
    <r>
      <rPr>
        <sz val="11"/>
        <color rgb="FF000000"/>
        <rFont val="Calibri"/>
        <family val="2"/>
        <scheme val="minor"/>
      </rPr>
      <t xml:space="preserve"> and see for themself meritocracy at it best. If the operation of this store is a true representation of what Home Depot is, then I want no business with it. There are oasis in the middle of any desert and there are a few employees that really care, but for the most part they are customer care </t>
    </r>
    <r>
      <rPr>
        <b/>
        <sz val="11"/>
        <color rgb="FFFF0000"/>
        <rFont val="Calibri"/>
        <family val="2"/>
        <scheme val="minor"/>
      </rPr>
      <t>unfriendly</t>
    </r>
    <r>
      <rPr>
        <sz val="11"/>
        <color rgb="FF000000"/>
        <rFont val="Calibri"/>
        <family val="2"/>
        <scheme val="minor"/>
      </rPr>
      <t xml:space="preserve">, </t>
    </r>
    <r>
      <rPr>
        <b/>
        <sz val="11"/>
        <color rgb="FFFF0000"/>
        <rFont val="Calibri"/>
        <family val="2"/>
        <scheme val="minor"/>
      </rPr>
      <t>cold</t>
    </r>
    <r>
      <rPr>
        <sz val="11"/>
        <color rgb="FF000000"/>
        <rFont val="Calibri"/>
        <family val="2"/>
        <scheme val="minor"/>
      </rPr>
      <t xml:space="preserve"> and strive in apathy. I choose sometime to buy at this store not because they are the best, the least bad.</t>
    </r>
  </si>
  <si>
    <r>
      <t xml:space="preserve">Home Depot decides what products to give Veteran </t>
    </r>
    <r>
      <rPr>
        <b/>
        <sz val="11"/>
        <color rgb="FFFF0000"/>
        <rFont val="Calibri"/>
        <family val="2"/>
        <scheme val="minor"/>
      </rPr>
      <t>discounts</t>
    </r>
    <r>
      <rPr>
        <sz val="11"/>
        <color rgb="FF000000"/>
        <rFont val="Calibri"/>
        <family val="2"/>
        <scheme val="minor"/>
      </rPr>
      <t xml:space="preserve"> on and what not to. Great job giving me 10% off of a roll of tape for $5.00 but not giving me </t>
    </r>
    <r>
      <rPr>
        <b/>
        <sz val="11"/>
        <color rgb="FFFF0000"/>
        <rFont val="Calibri"/>
        <family val="2"/>
        <scheme val="minor"/>
      </rPr>
      <t>discount</t>
    </r>
    <r>
      <rPr>
        <sz val="11"/>
        <color rgb="FF000000"/>
        <rFont val="Calibri"/>
        <family val="2"/>
        <scheme val="minor"/>
      </rPr>
      <t xml:space="preserve"> on $150.00 worth of tile backer board.  Great job, remember, word of mouth can be the best or the worst advertising</t>
    </r>
  </si>
  <si>
    <r>
      <t xml:space="preserve">I contacted online Chat support TWICE. </t>
    </r>
    <r>
      <rPr>
        <b/>
        <sz val="11"/>
        <color rgb="FFFF0000"/>
        <rFont val="Calibri"/>
        <family val="2"/>
        <scheme val="minor"/>
      </rPr>
      <t>First contact</t>
    </r>
    <r>
      <rPr>
        <sz val="11"/>
        <color rgb="FF000000"/>
        <rFont val="Calibri"/>
        <family val="2"/>
        <scheme val="minor"/>
      </rPr>
      <t xml:space="preserve"> - I was told it was too late at night, and that I had to contact them during my </t>
    </r>
    <r>
      <rPr>
        <b/>
        <sz val="11"/>
        <color rgb="FFFF0000"/>
        <rFont val="Calibri"/>
        <family val="2"/>
        <scheme val="minor"/>
      </rPr>
      <t>store</t>
    </r>
    <r>
      <rPr>
        <sz val="11"/>
        <color rgb="FF000000"/>
        <rFont val="Calibri"/>
        <family val="2"/>
        <scheme val="minor"/>
      </rPr>
      <t xml:space="preserve">'s open hours.  The next day I reached out again, and THIS time they told me they could not help me at all, but that I had to reach out to the Decorators customer support line.  When I reached out to that number, I started getting a story about how she was </t>
    </r>
    <r>
      <rPr>
        <b/>
        <sz val="11"/>
        <color rgb="FFFF0000"/>
        <rFont val="Calibri"/>
        <family val="2"/>
        <scheme val="minor"/>
      </rPr>
      <t>not sure</t>
    </r>
    <r>
      <rPr>
        <sz val="11"/>
        <color rgb="FF000000"/>
        <rFont val="Calibri"/>
        <family val="2"/>
        <scheme val="minor"/>
      </rPr>
      <t xml:space="preserve"> the manufacturer was still making these lights, she'd have to call them, and more and I did not care. I just wanted a </t>
    </r>
    <r>
      <rPr>
        <b/>
        <sz val="11"/>
        <color rgb="FFFF0000"/>
        <rFont val="Calibri"/>
        <family val="2"/>
        <scheme val="minor"/>
      </rPr>
      <t>replacement</t>
    </r>
    <r>
      <rPr>
        <sz val="11"/>
        <color rgb="FF000000"/>
        <rFont val="Calibri"/>
        <family val="2"/>
        <scheme val="minor"/>
      </rPr>
      <t xml:space="preserve"> for the light that I purchased with a 10 year </t>
    </r>
    <r>
      <rPr>
        <b/>
        <sz val="11"/>
        <color rgb="FFFF0000"/>
        <rFont val="Calibri"/>
        <family val="2"/>
        <scheme val="minor"/>
      </rPr>
      <t>warranty</t>
    </r>
    <r>
      <rPr>
        <sz val="11"/>
        <color rgb="FF000000"/>
        <rFont val="Calibri"/>
        <family val="2"/>
        <scheme val="minor"/>
      </rPr>
      <t>.  Less than 1 year later, I expected I could just call and get a replacement without having to contact Home Depot 3 times only to receive an ear-full of stories about how hard it was going to be to investigate. The solution worked out well in the end, but definitely was not what I could have expected from a prestigious house-hold name brand like Home Depot.</t>
    </r>
  </si>
  <si>
    <r>
      <t>still waiting</t>
    </r>
    <r>
      <rPr>
        <sz val="11"/>
        <color rgb="FF000000"/>
        <rFont val="Calibri"/>
        <family val="2"/>
        <scheme val="minor"/>
      </rPr>
      <t xml:space="preserve"> to hear back from geraldine</t>
    </r>
  </si>
  <si>
    <r>
      <t xml:space="preserve">Geraldine was great.  What was not great was trying to find cushion covers for the Hampton Bay Fiddler's Creek patio set I got.  They were not able to be located.  </t>
    </r>
    <r>
      <rPr>
        <b/>
        <sz val="11"/>
        <color rgb="FFFF0000"/>
        <rFont val="Calibri"/>
        <family val="2"/>
        <scheme val="minor"/>
      </rPr>
      <t>Disappointing</t>
    </r>
    <r>
      <rPr>
        <sz val="11"/>
        <color rgb="FF000000"/>
        <rFont val="Calibri"/>
        <family val="2"/>
        <scheme val="minor"/>
      </rPr>
      <t xml:space="preserve">. Somewhere along the way I got </t>
    </r>
    <r>
      <rPr>
        <b/>
        <sz val="11"/>
        <color rgb="FFFF0000"/>
        <rFont val="Calibri"/>
        <family val="2"/>
        <scheme val="minor"/>
      </rPr>
      <t>disconnected</t>
    </r>
    <r>
      <rPr>
        <sz val="11"/>
        <color rgb="FF000000"/>
        <rFont val="Calibri"/>
        <family val="2"/>
        <scheme val="minor"/>
      </rPr>
      <t xml:space="preserve"> from the person I originally called so I had to </t>
    </r>
    <r>
      <rPr>
        <b/>
        <sz val="11"/>
        <color rgb="FFFF0000"/>
        <rFont val="Calibri"/>
        <family val="2"/>
        <scheme val="minor"/>
      </rPr>
      <t>start all over</t>
    </r>
    <r>
      <rPr>
        <sz val="11"/>
        <color rgb="FF000000"/>
        <rFont val="Calibri"/>
        <family val="2"/>
        <scheme val="minor"/>
      </rPr>
      <t>.</t>
    </r>
  </si>
  <si>
    <r>
      <t xml:space="preserve">Why is it so difficult to speak to a </t>
    </r>
    <r>
      <rPr>
        <b/>
        <sz val="11"/>
        <color rgb="FFFF0000"/>
        <rFont val="Calibri"/>
        <family val="2"/>
        <scheme val="minor"/>
      </rPr>
      <t>supervisor</t>
    </r>
    <r>
      <rPr>
        <sz val="11"/>
        <color rgb="FF000000"/>
        <rFont val="Calibri"/>
        <family val="2"/>
        <scheme val="minor"/>
      </rPr>
      <t>????</t>
    </r>
  </si>
  <si>
    <r>
      <t xml:space="preserve">There is information missing from The Home Depot. I </t>
    </r>
    <r>
      <rPr>
        <b/>
        <sz val="11"/>
        <color rgb="FFFF0000"/>
        <rFont val="Calibri"/>
        <family val="2"/>
        <scheme val="minor"/>
      </rPr>
      <t>cannot access</t>
    </r>
    <r>
      <rPr>
        <sz val="11"/>
        <color rgb="FF000000"/>
        <rFont val="Calibri"/>
        <family val="2"/>
        <scheme val="minor"/>
      </rPr>
      <t xml:space="preserve"> descriptions of the purchases. Samuel told me how but the digital pathway is obscured. There are also no tabs to reach the information that I wanted. I finally found it through a different pathway than what was described to me. This means that HOME DEPOT IS NOT TRANSPARENT ONLINE. The other issue is that regardless of how little I buy and how much I pay each month, the balance rarely changes. So there must be information missing about floating monthly interest charges. I am avoiding Home Depot for now and using my neighborhood True Value.</t>
    </r>
  </si>
  <si>
    <r>
      <t xml:space="preserve">Javier was great.  What was not great was trying to find cushion covers for the Hampton Bay Fiddler's Creek patio set I got.  They were not able to be located.  </t>
    </r>
    <r>
      <rPr>
        <b/>
        <sz val="11"/>
        <color rgb="FFFF0000"/>
        <rFont val="Calibri"/>
        <family val="2"/>
        <scheme val="minor"/>
      </rPr>
      <t>Disappointing</t>
    </r>
    <r>
      <rPr>
        <sz val="11"/>
        <color rgb="FF000000"/>
        <rFont val="Calibri"/>
        <family val="2"/>
        <scheme val="minor"/>
      </rPr>
      <t>.</t>
    </r>
  </si>
  <si>
    <r>
      <t xml:space="preserve">Well, I called NSD and finally </t>
    </r>
    <r>
      <rPr>
        <b/>
        <sz val="11"/>
        <color rgb="FFFF0000"/>
        <rFont val="Calibri"/>
        <family val="2"/>
        <scheme val="minor"/>
      </rPr>
      <t>got through to</t>
    </r>
    <r>
      <rPr>
        <sz val="11"/>
        <color rgb="FF000000"/>
        <rFont val="Calibri"/>
        <family val="2"/>
        <scheme val="minor"/>
      </rPr>
      <t xml:space="preserve"> someone there. They gave me the name of the local pickup company and I will call them Monday to see when they have scheduled the pickkup.</t>
    </r>
  </si>
  <si>
    <r>
      <t xml:space="preserve">Learn your employees  how too </t>
    </r>
    <r>
      <rPr>
        <b/>
        <sz val="11"/>
        <color rgb="FFFF0000"/>
        <rFont val="Calibri"/>
        <family val="2"/>
        <scheme val="minor"/>
      </rPr>
      <t>treat customer</t>
    </r>
    <r>
      <rPr>
        <sz val="11"/>
        <color rgb="FF000000"/>
        <rFont val="Calibri"/>
        <family val="2"/>
        <scheme val="minor"/>
      </rPr>
      <t xml:space="preserve"> when they ask for some help and not be </t>
    </r>
    <r>
      <rPr>
        <b/>
        <sz val="11"/>
        <color rgb="FFFF0000"/>
        <rFont val="Calibri"/>
        <family val="2"/>
        <scheme val="minor"/>
      </rPr>
      <t>rude</t>
    </r>
    <r>
      <rPr>
        <sz val="11"/>
        <color rgb="FF000000"/>
        <rFont val="Calibri"/>
        <family val="2"/>
        <scheme val="minor"/>
      </rPr>
      <t xml:space="preserve"> too the customer</t>
    </r>
  </si>
  <si>
    <r>
      <t xml:space="preserve">Was put in contact with Tad </t>
    </r>
    <r>
      <rPr>
        <b/>
        <sz val="11"/>
        <color rgb="FFFF0000"/>
        <rFont val="Calibri"/>
        <family val="2"/>
        <scheme val="minor"/>
      </rPr>
      <t>usa</t>
    </r>
    <r>
      <rPr>
        <sz val="11"/>
        <color rgb="FF000000"/>
        <rFont val="Calibri"/>
        <family val="2"/>
        <scheme val="minor"/>
      </rPr>
      <t xml:space="preserve"> and they sent me a </t>
    </r>
    <r>
      <rPr>
        <b/>
        <sz val="11"/>
        <color rgb="FFFF0000"/>
        <rFont val="Calibri"/>
        <family val="2"/>
        <scheme val="minor"/>
      </rPr>
      <t>replacement</t>
    </r>
    <r>
      <rPr>
        <sz val="11"/>
        <color rgb="FF000000"/>
        <rFont val="Calibri"/>
        <family val="2"/>
        <scheme val="minor"/>
      </rPr>
      <t xml:space="preserve"> part fan works fine now. Thank You</t>
    </r>
  </si>
  <si>
    <r>
      <t xml:space="preserve">It wasn''t the reps fault but the #s given to me did not have the </t>
    </r>
    <r>
      <rPr>
        <b/>
        <sz val="11"/>
        <color rgb="FFFF0000"/>
        <rFont val="Calibri"/>
        <family val="2"/>
        <scheme val="minor"/>
      </rPr>
      <t>replacement</t>
    </r>
    <r>
      <rPr>
        <sz val="11"/>
        <color rgb="FF000000"/>
        <rFont val="Calibri"/>
        <family val="2"/>
        <scheme val="minor"/>
      </rPr>
      <t xml:space="preserve"> canopy I was looking for. In fact, I cannot   find a replacement anywhere.</t>
    </r>
  </si>
  <si>
    <r>
      <t xml:space="preserve">I will never ever ever shop at Home Depot ever again in my life. I will also let everyone know in real life and social media how </t>
    </r>
    <r>
      <rPr>
        <b/>
        <sz val="11"/>
        <color rgb="FFFF0000"/>
        <rFont val="Calibri"/>
        <family val="2"/>
        <scheme val="minor"/>
      </rPr>
      <t>horrible</t>
    </r>
    <r>
      <rPr>
        <sz val="11"/>
        <color rgb="FF000000"/>
        <rFont val="Calibri"/>
        <family val="2"/>
        <scheme val="minor"/>
      </rPr>
      <t xml:space="preserve"> Home Depot's customer service is.</t>
    </r>
  </si>
  <si>
    <r>
      <t xml:space="preserve">stay by your products and craftsmanship ship. product was delivered </t>
    </r>
    <r>
      <rPr>
        <b/>
        <sz val="11"/>
        <color rgb="FFFF0000"/>
        <rFont val="Calibri"/>
        <family val="2"/>
        <scheme val="minor"/>
      </rPr>
      <t>damaged</t>
    </r>
    <r>
      <rPr>
        <sz val="11"/>
        <color rgb="FF000000"/>
        <rFont val="Calibri"/>
        <family val="2"/>
        <scheme val="minor"/>
      </rPr>
      <t>. 10k order for SO windows, couldn''t return and now i am stuck with it. will not shop at depot again.</t>
    </r>
  </si>
  <si>
    <r>
      <t>Yes, after buying a ceiling then having return it (</t>
    </r>
    <r>
      <rPr>
        <b/>
        <sz val="11"/>
        <color rgb="FFFF0000"/>
        <rFont val="Calibri"/>
        <family val="2"/>
        <scheme val="minor"/>
      </rPr>
      <t>defective</t>
    </r>
    <r>
      <rPr>
        <sz val="11"/>
        <color rgb="FF000000"/>
        <rFont val="Calibri"/>
        <family val="2"/>
        <scheme val="minor"/>
      </rPr>
      <t xml:space="preserve">) then having to purashes the same one and returning the bad before I could get a </t>
    </r>
    <r>
      <rPr>
        <b/>
        <sz val="11"/>
        <color rgb="FFFF0000"/>
        <rFont val="Calibri"/>
        <family val="2"/>
        <scheme val="minor"/>
      </rPr>
      <t>refund</t>
    </r>
    <r>
      <rPr>
        <sz val="11"/>
        <color rgb="FF000000"/>
        <rFont val="Calibri"/>
        <family val="2"/>
        <scheme val="minor"/>
      </rPr>
      <t xml:space="preserve"> and then having the new stop working a month later due to a bad receiver.  I had to pay to have both fans installed and all Home Depot  Wants to give me for my troubles is a $50 </t>
    </r>
    <r>
      <rPr>
        <b/>
        <sz val="11"/>
        <color rgb="FFFF0000"/>
        <rFont val="Calibri"/>
        <family val="2"/>
        <scheme val="minor"/>
      </rPr>
      <t>gift card</t>
    </r>
    <r>
      <rPr>
        <sz val="11"/>
        <color rgb="FF000000"/>
        <rFont val="Calibri"/>
        <family val="2"/>
        <scheme val="minor"/>
      </rPr>
      <t xml:space="preserve">. I paided over $200 to have both fans installed. I am 71 and have a heart condition and the fan are on a 12 foot ceiling. You want me to rate my experience, sorry you </t>
    </r>
    <r>
      <rPr>
        <b/>
        <sz val="11"/>
        <color rgb="FFFF0000"/>
        <rFont val="Calibri"/>
        <family val="2"/>
        <scheme val="minor"/>
      </rPr>
      <t>suck</t>
    </r>
  </si>
  <si>
    <r>
      <t>Still waiting for</t>
    </r>
    <r>
      <rPr>
        <sz val="11"/>
        <color rgb="FF000000"/>
        <rFont val="Calibri"/>
        <family val="2"/>
        <scheme val="minor"/>
      </rPr>
      <t xml:space="preserve"> some resolve on this issue.</t>
    </r>
  </si>
  <si>
    <r>
      <t xml:space="preserve">Totally a </t>
    </r>
    <r>
      <rPr>
        <b/>
        <sz val="11"/>
        <color rgb="FFFF0000"/>
        <rFont val="Calibri"/>
        <family val="2"/>
        <scheme val="minor"/>
      </rPr>
      <t>waste of my time</t>
    </r>
    <r>
      <rPr>
        <sz val="11"/>
        <color rgb="FF000000"/>
        <rFont val="Calibri"/>
        <family val="2"/>
        <scheme val="minor"/>
      </rPr>
      <t xml:space="preserve">. Took over </t>
    </r>
    <r>
      <rPr>
        <b/>
        <sz val="11"/>
        <color rgb="FFFF0000"/>
        <rFont val="Calibri"/>
        <family val="2"/>
        <scheme val="minor"/>
      </rPr>
      <t>a hour</t>
    </r>
    <r>
      <rPr>
        <sz val="11"/>
        <color rgb="FF000000"/>
        <rFont val="Calibri"/>
        <family val="2"/>
        <scheme val="minor"/>
      </rPr>
      <t xml:space="preserve"> on the phone.  We bought a sink, which apparently got dented at the manufacturer.  You would not give us a </t>
    </r>
    <r>
      <rPr>
        <b/>
        <sz val="11"/>
        <color rgb="FFFF0000"/>
        <rFont val="Calibri"/>
        <family val="2"/>
        <scheme val="minor"/>
      </rPr>
      <t>replacement</t>
    </r>
    <r>
      <rPr>
        <sz val="11"/>
        <color rgb="FF000000"/>
        <rFont val="Calibri"/>
        <family val="2"/>
        <scheme val="minor"/>
      </rPr>
      <t xml:space="preserve"> sink.fin Sink.  Finally offered us a ecoupon. We had to drive </t>
    </r>
    <r>
      <rPr>
        <b/>
        <sz val="11"/>
        <color rgb="FFFF0000"/>
        <rFont val="Calibri"/>
        <family val="2"/>
        <scheme val="minor"/>
      </rPr>
      <t>2 hours</t>
    </r>
    <r>
      <rPr>
        <sz val="11"/>
        <color rgb="FF000000"/>
        <rFont val="Calibri"/>
        <family val="2"/>
        <scheme val="minor"/>
      </rPr>
      <t xml:space="preserve"> back to the </t>
    </r>
    <r>
      <rPr>
        <b/>
        <sz val="11"/>
        <color rgb="FFFF0000"/>
        <rFont val="Calibri"/>
        <family val="2"/>
        <scheme val="minor"/>
      </rPr>
      <t>store</t>
    </r>
    <r>
      <rPr>
        <sz val="11"/>
        <color rgb="FF000000"/>
        <rFont val="Calibri"/>
        <family val="2"/>
        <scheme val="minor"/>
      </rPr>
      <t xml:space="preserve"> to take the sink back.  Which we did and got our </t>
    </r>
    <r>
      <rPr>
        <b/>
        <sz val="11"/>
        <color rgb="FFFF0000"/>
        <rFont val="Calibri"/>
        <family val="2"/>
        <scheme val="minor"/>
      </rPr>
      <t>money back</t>
    </r>
    <r>
      <rPr>
        <sz val="11"/>
        <color rgb="FF000000"/>
        <rFont val="Calibri"/>
        <family val="2"/>
        <scheme val="minor"/>
      </rPr>
      <t xml:space="preserve">.  We ordered another sink from. Amazon.   Which is more simple and a lot </t>
    </r>
    <r>
      <rPr>
        <b/>
        <sz val="11"/>
        <color rgb="FFFF0000"/>
        <rFont val="Calibri"/>
        <family val="2"/>
        <scheme val="minor"/>
      </rPr>
      <t>more efficient</t>
    </r>
    <r>
      <rPr>
        <sz val="11"/>
        <color rgb="FF000000"/>
        <rFont val="Calibri"/>
        <family val="2"/>
        <scheme val="minor"/>
      </rPr>
      <t>.</t>
    </r>
  </si>
  <si>
    <r>
      <t xml:space="preserve">After trying to use a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to purchase something online and being told it cannot be done by store employees and customer service I was ready to give up. I received a call from Hicham Daya the assistant </t>
    </r>
    <r>
      <rPr>
        <b/>
        <sz val="11"/>
        <color rgb="FFFF0000"/>
        <rFont val="Calibri"/>
        <family val="2"/>
        <scheme val="minor"/>
      </rPr>
      <t>manager</t>
    </r>
    <r>
      <rPr>
        <sz val="11"/>
        <color rgb="FF000000"/>
        <rFont val="Calibri"/>
        <family val="2"/>
        <scheme val="minor"/>
      </rPr>
      <t xml:space="preserve"> at the Smithfield RI store.He was very empathitic to my situation and worked very hard to </t>
    </r>
    <r>
      <rPr>
        <b/>
        <sz val="11"/>
        <color rgb="FFFF0000"/>
        <rFont val="Calibri"/>
        <family val="2"/>
        <scheme val="minor"/>
      </rPr>
      <t>find a solution</t>
    </r>
    <r>
      <rPr>
        <sz val="11"/>
        <color rgb="FF000000"/>
        <rFont val="Calibri"/>
        <family val="2"/>
        <scheme val="minor"/>
      </rPr>
      <t xml:space="preserve">. He called me when </t>
    </r>
    <r>
      <rPr>
        <b/>
        <sz val="11"/>
        <color rgb="FFFF0000"/>
        <rFont val="Calibri"/>
        <family val="2"/>
        <scheme val="minor"/>
      </rPr>
      <t>promised</t>
    </r>
    <r>
      <rPr>
        <sz val="11"/>
        <color rgb="FF000000"/>
        <rFont val="Calibri"/>
        <family val="2"/>
        <scheme val="minor"/>
      </rPr>
      <t xml:space="preserve"> and did find a solution. I went to the Smithfield store and Tracy Mainey helped me the transaction took less than 5 </t>
    </r>
    <r>
      <rPr>
        <b/>
        <sz val="11"/>
        <color rgb="FFFF0000"/>
        <rFont val="Calibri"/>
        <family val="2"/>
        <scheme val="minor"/>
      </rPr>
      <t>minutes</t>
    </r>
    <r>
      <rPr>
        <sz val="11"/>
        <color rgb="FF000000"/>
        <rFont val="Calibri"/>
        <family val="2"/>
        <scheme val="minor"/>
      </rPr>
      <t xml:space="preserve"> and my item was ordered. You are lucky to have these two employees working for you  Sincerly Maureen Rison</t>
    </r>
  </si>
  <si>
    <r>
      <t xml:space="preserve">Not at this time.  </t>
    </r>
    <r>
      <rPr>
        <b/>
        <sz val="11"/>
        <color rgb="FFFF0000"/>
        <rFont val="Calibri"/>
        <family val="2"/>
        <scheme val="minor"/>
      </rPr>
      <t>Still awaiting</t>
    </r>
    <r>
      <rPr>
        <sz val="11"/>
        <color rgb="FF000000"/>
        <rFont val="Calibri"/>
        <family val="2"/>
        <scheme val="minor"/>
      </rPr>
      <t xml:space="preserve"> for the claim estimate.</t>
    </r>
  </si>
  <si>
    <r>
      <t xml:space="preserve">Your associate indicated that she has to deal with this issue all the time. Sounds like someone could find the </t>
    </r>
    <r>
      <rPr>
        <b/>
        <sz val="11"/>
        <color rgb="FFFF0000"/>
        <rFont val="Calibri"/>
        <family val="2"/>
        <scheme val="minor"/>
      </rPr>
      <t>flaw</t>
    </r>
    <r>
      <rPr>
        <sz val="11"/>
        <color rgb="FF000000"/>
        <rFont val="Calibri"/>
        <family val="2"/>
        <scheme val="minor"/>
      </rPr>
      <t xml:space="preserve"> in your system, so that no one has to deal with the disconnect, both for your Co. &amp; your customers.</t>
    </r>
  </si>
  <si>
    <r>
      <t>Javier went above and beyond to assist with resolving the in-</t>
    </r>
    <r>
      <rPr>
        <b/>
        <sz val="11"/>
        <color rgb="FFFF0000"/>
        <rFont val="Calibri"/>
        <family val="2"/>
        <scheme val="minor"/>
      </rPr>
      <t>store</t>
    </r>
    <r>
      <rPr>
        <sz val="11"/>
        <color rgb="FF000000"/>
        <rFont val="Calibri"/>
        <family val="2"/>
        <scheme val="minor"/>
      </rPr>
      <t xml:space="preserve"> return. He kept me updated at each step of the way and made sure that the store </t>
    </r>
    <r>
      <rPr>
        <b/>
        <sz val="11"/>
        <color rgb="FFFF0000"/>
        <rFont val="Calibri"/>
        <family val="2"/>
        <scheme val="minor"/>
      </rPr>
      <t>honored</t>
    </r>
    <r>
      <rPr>
        <sz val="11"/>
        <color rgb="FF000000"/>
        <rFont val="Calibri"/>
        <family val="2"/>
        <scheme val="minor"/>
      </rPr>
      <t xml:space="preserve"> the return </t>
    </r>
    <r>
      <rPr>
        <b/>
        <sz val="11"/>
        <color rgb="FFFF0000"/>
        <rFont val="Calibri"/>
        <family val="2"/>
        <scheme val="minor"/>
      </rPr>
      <t>policy</t>
    </r>
    <r>
      <rPr>
        <sz val="11"/>
        <color rgb="FF000000"/>
        <rFont val="Calibri"/>
        <family val="2"/>
        <scheme val="minor"/>
      </rPr>
      <t>, even when the store staff were giving me the run-around.  Javier definitely deserves a raise.</t>
    </r>
  </si>
  <si>
    <r>
      <t xml:space="preserve">I am  73  yrs  this month. I don''t like the Agervation this whole problem has made for me. First.. Before I had time to take a video and go to the bank for records of purchase of the toilet, a </t>
    </r>
    <r>
      <rPr>
        <b/>
        <sz val="11"/>
        <color rgb="FFFF0000"/>
        <rFont val="Calibri"/>
        <family val="2"/>
        <scheme val="minor"/>
      </rPr>
      <t>rude</t>
    </r>
    <r>
      <rPr>
        <sz val="11"/>
        <color rgb="FF000000"/>
        <rFont val="Calibri"/>
        <family val="2"/>
        <scheme val="minor"/>
      </rPr>
      <t xml:space="preserve"> person left me a voice mail saying that my case had been dismissed and closed.  Go figure, it is not her problem except, closing open case numbers. She is not the one who has to stand over her toilet flushing 7 or 8 times for it to flush poop down.  Keep your glacier Bay toilets. They are worthless when you have a septic tank.  Low flush toilets do not work with septic tanks. I will shop Lowes and tell all my friends and relatives to not go to home Depot, whom does not have the patiences to deal with old people.</t>
    </r>
  </si>
  <si>
    <r>
      <t xml:space="preserve">SOME </t>
    </r>
    <r>
      <rPr>
        <b/>
        <sz val="11"/>
        <color rgb="FFFF0000"/>
        <rFont val="Calibri"/>
        <family val="2"/>
        <scheme val="minor"/>
      </rPr>
      <t>ARROGANT</t>
    </r>
    <r>
      <rPr>
        <sz val="11"/>
        <color rgb="FF000000"/>
        <rFont val="Calibri"/>
        <family val="2"/>
        <scheme val="minor"/>
      </rPr>
      <t xml:space="preserve"> AND </t>
    </r>
    <r>
      <rPr>
        <b/>
        <sz val="11"/>
        <color rgb="FFFF0000"/>
        <rFont val="Calibri"/>
        <family val="2"/>
        <scheme val="minor"/>
      </rPr>
      <t>NASTY</t>
    </r>
    <r>
      <rPr>
        <sz val="11"/>
        <color rgb="FF000000"/>
        <rFont val="Calibri"/>
        <family val="2"/>
        <scheme val="minor"/>
      </rPr>
      <t xml:space="preserve"> PEOPLE THERE NOT INTERESTED IN CUSTOMER SERVICE AND HAVE NO IDEA HOW TO DEAL PATIENTLY WITH  A HANDICAPPED PERSON.</t>
    </r>
  </si>
  <si>
    <r>
      <t xml:space="preserve">The </t>
    </r>
    <r>
      <rPr>
        <b/>
        <sz val="11"/>
        <color rgb="FFFF0000"/>
        <rFont val="Calibri"/>
        <family val="2"/>
        <scheme val="minor"/>
      </rPr>
      <t>compensation</t>
    </r>
    <r>
      <rPr>
        <sz val="11"/>
        <color rgb="FF000000"/>
        <rFont val="Calibri"/>
        <family val="2"/>
        <scheme val="minor"/>
      </rPr>
      <t xml:space="preserve"> was not worth and/or enough for the aggravation this has caused me and my wife .</t>
    </r>
  </si>
  <si>
    <r>
      <t xml:space="preserve">Dealing with Miguel was one of the best experience, but after my conversation with him there is was nothing positive to say. Although I had a call for someone identifying himself as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t>
    </r>
    <r>
      <rPr>
        <b/>
        <sz val="11"/>
        <color rgb="FFFF0000"/>
        <rFont val="Calibri"/>
        <family val="2"/>
        <scheme val="minor"/>
      </rPr>
      <t>a solution</t>
    </r>
    <r>
      <rPr>
        <sz val="11"/>
        <color rgb="FF000000"/>
        <rFont val="Calibri"/>
        <family val="2"/>
        <scheme val="minor"/>
      </rPr>
      <t xml:space="preserve"> to the problem never came about, he </t>
    </r>
    <r>
      <rPr>
        <b/>
        <sz val="11"/>
        <color rgb="FFFF0000"/>
        <rFont val="Calibri"/>
        <family val="2"/>
        <scheme val="minor"/>
      </rPr>
      <t>promised</t>
    </r>
    <r>
      <rPr>
        <sz val="11"/>
        <color rgb="FF000000"/>
        <rFont val="Calibri"/>
        <family val="2"/>
        <scheme val="minor"/>
      </rPr>
      <t xml:space="preserve"> me to </t>
    </r>
    <r>
      <rPr>
        <b/>
        <sz val="11"/>
        <color rgb="FFFF0000"/>
        <rFont val="Calibri"/>
        <family val="2"/>
        <scheme val="minor"/>
      </rPr>
      <t>call me back</t>
    </r>
    <r>
      <rPr>
        <sz val="11"/>
        <color rgb="FF000000"/>
        <rFont val="Calibri"/>
        <family val="2"/>
        <scheme val="minor"/>
      </rPr>
      <t xml:space="preserve"> and it never did.</t>
    </r>
  </si>
  <si>
    <r>
      <t xml:space="preserve">THE LEAD TIME IS </t>
    </r>
    <r>
      <rPr>
        <b/>
        <sz val="11"/>
        <color rgb="FFFF0000"/>
        <rFont val="Calibri"/>
        <family val="2"/>
        <scheme val="minor"/>
      </rPr>
      <t>TAKING LONGER</t>
    </r>
    <r>
      <rPr>
        <sz val="11"/>
        <color rgb="FF000000"/>
        <rFont val="Calibri"/>
        <family val="2"/>
        <scheme val="minor"/>
      </rPr>
      <t xml:space="preserve"> .MARIBEL IS EXCELLENT HELP. HOPING TO GET MY PART IN TIME. THANKS  ROSA LOPEZ</t>
    </r>
  </si>
  <si>
    <r>
      <t xml:space="preserve">customer service at the Home Depot </t>
    </r>
    <r>
      <rPr>
        <b/>
        <sz val="11"/>
        <color rgb="FFFF0000"/>
        <rFont val="Calibri"/>
        <family val="2"/>
        <scheme val="minor"/>
      </rPr>
      <t>store</t>
    </r>
    <r>
      <rPr>
        <sz val="11"/>
        <color rgb="FF000000"/>
        <rFont val="Calibri"/>
        <family val="2"/>
        <scheme val="minor"/>
      </rPr>
      <t xml:space="preserve"> was unaware of the email </t>
    </r>
    <r>
      <rPr>
        <b/>
        <sz val="11"/>
        <color rgb="FFFF0000"/>
        <rFont val="Calibri"/>
        <family val="2"/>
        <scheme val="minor"/>
      </rPr>
      <t>gift card</t>
    </r>
    <r>
      <rPr>
        <sz val="11"/>
        <color rgb="FF000000"/>
        <rFont val="Calibri"/>
        <family val="2"/>
        <scheme val="minor"/>
      </rPr>
      <t xml:space="preserve"> process and did not want to comply at first. However, the process went well at the check out. Might want to enlighten the store customer </t>
    </r>
    <r>
      <rPr>
        <b/>
        <sz val="11"/>
        <color rgb="FFFF0000"/>
        <rFont val="Calibri"/>
        <family val="2"/>
        <scheme val="minor"/>
      </rPr>
      <t>service center</t>
    </r>
    <r>
      <rPr>
        <sz val="11"/>
        <color rgb="FF000000"/>
        <rFont val="Calibri"/>
        <family val="2"/>
        <scheme val="minor"/>
      </rPr>
      <t xml:space="preserve"> of such process.  Best service was from Karina.</t>
    </r>
  </si>
  <si>
    <r>
      <t xml:space="preserve">Was left </t>
    </r>
    <r>
      <rPr>
        <b/>
        <sz val="11"/>
        <color rgb="FFFF0000"/>
        <rFont val="Calibri"/>
        <family val="2"/>
        <scheme val="minor"/>
      </rPr>
      <t>on hold</t>
    </r>
    <r>
      <rPr>
        <sz val="11"/>
        <color rgb="FF000000"/>
        <rFont val="Calibri"/>
        <family val="2"/>
        <scheme val="minor"/>
      </rPr>
      <t xml:space="preserve"> for approximately </t>
    </r>
    <r>
      <rPr>
        <b/>
        <sz val="11"/>
        <color rgb="FFFF0000"/>
        <rFont val="Calibri"/>
        <family val="2"/>
        <scheme val="minor"/>
      </rPr>
      <t>35 minutes</t>
    </r>
    <r>
      <rPr>
        <sz val="11"/>
        <color rgb="FF000000"/>
        <rFont val="Calibri"/>
        <family val="2"/>
        <scheme val="minor"/>
      </rPr>
      <t xml:space="preserve"> when I had to hang up. Issue has </t>
    </r>
    <r>
      <rPr>
        <b/>
        <sz val="11"/>
        <color rgb="FFFF0000"/>
        <rFont val="Calibri"/>
        <family val="2"/>
        <scheme val="minor"/>
      </rPr>
      <t>not been resolved</t>
    </r>
    <r>
      <rPr>
        <sz val="11"/>
        <color rgb="FF000000"/>
        <rFont val="Calibri"/>
        <family val="2"/>
        <scheme val="minor"/>
      </rPr>
      <t xml:space="preserve"> and I have called 4 separate times to </t>
    </r>
    <r>
      <rPr>
        <b/>
        <sz val="11"/>
        <color rgb="FFFF0000"/>
        <rFont val="Calibri"/>
        <family val="2"/>
        <scheme val="minor"/>
      </rPr>
      <t>different people</t>
    </r>
    <r>
      <rPr>
        <sz val="11"/>
        <color rgb="FF000000"/>
        <rFont val="Calibri"/>
        <family val="2"/>
        <scheme val="minor"/>
      </rPr>
      <t xml:space="preserve"> to </t>
    </r>
    <r>
      <rPr>
        <b/>
        <sz val="11"/>
        <color rgb="FFFF0000"/>
        <rFont val="Calibri"/>
        <family val="2"/>
        <scheme val="minor"/>
      </rPr>
      <t>get an answer</t>
    </r>
    <r>
      <rPr>
        <sz val="11"/>
        <color rgb="FF000000"/>
        <rFont val="Calibri"/>
        <family val="2"/>
        <scheme val="minor"/>
      </rPr>
      <t xml:space="preserve"> on some damage done during the delivery of a dish washer</t>
    </r>
  </si>
  <si>
    <r>
      <t xml:space="preserve">In the end everything worked out great. I first started this claim in mid June. After 3 </t>
    </r>
    <r>
      <rPr>
        <b/>
        <sz val="11"/>
        <color rgb="FFFF0000"/>
        <rFont val="Calibri"/>
        <family val="2"/>
        <scheme val="minor"/>
      </rPr>
      <t>weeks</t>
    </r>
    <r>
      <rPr>
        <sz val="11"/>
        <color rgb="FF000000"/>
        <rFont val="Calibri"/>
        <family val="2"/>
        <scheme val="minor"/>
      </rPr>
      <t xml:space="preserve"> of not getting my request when I was told I could receive the parts I need in 7-10 days. When I called the </t>
    </r>
    <r>
      <rPr>
        <b/>
        <sz val="11"/>
        <color rgb="FFFF0000"/>
        <rFont val="Calibri"/>
        <family val="2"/>
        <scheme val="minor"/>
      </rPr>
      <t>second time</t>
    </r>
    <r>
      <rPr>
        <sz val="11"/>
        <color rgb="FF000000"/>
        <rFont val="Calibri"/>
        <family val="2"/>
        <scheme val="minor"/>
      </rPr>
      <t xml:space="preserve"> after being </t>
    </r>
    <r>
      <rPr>
        <b/>
        <sz val="11"/>
        <color rgb="FFFF0000"/>
        <rFont val="Calibri"/>
        <family val="2"/>
        <scheme val="minor"/>
      </rPr>
      <t>on hold</t>
    </r>
    <r>
      <rPr>
        <sz val="11"/>
        <color rgb="FF000000"/>
        <rFont val="Calibri"/>
        <family val="2"/>
        <scheme val="minor"/>
      </rPr>
      <t xml:space="preserve"> for a long while the person who answered the call was very pleasant and took care of my issue. Thank you very much.</t>
    </r>
  </si>
  <si>
    <r>
      <t xml:space="preserve">I received excellent customer service from Nichelle. My reason for contacting customer service was because a piece was missing from a cabinet I needed to assemble quickly. While it was </t>
    </r>
    <r>
      <rPr>
        <b/>
        <sz val="11"/>
        <color rgb="FFFF0000"/>
        <rFont val="Calibri"/>
        <family val="2"/>
        <scheme val="minor"/>
      </rPr>
      <t>frustrating</t>
    </r>
    <r>
      <rPr>
        <sz val="11"/>
        <color rgb="FF000000"/>
        <rFont val="Calibri"/>
        <family val="2"/>
        <scheme val="minor"/>
      </rPr>
      <t xml:space="preserve"> to have the delay caused by missing part, she quickly enumerated several options to help resolve my issue quickly and she seemed genuinely happy to offer her assistance. Interacting with her to resolve the matter was a pleasure.</t>
    </r>
  </si>
  <si>
    <r>
      <t xml:space="preserve">You shouldn''t have to repay for a product that was delivered </t>
    </r>
    <r>
      <rPr>
        <b/>
        <sz val="11"/>
        <color rgb="FFFF0000"/>
        <rFont val="Calibri"/>
        <family val="2"/>
        <scheme val="minor"/>
      </rPr>
      <t>broken</t>
    </r>
  </si>
  <si>
    <r>
      <t xml:space="preserve">The Hobart </t>
    </r>
    <r>
      <rPr>
        <b/>
        <sz val="11"/>
        <color rgb="FFFF0000"/>
        <rFont val="Calibri"/>
        <family val="2"/>
        <scheme val="minor"/>
      </rPr>
      <t>store</t>
    </r>
    <r>
      <rPr>
        <sz val="11"/>
        <color rgb="FF000000"/>
        <rFont val="Calibri"/>
        <family val="2"/>
        <scheme val="minor"/>
      </rPr>
      <t xml:space="preserve"> is extremely </t>
    </r>
    <r>
      <rPr>
        <b/>
        <sz val="11"/>
        <color rgb="FFFF0000"/>
        <rFont val="Calibri"/>
        <family val="2"/>
        <scheme val="minor"/>
      </rPr>
      <t>disorganized</t>
    </r>
    <r>
      <rPr>
        <sz val="11"/>
        <color rgb="FF000000"/>
        <rFont val="Calibri"/>
        <family val="2"/>
        <scheme val="minor"/>
      </rPr>
      <t xml:space="preserve">. </t>
    </r>
    <r>
      <rPr>
        <b/>
        <sz val="11"/>
        <color rgb="FFFF0000"/>
        <rFont val="Calibri"/>
        <family val="2"/>
        <scheme val="minor"/>
      </rPr>
      <t>Long waits</t>
    </r>
    <r>
      <rPr>
        <sz val="11"/>
        <color rgb="FF000000"/>
        <rFont val="Calibri"/>
        <family val="2"/>
        <scheme val="minor"/>
      </rPr>
      <t xml:space="preserve"> for customer service. When you call, I have waited up to </t>
    </r>
    <r>
      <rPr>
        <b/>
        <sz val="11"/>
        <color rgb="FFFF0000"/>
        <rFont val="Calibri"/>
        <family val="2"/>
        <scheme val="minor"/>
      </rPr>
      <t>10 minutes</t>
    </r>
    <r>
      <rPr>
        <sz val="11"/>
        <color rgb="FF000000"/>
        <rFont val="Calibri"/>
        <family val="2"/>
        <scheme val="minor"/>
      </rPr>
      <t xml:space="preserve"> for somebody to </t>
    </r>
    <r>
      <rPr>
        <b/>
        <sz val="11"/>
        <color rgb="FFFF0000"/>
        <rFont val="Calibri"/>
        <family val="2"/>
        <scheme val="minor"/>
      </rPr>
      <t>answer the phone</t>
    </r>
    <r>
      <rPr>
        <sz val="11"/>
        <color rgb="FF000000"/>
        <rFont val="Calibri"/>
        <family val="2"/>
        <scheme val="minor"/>
      </rPr>
      <t>.</t>
    </r>
  </si>
  <si>
    <r>
      <t xml:space="preserve">I was </t>
    </r>
    <r>
      <rPr>
        <b/>
        <sz val="11"/>
        <color rgb="FFFF0000"/>
        <rFont val="Calibri"/>
        <family val="2"/>
        <scheme val="minor"/>
      </rPr>
      <t>on hold</t>
    </r>
    <r>
      <rPr>
        <sz val="11"/>
        <color rgb="FF000000"/>
        <rFont val="Calibri"/>
        <family val="2"/>
        <scheme val="minor"/>
      </rPr>
      <t xml:space="preserve"> for a while before speaking to Eric. It could have been nice to hear an estimated </t>
    </r>
    <r>
      <rPr>
        <b/>
        <sz val="11"/>
        <color rgb="FFFF0000"/>
        <rFont val="Calibri"/>
        <family val="2"/>
        <scheme val="minor"/>
      </rPr>
      <t>wait time</t>
    </r>
    <r>
      <rPr>
        <sz val="11"/>
        <color rgb="FF000000"/>
        <rFont val="Calibri"/>
        <family val="2"/>
        <scheme val="minor"/>
      </rPr>
      <t xml:space="preserve"> or how </t>
    </r>
    <r>
      <rPr>
        <b/>
        <sz val="11"/>
        <color rgb="FFFF0000"/>
        <rFont val="Calibri"/>
        <family val="2"/>
        <scheme val="minor"/>
      </rPr>
      <t>many calls</t>
    </r>
    <r>
      <rPr>
        <sz val="11"/>
        <color rgb="FF000000"/>
        <rFont val="Calibri"/>
        <family val="2"/>
        <scheme val="minor"/>
      </rPr>
      <t xml:space="preserve"> are ahead of me. Other than that, Eric was very helpful and polite. Great job!</t>
    </r>
  </si>
  <si>
    <r>
      <t xml:space="preserve">I am trying to get my husband, who is a Vietnam veteran, signed up for the military </t>
    </r>
    <r>
      <rPr>
        <b/>
        <sz val="11"/>
        <color rgb="FFFF0000"/>
        <rFont val="Calibri"/>
        <family val="2"/>
        <scheme val="minor"/>
      </rPr>
      <t>discount</t>
    </r>
    <r>
      <rPr>
        <sz val="11"/>
        <color rgb="FF000000"/>
        <rFont val="Calibri"/>
        <family val="2"/>
        <scheme val="minor"/>
      </rPr>
      <t xml:space="preserve">.  We do not have a  smart phone, and I have not been succesful on the </t>
    </r>
    <r>
      <rPr>
        <b/>
        <sz val="11"/>
        <color rgb="FFFF0000"/>
        <rFont val="Calibri"/>
        <family val="2"/>
        <scheme val="minor"/>
      </rPr>
      <t>web</t>
    </r>
    <r>
      <rPr>
        <sz val="11"/>
        <color rgb="FF000000"/>
        <rFont val="Calibri"/>
        <family val="2"/>
        <scheme val="minor"/>
      </rPr>
      <t xml:space="preserve"> site, since Home Depot doesn''t accept our password anymore.  I would hope that someone could just sign him up for it.  He deserves it.</t>
    </r>
  </si>
  <si>
    <r>
      <t xml:space="preserve">Yes I been a home Depot customer for very </t>
    </r>
    <r>
      <rPr>
        <b/>
        <sz val="11"/>
        <color rgb="FFFF0000"/>
        <rFont val="Calibri"/>
        <family val="2"/>
        <scheme val="minor"/>
      </rPr>
      <t>long time</t>
    </r>
    <r>
      <rPr>
        <sz val="11"/>
        <color rgb="FF000000"/>
        <rFont val="Calibri"/>
        <family val="2"/>
        <scheme val="minor"/>
      </rPr>
      <t xml:space="preserve"> I have spend thousands of dollars in your stores  and when I come over to return a lawn mower that purchase from your </t>
    </r>
    <r>
      <rPr>
        <b/>
        <sz val="11"/>
        <color rgb="FFFF0000"/>
        <rFont val="Calibri"/>
        <family val="2"/>
        <scheme val="minor"/>
      </rPr>
      <t>store</t>
    </r>
    <r>
      <rPr>
        <sz val="11"/>
        <color rgb="FF000000"/>
        <rFont val="Calibri"/>
        <family val="2"/>
        <scheme val="minor"/>
      </rPr>
      <t xml:space="preserve"> in Rancho Cucamonga I paid cash for this lawn mower and I couldn''t find the receipt to get a store </t>
    </r>
    <r>
      <rPr>
        <b/>
        <sz val="11"/>
        <color rgb="FFFF0000"/>
        <rFont val="Calibri"/>
        <family val="2"/>
        <scheme val="minor"/>
      </rPr>
      <t>credit</t>
    </r>
    <r>
      <rPr>
        <sz val="11"/>
        <color rgb="FF000000"/>
        <rFont val="Calibri"/>
        <family val="2"/>
        <scheme val="minor"/>
      </rPr>
      <t xml:space="preserve"> you guys denied me and I am </t>
    </r>
    <r>
      <rPr>
        <b/>
        <sz val="11"/>
        <color rgb="FFFF0000"/>
        <rFont val="Calibri"/>
        <family val="2"/>
        <scheme val="minor"/>
      </rPr>
      <t>not very happy</t>
    </r>
    <r>
      <rPr>
        <sz val="11"/>
        <color rgb="FF000000"/>
        <rFont val="Calibri"/>
        <family val="2"/>
        <scheme val="minor"/>
      </rPr>
      <t xml:space="preserve"> with you people I think I will be taking my business some place else</t>
    </r>
  </si>
  <si>
    <r>
      <t xml:space="preserve">Yes,I want to know how you are going to handle this situation. This </t>
    </r>
    <r>
      <rPr>
        <b/>
        <sz val="11"/>
        <color rgb="FFFF0000"/>
        <rFont val="Calibri"/>
        <family val="2"/>
        <scheme val="minor"/>
      </rPr>
      <t>manager</t>
    </r>
    <r>
      <rPr>
        <sz val="11"/>
        <color rgb="FF000000"/>
        <rFont val="Calibri"/>
        <family val="2"/>
        <scheme val="minor"/>
      </rPr>
      <t xml:space="preserve"> seriously needs </t>
    </r>
    <r>
      <rPr>
        <b/>
        <sz val="11"/>
        <color rgb="FFFF0000"/>
        <rFont val="Calibri"/>
        <family val="2"/>
        <scheme val="minor"/>
      </rPr>
      <t>training</t>
    </r>
    <r>
      <rPr>
        <sz val="11"/>
        <color rgb="FF000000"/>
        <rFont val="Calibri"/>
        <family val="2"/>
        <scheme val="minor"/>
      </rPr>
      <t xml:space="preserve"> on customer service. I demand an apology for being humiliated I front of other </t>
    </r>
    <r>
      <rPr>
        <b/>
        <sz val="11"/>
        <color rgb="FFFF0000"/>
        <rFont val="Calibri"/>
        <family val="2"/>
        <scheme val="minor"/>
      </rPr>
      <t>managers</t>
    </r>
    <r>
      <rPr>
        <sz val="11"/>
        <color rgb="FF000000"/>
        <rFont val="Calibri"/>
        <family val="2"/>
        <scheme val="minor"/>
      </rPr>
      <t xml:space="preserve"> and customers. I have shopped at Home Depot for years and have never been treated like this.  Shameful on Home Depot for employee like this</t>
    </r>
  </si>
  <si>
    <r>
      <t xml:space="preserve">Got nothing to say anymore I will never ever shop in yor </t>
    </r>
    <r>
      <rPr>
        <b/>
        <sz val="11"/>
        <color rgb="FFFF0000"/>
        <rFont val="Calibri"/>
        <family val="2"/>
        <scheme val="minor"/>
      </rPr>
      <t>store</t>
    </r>
    <r>
      <rPr>
        <sz val="11"/>
        <color rgb="FF000000"/>
        <rFont val="Calibri"/>
        <family val="2"/>
        <scheme val="minor"/>
      </rPr>
      <t xml:space="preserve"> again.Crime and shame the way I was treated.</t>
    </r>
  </si>
  <si>
    <r>
      <t xml:space="preserve">THE REASON I CALLED IS THAT I WANTED TO LET YOU KNOW THE ASSOCIATE AT THE WESTMINSTER HOME DEPOT ON WESTMINSTER BLVD NAMED CARRIE WAS FABULOUS. SHE WENT ABOVE AND BEYOND TO TRY TO HELP US FIND WHAT WE NEEDED. THE </t>
    </r>
    <r>
      <rPr>
        <b/>
        <sz val="11"/>
        <color rgb="FFFF0000"/>
        <rFont val="Calibri"/>
        <family val="2"/>
        <scheme val="minor"/>
      </rPr>
      <t>STORE</t>
    </r>
    <r>
      <rPr>
        <sz val="11"/>
        <color rgb="FF000000"/>
        <rFont val="Calibri"/>
        <family val="2"/>
        <scheme val="minor"/>
      </rPr>
      <t xml:space="preserve"> SHOWED THAT THERE WERE 4 IN STOCK BUT NOT WHERE THEY could BE SO SHE LOOKED AND LOOKED AND FINALLY FOUND THE ITEM...SHE WAS AMAZING. A TRUE ASSET TO YOUR COMPANY</t>
    </r>
  </si>
  <si>
    <r>
      <t xml:space="preserve">I am still in the same situation as when I started. I haven''t heard of anything even being done to Rebecca Knieper, for slandering my name, and making up </t>
    </r>
    <r>
      <rPr>
        <b/>
        <sz val="11"/>
        <color rgb="FFFF0000"/>
        <rFont val="Calibri"/>
        <family val="2"/>
        <scheme val="minor"/>
      </rPr>
      <t>lies</t>
    </r>
    <r>
      <rPr>
        <sz val="11"/>
        <color rgb="FF000000"/>
        <rFont val="Calibri"/>
        <family val="2"/>
        <scheme val="minor"/>
      </rPr>
      <t xml:space="preserve"> to other employees to embarrassed me. I have </t>
    </r>
    <r>
      <rPr>
        <b/>
        <sz val="11"/>
        <color rgb="FFFF0000"/>
        <rFont val="Calibri"/>
        <family val="2"/>
        <scheme val="minor"/>
      </rPr>
      <t>been waiting</t>
    </r>
    <r>
      <rPr>
        <sz val="11"/>
        <color rgb="FF000000"/>
        <rFont val="Calibri"/>
        <family val="2"/>
        <scheme val="minor"/>
      </rPr>
      <t xml:space="preserve"> for 2 </t>
    </r>
    <r>
      <rPr>
        <b/>
        <sz val="11"/>
        <color rgb="FFFF0000"/>
        <rFont val="Calibri"/>
        <family val="2"/>
        <scheme val="minor"/>
      </rPr>
      <t>weeks</t>
    </r>
    <r>
      <rPr>
        <sz val="11"/>
        <color rgb="FF000000"/>
        <rFont val="Calibri"/>
        <family val="2"/>
        <scheme val="minor"/>
      </rPr>
      <t xml:space="preserve"> to hear something back, so I could go back into home depot, and get anther gallon of paint that I have ran out of. I will not go in to Home Depot w the chance I'll be embarrassed,  talked about, or not even able to ring up my own items while checking out in the self checkout line.</t>
    </r>
  </si>
  <si>
    <r>
      <t xml:space="preserve">I have left two phone messages for Eddie V and </t>
    </r>
    <r>
      <rPr>
        <b/>
        <sz val="11"/>
        <color rgb="FFFF0000"/>
        <rFont val="Calibri"/>
        <family val="2"/>
        <scheme val="minor"/>
      </rPr>
      <t>not heard back</t>
    </r>
    <r>
      <rPr>
        <sz val="11"/>
        <color rgb="FF000000"/>
        <rFont val="Calibri"/>
        <family val="2"/>
        <scheme val="minor"/>
      </rPr>
      <t xml:space="preserve">. Eddie V </t>
    </r>
    <r>
      <rPr>
        <b/>
        <sz val="11"/>
        <color rgb="FFFF0000"/>
        <rFont val="Calibri"/>
        <family val="2"/>
        <scheme val="minor"/>
      </rPr>
      <t>transferred</t>
    </r>
    <r>
      <rPr>
        <sz val="11"/>
        <color rgb="FF000000"/>
        <rFont val="Calibri"/>
        <family val="2"/>
        <scheme val="minor"/>
      </rPr>
      <t xml:space="preserve"> me to Allie at service2@tal-</t>
    </r>
    <r>
      <rPr>
        <b/>
        <sz val="11"/>
        <color rgb="FFFF0000"/>
        <rFont val="Calibri"/>
        <family val="2"/>
        <scheme val="minor"/>
      </rPr>
      <t>usa</t>
    </r>
    <r>
      <rPr>
        <sz val="11"/>
        <color rgb="FF000000"/>
        <rFont val="Calibri"/>
        <family val="2"/>
        <scheme val="minor"/>
      </rPr>
      <t xml:space="preserve">.com I sent a video and audio of the </t>
    </r>
    <r>
      <rPr>
        <b/>
        <sz val="11"/>
        <color rgb="FFFF0000"/>
        <rFont val="Calibri"/>
        <family val="2"/>
        <scheme val="minor"/>
      </rPr>
      <t>defective</t>
    </r>
    <r>
      <rPr>
        <sz val="11"/>
        <color rgb="FF000000"/>
        <rFont val="Calibri"/>
        <family val="2"/>
        <scheme val="minor"/>
      </rPr>
      <t xml:space="preserve"> fan to Allie at her request and </t>
    </r>
    <r>
      <rPr>
        <b/>
        <sz val="11"/>
        <color rgb="FFFF0000"/>
        <rFont val="Calibri"/>
        <family val="2"/>
        <scheme val="minor"/>
      </rPr>
      <t>never heard back</t>
    </r>
    <r>
      <rPr>
        <sz val="11"/>
        <color rgb="FF000000"/>
        <rFont val="Calibri"/>
        <family val="2"/>
        <scheme val="minor"/>
      </rPr>
      <t xml:space="preserve"> from her as well.</t>
    </r>
  </si>
  <si>
    <r>
      <t>Replacement</t>
    </r>
    <r>
      <rPr>
        <sz val="11"/>
        <color rgb="FF000000"/>
        <rFont val="Calibri"/>
        <family val="2"/>
        <scheme val="minor"/>
      </rPr>
      <t xml:space="preserve"> parts are being sent. I </t>
    </r>
    <r>
      <rPr>
        <b/>
        <sz val="11"/>
        <color rgb="FFFF0000"/>
        <rFont val="Calibri"/>
        <family val="2"/>
        <scheme val="minor"/>
      </rPr>
      <t>have not received</t>
    </r>
    <r>
      <rPr>
        <sz val="11"/>
        <color rgb="FF000000"/>
        <rFont val="Calibri"/>
        <family val="2"/>
        <scheme val="minor"/>
      </rPr>
      <t xml:space="preserve"> them yet so my complete satisfaction depends on that</t>
    </r>
  </si>
  <si>
    <r>
      <t xml:space="preserve">I am appreciative for getting the $35 </t>
    </r>
    <r>
      <rPr>
        <b/>
        <sz val="11"/>
        <color rgb="FFFF0000"/>
        <rFont val="Calibri"/>
        <family val="2"/>
        <scheme val="minor"/>
      </rPr>
      <t>gift card</t>
    </r>
    <r>
      <rPr>
        <sz val="11"/>
        <color rgb="FF000000"/>
        <rFont val="Calibri"/>
        <family val="2"/>
        <scheme val="minor"/>
      </rPr>
      <t>.</t>
    </r>
  </si>
  <si>
    <r>
      <t xml:space="preserve">Professional and courteous service.  Best in a </t>
    </r>
    <r>
      <rPr>
        <b/>
        <sz val="11"/>
        <color rgb="FFFF0000"/>
        <rFont val="Calibri"/>
        <family val="2"/>
        <scheme val="minor"/>
      </rPr>
      <t>long time</t>
    </r>
    <r>
      <rPr>
        <sz val="11"/>
        <color rgb="FF000000"/>
        <rFont val="Calibri"/>
        <family val="2"/>
        <scheme val="minor"/>
      </rPr>
      <t>.  Thank you</t>
    </r>
  </si>
  <si>
    <r>
      <t xml:space="preserve">Minced call me.a few days after my initoal.call to </t>
    </r>
    <r>
      <rPr>
        <b/>
        <sz val="11"/>
        <color rgb="FFFF0000"/>
        <rFont val="Calibri"/>
        <family val="2"/>
        <scheme val="minor"/>
      </rPr>
      <t>follow up</t>
    </r>
    <r>
      <rPr>
        <sz val="11"/>
        <color rgb="FF000000"/>
        <rFont val="Calibri"/>
        <family val="2"/>
        <scheme val="minor"/>
      </rPr>
      <t>. This was outstanding.customer service and.she.could be.rewarded for her performance. Don</t>
    </r>
  </si>
  <si>
    <r>
      <t xml:space="preserve">David took pictures of my home, front and back; said Corp Office told him to do so. Dale said it would take 5 </t>
    </r>
    <r>
      <rPr>
        <b/>
        <sz val="11"/>
        <color rgb="FFFF0000"/>
        <rFont val="Calibri"/>
        <family val="2"/>
        <scheme val="minor"/>
      </rPr>
      <t>minutes</t>
    </r>
    <r>
      <rPr>
        <sz val="11"/>
        <color rgb="FF000000"/>
        <rFont val="Calibri"/>
        <family val="2"/>
        <scheme val="minor"/>
      </rPr>
      <t xml:space="preserve"> and David stay </t>
    </r>
    <r>
      <rPr>
        <b/>
        <sz val="11"/>
        <color rgb="FFFF0000"/>
        <rFont val="Calibri"/>
        <family val="2"/>
        <scheme val="minor"/>
      </rPr>
      <t>25 minutes</t>
    </r>
    <r>
      <rPr>
        <sz val="11"/>
        <color rgb="FF000000"/>
        <rFont val="Calibri"/>
        <family val="2"/>
        <scheme val="minor"/>
      </rPr>
      <t>, had to chase him off. Also, Irvington Stoe manage by Logan has Big problems; when u call , it rings for 5 minutes and then when answered; they treat u like Junk[lack of a better word]. Tell Logan but nothing gets done, he needs help w/</t>
    </r>
    <r>
      <rPr>
        <b/>
        <sz val="11"/>
        <color rgb="FFFF0000"/>
        <rFont val="Calibri"/>
        <family val="2"/>
        <scheme val="minor"/>
      </rPr>
      <t>store</t>
    </r>
    <r>
      <rPr>
        <sz val="11"/>
        <color rgb="FF000000"/>
        <rFont val="Calibri"/>
        <family val="2"/>
        <scheme val="minor"/>
      </rPr>
      <t xml:space="preserve"> problems.</t>
    </r>
  </si>
  <si>
    <r>
      <t>Terrible</t>
    </r>
    <r>
      <rPr>
        <sz val="11"/>
        <color rgb="FF000000"/>
        <rFont val="Calibri"/>
        <family val="2"/>
        <scheme val="minor"/>
      </rPr>
      <t xml:space="preserve"> experience. Took way </t>
    </r>
    <r>
      <rPr>
        <b/>
        <sz val="11"/>
        <color rgb="FFFF0000"/>
        <rFont val="Calibri"/>
        <family val="2"/>
        <scheme val="minor"/>
      </rPr>
      <t>too long</t>
    </r>
    <r>
      <rPr>
        <sz val="11"/>
        <color rgb="FF000000"/>
        <rFont val="Calibri"/>
        <family val="2"/>
        <scheme val="minor"/>
      </rPr>
      <t xml:space="preserve"> to resolve simple issues.</t>
    </r>
  </si>
  <si>
    <r>
      <t xml:space="preserve">I am trying to </t>
    </r>
    <r>
      <rPr>
        <b/>
        <sz val="11"/>
        <color rgb="FFFF0000"/>
        <rFont val="Calibri"/>
        <family val="2"/>
        <scheme val="minor"/>
      </rPr>
      <t>replace</t>
    </r>
    <r>
      <rPr>
        <sz val="11"/>
        <color rgb="FF000000"/>
        <rFont val="Calibri"/>
        <family val="2"/>
        <scheme val="minor"/>
      </rPr>
      <t xml:space="preserve"> the basin on a Pegasus sink but no one seems to know what sink it is or where to find the information you need.</t>
    </r>
  </si>
  <si>
    <r>
      <t xml:space="preserve">At first I wasn''t sure anything would happen. This was 4th time during this week coming in to address this issue. Today as I do this survey, I still have not had the issue resolved. Now let me say, it was not the fought of The home Depot, it was the issue with the installers. Whe I presented my case to Linsey and was able to support with pictures, he really got disturbed at what he saw. Tody I still have the same issue with the installers. I </t>
    </r>
    <r>
      <rPr>
        <b/>
        <sz val="11"/>
        <color rgb="FFFF0000"/>
        <rFont val="Calibri"/>
        <family val="2"/>
        <scheme val="minor"/>
      </rPr>
      <t>still waiting for</t>
    </r>
    <r>
      <rPr>
        <sz val="11"/>
        <color rgb="FF000000"/>
        <rFont val="Calibri"/>
        <family val="2"/>
        <scheme val="minor"/>
      </rPr>
      <t xml:space="preserve"> them to comeback and removed the boxes and other trash that they left. It was the fought of Home Depot, it was with cntracted installers. I plan to </t>
    </r>
    <r>
      <rPr>
        <b/>
        <sz val="11"/>
        <color rgb="FFFF0000"/>
        <rFont val="Calibri"/>
        <family val="2"/>
        <scheme val="minor"/>
      </rPr>
      <t>contact them again</t>
    </r>
    <r>
      <rPr>
        <sz val="11"/>
        <color rgb="FF000000"/>
        <rFont val="Calibri"/>
        <family val="2"/>
        <scheme val="minor"/>
      </rPr>
      <t>. Hopefully they wikk respond.</t>
    </r>
  </si>
  <si>
    <r>
      <t xml:space="preserve">I received my product for my flooring install and after taking inventory I noticed that some of it was missing. I called the number on the invoice and I was told it would take 48 hours to hear back from the warehouse regarding the missing items. I asked the employee I filed a case with if I could contact the </t>
    </r>
    <r>
      <rPr>
        <b/>
        <sz val="11"/>
        <color rgb="FFFF0000"/>
        <rFont val="Calibri"/>
        <family val="2"/>
        <scheme val="minor"/>
      </rPr>
      <t>store</t>
    </r>
    <r>
      <rPr>
        <sz val="11"/>
        <color rgb="FF000000"/>
        <rFont val="Calibri"/>
        <family val="2"/>
        <scheme val="minor"/>
      </rPr>
      <t xml:space="preserve"> and I was told not to. I did in fact contact the store and that was the ONLY reason my missing product arrived same day. I would strongly suggest your employees to tell the customer to call the store, that was the only way my product came on time.</t>
    </r>
  </si>
  <si>
    <r>
      <t xml:space="preserve">A simple smile </t>
    </r>
    <r>
      <rPr>
        <b/>
        <sz val="11"/>
        <color rgb="FFFF0000"/>
        <rFont val="Calibri"/>
        <family val="2"/>
        <scheme val="minor"/>
      </rPr>
      <t>or response</t>
    </r>
    <r>
      <rPr>
        <sz val="11"/>
        <color rgb="FF000000"/>
        <rFont val="Calibri"/>
        <family val="2"/>
        <scheme val="minor"/>
      </rPr>
      <t xml:space="preserve"> to a comment or question.  Instead barely looking up from their phone.</t>
    </r>
  </si>
  <si>
    <r>
      <t xml:space="preserve">I spend approx. $250,000.00 per year at Home Depot and was treated like an </t>
    </r>
    <r>
      <rPr>
        <b/>
        <sz val="11"/>
        <color rgb="FFFF0000"/>
        <rFont val="Calibri"/>
        <family val="2"/>
        <scheme val="minor"/>
      </rPr>
      <t>unreasonable</t>
    </r>
    <r>
      <rPr>
        <sz val="11"/>
        <color rgb="FF000000"/>
        <rFont val="Calibri"/>
        <family val="2"/>
        <scheme val="minor"/>
      </rPr>
      <t xml:space="preserve"> one time customer. I will be taking my business to Lowes unless I hear from someone who can make this right! 720-203-3524 Scott at BIC Construction.</t>
    </r>
  </si>
  <si>
    <r>
      <t>Take responsibility</t>
    </r>
    <r>
      <rPr>
        <sz val="11"/>
        <color rgb="FF000000"/>
        <rFont val="Calibri"/>
        <family val="2"/>
        <scheme val="minor"/>
      </rPr>
      <t xml:space="preserve"> when you have made an error </t>
    </r>
    <r>
      <rPr>
        <b/>
        <sz val="11"/>
        <color rgb="FFFF0000"/>
        <rFont val="Calibri"/>
        <family val="2"/>
        <scheme val="minor"/>
      </rPr>
      <t>Pay Attention</t>
    </r>
    <r>
      <rPr>
        <sz val="11"/>
        <color rgb="FF000000"/>
        <rFont val="Calibri"/>
        <family val="2"/>
        <scheme val="minor"/>
      </rPr>
      <t xml:space="preserve"> when you take a product out of the </t>
    </r>
    <r>
      <rPr>
        <b/>
        <sz val="11"/>
        <color rgb="FFFF0000"/>
        <rFont val="Calibri"/>
        <family val="2"/>
        <scheme val="minor"/>
      </rPr>
      <t>store</t>
    </r>
    <r>
      <rPr>
        <sz val="11"/>
        <color rgb="FF000000"/>
        <rFont val="Calibri"/>
        <family val="2"/>
        <scheme val="minor"/>
      </rPr>
      <t xml:space="preserve"> to avoid accidents </t>
    </r>
    <r>
      <rPr>
        <b/>
        <sz val="11"/>
        <color rgb="FFFF0000"/>
        <rFont val="Calibri"/>
        <family val="2"/>
        <scheme val="minor"/>
      </rPr>
      <t>Improve customer service</t>
    </r>
    <r>
      <rPr>
        <sz val="11"/>
        <color rgb="FF000000"/>
        <rFont val="Calibri"/>
        <family val="2"/>
        <scheme val="minor"/>
      </rPr>
      <t xml:space="preserve"> </t>
    </r>
    <r>
      <rPr>
        <b/>
        <sz val="11"/>
        <color rgb="FFFF0000"/>
        <rFont val="Calibri"/>
        <family val="2"/>
        <scheme val="minor"/>
      </rPr>
      <t>skills</t>
    </r>
  </si>
  <si>
    <r>
      <t xml:space="preserve">Not at this time. I am </t>
    </r>
    <r>
      <rPr>
        <b/>
        <sz val="11"/>
        <color rgb="FFFF0000"/>
        <rFont val="Calibri"/>
        <family val="2"/>
        <scheme val="minor"/>
      </rPr>
      <t>still waiting for</t>
    </r>
    <r>
      <rPr>
        <sz val="11"/>
        <color rgb="FF000000"/>
        <rFont val="Calibri"/>
        <family val="2"/>
        <scheme val="minor"/>
      </rPr>
      <t xml:space="preserve"> the company to </t>
    </r>
    <r>
      <rPr>
        <b/>
        <sz val="11"/>
        <color rgb="FFFF0000"/>
        <rFont val="Calibri"/>
        <family val="2"/>
        <scheme val="minor"/>
      </rPr>
      <t>get back to</t>
    </r>
    <r>
      <rPr>
        <sz val="11"/>
        <color rgb="FF000000"/>
        <rFont val="Calibri"/>
        <family val="2"/>
        <scheme val="minor"/>
      </rPr>
      <t xml:space="preserve"> me about my service request</t>
    </r>
  </si>
  <si>
    <r>
      <t xml:space="preserve">You have failed to get me military spousal </t>
    </r>
    <r>
      <rPr>
        <b/>
        <sz val="11"/>
        <color rgb="FFFF0000"/>
        <rFont val="Calibri"/>
        <family val="2"/>
        <scheme val="minor"/>
      </rPr>
      <t>discount</t>
    </r>
    <r>
      <rPr>
        <sz val="11"/>
        <color rgb="FF000000"/>
        <rFont val="Calibri"/>
        <family val="2"/>
        <scheme val="minor"/>
      </rPr>
      <t xml:space="preserve"> solved.  I will shop at Lowes who does not have a problem with me showing my proper military ID.  You have lost my business.</t>
    </r>
  </si>
  <si>
    <r>
      <t xml:space="preserve">Ryobi </t>
    </r>
    <r>
      <rPr>
        <b/>
        <sz val="11"/>
        <color rgb="FFFF0000"/>
        <rFont val="Calibri"/>
        <family val="2"/>
        <scheme val="minor"/>
      </rPr>
      <t>warranty</t>
    </r>
    <r>
      <rPr>
        <sz val="11"/>
        <color rgb="FF000000"/>
        <rFont val="Calibri"/>
        <family val="2"/>
        <scheme val="minor"/>
      </rPr>
      <t xml:space="preserve"> is a </t>
    </r>
    <r>
      <rPr>
        <b/>
        <sz val="11"/>
        <color rgb="FFFF0000"/>
        <rFont val="Calibri"/>
        <family val="2"/>
        <scheme val="minor"/>
      </rPr>
      <t>joke</t>
    </r>
    <r>
      <rPr>
        <sz val="11"/>
        <color rgb="FF000000"/>
        <rFont val="Calibri"/>
        <family val="2"/>
        <scheme val="minor"/>
      </rPr>
      <t xml:space="preserve">. It </t>
    </r>
    <r>
      <rPr>
        <b/>
        <sz val="11"/>
        <color rgb="FFFF0000"/>
        <rFont val="Calibri"/>
        <family val="2"/>
        <scheme val="minor"/>
      </rPr>
      <t>costs</t>
    </r>
    <r>
      <rPr>
        <sz val="11"/>
        <color rgb="FF000000"/>
        <rFont val="Calibri"/>
        <family val="2"/>
        <scheme val="minor"/>
      </rPr>
      <t xml:space="preserve"> more to mail in object than its value. could be able to </t>
    </r>
    <r>
      <rPr>
        <b/>
        <sz val="11"/>
        <color rgb="FFFF0000"/>
        <rFont val="Calibri"/>
        <family val="2"/>
        <scheme val="minor"/>
      </rPr>
      <t>replace</t>
    </r>
    <r>
      <rPr>
        <sz val="11"/>
        <color rgb="FF000000"/>
        <rFont val="Calibri"/>
        <family val="2"/>
        <scheme val="minor"/>
      </rPr>
      <t xml:space="preserve"> at </t>
    </r>
    <r>
      <rPr>
        <b/>
        <sz val="11"/>
        <color rgb="FFFF0000"/>
        <rFont val="Calibri"/>
        <family val="2"/>
        <scheme val="minor"/>
      </rPr>
      <t>store</t>
    </r>
    <r>
      <rPr>
        <sz val="11"/>
        <color rgb="FF000000"/>
        <rFont val="Calibri"/>
        <family val="2"/>
        <scheme val="minor"/>
      </rPr>
      <t>.</t>
    </r>
  </si>
  <si>
    <r>
      <t>My experience with Andres was excellent.  However, the in-</t>
    </r>
    <r>
      <rPr>
        <b/>
        <sz val="11"/>
        <color rgb="FFFF0000"/>
        <rFont val="Calibri"/>
        <family val="2"/>
        <scheme val="minor"/>
      </rPr>
      <t>store</t>
    </r>
    <r>
      <rPr>
        <sz val="11"/>
        <color rgb="FF000000"/>
        <rFont val="Calibri"/>
        <family val="2"/>
        <scheme val="minor"/>
      </rPr>
      <t xml:space="preserve"> experience that initialized the reason for contacting Andres was absolutely </t>
    </r>
    <r>
      <rPr>
        <b/>
        <sz val="11"/>
        <color rgb="FFFF0000"/>
        <rFont val="Calibri"/>
        <family val="2"/>
        <scheme val="minor"/>
      </rPr>
      <t>deplorable</t>
    </r>
    <r>
      <rPr>
        <sz val="11"/>
        <color rgb="FF000000"/>
        <rFont val="Calibri"/>
        <family val="2"/>
        <scheme val="minor"/>
      </rPr>
      <t>.</t>
    </r>
  </si>
  <si>
    <r>
      <t xml:space="preserve">Situation was resolved after speaking with numerous other associates. Took </t>
    </r>
    <r>
      <rPr>
        <b/>
        <sz val="11"/>
        <color rgb="FFFF0000"/>
        <rFont val="Calibri"/>
        <family val="2"/>
        <scheme val="minor"/>
      </rPr>
      <t>over an hour</t>
    </r>
    <r>
      <rPr>
        <sz val="11"/>
        <color rgb="FF000000"/>
        <rFont val="Calibri"/>
        <family val="2"/>
        <scheme val="minor"/>
      </rPr>
      <t>.</t>
    </r>
  </si>
  <si>
    <r>
      <t xml:space="preserve">Maribel was excellent, we had a hard time getting a hold of my receipt for the purchase but she had great </t>
    </r>
    <r>
      <rPr>
        <b/>
        <sz val="11"/>
        <color rgb="FFFF0000"/>
        <rFont val="Calibri"/>
        <family val="2"/>
        <scheme val="minor"/>
      </rPr>
      <t>patience</t>
    </r>
    <r>
      <rPr>
        <sz val="11"/>
        <color rgb="FF000000"/>
        <rFont val="Calibri"/>
        <family val="2"/>
        <scheme val="minor"/>
      </rPr>
      <t xml:space="preserve"> and we were finally able to get a hold of it.</t>
    </r>
  </si>
  <si>
    <r>
      <t xml:space="preserve">It was very unfortunate I had to remove the fixture from my patio wall and drive to Home Depot to return it because it was missing 3 parts. I had to buy another one that had ALL the parts in the box.   I was </t>
    </r>
    <r>
      <rPr>
        <b/>
        <sz val="11"/>
        <color rgb="FFFF0000"/>
        <rFont val="Calibri"/>
        <family val="2"/>
        <scheme val="minor"/>
      </rPr>
      <t>promised</t>
    </r>
    <r>
      <rPr>
        <sz val="11"/>
        <color rgb="FF000000"/>
        <rFont val="Calibri"/>
        <family val="2"/>
        <scheme val="minor"/>
      </rPr>
      <t xml:space="preserve"> by Geraldine that I would receive a $30 Home Depot </t>
    </r>
    <r>
      <rPr>
        <b/>
        <sz val="11"/>
        <color rgb="FFFF0000"/>
        <rFont val="Calibri"/>
        <family val="2"/>
        <scheme val="minor"/>
      </rPr>
      <t>gift card</t>
    </r>
    <r>
      <rPr>
        <sz val="11"/>
        <color rgb="FF000000"/>
        <rFont val="Calibri"/>
        <family val="2"/>
        <scheme val="minor"/>
      </rPr>
      <t xml:space="preserve"> for my troubles.  I </t>
    </r>
    <r>
      <rPr>
        <b/>
        <sz val="11"/>
        <color rgb="FFFF0000"/>
        <rFont val="Calibri"/>
        <family val="2"/>
        <scheme val="minor"/>
      </rPr>
      <t>have not received</t>
    </r>
    <r>
      <rPr>
        <sz val="11"/>
        <color rgb="FF000000"/>
        <rFont val="Calibri"/>
        <family val="2"/>
        <scheme val="minor"/>
      </rPr>
      <t xml:space="preserve"> the card.</t>
    </r>
  </si>
  <si>
    <r>
      <t xml:space="preserve">The agent I was connected to was very helpful and even followed up a few days later with an update. Im </t>
    </r>
    <r>
      <rPr>
        <b/>
        <sz val="11"/>
        <color rgb="FFFF0000"/>
        <rFont val="Calibri"/>
        <family val="2"/>
        <scheme val="minor"/>
      </rPr>
      <t>still waiting</t>
    </r>
    <r>
      <rPr>
        <sz val="11"/>
        <color rgb="FF000000"/>
        <rFont val="Calibri"/>
        <family val="2"/>
        <scheme val="minor"/>
      </rPr>
      <t xml:space="preserve">.for the </t>
    </r>
    <r>
      <rPr>
        <b/>
        <sz val="11"/>
        <color rgb="FFFF0000"/>
        <rFont val="Calibri"/>
        <family val="2"/>
        <scheme val="minor"/>
      </rPr>
      <t>replacement</t>
    </r>
    <r>
      <rPr>
        <sz val="11"/>
        <color rgb="FF000000"/>
        <rFont val="Calibri"/>
        <family val="2"/>
        <scheme val="minor"/>
      </rPr>
      <t xml:space="preserve"> item but Ive been happy so far</t>
    </r>
  </si>
  <si>
    <r>
      <t xml:space="preserve">I am very </t>
    </r>
    <r>
      <rPr>
        <b/>
        <sz val="11"/>
        <color rgb="FFFF0000"/>
        <rFont val="Calibri"/>
        <family val="2"/>
        <scheme val="minor"/>
      </rPr>
      <t>disappointed</t>
    </r>
    <r>
      <rPr>
        <sz val="11"/>
        <color rgb="FF000000"/>
        <rFont val="Calibri"/>
        <family val="2"/>
        <scheme val="minor"/>
      </rPr>
      <t xml:space="preserve"> that replacements parts are not supported for the item I purchased (through Home Depot Services or any of the provided secondary vendors). I will not be purchasing large price items without reputable dealers in the future.</t>
    </r>
  </si>
  <si>
    <r>
      <t xml:space="preserve">Extremely </t>
    </r>
    <r>
      <rPr>
        <b/>
        <sz val="11"/>
        <color rgb="FFFF0000"/>
        <rFont val="Calibri"/>
        <family val="2"/>
        <scheme val="minor"/>
      </rPr>
      <t>long wait</t>
    </r>
    <r>
      <rPr>
        <sz val="11"/>
        <color rgb="FF000000"/>
        <rFont val="Calibri"/>
        <family val="2"/>
        <scheme val="minor"/>
      </rPr>
      <t xml:space="preserve">   Problem </t>
    </r>
    <r>
      <rPr>
        <b/>
        <sz val="11"/>
        <color rgb="FFFF0000"/>
        <rFont val="Calibri"/>
        <family val="2"/>
        <scheme val="minor"/>
      </rPr>
      <t>not resolved</t>
    </r>
  </si>
  <si>
    <r>
      <t xml:space="preserve">I rarely give a bad review but I was </t>
    </r>
    <r>
      <rPr>
        <b/>
        <sz val="11"/>
        <color rgb="FFFF0000"/>
        <rFont val="Calibri"/>
        <family val="2"/>
        <scheme val="minor"/>
      </rPr>
      <t>transferred</t>
    </r>
    <r>
      <rPr>
        <sz val="11"/>
        <color rgb="FF000000"/>
        <rFont val="Calibri"/>
        <family val="2"/>
        <scheme val="minor"/>
      </rPr>
      <t xml:space="preserve"> 3 times and </t>
    </r>
    <r>
      <rPr>
        <b/>
        <sz val="11"/>
        <color rgb="FFFF0000"/>
        <rFont val="Calibri"/>
        <family val="2"/>
        <scheme val="minor"/>
      </rPr>
      <t>spent over</t>
    </r>
    <r>
      <rPr>
        <sz val="11"/>
        <color rgb="FF000000"/>
        <rFont val="Calibri"/>
        <family val="2"/>
        <scheme val="minor"/>
      </rPr>
      <t xml:space="preserve"> </t>
    </r>
    <r>
      <rPr>
        <b/>
        <sz val="11"/>
        <color rgb="FFFF0000"/>
        <rFont val="Calibri"/>
        <family val="2"/>
        <scheme val="minor"/>
      </rPr>
      <t>35 minutes</t>
    </r>
    <r>
      <rPr>
        <sz val="11"/>
        <color rgb="FF000000"/>
        <rFont val="Calibri"/>
        <family val="2"/>
        <scheme val="minor"/>
      </rPr>
      <t xml:space="preserve"> </t>
    </r>
    <r>
      <rPr>
        <b/>
        <sz val="11"/>
        <color rgb="FFFF0000"/>
        <rFont val="Calibri"/>
        <family val="2"/>
        <scheme val="minor"/>
      </rPr>
      <t>on hold</t>
    </r>
    <r>
      <rPr>
        <sz val="11"/>
        <color rgb="FF000000"/>
        <rFont val="Calibri"/>
        <family val="2"/>
        <scheme val="minor"/>
      </rPr>
      <t xml:space="preserve"> before I got to the </t>
    </r>
    <r>
      <rPr>
        <b/>
        <sz val="11"/>
        <color rgb="FFFF0000"/>
        <rFont val="Calibri"/>
        <family val="2"/>
        <scheme val="minor"/>
      </rPr>
      <t>correct department</t>
    </r>
    <r>
      <rPr>
        <sz val="11"/>
        <color rgb="FF000000"/>
        <rFont val="Calibri"/>
        <family val="2"/>
        <scheme val="minor"/>
      </rPr>
      <t xml:space="preserve"> that would actually </t>
    </r>
    <r>
      <rPr>
        <b/>
        <sz val="11"/>
        <color rgb="FFFF0000"/>
        <rFont val="Calibri"/>
        <family val="2"/>
        <scheme val="minor"/>
      </rPr>
      <t>listen</t>
    </r>
    <r>
      <rPr>
        <sz val="11"/>
        <color rgb="FF000000"/>
        <rFont val="Calibri"/>
        <family val="2"/>
        <scheme val="minor"/>
      </rPr>
      <t xml:space="preserve"> to my issue on Wednesday. They asked me for pictures of the lights that are no longer working, which I sent immediately. Today is Sunday and I have not had a response yet.  The issue has </t>
    </r>
    <r>
      <rPr>
        <b/>
        <sz val="11"/>
        <color rgb="FFFF0000"/>
        <rFont val="Calibri"/>
        <family val="2"/>
        <scheme val="minor"/>
      </rPr>
      <t>not been resolved</t>
    </r>
    <r>
      <rPr>
        <sz val="11"/>
        <color rgb="FF000000"/>
        <rFont val="Calibri"/>
        <family val="2"/>
        <scheme val="minor"/>
      </rPr>
      <t>.</t>
    </r>
  </si>
  <si>
    <r>
      <t xml:space="preserve">when I bought the gazebo,I was given to understand that not only could it be delivered immediately but that you would contact the assembler to have it assembled at the same time. It sat in  my driveway for approx. </t>
    </r>
    <r>
      <rPr>
        <b/>
        <sz val="11"/>
        <color rgb="FFFF0000"/>
        <rFont val="Calibri"/>
        <family val="2"/>
        <scheme val="minor"/>
      </rPr>
      <t>3 months</t>
    </r>
    <r>
      <rPr>
        <sz val="11"/>
        <color rgb="FF000000"/>
        <rFont val="Calibri"/>
        <family val="2"/>
        <scheme val="minor"/>
      </rPr>
      <t xml:space="preserve">.When I finally contacted you to see when it would be assembled,no one had  any record that of that.when it was finally assembled it was noticed that there was a design </t>
    </r>
    <r>
      <rPr>
        <b/>
        <sz val="11"/>
        <color rgb="FFFF0000"/>
        <rFont val="Calibri"/>
        <family val="2"/>
        <scheme val="minor"/>
      </rPr>
      <t>flaw</t>
    </r>
    <r>
      <rPr>
        <sz val="11"/>
        <color rgb="FF000000"/>
        <rFont val="Calibri"/>
        <family val="2"/>
        <scheme val="minor"/>
      </rPr>
      <t xml:space="preserve"> in that the LED lights were facing outwards instead of lighting up the sitting area.</t>
    </r>
  </si>
  <si>
    <r>
      <t xml:space="preserve">Geraldine did a phenomenal job she went above and behind. I just wish it didn''t take hours to get someone on the phone. I tried calling </t>
    </r>
    <r>
      <rPr>
        <b/>
        <sz val="11"/>
        <color rgb="FFFF0000"/>
        <rFont val="Calibri"/>
        <family val="2"/>
        <scheme val="minor"/>
      </rPr>
      <t>multiple times</t>
    </r>
    <r>
      <rPr>
        <sz val="11"/>
        <color rgb="FF000000"/>
        <rFont val="Calibri"/>
        <family val="2"/>
        <scheme val="minor"/>
      </rPr>
      <t xml:space="preserve"> before and was put </t>
    </r>
    <r>
      <rPr>
        <b/>
        <sz val="11"/>
        <color rgb="FFFF0000"/>
        <rFont val="Calibri"/>
        <family val="2"/>
        <scheme val="minor"/>
      </rPr>
      <t>on hold</t>
    </r>
    <r>
      <rPr>
        <sz val="11"/>
        <color rgb="FF000000"/>
        <rFont val="Calibri"/>
        <family val="2"/>
        <scheme val="minor"/>
      </rPr>
      <t xml:space="preserve"> and then </t>
    </r>
    <r>
      <rPr>
        <b/>
        <sz val="11"/>
        <color rgb="FFFF0000"/>
        <rFont val="Calibri"/>
        <family val="2"/>
        <scheme val="minor"/>
      </rPr>
      <t>disconnected</t>
    </r>
    <r>
      <rPr>
        <sz val="11"/>
        <color rgb="FF000000"/>
        <rFont val="Calibri"/>
        <family val="2"/>
        <scheme val="minor"/>
      </rPr>
      <t xml:space="preserve"> before finally getting in touch with Geraldine.</t>
    </r>
  </si>
  <si>
    <r>
      <t xml:space="preserve">At Lowes I do not have to download an app to pickup at curbside. The problem with the app is having to log into the HD account. I do not keep my passwords with me and do not have the apps save the password. At Lowes I click on a link from the sms text and it dials the </t>
    </r>
    <r>
      <rPr>
        <b/>
        <sz val="11"/>
        <color rgb="FFFF0000"/>
        <rFont val="Calibri"/>
        <family val="2"/>
        <scheme val="minor"/>
      </rPr>
      <t>store</t>
    </r>
    <r>
      <rPr>
        <sz val="11"/>
        <color rgb="FF000000"/>
        <rFont val="Calibri"/>
        <family val="2"/>
        <scheme val="minor"/>
      </rPr>
      <t>. The store reads my phone number and then just asks what parking spot I am in and car color. Then they bring the goods.</t>
    </r>
  </si>
  <si>
    <r>
      <t xml:space="preserve">Javier was not the issue with the service I received.  I purchased a 9 piece garage storage unit that was delivered in 3 large containers (700lbs).  One container was the wrong item.  I called to see if I could </t>
    </r>
    <r>
      <rPr>
        <b/>
        <sz val="11"/>
        <color rgb="FFFF0000"/>
        <rFont val="Calibri"/>
        <family val="2"/>
        <scheme val="minor"/>
      </rPr>
      <t>exchange</t>
    </r>
    <r>
      <rPr>
        <sz val="11"/>
        <color rgb="FF000000"/>
        <rFont val="Calibri"/>
        <family val="2"/>
        <scheme val="minor"/>
      </rPr>
      <t xml:space="preserve"> for the right item.  Unfortunately Javier instructed me that the entire shipment needed to be returned and a </t>
    </r>
    <r>
      <rPr>
        <b/>
        <sz val="11"/>
        <color rgb="FFFF0000"/>
        <rFont val="Calibri"/>
        <family val="2"/>
        <scheme val="minor"/>
      </rPr>
      <t>refund</t>
    </r>
    <r>
      <rPr>
        <sz val="11"/>
        <color rgb="FF000000"/>
        <rFont val="Calibri"/>
        <family val="2"/>
        <scheme val="minor"/>
      </rPr>
      <t xml:space="preserve"> would follow and then I could reorder in the hopes of getting the right product.  And now HD is </t>
    </r>
    <r>
      <rPr>
        <b/>
        <sz val="11"/>
        <color rgb="FFFF0000"/>
        <rFont val="Calibri"/>
        <family val="2"/>
        <scheme val="minor"/>
      </rPr>
      <t>out of stock</t>
    </r>
    <r>
      <rPr>
        <sz val="11"/>
        <color rgb="FF000000"/>
        <rFont val="Calibri"/>
        <family val="2"/>
        <scheme val="minor"/>
      </rPr>
      <t xml:space="preserve"> and no longer on sale.  I am currently </t>
    </r>
    <r>
      <rPr>
        <b/>
        <sz val="11"/>
        <color rgb="FFFF0000"/>
        <rFont val="Calibri"/>
        <family val="2"/>
        <scheme val="minor"/>
      </rPr>
      <t>waiting on a</t>
    </r>
    <r>
      <rPr>
        <sz val="11"/>
        <color rgb="FF000000"/>
        <rFont val="Calibri"/>
        <family val="2"/>
        <scheme val="minor"/>
      </rPr>
      <t xml:space="preserve"> company to call to arrange pick up.  What a hassle and I am very </t>
    </r>
    <r>
      <rPr>
        <b/>
        <sz val="11"/>
        <color rgb="FFFF0000"/>
        <rFont val="Calibri"/>
        <family val="2"/>
        <scheme val="minor"/>
      </rPr>
      <t>disappointed</t>
    </r>
    <r>
      <rPr>
        <sz val="11"/>
        <color rgb="FF000000"/>
        <rFont val="Calibri"/>
        <family val="2"/>
        <scheme val="minor"/>
      </rPr>
      <t>.</t>
    </r>
  </si>
  <si>
    <r>
      <t>Terrible</t>
    </r>
    <r>
      <rPr>
        <sz val="11"/>
        <color rgb="FF000000"/>
        <rFont val="Calibri"/>
        <family val="2"/>
        <scheme val="minor"/>
      </rPr>
      <t xml:space="preserve"> service.   Left me 2 </t>
    </r>
    <r>
      <rPr>
        <b/>
        <sz val="11"/>
        <color rgb="FFFF0000"/>
        <rFont val="Calibri"/>
        <family val="2"/>
        <scheme val="minor"/>
      </rPr>
      <t>weeks</t>
    </r>
    <r>
      <rPr>
        <sz val="11"/>
        <color rgb="FF000000"/>
        <rFont val="Calibri"/>
        <family val="2"/>
        <scheme val="minor"/>
      </rPr>
      <t xml:space="preserve"> without a toilet</t>
    </r>
  </si>
  <si>
    <r>
      <t xml:space="preserve">Home Depot could be ashamed of their actions to </t>
    </r>
    <r>
      <rPr>
        <b/>
        <sz val="11"/>
        <color rgb="FFFF0000"/>
        <rFont val="Calibri"/>
        <family val="2"/>
        <scheme val="minor"/>
      </rPr>
      <t>scam</t>
    </r>
    <r>
      <rPr>
        <sz val="11"/>
        <color rgb="FF000000"/>
        <rFont val="Calibri"/>
        <family val="2"/>
        <scheme val="minor"/>
      </rPr>
      <t xml:space="preserve"> </t>
    </r>
    <r>
      <rPr>
        <b/>
        <sz val="11"/>
        <color rgb="FFFF0000"/>
        <rFont val="Calibri"/>
        <family val="2"/>
        <scheme val="minor"/>
      </rPr>
      <t>disabled</t>
    </r>
    <r>
      <rPr>
        <sz val="11"/>
        <color rgb="FF000000"/>
        <rFont val="Calibri"/>
        <family val="2"/>
        <scheme val="minor"/>
      </rPr>
      <t xml:space="preserve"> Veterans and the poor business practices. I will be perusing legal and discrimination actions. Also, the better business borough will be investigating the business practices and the way that Home Depot allows for their installers to </t>
    </r>
    <r>
      <rPr>
        <b/>
        <sz val="11"/>
        <color rgb="FFFF0000"/>
        <rFont val="Calibri"/>
        <family val="2"/>
        <scheme val="minor"/>
      </rPr>
      <t>destroy</t>
    </r>
    <r>
      <rPr>
        <sz val="11"/>
        <color rgb="FF000000"/>
        <rFont val="Calibri"/>
        <family val="2"/>
        <scheme val="minor"/>
      </rPr>
      <t xml:space="preserve"> people's homes and thousands of dollars in flooring and then make the customer pay for </t>
    </r>
    <r>
      <rPr>
        <b/>
        <sz val="11"/>
        <color rgb="FFFF0000"/>
        <rFont val="Calibri"/>
        <family val="2"/>
        <scheme val="minor"/>
      </rPr>
      <t>replacement</t>
    </r>
    <r>
      <rPr>
        <sz val="11"/>
        <color rgb="FF000000"/>
        <rFont val="Calibri"/>
        <family val="2"/>
        <scheme val="minor"/>
      </rPr>
      <t xml:space="preserve"> flooring when the company was found at fault by their own third-party inspector.</t>
    </r>
  </si>
  <si>
    <r>
      <t xml:space="preserve">Home Depot is well organized, associates are well trained, but the </t>
    </r>
    <r>
      <rPr>
        <b/>
        <sz val="11"/>
        <color rgb="FFFF0000"/>
        <rFont val="Calibri"/>
        <family val="2"/>
        <scheme val="minor"/>
      </rPr>
      <t>web</t>
    </r>
    <r>
      <rPr>
        <sz val="11"/>
        <color rgb="FF000000"/>
        <rFont val="Calibri"/>
        <family val="2"/>
        <scheme val="minor"/>
      </rPr>
      <t xml:space="preserve"> site is definitely user </t>
    </r>
    <r>
      <rPr>
        <b/>
        <sz val="11"/>
        <color rgb="FFFF0000"/>
        <rFont val="Calibri"/>
        <family val="2"/>
        <scheme val="minor"/>
      </rPr>
      <t>UNFRIENDLY</t>
    </r>
    <r>
      <rPr>
        <sz val="11"/>
        <color rgb="FF000000"/>
        <rFont val="Calibri"/>
        <family val="2"/>
        <scheme val="minor"/>
      </rPr>
      <t>. It is difficult to navigate one's account and  past purchases.   Raymond Will</t>
    </r>
  </si>
  <si>
    <r>
      <t xml:space="preserve">I was trying to find out if the landscaping light I bought ran on AC or DC voltage. He couldn''t really </t>
    </r>
    <r>
      <rPr>
        <b/>
        <sz val="11"/>
        <color rgb="FFFF0000"/>
        <rFont val="Calibri"/>
        <family val="2"/>
        <scheme val="minor"/>
      </rPr>
      <t>answer the question</t>
    </r>
    <r>
      <rPr>
        <sz val="11"/>
        <color rgb="FF000000"/>
        <rFont val="Calibri"/>
        <family val="2"/>
        <scheme val="minor"/>
      </rPr>
      <t xml:space="preserve"> but he tried very hard to get the answer.</t>
    </r>
  </si>
  <si>
    <r>
      <t xml:space="preserve">The </t>
    </r>
    <r>
      <rPr>
        <b/>
        <sz val="11"/>
        <color rgb="FFFF0000"/>
        <rFont val="Calibri"/>
        <family val="2"/>
        <scheme val="minor"/>
      </rPr>
      <t>store</t>
    </r>
    <r>
      <rPr>
        <sz val="11"/>
        <color rgb="FF000000"/>
        <rFont val="Calibri"/>
        <family val="2"/>
        <scheme val="minor"/>
      </rPr>
      <t xml:space="preserve"> receipt says to use a link to complete a satisfaction survey.  When you follow that, you get the Home Depot home page with no indication of where the survey is.  When you search the site, nothing pops up. When you call customer service, you get corporate, who has no flexibility except to put my information in themselves.  I don''t think that Home Depot really wants costumer feedback if they make it this hard.  Follow the process.  It is </t>
    </r>
    <r>
      <rPr>
        <b/>
        <sz val="11"/>
        <color rgb="FFFF0000"/>
        <rFont val="Calibri"/>
        <family val="2"/>
        <scheme val="minor"/>
      </rPr>
      <t>broken</t>
    </r>
    <r>
      <rPr>
        <sz val="11"/>
        <color rgb="FF000000"/>
        <rFont val="Calibri"/>
        <family val="2"/>
        <scheme val="minor"/>
      </rPr>
      <t>.</t>
    </r>
  </si>
  <si>
    <r>
      <t xml:space="preserve">The problem has </t>
    </r>
    <r>
      <rPr>
        <b/>
        <sz val="11"/>
        <color rgb="FFFF0000"/>
        <rFont val="Calibri"/>
        <family val="2"/>
        <scheme val="minor"/>
      </rPr>
      <t>not been solved</t>
    </r>
    <r>
      <rPr>
        <sz val="11"/>
        <color rgb="FF000000"/>
        <rFont val="Calibri"/>
        <family val="2"/>
        <scheme val="minor"/>
      </rPr>
      <t xml:space="preserve"> and didn''t hear anything back</t>
    </r>
  </si>
  <si>
    <r>
      <t xml:space="preserve">Understood my issue. Proposed a solution.  </t>
    </r>
    <r>
      <rPr>
        <b/>
        <sz val="11"/>
        <color rgb="FFFF0000"/>
        <rFont val="Calibri"/>
        <family val="2"/>
        <scheme val="minor"/>
      </rPr>
      <t>Promised</t>
    </r>
    <r>
      <rPr>
        <sz val="11"/>
        <color rgb="FF000000"/>
        <rFont val="Calibri"/>
        <family val="2"/>
        <scheme val="minor"/>
      </rPr>
      <t xml:space="preserve"> to recontact me when issue corrected. Also provided a local contact if same reoccurs</t>
    </r>
  </si>
  <si>
    <r>
      <t xml:space="preserve">Missed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managers</t>
    </r>
    <r>
      <rPr>
        <sz val="11"/>
        <color rgb="FF000000"/>
        <rFont val="Calibri"/>
        <family val="2"/>
        <scheme val="minor"/>
      </rPr>
      <t xml:space="preserve"> </t>
    </r>
    <r>
      <rPr>
        <b/>
        <sz val="11"/>
        <color rgb="FFFF0000"/>
        <rFont val="Calibri"/>
        <family val="2"/>
        <scheme val="minor"/>
      </rPr>
      <t>follow up</t>
    </r>
    <r>
      <rPr>
        <sz val="11"/>
        <color rgb="FF000000"/>
        <rFont val="Calibri"/>
        <family val="2"/>
        <scheme val="minor"/>
      </rPr>
      <t xml:space="preserve"> call and he never called back</t>
    </r>
  </si>
  <si>
    <r>
      <t xml:space="preserve">Too much technology before you can </t>
    </r>
    <r>
      <rPr>
        <b/>
        <sz val="11"/>
        <color rgb="FFFF0000"/>
        <rFont val="Calibri"/>
        <family val="2"/>
        <scheme val="minor"/>
      </rPr>
      <t>speak to a person</t>
    </r>
    <r>
      <rPr>
        <sz val="11"/>
        <color rgb="FF000000"/>
        <rFont val="Calibri"/>
        <family val="2"/>
        <scheme val="minor"/>
      </rPr>
      <t>.</t>
    </r>
  </si>
  <si>
    <r>
      <t xml:space="preserve">I need four special Size ceramic tiles for my patio said that just recently </t>
    </r>
    <r>
      <rPr>
        <b/>
        <sz val="11"/>
        <color rgb="FFFF0000"/>
        <rFont val="Calibri"/>
        <family val="2"/>
        <scheme val="minor"/>
      </rPr>
      <t>broke</t>
    </r>
    <r>
      <rPr>
        <sz val="11"/>
        <color rgb="FF000000"/>
        <rFont val="Calibri"/>
        <family val="2"/>
        <scheme val="minor"/>
      </rPr>
      <t>. Any kind of child's close to the color with suffice and I will gladly pay for the 4 tiles. Someone surely could really help me if they wanted to</t>
    </r>
  </si>
  <si>
    <r>
      <t xml:space="preserve">Jorge was amazing, he followed up </t>
    </r>
    <r>
      <rPr>
        <b/>
        <sz val="11"/>
        <color rgb="FFFF0000"/>
        <rFont val="Calibri"/>
        <family val="2"/>
        <scheme val="minor"/>
      </rPr>
      <t>multiple times</t>
    </r>
    <r>
      <rPr>
        <sz val="11"/>
        <color rgb="FF000000"/>
        <rFont val="Calibri"/>
        <family val="2"/>
        <scheme val="minor"/>
      </rPr>
      <t xml:space="preserve"> to tell me where things were at.</t>
    </r>
  </si>
  <si>
    <r>
      <t xml:space="preserve">I was treated with no respect at home Depot located at flamingo and fort Apache in Las Vegas 89147 I have take my business to another home Depot because they treat you </t>
    </r>
    <r>
      <rPr>
        <b/>
        <sz val="11"/>
        <color rgb="FFFF0000"/>
        <rFont val="Calibri"/>
        <family val="2"/>
        <scheme val="minor"/>
      </rPr>
      <t>with respect</t>
    </r>
    <r>
      <rPr>
        <sz val="11"/>
        <color rgb="FF000000"/>
        <rFont val="Calibri"/>
        <family val="2"/>
        <scheme val="minor"/>
      </rPr>
      <t xml:space="preserve"> ..at the location flamingo and fort Apache you have a </t>
    </r>
    <r>
      <rPr>
        <b/>
        <sz val="11"/>
        <color rgb="FFFF0000"/>
        <rFont val="Calibri"/>
        <family val="2"/>
        <scheme val="minor"/>
      </rPr>
      <t>manager</t>
    </r>
    <r>
      <rPr>
        <sz val="11"/>
        <color rgb="FF000000"/>
        <rFont val="Calibri"/>
        <family val="2"/>
        <scheme val="minor"/>
      </rPr>
      <t xml:space="preserve"> named Adrian very disrespectful not polite at all and the customer service a woman who had no respect at least for me that day she wanted me to get the wood that I was returning by myself she told me two times you need to go get it yourself and I said no I need some help so I pursue to take one of the wood from my car she kept looking at me. l did not like the way I was treat it that day everybody else is kind I shop there a lot but I took my business somewhere else thank you Patricia fairclough</t>
    </r>
  </si>
  <si>
    <r>
      <t xml:space="preserve">Due to the </t>
    </r>
    <r>
      <rPr>
        <b/>
        <sz val="11"/>
        <color rgb="FFFF0000"/>
        <rFont val="Calibri"/>
        <family val="2"/>
        <scheme val="minor"/>
      </rPr>
      <t>horrible</t>
    </r>
    <r>
      <rPr>
        <sz val="11"/>
        <color rgb="FF000000"/>
        <rFont val="Calibri"/>
        <family val="2"/>
        <scheme val="minor"/>
      </rPr>
      <t xml:space="preserve"> customer support @ Beaumont  Ca management team . I will go to Lowes first.  The staff was great at the customer service desk at your Beamont location. Maybe your management could get out of the office and deal with customers when asked.  Th e next day went to Lowes . Their unit was </t>
    </r>
    <r>
      <rPr>
        <b/>
        <sz val="11"/>
        <color rgb="FFFF0000"/>
        <rFont val="Calibri"/>
        <family val="2"/>
        <scheme val="minor"/>
      </rPr>
      <t>damaged</t>
    </r>
    <r>
      <rPr>
        <sz val="11"/>
        <color rgb="FF000000"/>
        <rFont val="Calibri"/>
        <family val="2"/>
        <scheme val="minor"/>
      </rPr>
      <t xml:space="preserve"> .management came right out within 15 min gave me $100 off yo an upgraded unit that was scratched and a little bent. Now that's  empathetic and right. I was willing to spend $1200  for the unit at Beaumont . That assistant just walked away after she said we do not </t>
    </r>
    <r>
      <rPr>
        <b/>
        <sz val="11"/>
        <color rgb="FFFF0000"/>
        <rFont val="Calibri"/>
        <family val="2"/>
        <scheme val="minor"/>
      </rPr>
      <t>discount</t>
    </r>
    <r>
      <rPr>
        <sz val="11"/>
        <color rgb="FF000000"/>
        <rFont val="Calibri"/>
        <family val="2"/>
        <scheme val="minor"/>
      </rPr>
      <t xml:space="preserve"> evaporator coolers. did not even say i am sorry? </t>
    </r>
    <r>
      <rPr>
        <b/>
        <sz val="11"/>
        <color rgb="FFFF0000"/>
        <rFont val="Calibri"/>
        <family val="2"/>
        <scheme val="minor"/>
      </rPr>
      <t>Three hours</t>
    </r>
    <r>
      <rPr>
        <sz val="11"/>
        <color rgb="FF000000"/>
        <rFont val="Calibri"/>
        <family val="2"/>
        <scheme val="minor"/>
      </rPr>
      <t xml:space="preserve"> waiting for that reply.</t>
    </r>
  </si>
  <si>
    <r>
      <t xml:space="preserve">Home depot </t>
    </r>
    <r>
      <rPr>
        <b/>
        <sz val="11"/>
        <color rgb="FFFF0000"/>
        <rFont val="Calibri"/>
        <family val="2"/>
        <scheme val="minor"/>
      </rPr>
      <t>store</t>
    </r>
    <r>
      <rPr>
        <sz val="11"/>
        <color rgb="FF000000"/>
        <rFont val="Calibri"/>
        <family val="2"/>
        <scheme val="minor"/>
      </rPr>
      <t xml:space="preserve"> at 11905 SW 152nd St, Miami, FL 33177  have </t>
    </r>
    <r>
      <rPr>
        <b/>
        <sz val="11"/>
        <color rgb="FFFF0000"/>
        <rFont val="Calibri"/>
        <family val="2"/>
        <scheme val="minor"/>
      </rPr>
      <t>horrible</t>
    </r>
    <r>
      <rPr>
        <sz val="11"/>
        <color rgb="FF000000"/>
        <rFont val="Calibri"/>
        <family val="2"/>
        <scheme val="minor"/>
      </rPr>
      <t xml:space="preserve"> customer service, they won''t </t>
    </r>
    <r>
      <rPr>
        <b/>
        <sz val="11"/>
        <color rgb="FFFF0000"/>
        <rFont val="Calibri"/>
        <family val="2"/>
        <scheme val="minor"/>
      </rPr>
      <t>answer the phone</t>
    </r>
    <r>
      <rPr>
        <sz val="11"/>
        <color rgb="FF000000"/>
        <rFont val="Calibri"/>
        <family val="2"/>
        <scheme val="minor"/>
      </rPr>
      <t xml:space="preserve">, when they do answer would </t>
    </r>
    <r>
      <rPr>
        <b/>
        <sz val="11"/>
        <color rgb="FFFF0000"/>
        <rFont val="Calibri"/>
        <family val="2"/>
        <scheme val="minor"/>
      </rPr>
      <t>transfer</t>
    </r>
    <r>
      <rPr>
        <sz val="11"/>
        <color rgb="FF000000"/>
        <rFont val="Calibri"/>
        <family val="2"/>
        <scheme val="minor"/>
      </rPr>
      <t xml:space="preserve"> the call to the </t>
    </r>
    <r>
      <rPr>
        <b/>
        <sz val="11"/>
        <color rgb="FFFF0000"/>
        <rFont val="Calibri"/>
        <family val="2"/>
        <scheme val="minor"/>
      </rPr>
      <t>wrong departments</t>
    </r>
    <r>
      <rPr>
        <sz val="11"/>
        <color rgb="FF000000"/>
        <rFont val="Calibri"/>
        <family val="2"/>
        <scheme val="minor"/>
      </rPr>
      <t xml:space="preserve">, tool rental </t>
    </r>
    <r>
      <rPr>
        <b/>
        <sz val="11"/>
        <color rgb="FFFF0000"/>
        <rFont val="Calibri"/>
        <family val="2"/>
        <scheme val="minor"/>
      </rPr>
      <t>policy</t>
    </r>
    <r>
      <rPr>
        <sz val="11"/>
        <color rgb="FF000000"/>
        <rFont val="Calibri"/>
        <family val="2"/>
        <scheme val="minor"/>
      </rPr>
      <t xml:space="preserve"> is different Than home depot , I wanted to rent a dump trailer and was asked for my vehicles registration and </t>
    </r>
    <r>
      <rPr>
        <b/>
        <sz val="11"/>
        <color rgb="FFFF0000"/>
        <rFont val="Calibri"/>
        <family val="2"/>
        <scheme val="minor"/>
      </rPr>
      <t>insurance</t>
    </r>
    <r>
      <rPr>
        <sz val="11"/>
        <color rgb="FF000000"/>
        <rFont val="Calibri"/>
        <family val="2"/>
        <scheme val="minor"/>
      </rPr>
      <t xml:space="preserve"> and cause i did not have it at the moment could not rent the trailer at this location , I went to another store and rented trailer without having to present any registration or insurance . I own a business  and been visiting home depot for years, but i am considering start using others alternatives.  7868721181</t>
    </r>
  </si>
  <si>
    <r>
      <t xml:space="preserve">Two of the patio chairs that I purchased were </t>
    </r>
    <r>
      <rPr>
        <b/>
        <sz val="11"/>
        <color rgb="FFFF0000"/>
        <rFont val="Calibri"/>
        <family val="2"/>
        <scheme val="minor"/>
      </rPr>
      <t>damaged</t>
    </r>
    <r>
      <rPr>
        <sz val="11"/>
        <color rgb="FF000000"/>
        <rFont val="Calibri"/>
        <family val="2"/>
        <scheme val="minor"/>
      </rPr>
      <t xml:space="preserve">. I received an email stating that the case had been approved and that I would be notified where they shipped. I now have received another email stating the chairs are on </t>
    </r>
    <r>
      <rPr>
        <b/>
        <sz val="11"/>
        <color rgb="FFFF0000"/>
        <rFont val="Calibri"/>
        <family val="2"/>
        <scheme val="minor"/>
      </rPr>
      <t>back order</t>
    </r>
    <r>
      <rPr>
        <sz val="11"/>
        <color rgb="FF000000"/>
        <rFont val="Calibri"/>
        <family val="2"/>
        <scheme val="minor"/>
      </rPr>
      <t xml:space="preserve"> and they do not know when they will be available. I would like to get this resolved ASAP. Thanks, Tim Haag timhaag24@gmail.Com 615-812-0604</t>
    </r>
  </si>
  <si>
    <r>
      <t xml:space="preserve">Geraldine was very helpful.  could have preferred a complete </t>
    </r>
    <r>
      <rPr>
        <b/>
        <sz val="11"/>
        <color rgb="FFFF0000"/>
        <rFont val="Calibri"/>
        <family val="2"/>
        <scheme val="minor"/>
      </rPr>
      <t>exchange</t>
    </r>
    <r>
      <rPr>
        <sz val="11"/>
        <color rgb="FF000000"/>
        <rFont val="Calibri"/>
        <family val="2"/>
        <scheme val="minor"/>
      </rPr>
      <t>, but understand that she was not able to do that for me.</t>
    </r>
  </si>
  <si>
    <r>
      <t xml:space="preserve">Expected this experience to be a big hassle.   Incredibly surprised at the responsiveness, pleasant customer service experience and speed of </t>
    </r>
    <r>
      <rPr>
        <b/>
        <sz val="11"/>
        <color rgb="FFFF0000"/>
        <rFont val="Calibri"/>
        <family val="2"/>
        <scheme val="minor"/>
      </rPr>
      <t>replacement</t>
    </r>
    <r>
      <rPr>
        <sz val="11"/>
        <color rgb="FF000000"/>
        <rFont val="Calibri"/>
        <family val="2"/>
        <scheme val="minor"/>
      </rPr>
      <t>.     Thank you and hats off to your service team</t>
    </r>
  </si>
  <si>
    <r>
      <t xml:space="preserve">I am </t>
    </r>
    <r>
      <rPr>
        <b/>
        <sz val="11"/>
        <color rgb="FFFF0000"/>
        <rFont val="Calibri"/>
        <family val="2"/>
        <scheme val="minor"/>
      </rPr>
      <t>waiting for a callback</t>
    </r>
    <r>
      <rPr>
        <sz val="11"/>
        <color rgb="FF000000"/>
        <rFont val="Calibri"/>
        <family val="2"/>
        <scheme val="minor"/>
      </rPr>
      <t xml:space="preserve"> regarding an outcome to the problem. I was told by Emanuel that I would receive a callback Tuesday...today is Tuesday and noon so given 4 or </t>
    </r>
    <r>
      <rPr>
        <b/>
        <sz val="11"/>
        <color rgb="FFFF0000"/>
        <rFont val="Calibri"/>
        <family val="2"/>
        <scheme val="minor"/>
      </rPr>
      <t>5 hours</t>
    </r>
    <r>
      <rPr>
        <sz val="11"/>
        <color rgb="FF000000"/>
        <rFont val="Calibri"/>
        <family val="2"/>
        <scheme val="minor"/>
      </rPr>
      <t xml:space="preserve"> maybe they will call.</t>
    </r>
  </si>
  <si>
    <r>
      <t xml:space="preserve">He tried to </t>
    </r>
    <r>
      <rPr>
        <b/>
        <sz val="11"/>
        <color rgb="FFFF0000"/>
        <rFont val="Calibri"/>
        <family val="2"/>
        <scheme val="minor"/>
      </rPr>
      <t>help me</t>
    </r>
    <r>
      <rPr>
        <sz val="11"/>
        <color rgb="FF000000"/>
        <rFont val="Calibri"/>
        <family val="2"/>
        <scheme val="minor"/>
      </rPr>
      <t xml:space="preserve"> but all the parts were unavailable . The only thing I wanted to return was the umbrella and get another one but he said I had to take the hole set. The base is filled with sand as instructed. I wasn''t about to take it all apart again</t>
    </r>
  </si>
  <si>
    <r>
      <t xml:space="preserve">I registered my two kids for a kids workshop in Milltown, NJ.  The reply I received was to arrive there any time between 9am and 12pm. When I arrived at 11am, I was told that no more fireworks bean bag kits were available.  So what is to point of registering?  I talked to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Sylvia, and she essentially told me there is nothing she can do and I can call corporate if I don''t like her answer. I called customer service and Omar told me as well that there is nothing he can do for me and that he does not have a superior manager who could </t>
    </r>
    <r>
      <rPr>
        <b/>
        <sz val="11"/>
        <color rgb="FFFF0000"/>
        <rFont val="Calibri"/>
        <family val="2"/>
        <scheme val="minor"/>
      </rPr>
      <t>help me</t>
    </r>
    <r>
      <rPr>
        <sz val="11"/>
        <color rgb="FF000000"/>
        <rFont val="Calibri"/>
        <family val="2"/>
        <scheme val="minor"/>
      </rPr>
      <t xml:space="preserve"> </t>
    </r>
    <r>
      <rPr>
        <b/>
        <sz val="11"/>
        <color rgb="FFFF0000"/>
        <rFont val="Calibri"/>
        <family val="2"/>
        <scheme val="minor"/>
      </rPr>
      <t>escalate</t>
    </r>
    <r>
      <rPr>
        <sz val="11"/>
        <color rgb="FF000000"/>
        <rFont val="Calibri"/>
        <family val="2"/>
        <scheme val="minor"/>
      </rPr>
      <t xml:space="preserve"> my case.  When I </t>
    </r>
    <r>
      <rPr>
        <b/>
        <sz val="11"/>
        <color rgb="FFFF0000"/>
        <rFont val="Calibri"/>
        <family val="2"/>
        <scheme val="minor"/>
      </rPr>
      <t>kept insisting</t>
    </r>
    <r>
      <rPr>
        <sz val="11"/>
        <color rgb="FF000000"/>
        <rFont val="Calibri"/>
        <family val="2"/>
        <scheme val="minor"/>
      </rPr>
      <t xml:space="preserve">, he finally connected me with Pedro.  After </t>
    </r>
    <r>
      <rPr>
        <b/>
        <sz val="11"/>
        <color rgb="FFFF0000"/>
        <rFont val="Calibri"/>
        <family val="2"/>
        <scheme val="minor"/>
      </rPr>
      <t>40 minutes</t>
    </r>
    <r>
      <rPr>
        <sz val="11"/>
        <color rgb="FF000000"/>
        <rFont val="Calibri"/>
        <family val="2"/>
        <scheme val="minor"/>
      </rPr>
      <t xml:space="preserve"> on the phone, Pedro finally provided acceptable customer service and restored my believe in The Home Depot corporate customer service.  However, I am still very </t>
    </r>
    <r>
      <rPr>
        <b/>
        <sz val="11"/>
        <color rgb="FFFF0000"/>
        <rFont val="Calibri"/>
        <family val="2"/>
        <scheme val="minor"/>
      </rPr>
      <t>unhappy</t>
    </r>
    <r>
      <rPr>
        <sz val="11"/>
        <color rgb="FF000000"/>
        <rFont val="Calibri"/>
        <family val="2"/>
        <scheme val="minor"/>
      </rPr>
      <t xml:space="preserve"> with the store manager, Sylvia, at the Milltown, NJ Home Depot.  What is the point of signing up for a kids workshop and making a trip to the store during the time i am told just to find out that they ran out of kits.  Hey, I registered, save the kits for my kids and do not give them away to unregistered customers before 12pm.  And when I talk to the store manager, I get punched in the stomach a </t>
    </r>
    <r>
      <rPr>
        <b/>
        <sz val="11"/>
        <color rgb="FFFF0000"/>
        <rFont val="Calibri"/>
        <family val="2"/>
        <scheme val="minor"/>
      </rPr>
      <t>second time</t>
    </r>
    <r>
      <rPr>
        <sz val="11"/>
        <color rgb="FF000000"/>
        <rFont val="Calibri"/>
        <family val="2"/>
        <scheme val="minor"/>
      </rPr>
      <t xml:space="preserve"> right in front of my kids.  Very </t>
    </r>
    <r>
      <rPr>
        <b/>
        <sz val="11"/>
        <color rgb="FFFF0000"/>
        <rFont val="Calibri"/>
        <family val="2"/>
        <scheme val="minor"/>
      </rPr>
      <t>unprofessional</t>
    </r>
    <r>
      <rPr>
        <sz val="11"/>
        <color rgb="FF000000"/>
        <rFont val="Calibri"/>
        <family val="2"/>
        <scheme val="minor"/>
      </rPr>
      <t>!!!</t>
    </r>
  </si>
  <si>
    <r>
      <t xml:space="preserve">Was jerked around and </t>
    </r>
    <r>
      <rPr>
        <b/>
        <sz val="11"/>
        <color rgb="FFFF0000"/>
        <rFont val="Calibri"/>
        <family val="2"/>
        <scheme val="minor"/>
      </rPr>
      <t>disconnected</t>
    </r>
    <r>
      <rPr>
        <sz val="11"/>
        <color rgb="FF000000"/>
        <rFont val="Calibri"/>
        <family val="2"/>
        <scheme val="minor"/>
      </rPr>
      <t xml:space="preserve"> five different times. Each time I called I got a different answer with a not my area answer followed by being sent to a different department.  Very </t>
    </r>
    <r>
      <rPr>
        <b/>
        <sz val="11"/>
        <color rgb="FFFF0000"/>
        <rFont val="Calibri"/>
        <family val="2"/>
        <scheme val="minor"/>
      </rPr>
      <t>frustrating</t>
    </r>
    <r>
      <rPr>
        <sz val="11"/>
        <color rgb="FF000000"/>
        <rFont val="Calibri"/>
        <family val="2"/>
        <scheme val="minor"/>
      </rPr>
      <t xml:space="preserve"> with </t>
    </r>
    <r>
      <rPr>
        <b/>
        <sz val="11"/>
        <color rgb="FFFF0000"/>
        <rFont val="Calibri"/>
        <family val="2"/>
        <scheme val="minor"/>
      </rPr>
      <t>no answer</t>
    </r>
    <r>
      <rPr>
        <sz val="11"/>
        <color rgb="FF000000"/>
        <rFont val="Calibri"/>
        <family val="2"/>
        <scheme val="minor"/>
      </rPr>
      <t xml:space="preserve"> after </t>
    </r>
    <r>
      <rPr>
        <b/>
        <sz val="11"/>
        <color rgb="FFFF0000"/>
        <rFont val="Calibri"/>
        <family val="2"/>
        <scheme val="minor"/>
      </rPr>
      <t>over an hour</t>
    </r>
    <r>
      <rPr>
        <sz val="11"/>
        <color rgb="FF000000"/>
        <rFont val="Calibri"/>
        <family val="2"/>
        <scheme val="minor"/>
      </rPr>
      <t xml:space="preserve"> on the phone!!!!</t>
    </r>
  </si>
  <si>
    <r>
      <t xml:space="preserve">I am looking for my receipt to ensure I also bought a </t>
    </r>
    <r>
      <rPr>
        <b/>
        <sz val="11"/>
        <color rgb="FFFF0000"/>
        <rFont val="Calibri"/>
        <family val="2"/>
        <scheme val="minor"/>
      </rPr>
      <t>warranty</t>
    </r>
    <r>
      <rPr>
        <sz val="11"/>
        <color rgb="FF000000"/>
        <rFont val="Calibri"/>
        <family val="2"/>
        <scheme val="minor"/>
      </rPr>
      <t>..</t>
    </r>
  </si>
  <si>
    <r>
      <t xml:space="preserve">It took us over </t>
    </r>
    <r>
      <rPr>
        <b/>
        <sz val="11"/>
        <color rgb="FFFF0000"/>
        <rFont val="Calibri"/>
        <family val="2"/>
        <scheme val="minor"/>
      </rPr>
      <t>2 hours</t>
    </r>
    <r>
      <rPr>
        <sz val="11"/>
        <color rgb="FF000000"/>
        <rFont val="Calibri"/>
        <family val="2"/>
        <scheme val="minor"/>
      </rPr>
      <t xml:space="preserve"> to get a resolution for the slipcovers not being sent for our </t>
    </r>
    <r>
      <rPr>
        <b/>
        <sz val="11"/>
        <color rgb="FFFF0000"/>
        <rFont val="Calibri"/>
        <family val="2"/>
        <scheme val="minor"/>
      </rPr>
      <t>store</t>
    </r>
    <r>
      <rPr>
        <sz val="11"/>
        <color rgb="FF000000"/>
        <rFont val="Calibri"/>
        <family val="2"/>
        <scheme val="minor"/>
      </rPr>
      <t xml:space="preserve"> pickup. Something that was not our fault took many hours and the first suggestion we were given was to return it , after my husband built the patio furniture for over </t>
    </r>
    <r>
      <rPr>
        <b/>
        <sz val="11"/>
        <color rgb="FFFF0000"/>
        <rFont val="Calibri"/>
        <family val="2"/>
        <scheme val="minor"/>
      </rPr>
      <t>4 hours</t>
    </r>
    <r>
      <rPr>
        <sz val="11"/>
        <color rgb="FF000000"/>
        <rFont val="Calibri"/>
        <family val="2"/>
        <scheme val="minor"/>
      </rPr>
      <t>.</t>
    </r>
  </si>
  <si>
    <r>
      <t xml:space="preserve">Customer service phone hold is </t>
    </r>
    <r>
      <rPr>
        <b/>
        <sz val="11"/>
        <color rgb="FFFF0000"/>
        <rFont val="Calibri"/>
        <family val="2"/>
        <scheme val="minor"/>
      </rPr>
      <t>too long</t>
    </r>
  </si>
  <si>
    <r>
      <t xml:space="preserve">I deserve some form of </t>
    </r>
    <r>
      <rPr>
        <b/>
        <sz val="11"/>
        <color rgb="FFFF0000"/>
        <rFont val="Calibri"/>
        <family val="2"/>
        <scheme val="minor"/>
      </rPr>
      <t>compensation</t>
    </r>
    <r>
      <rPr>
        <sz val="11"/>
        <color rgb="FF000000"/>
        <rFont val="Calibri"/>
        <family val="2"/>
        <scheme val="minor"/>
      </rPr>
      <t xml:space="preserve"> for the inconvenience I experienced. I was provided with </t>
    </r>
    <r>
      <rPr>
        <b/>
        <sz val="11"/>
        <color rgb="FFFF0000"/>
        <rFont val="Calibri"/>
        <family val="2"/>
        <scheme val="minor"/>
      </rPr>
      <t>incorrect information</t>
    </r>
    <r>
      <rPr>
        <sz val="11"/>
        <color rgb="FF000000"/>
        <rFont val="Calibri"/>
        <family val="2"/>
        <scheme val="minor"/>
      </rPr>
      <t xml:space="preserve"> and had to spend gas on traveling to another </t>
    </r>
    <r>
      <rPr>
        <b/>
        <sz val="11"/>
        <color rgb="FFFF0000"/>
        <rFont val="Calibri"/>
        <family val="2"/>
        <scheme val="minor"/>
      </rPr>
      <t>store</t>
    </r>
    <r>
      <rPr>
        <sz val="11"/>
        <color rgb="FF000000"/>
        <rFont val="Calibri"/>
        <family val="2"/>
        <scheme val="minor"/>
      </rPr>
      <t xml:space="preserve"> that supposedly had the item. Unfortunately, I was still left empty-handed despite my efforts to purchase the product.</t>
    </r>
  </si>
  <si>
    <r>
      <t xml:space="preserve">Jonathan was great. I think he did all he could for me.  However the product I purchased a year ago is still destroyed, and the $75 he was able to offer is a drop in the bucket.   The chairs could come with a warning. They are not made for the outside. Plain and simple. Will </t>
    </r>
    <r>
      <rPr>
        <b/>
        <sz val="11"/>
        <color rgb="FFFF0000"/>
        <rFont val="Calibri"/>
        <family val="2"/>
        <scheme val="minor"/>
      </rPr>
      <t>not buy</t>
    </r>
    <r>
      <rPr>
        <sz val="11"/>
        <color rgb="FF000000"/>
        <rFont val="Calibri"/>
        <family val="2"/>
        <scheme val="minor"/>
      </rPr>
      <t xml:space="preserve"> again, and HD could stop selling them.</t>
    </r>
  </si>
  <si>
    <r>
      <t xml:space="preserve">CHARANEL was fine but the but the company said they would send </t>
    </r>
    <r>
      <rPr>
        <b/>
        <sz val="11"/>
        <color rgb="FFFF0000"/>
        <rFont val="Calibri"/>
        <family val="2"/>
        <scheme val="minor"/>
      </rPr>
      <t>replacement</t>
    </r>
    <r>
      <rPr>
        <sz val="11"/>
        <color rgb="FF000000"/>
        <rFont val="Calibri"/>
        <family val="2"/>
        <scheme val="minor"/>
      </rPr>
      <t xml:space="preserve"> right away that week and three </t>
    </r>
    <r>
      <rPr>
        <b/>
        <sz val="11"/>
        <color rgb="FFFF0000"/>
        <rFont val="Calibri"/>
        <family val="2"/>
        <scheme val="minor"/>
      </rPr>
      <t>weeks</t>
    </r>
    <r>
      <rPr>
        <sz val="11"/>
        <color rgb="FF000000"/>
        <rFont val="Calibri"/>
        <family val="2"/>
        <scheme val="minor"/>
      </rPr>
      <t xml:space="preserve"> later had to callback because transformer still had not been sent. Company had been notified several times but </t>
    </r>
    <r>
      <rPr>
        <b/>
        <sz val="11"/>
        <color rgb="FFFF0000"/>
        <rFont val="Calibri"/>
        <family val="2"/>
        <scheme val="minor"/>
      </rPr>
      <t>no response</t>
    </r>
    <r>
      <rPr>
        <sz val="11"/>
        <color rgb="FF000000"/>
        <rFont val="Calibri"/>
        <family val="2"/>
        <scheme val="minor"/>
      </rPr>
      <t xml:space="preserve">.Old transformer was sent back and tracking showed that they had received it. Finally arrived.2 weeks later.after Homedepot representatives kept calling them. Have no problem Homedepot agents but </t>
    </r>
    <r>
      <rPr>
        <b/>
        <sz val="11"/>
        <color rgb="FFFF0000"/>
        <rFont val="Calibri"/>
        <family val="2"/>
        <scheme val="minor"/>
      </rPr>
      <t>not impressed</t>
    </r>
    <r>
      <rPr>
        <sz val="11"/>
        <color rgb="FF000000"/>
        <rFont val="Calibri"/>
        <family val="2"/>
        <scheme val="minor"/>
      </rPr>
      <t xml:space="preserve"> with manufacturer.</t>
    </r>
  </si>
  <si>
    <r>
      <t xml:space="preserve">Called to get a </t>
    </r>
    <r>
      <rPr>
        <b/>
        <sz val="11"/>
        <color rgb="FFFF0000"/>
        <rFont val="Calibri"/>
        <family val="2"/>
        <scheme val="minor"/>
      </rPr>
      <t>replacement</t>
    </r>
    <r>
      <rPr>
        <sz val="11"/>
        <color rgb="FF000000"/>
        <rFont val="Calibri"/>
        <family val="2"/>
        <scheme val="minor"/>
      </rPr>
      <t xml:space="preserve"> part for a new chair that was </t>
    </r>
    <r>
      <rPr>
        <b/>
        <sz val="11"/>
        <color rgb="FFFF0000"/>
        <rFont val="Calibri"/>
        <family val="2"/>
        <scheme val="minor"/>
      </rPr>
      <t>damaged</t>
    </r>
    <r>
      <rPr>
        <sz val="11"/>
        <color rgb="FF000000"/>
        <rFont val="Calibri"/>
        <family val="2"/>
        <scheme val="minor"/>
      </rPr>
      <t xml:space="preserve"> on arrival.  The person I spoke to gave me a number to call but no extension to reach anyone. I had to call Home Depot back again and </t>
    </r>
    <r>
      <rPr>
        <b/>
        <sz val="11"/>
        <color rgb="FFFF0000"/>
        <rFont val="Calibri"/>
        <family val="2"/>
        <scheme val="minor"/>
      </rPr>
      <t>go through the whole</t>
    </r>
    <r>
      <rPr>
        <sz val="11"/>
        <color rgb="FF000000"/>
        <rFont val="Calibri"/>
        <family val="2"/>
        <scheme val="minor"/>
      </rPr>
      <t xml:space="preserve"> process again.  The lady who I spoke with was very helpful.</t>
    </r>
  </si>
  <si>
    <r>
      <t xml:space="preserve">Giselle went above and beyond to research the problem. I was trying to purchase </t>
    </r>
    <r>
      <rPr>
        <b/>
        <sz val="11"/>
        <color rgb="FFFF0000"/>
        <rFont val="Calibri"/>
        <family val="2"/>
        <scheme val="minor"/>
      </rPr>
      <t>replacement</t>
    </r>
    <r>
      <rPr>
        <sz val="11"/>
        <color rgb="FF000000"/>
        <rFont val="Calibri"/>
        <family val="2"/>
        <scheme val="minor"/>
      </rPr>
      <t xml:space="preserve"> blades for my Hampton Bay ceiling fan, and she ended up contacting an outlet (not the manufacturer) to verify the cost in your systerm and put me in contact with them.  Sadly, the individual blades are just too </t>
    </r>
    <r>
      <rPr>
        <b/>
        <sz val="11"/>
        <color rgb="FFFF0000"/>
        <rFont val="Calibri"/>
        <family val="2"/>
        <scheme val="minor"/>
      </rPr>
      <t>expensive</t>
    </r>
    <r>
      <rPr>
        <sz val="11"/>
        <color rgb="FF000000"/>
        <rFont val="Calibri"/>
        <family val="2"/>
        <scheme val="minor"/>
      </rPr>
      <t xml:space="preserve"> and would cost more than the complete ceiling fan, so I just purchased a new fan. Still, I am very happy with Giselle's work on this.</t>
    </r>
  </si>
  <si>
    <r>
      <t>Train</t>
    </r>
    <r>
      <rPr>
        <sz val="11"/>
        <color rgb="FF000000"/>
        <rFont val="Calibri"/>
        <family val="2"/>
        <scheme val="minor"/>
      </rPr>
      <t xml:space="preserve"> </t>
    </r>
    <r>
      <rPr>
        <b/>
        <sz val="11"/>
        <color rgb="FFFF0000"/>
        <rFont val="Calibri"/>
        <family val="2"/>
        <scheme val="minor"/>
      </rPr>
      <t>store</t>
    </r>
    <r>
      <rPr>
        <sz val="11"/>
        <color rgb="FF000000"/>
        <rFont val="Calibri"/>
        <family val="2"/>
        <scheme val="minor"/>
      </rPr>
      <t xml:space="preserve"> management better in customer handling.</t>
    </r>
  </si>
  <si>
    <r>
      <t xml:space="preserve">Javier tried &amp; was friendly and personable, but my problem </t>
    </r>
    <r>
      <rPr>
        <b/>
        <sz val="11"/>
        <color rgb="FFFF0000"/>
        <rFont val="Calibri"/>
        <family val="2"/>
        <scheme val="minor"/>
      </rPr>
      <t>could not be solved</t>
    </r>
    <r>
      <rPr>
        <sz val="11"/>
        <color rgb="FF000000"/>
        <rFont val="Calibri"/>
        <family val="2"/>
        <scheme val="minor"/>
      </rPr>
      <t>.</t>
    </r>
  </si>
  <si>
    <r>
      <t xml:space="preserve">This lengthy process consumed </t>
    </r>
    <r>
      <rPr>
        <b/>
        <sz val="11"/>
        <color rgb="FFFF0000"/>
        <rFont val="Calibri"/>
        <family val="2"/>
        <scheme val="minor"/>
      </rPr>
      <t>45 minutes</t>
    </r>
    <r>
      <rPr>
        <sz val="11"/>
        <color rgb="FF000000"/>
        <rFont val="Calibri"/>
        <family val="2"/>
        <scheme val="minor"/>
      </rPr>
      <t xml:space="preserve"> of phone time (20 minute wait) without reaching conclusion. I''m being sent back to the local </t>
    </r>
    <r>
      <rPr>
        <b/>
        <sz val="11"/>
        <color rgb="FFFF0000"/>
        <rFont val="Calibri"/>
        <family val="2"/>
        <scheme val="minor"/>
      </rPr>
      <t>store</t>
    </r>
    <r>
      <rPr>
        <sz val="11"/>
        <color rgb="FF000000"/>
        <rFont val="Calibri"/>
        <family val="2"/>
        <scheme val="minor"/>
      </rPr>
      <t xml:space="preserve"> despite Hampton Bay instructions to contact them (Hampton) to resolve any problems. This will be my third trip, presuming I make it. Maybe I could look for brighter lights anyway.   The first set of lights I purchased (West Springfield MA store) had a </t>
    </r>
    <r>
      <rPr>
        <b/>
        <sz val="11"/>
        <color rgb="FFFF0000"/>
        <rFont val="Calibri"/>
        <family val="2"/>
        <scheme val="minor"/>
      </rPr>
      <t>scam</t>
    </r>
    <r>
      <rPr>
        <sz val="11"/>
        <color rgb="FF000000"/>
        <rFont val="Calibri"/>
        <family val="2"/>
        <scheme val="minor"/>
      </rPr>
      <t xml:space="preserve"> attached. A previous purchaser had returned a 15 light set in a 24 light box.</t>
    </r>
  </si>
  <si>
    <r>
      <t>Bad service-</t>
    </r>
    <r>
      <rPr>
        <b/>
        <sz val="11"/>
        <color rgb="FFFF0000"/>
        <rFont val="Calibri"/>
        <family val="2"/>
        <scheme val="minor"/>
      </rPr>
      <t>3 months</t>
    </r>
    <r>
      <rPr>
        <sz val="11"/>
        <color rgb="FF000000"/>
        <rFont val="Calibri"/>
        <family val="2"/>
        <scheme val="minor"/>
      </rPr>
      <t xml:space="preserve"> to complete and still not a finished product its a shame to pay all that money for what I rcvd granted I did get a little </t>
    </r>
    <r>
      <rPr>
        <b/>
        <sz val="11"/>
        <color rgb="FFFF0000"/>
        <rFont val="Calibri"/>
        <family val="2"/>
        <scheme val="minor"/>
      </rPr>
      <t>rebate</t>
    </r>
    <r>
      <rPr>
        <sz val="11"/>
        <color rgb="FF000000"/>
        <rFont val="Calibri"/>
        <family val="2"/>
        <scheme val="minor"/>
      </rPr>
      <t xml:space="preserve"> but was not what I wad looking for not even half of what I had in mind</t>
    </r>
  </si>
  <si>
    <r>
      <t xml:space="preserve">I still </t>
    </r>
    <r>
      <rPr>
        <b/>
        <sz val="11"/>
        <color rgb="FFFF0000"/>
        <rFont val="Calibri"/>
        <family val="2"/>
        <scheme val="minor"/>
      </rPr>
      <t>have not received</t>
    </r>
    <r>
      <rPr>
        <sz val="11"/>
        <color rgb="FF000000"/>
        <rFont val="Calibri"/>
        <family val="2"/>
        <scheme val="minor"/>
      </rPr>
      <t xml:space="preserve"> the </t>
    </r>
    <r>
      <rPr>
        <b/>
        <sz val="11"/>
        <color rgb="FFFF0000"/>
        <rFont val="Calibri"/>
        <family val="2"/>
        <scheme val="minor"/>
      </rPr>
      <t>broken</t>
    </r>
    <r>
      <rPr>
        <sz val="11"/>
        <color rgb="FF000000"/>
        <rFont val="Calibri"/>
        <family val="2"/>
        <scheme val="minor"/>
      </rPr>
      <t xml:space="preserve"> drawer parts that I have </t>
    </r>
    <r>
      <rPr>
        <b/>
        <sz val="11"/>
        <color rgb="FFFF0000"/>
        <rFont val="Calibri"/>
        <family val="2"/>
        <scheme val="minor"/>
      </rPr>
      <t>been waiting</t>
    </r>
    <r>
      <rPr>
        <sz val="11"/>
        <color rgb="FF000000"/>
        <rFont val="Calibri"/>
        <family val="2"/>
        <scheme val="minor"/>
      </rPr>
      <t xml:space="preserve"> for almost a month. After spending over $2,000 on kitchen cabinets, I would expect better service after receiving a broken product. It is for this reason that I am </t>
    </r>
    <r>
      <rPr>
        <b/>
        <sz val="11"/>
        <color rgb="FFFF0000"/>
        <rFont val="Calibri"/>
        <family val="2"/>
        <scheme val="minor"/>
      </rPr>
      <t>dissatisfied</t>
    </r>
    <r>
      <rPr>
        <sz val="11"/>
        <color rgb="FF000000"/>
        <rFont val="Calibri"/>
        <family val="2"/>
        <scheme val="minor"/>
      </rPr>
      <t xml:space="preserve">. Your customer service rep. </t>
    </r>
    <r>
      <rPr>
        <b/>
        <sz val="11"/>
        <color rgb="FFFF0000"/>
        <rFont val="Calibri"/>
        <family val="2"/>
        <scheme val="minor"/>
      </rPr>
      <t>did the best she could</t>
    </r>
    <r>
      <rPr>
        <sz val="11"/>
        <color rgb="FF000000"/>
        <rFont val="Calibri"/>
        <family val="2"/>
        <scheme val="minor"/>
      </rPr>
      <t xml:space="preserve">, but the product manufacturer has been very </t>
    </r>
    <r>
      <rPr>
        <b/>
        <sz val="11"/>
        <color rgb="FFFF0000"/>
        <rFont val="Calibri"/>
        <family val="2"/>
        <scheme val="minor"/>
      </rPr>
      <t>slow to respond</t>
    </r>
    <r>
      <rPr>
        <sz val="11"/>
        <color rgb="FF000000"/>
        <rFont val="Calibri"/>
        <family val="2"/>
        <scheme val="minor"/>
      </rPr>
      <t>.</t>
    </r>
  </si>
  <si>
    <r>
      <t xml:space="preserve">I called on the30th and another representative not Pamela( who was excellent ) called the Ray Rd </t>
    </r>
    <r>
      <rPr>
        <b/>
        <sz val="11"/>
        <color rgb="FFFF0000"/>
        <rFont val="Calibri"/>
        <family val="2"/>
        <scheme val="minor"/>
      </rPr>
      <t>store</t>
    </r>
    <r>
      <rPr>
        <sz val="11"/>
        <color rgb="FF000000"/>
        <rFont val="Calibri"/>
        <family val="2"/>
        <scheme val="minor"/>
      </rPr>
      <t xml:space="preserve"> and apparently Carol wasn''t in and another </t>
    </r>
    <r>
      <rPr>
        <b/>
        <sz val="11"/>
        <color rgb="FFFF0000"/>
        <rFont val="Calibri"/>
        <family val="2"/>
        <scheme val="minor"/>
      </rPr>
      <t>manager</t>
    </r>
    <r>
      <rPr>
        <sz val="11"/>
        <color rgb="FF000000"/>
        <rFont val="Calibri"/>
        <family val="2"/>
        <scheme val="minor"/>
      </rPr>
      <t xml:space="preserve"> answered and told this customer care representative that it is hot in Phoenix so their having a hard time finding volunteers.  My accepted application was started in December of last year and they had plenty of time to do the rock and plants in the backyard which Carol had me come to the store to pick out. Landscapers here work in the mornings before the </t>
    </r>
    <r>
      <rPr>
        <b/>
        <sz val="11"/>
        <color rgb="FFFF0000"/>
        <rFont val="Calibri"/>
        <family val="2"/>
        <scheme val="minor"/>
      </rPr>
      <t>heat</t>
    </r>
    <r>
      <rPr>
        <sz val="11"/>
        <color rgb="FF000000"/>
        <rFont val="Calibri"/>
        <family val="2"/>
        <scheme val="minor"/>
      </rPr>
      <t xml:space="preserve"> of the day, so why do not they have volunteers all set up for this veteran program? Also they agreed to paint my master bathroom cabinets which is inside my home where it is cool and still have not done that project either. They agreed to redo the flooring in the master bathroom and they backed out of that but they would give me the flooring for someone else to put in and they have not yet given me the flooring that I picked out. They agreed to enlarge the shower and they backed out on that project also due to lack of volunteers. I felt that if your going to have to have a veterans program everything could be in place to get the jobs done. i am very </t>
    </r>
    <r>
      <rPr>
        <b/>
        <sz val="11"/>
        <color rgb="FFFF0000"/>
        <rFont val="Calibri"/>
        <family val="2"/>
        <scheme val="minor"/>
      </rPr>
      <t>disappointed</t>
    </r>
    <r>
      <rPr>
        <sz val="11"/>
        <color rgb="FF000000"/>
        <rFont val="Calibri"/>
        <family val="2"/>
        <scheme val="minor"/>
      </rPr>
      <t xml:space="preserve"> with the </t>
    </r>
    <r>
      <rPr>
        <b/>
        <sz val="11"/>
        <color rgb="FFFF0000"/>
        <rFont val="Calibri"/>
        <family val="2"/>
        <scheme val="minor"/>
      </rPr>
      <t>lack of communication</t>
    </r>
    <r>
      <rPr>
        <sz val="11"/>
        <color rgb="FF000000"/>
        <rFont val="Calibri"/>
        <family val="2"/>
        <scheme val="minor"/>
      </rPr>
      <t xml:space="preserve"> and no call backs and Carol hardly ever being at the store to communicate with me.</t>
    </r>
  </si>
  <si>
    <r>
      <t xml:space="preserve">I would </t>
    </r>
    <r>
      <rPr>
        <b/>
        <sz val="11"/>
        <color rgb="FFFF0000"/>
        <rFont val="Calibri"/>
        <family val="2"/>
        <scheme val="minor"/>
      </rPr>
      <t>never buy</t>
    </r>
    <r>
      <rPr>
        <sz val="11"/>
        <color rgb="FF000000"/>
        <rFont val="Calibri"/>
        <family val="2"/>
        <scheme val="minor"/>
      </rPr>
      <t xml:space="preserve"> power tools from home Depot again</t>
    </r>
  </si>
  <si>
    <r>
      <t xml:space="preserve">I called to compliment Gabi in the Kingsport, TN </t>
    </r>
    <r>
      <rPr>
        <b/>
        <sz val="11"/>
        <color rgb="FFFF0000"/>
        <rFont val="Calibri"/>
        <family val="2"/>
        <scheme val="minor"/>
      </rPr>
      <t>store</t>
    </r>
    <r>
      <rPr>
        <sz val="11"/>
        <color rgb="FF000000"/>
        <rFont val="Calibri"/>
        <family val="2"/>
        <scheme val="minor"/>
      </rPr>
      <t>. I tried the phone directions several times with no success. I went through customer care and Jon addressed my request thoroughly.</t>
    </r>
  </si>
  <si>
    <r>
      <t>Horrible</t>
    </r>
    <r>
      <rPr>
        <sz val="11"/>
        <color rgb="FF000000"/>
        <rFont val="Calibri"/>
        <family val="2"/>
        <scheme val="minor"/>
      </rPr>
      <t xml:space="preserve"> customer service and telephone routing at local </t>
    </r>
    <r>
      <rPr>
        <b/>
        <sz val="11"/>
        <color rgb="FFFF0000"/>
        <rFont val="Calibri"/>
        <family val="2"/>
        <scheme val="minor"/>
      </rPr>
      <t>store</t>
    </r>
    <r>
      <rPr>
        <sz val="11"/>
        <color rgb="FF000000"/>
        <rFont val="Calibri"/>
        <family val="2"/>
        <scheme val="minor"/>
      </rPr>
      <t>!</t>
    </r>
  </si>
  <si>
    <r>
      <t xml:space="preserve">She was very polite and respectful. She listened to my complaint of a missing delivery from 6/19 and no updates about it.  She opened the ticket and told me that someone from online purchases support would update me. To date I have </t>
    </r>
    <r>
      <rPr>
        <b/>
        <sz val="11"/>
        <color rgb="FFFF0000"/>
        <rFont val="Calibri"/>
        <family val="2"/>
        <scheme val="minor"/>
      </rPr>
      <t>not heard anything</t>
    </r>
    <r>
      <rPr>
        <sz val="11"/>
        <color rgb="FF000000"/>
        <rFont val="Calibri"/>
        <family val="2"/>
        <scheme val="minor"/>
      </rPr>
      <t xml:space="preserve"> further from anyone</t>
    </r>
  </si>
  <si>
    <r>
      <t xml:space="preserve">It was a product dissatisfaction </t>
    </r>
    <r>
      <rPr>
        <b/>
        <sz val="11"/>
        <color rgb="FFFF0000"/>
        <rFont val="Calibri"/>
        <family val="2"/>
        <scheme val="minor"/>
      </rPr>
      <t>concerning</t>
    </r>
    <r>
      <rPr>
        <sz val="11"/>
        <color rgb="FF000000"/>
        <rFont val="Calibri"/>
        <family val="2"/>
        <scheme val="minor"/>
      </rPr>
      <t xml:space="preserve"> large blinds for a triple size window  that we had trouble installing. Very difficult and </t>
    </r>
    <r>
      <rPr>
        <b/>
        <sz val="11"/>
        <color rgb="FFFF0000"/>
        <rFont val="Calibri"/>
        <family val="2"/>
        <scheme val="minor"/>
      </rPr>
      <t>frustrating</t>
    </r>
    <r>
      <rPr>
        <sz val="11"/>
        <color rgb="FF000000"/>
        <rFont val="Calibri"/>
        <family val="2"/>
        <scheme val="minor"/>
      </rPr>
      <t>. No problem with home depot. Always good service  Patricia Swick</t>
    </r>
  </si>
  <si>
    <r>
      <t xml:space="preserve">The technical </t>
    </r>
    <r>
      <rPr>
        <b/>
        <sz val="11"/>
        <color rgb="FFFF0000"/>
        <rFont val="Calibri"/>
        <family val="2"/>
        <scheme val="minor"/>
      </rPr>
      <t>repair</t>
    </r>
    <r>
      <rPr>
        <sz val="11"/>
        <color rgb="FF000000"/>
        <rFont val="Calibri"/>
        <family val="2"/>
        <scheme val="minor"/>
      </rPr>
      <t xml:space="preserve"> serviceman was great and diagnosed my problem with the wireing in a ceiling fan/light. I was able to make the quick fix in two </t>
    </r>
    <r>
      <rPr>
        <b/>
        <sz val="11"/>
        <color rgb="FFFF0000"/>
        <rFont val="Calibri"/>
        <family val="2"/>
        <scheme val="minor"/>
      </rPr>
      <t>minutes</t>
    </r>
    <r>
      <rPr>
        <sz val="11"/>
        <color rgb="FF000000"/>
        <rFont val="Calibri"/>
        <family val="2"/>
        <scheme val="minor"/>
      </rPr>
      <t xml:space="preserve"> with his help. It works great.</t>
    </r>
  </si>
  <si>
    <r>
      <t xml:space="preserve">The young lady, Brianna was very knowledgeable about the </t>
    </r>
    <r>
      <rPr>
        <b/>
        <sz val="11"/>
        <color rgb="FFFF0000"/>
        <rFont val="Calibri"/>
        <family val="2"/>
        <scheme val="minor"/>
      </rPr>
      <t>store</t>
    </r>
    <r>
      <rPr>
        <sz val="11"/>
        <color rgb="FF000000"/>
        <rFont val="Calibri"/>
        <family val="2"/>
        <scheme val="minor"/>
      </rPr>
      <t xml:space="preserve">'s return </t>
    </r>
    <r>
      <rPr>
        <b/>
        <sz val="11"/>
        <color rgb="FFFF0000"/>
        <rFont val="Calibri"/>
        <family val="2"/>
        <scheme val="minor"/>
      </rPr>
      <t>policy</t>
    </r>
    <r>
      <rPr>
        <sz val="11"/>
        <color rgb="FF000000"/>
        <rFont val="Calibri"/>
        <family val="2"/>
        <scheme val="minor"/>
      </rPr>
      <t>, but was understanding of my concerns about dealing with  the stores personnel.</t>
    </r>
  </si>
  <si>
    <r>
      <t xml:space="preserve">Yes! The ETI/Hampton Bay LED light fixture had a bad driver on one side. After it was replaced under </t>
    </r>
    <r>
      <rPr>
        <b/>
        <sz val="11"/>
        <color rgb="FFFF0000"/>
        <rFont val="Calibri"/>
        <family val="2"/>
        <scheme val="minor"/>
      </rPr>
      <t>warranty</t>
    </r>
    <r>
      <rPr>
        <sz val="11"/>
        <color rgb="FF000000"/>
        <rFont val="Calibri"/>
        <family val="2"/>
        <scheme val="minor"/>
      </rPr>
      <t xml:space="preserve"> at 4-1\2 yrs old. I wanted to </t>
    </r>
    <r>
      <rPr>
        <b/>
        <sz val="11"/>
        <color rgb="FFFF0000"/>
        <rFont val="Calibri"/>
        <family val="2"/>
        <scheme val="minor"/>
      </rPr>
      <t>repair</t>
    </r>
    <r>
      <rPr>
        <sz val="11"/>
        <color rgb="FF000000"/>
        <rFont val="Calibri"/>
        <family val="2"/>
        <scheme val="minor"/>
      </rPr>
      <t xml:space="preserve"> the fixture with a driver I would purchase. Your </t>
    </r>
    <r>
      <rPr>
        <b/>
        <sz val="11"/>
        <color rgb="FFFF0000"/>
        <rFont val="Calibri"/>
        <family val="2"/>
        <scheme val="minor"/>
      </rPr>
      <t>supplier</t>
    </r>
    <r>
      <rPr>
        <sz val="11"/>
        <color rgb="FF000000"/>
        <rFont val="Calibri"/>
        <family val="2"/>
        <scheme val="minor"/>
      </rPr>
      <t xml:space="preserve">/ETI, does not sell this $20 part.  So as a customer of HOME DEPOT, I WILL </t>
    </r>
    <r>
      <rPr>
        <b/>
        <sz val="11"/>
        <color rgb="FFFF0000"/>
        <rFont val="Calibri"/>
        <family val="2"/>
        <scheme val="minor"/>
      </rPr>
      <t>NOT buy</t>
    </r>
    <r>
      <rPr>
        <sz val="11"/>
        <color rgb="FF000000"/>
        <rFont val="Calibri"/>
        <family val="2"/>
        <scheme val="minor"/>
      </rPr>
      <t xml:space="preserve"> another product that your supplier does not have all </t>
    </r>
    <r>
      <rPr>
        <b/>
        <sz val="11"/>
        <color rgb="FFFF0000"/>
        <rFont val="Calibri"/>
        <family val="2"/>
        <scheme val="minor"/>
      </rPr>
      <t>replacement</t>
    </r>
    <r>
      <rPr>
        <sz val="11"/>
        <color rgb="FF000000"/>
        <rFont val="Calibri"/>
        <family val="2"/>
        <scheme val="minor"/>
      </rPr>
      <t xml:space="preserve"> repairable parts.  I could have been out $165 had this part failed </t>
    </r>
    <r>
      <rPr>
        <b/>
        <sz val="11"/>
        <color rgb="FFFF0000"/>
        <rFont val="Calibri"/>
        <family val="2"/>
        <scheme val="minor"/>
      </rPr>
      <t>6 months</t>
    </r>
    <r>
      <rPr>
        <sz val="11"/>
        <color rgb="FF000000"/>
        <rFont val="Calibri"/>
        <family val="2"/>
        <scheme val="minor"/>
      </rPr>
      <t xml:space="preserve"> down the line. TOTALLY UNACCEPTABLE. And I will pass this on to ALL my friends. Now think about how you do business!</t>
    </r>
  </si>
  <si>
    <r>
      <t xml:space="preserve">My experience with Joezelle was not fantastic. She was pushy, exasperated, lacks empathy, and made it very clear that her position either has call </t>
    </r>
    <r>
      <rPr>
        <b/>
        <sz val="11"/>
        <color rgb="FFFF0000"/>
        <rFont val="Calibri"/>
        <family val="2"/>
        <scheme val="minor"/>
      </rPr>
      <t>length</t>
    </r>
    <r>
      <rPr>
        <sz val="11"/>
        <color rgb="FF000000"/>
        <rFont val="Calibri"/>
        <family val="2"/>
        <scheme val="minor"/>
      </rPr>
      <t xml:space="preserve"> caps or every time she called was the end of her shift or something. All of the </t>
    </r>
    <r>
      <rPr>
        <b/>
        <sz val="11"/>
        <color rgb="FFFF0000"/>
        <rFont val="Calibri"/>
        <family val="2"/>
        <scheme val="minor"/>
      </rPr>
      <t>calls</t>
    </r>
    <r>
      <rPr>
        <sz val="11"/>
        <color rgb="FF000000"/>
        <rFont val="Calibri"/>
        <family val="2"/>
        <scheme val="minor"/>
      </rPr>
      <t xml:space="preserve"> were at </t>
    </r>
    <r>
      <rPr>
        <b/>
        <sz val="11"/>
        <color rgb="FFFF0000"/>
        <rFont val="Calibri"/>
        <family val="2"/>
        <scheme val="minor"/>
      </rPr>
      <t>terrible</t>
    </r>
    <r>
      <rPr>
        <sz val="11"/>
        <color rgb="FF000000"/>
        <rFont val="Calibri"/>
        <family val="2"/>
        <scheme val="minor"/>
      </rPr>
      <t xml:space="preserve"> times, unscheduled, inconvenient, and not able to actually allow me to find or have the reciept we needed. She told me she could check our purchase history from our cards but only wanted to check two of them and became very </t>
    </r>
    <r>
      <rPr>
        <b/>
        <sz val="11"/>
        <color rgb="FFFF0000"/>
        <rFont val="Calibri"/>
        <family val="2"/>
        <scheme val="minor"/>
      </rPr>
      <t>impatient</t>
    </r>
    <r>
      <rPr>
        <sz val="11"/>
        <color rgb="FF000000"/>
        <rFont val="Calibri"/>
        <family val="2"/>
        <scheme val="minor"/>
      </rPr>
      <t xml:space="preserve"> when we wanted to check others. I am also baffled because i know we used a card, she said she checked them all, yet did not find the receipt. I exchanged emails with her, but I''m really not comfortable putting all my card numbers in an email as she requested.  We were told our only options were to buy a </t>
    </r>
    <r>
      <rPr>
        <b/>
        <sz val="11"/>
        <color rgb="FFFF0000"/>
        <rFont val="Calibri"/>
        <family val="2"/>
        <scheme val="minor"/>
      </rPr>
      <t>replacement</t>
    </r>
    <r>
      <rPr>
        <sz val="11"/>
        <color rgb="FF000000"/>
        <rFont val="Calibri"/>
        <family val="2"/>
        <scheme val="minor"/>
      </rPr>
      <t xml:space="preserve"> part, despite the fact that it was </t>
    </r>
    <r>
      <rPr>
        <b/>
        <sz val="11"/>
        <color rgb="FFFF0000"/>
        <rFont val="Calibri"/>
        <family val="2"/>
        <scheme val="minor"/>
      </rPr>
      <t>damaged</t>
    </r>
    <r>
      <rPr>
        <sz val="11"/>
        <color rgb="FF000000"/>
        <rFont val="Calibri"/>
        <family val="2"/>
        <scheme val="minor"/>
      </rPr>
      <t xml:space="preserve"> before we got it, or go to the </t>
    </r>
    <r>
      <rPr>
        <b/>
        <sz val="11"/>
        <color rgb="FFFF0000"/>
        <rFont val="Calibri"/>
        <family val="2"/>
        <scheme val="minor"/>
      </rPr>
      <t>store</t>
    </r>
    <r>
      <rPr>
        <sz val="11"/>
        <color rgb="FF000000"/>
        <rFont val="Calibri"/>
        <family val="2"/>
        <scheme val="minor"/>
      </rPr>
      <t xml:space="preserve"> and have them try to pull the receipt. We do not have tons of time for that and it could be possible from the system she accesses. Then, magically, she was able to get us a replacement </t>
    </r>
    <r>
      <rPr>
        <b/>
        <sz val="11"/>
        <color rgb="FFFF0000"/>
        <rFont val="Calibri"/>
        <family val="2"/>
        <scheme val="minor"/>
      </rPr>
      <t>for free</t>
    </r>
    <r>
      <rPr>
        <sz val="11"/>
        <color rgb="FF000000"/>
        <rFont val="Calibri"/>
        <family val="2"/>
        <scheme val="minor"/>
      </rPr>
      <t xml:space="preserve">. i am in no way complaining about that outcome, but if that was an option,  however it came about,  it could have been explored </t>
    </r>
    <r>
      <rPr>
        <b/>
        <sz val="11"/>
        <color rgb="FFFF0000"/>
        <rFont val="Calibri"/>
        <family val="2"/>
        <scheme val="minor"/>
      </rPr>
      <t>sooner</t>
    </r>
    <r>
      <rPr>
        <sz val="11"/>
        <color rgb="FF000000"/>
        <rFont val="Calibri"/>
        <family val="2"/>
        <scheme val="minor"/>
      </rPr>
      <t xml:space="preserve">. Overall, it was </t>
    </r>
    <r>
      <rPr>
        <b/>
        <sz val="11"/>
        <color rgb="FFFF0000"/>
        <rFont val="Calibri"/>
        <family val="2"/>
        <scheme val="minor"/>
      </rPr>
      <t>frustrating</t>
    </r>
    <r>
      <rPr>
        <sz val="11"/>
        <color rgb="FF000000"/>
        <rFont val="Calibri"/>
        <family val="2"/>
        <scheme val="minor"/>
      </rPr>
      <t>, exhausting, and does not make me want to spend more money on your store</t>
    </r>
  </si>
  <si>
    <r>
      <t xml:space="preserve">You could be proud to have EDGAR as your customer service representative.  He was cordial and friendly.  He was REMARKABLY patient and most importantly, </t>
    </r>
    <r>
      <rPr>
        <b/>
        <sz val="11"/>
        <color rgb="FFFF0000"/>
        <rFont val="Calibri"/>
        <family val="2"/>
        <scheme val="minor"/>
      </rPr>
      <t>follow through</t>
    </r>
    <r>
      <rPr>
        <sz val="11"/>
        <color rgb="FF000000"/>
        <rFont val="Calibri"/>
        <family val="2"/>
        <scheme val="minor"/>
      </rPr>
      <t xml:space="preserve"> on things. For example, when I was </t>
    </r>
    <r>
      <rPr>
        <b/>
        <sz val="11"/>
        <color rgb="FFFF0000"/>
        <rFont val="Calibri"/>
        <family val="2"/>
        <scheme val="minor"/>
      </rPr>
      <t>frustrated</t>
    </r>
    <r>
      <rPr>
        <sz val="11"/>
        <color rgb="FF000000"/>
        <rFont val="Calibri"/>
        <family val="2"/>
        <scheme val="minor"/>
      </rPr>
      <t xml:space="preserve"> trying to get hold of the driver of the shipper, UPS, unlike your other customer rep who just threw me UPS's number, EDGAR </t>
    </r>
    <r>
      <rPr>
        <b/>
        <sz val="11"/>
        <color rgb="FFFF0000"/>
        <rFont val="Calibri"/>
        <family val="2"/>
        <scheme val="minor"/>
      </rPr>
      <t>put me on hold</t>
    </r>
    <r>
      <rPr>
        <sz val="11"/>
        <color rgb="FF000000"/>
        <rFont val="Calibri"/>
        <family val="2"/>
        <scheme val="minor"/>
      </rPr>
      <t>, made sure I got to their dispatch center by calling them himself, and, while doing this, he kept checking on me intermittently during the hold to put me at ease.  He even left me his contact extension in case I lost him.  This is a textbook service an employee could provide to a customer.  Really appreciate his OUTSTANDING performance indeed!       Thank you, so much, EDGAR!    John Wong</t>
    </r>
  </si>
  <si>
    <r>
      <t xml:space="preserve">I have had a </t>
    </r>
    <r>
      <rPr>
        <b/>
        <sz val="11"/>
        <color rgb="FFFF0000"/>
        <rFont val="Calibri"/>
        <family val="2"/>
        <scheme val="minor"/>
      </rPr>
      <t>terrible</t>
    </r>
    <r>
      <rPr>
        <sz val="11"/>
        <color rgb="FF000000"/>
        <rFont val="Calibri"/>
        <family val="2"/>
        <scheme val="minor"/>
      </rPr>
      <t xml:space="preserve"> experience with most of my orders.</t>
    </r>
  </si>
  <si>
    <r>
      <t xml:space="preserve">Your return </t>
    </r>
    <r>
      <rPr>
        <b/>
        <sz val="11"/>
        <color rgb="FFFF0000"/>
        <rFont val="Calibri"/>
        <family val="2"/>
        <scheme val="minor"/>
      </rPr>
      <t>policy</t>
    </r>
    <r>
      <rPr>
        <sz val="11"/>
        <color rgb="FF000000"/>
        <rFont val="Calibri"/>
        <family val="2"/>
        <scheme val="minor"/>
      </rPr>
      <t xml:space="preserve"> is not fair or understandable.</t>
    </r>
  </si>
  <si>
    <r>
      <t xml:space="preserve">The </t>
    </r>
    <r>
      <rPr>
        <b/>
        <sz val="11"/>
        <color rgb="FFFF0000"/>
        <rFont val="Calibri"/>
        <family val="2"/>
        <scheme val="minor"/>
      </rPr>
      <t>manager</t>
    </r>
    <r>
      <rPr>
        <sz val="11"/>
        <color rgb="FF000000"/>
        <rFont val="Calibri"/>
        <family val="2"/>
        <scheme val="minor"/>
      </rPr>
      <t xml:space="preserve"> April did contact me by phone and apologize.  It was a canned blanket apology.  I do not felt like it was genuine. At the end of her apology she's just said thats just the way she is. So I felt like there is some more remediation needed for this individual.</t>
    </r>
  </si>
  <si>
    <r>
      <t xml:space="preserve">Was on phone </t>
    </r>
    <r>
      <rPr>
        <b/>
        <sz val="11"/>
        <color rgb="FFFF0000"/>
        <rFont val="Calibri"/>
        <family val="2"/>
        <scheme val="minor"/>
      </rPr>
      <t>40 minutes</t>
    </r>
    <r>
      <rPr>
        <sz val="11"/>
        <color rgb="FF000000"/>
        <rFont val="Calibri"/>
        <family val="2"/>
        <scheme val="minor"/>
      </rPr>
      <t xml:space="preserve"> 3 times and it </t>
    </r>
    <r>
      <rPr>
        <b/>
        <sz val="11"/>
        <color rgb="FFFF0000"/>
        <rFont val="Calibri"/>
        <family val="2"/>
        <scheme val="minor"/>
      </rPr>
      <t>hung up</t>
    </r>
    <r>
      <rPr>
        <sz val="11"/>
        <color rgb="FF000000"/>
        <rFont val="Calibri"/>
        <family val="2"/>
        <scheme val="minor"/>
      </rPr>
      <t xml:space="preserve"> </t>
    </r>
    <r>
      <rPr>
        <b/>
        <sz val="11"/>
        <color rgb="FFFF0000"/>
        <rFont val="Calibri"/>
        <family val="2"/>
        <scheme val="minor"/>
      </rPr>
      <t>on hold</t>
    </r>
    <r>
      <rPr>
        <sz val="11"/>
        <color rgb="FF000000"/>
        <rFont val="Calibri"/>
        <family val="2"/>
        <scheme val="minor"/>
      </rPr>
      <t xml:space="preserve">  </t>
    </r>
    <r>
      <rPr>
        <b/>
        <sz val="11"/>
        <color rgb="FFFF0000"/>
        <rFont val="Calibri"/>
        <family val="2"/>
        <scheme val="minor"/>
      </rPr>
      <t>Not happy</t>
    </r>
    <r>
      <rPr>
        <sz val="11"/>
        <color rgb="FF000000"/>
        <rFont val="Calibri"/>
        <family val="2"/>
        <scheme val="minor"/>
      </rPr>
      <t xml:space="preserve"> with what transpired with </t>
    </r>
    <r>
      <rPr>
        <b/>
        <sz val="11"/>
        <color rgb="FFFF0000"/>
        <rFont val="Calibri"/>
        <family val="2"/>
        <scheme val="minor"/>
      </rPr>
      <t>warranty</t>
    </r>
  </si>
  <si>
    <r>
      <t xml:space="preserve">I was not able to complete my task. I was looking to obtain </t>
    </r>
    <r>
      <rPr>
        <b/>
        <sz val="11"/>
        <color rgb="FFFF0000"/>
        <rFont val="Calibri"/>
        <family val="2"/>
        <scheme val="minor"/>
      </rPr>
      <t>replacement</t>
    </r>
    <r>
      <rPr>
        <sz val="11"/>
        <color rgb="FF000000"/>
        <rFont val="Calibri"/>
        <family val="2"/>
        <scheme val="minor"/>
      </rPr>
      <t xml:space="preserve"> covers, or complete replacement cushions for a Hampton Bay Delaronde conversational set that I purchased from Home Depot. There is nothing wrong with the wicker chairs, table, or loveseat, other than the coverings are sun bleached and shredding.   It seems such a waste to have to throw it all in the trash.</t>
    </r>
  </si>
  <si>
    <r>
      <t xml:space="preserve">I was put </t>
    </r>
    <r>
      <rPr>
        <b/>
        <sz val="11"/>
        <color rgb="FFFF0000"/>
        <rFont val="Calibri"/>
        <family val="2"/>
        <scheme val="minor"/>
      </rPr>
      <t>on hold</t>
    </r>
    <r>
      <rPr>
        <sz val="11"/>
        <color rgb="FF000000"/>
        <rFont val="Calibri"/>
        <family val="2"/>
        <scheme val="minor"/>
      </rPr>
      <t xml:space="preserve"> for over </t>
    </r>
    <r>
      <rPr>
        <b/>
        <sz val="11"/>
        <color rgb="FFFF0000"/>
        <rFont val="Calibri"/>
        <family val="2"/>
        <scheme val="minor"/>
      </rPr>
      <t>30 minutes</t>
    </r>
    <r>
      <rPr>
        <sz val="11"/>
        <color rgb="FF000000"/>
        <rFont val="Calibri"/>
        <family val="2"/>
        <scheme val="minor"/>
      </rPr>
      <t xml:space="preserve"> befor I was able to talk to someone.</t>
    </r>
  </si>
  <si>
    <r>
      <t xml:space="preserve">He was really helpful &amp; wanted to confirm his idea that my faucet needed a new cartridge by calling the manufacturer part department but couldn''t </t>
    </r>
    <r>
      <rPr>
        <b/>
        <sz val="11"/>
        <color rgb="FFFF0000"/>
        <rFont val="Calibri"/>
        <family val="2"/>
        <scheme val="minor"/>
      </rPr>
      <t>get through</t>
    </r>
    <r>
      <rPr>
        <sz val="11"/>
        <color rgb="FF000000"/>
        <rFont val="Calibri"/>
        <family val="2"/>
        <scheme val="minor"/>
      </rPr>
      <t xml:space="preserve"> in a timely manner. He gave me the no. &amp; I called the next day. They told me it was the cartridge &amp; would send it out to me the following day. She told me how to </t>
    </r>
    <r>
      <rPr>
        <b/>
        <sz val="11"/>
        <color rgb="FFFF0000"/>
        <rFont val="Calibri"/>
        <family val="2"/>
        <scheme val="minor"/>
      </rPr>
      <t>replace</t>
    </r>
    <r>
      <rPr>
        <sz val="11"/>
        <color rgb="FF000000"/>
        <rFont val="Calibri"/>
        <family val="2"/>
        <scheme val="minor"/>
      </rPr>
      <t xml:space="preserve"> the old cartridge. It could be here in 5-10 business days so i am not 100% satisfied because I </t>
    </r>
    <r>
      <rPr>
        <b/>
        <sz val="11"/>
        <color rgb="FFFF0000"/>
        <rFont val="Calibri"/>
        <family val="2"/>
        <scheme val="minor"/>
      </rPr>
      <t>have not received</t>
    </r>
    <r>
      <rPr>
        <sz val="11"/>
        <color rgb="FF000000"/>
        <rFont val="Calibri"/>
        <family val="2"/>
        <scheme val="minor"/>
      </rPr>
      <t xml:space="preserve"> the part &amp; put it in. If it works properly then I'll be satisfied. Everyone has been helpful &amp; nice.</t>
    </r>
  </si>
  <si>
    <r>
      <t xml:space="preserve">Very </t>
    </r>
    <r>
      <rPr>
        <b/>
        <sz val="11"/>
        <color rgb="FFFF0000"/>
        <rFont val="Calibri"/>
        <family val="2"/>
        <scheme val="minor"/>
      </rPr>
      <t>unhappy</t>
    </r>
    <r>
      <rPr>
        <sz val="11"/>
        <color rgb="FF000000"/>
        <rFont val="Calibri"/>
        <family val="2"/>
        <scheme val="minor"/>
      </rPr>
      <t xml:space="preserve"> and </t>
    </r>
    <r>
      <rPr>
        <b/>
        <sz val="11"/>
        <color rgb="FFFF0000"/>
        <rFont val="Calibri"/>
        <family val="2"/>
        <scheme val="minor"/>
      </rPr>
      <t>disappointed</t>
    </r>
    <r>
      <rPr>
        <sz val="11"/>
        <color rgb="FF000000"/>
        <rFont val="Calibri"/>
        <family val="2"/>
        <scheme val="minor"/>
      </rPr>
      <t xml:space="preserve"> with Home Depot. They repairman </t>
    </r>
    <r>
      <rPr>
        <b/>
        <sz val="11"/>
        <color rgb="FFFF0000"/>
        <rFont val="Calibri"/>
        <family val="2"/>
        <scheme val="minor"/>
      </rPr>
      <t>damaged</t>
    </r>
    <r>
      <rPr>
        <sz val="11"/>
        <color rgb="FF000000"/>
        <rFont val="Calibri"/>
        <family val="2"/>
        <scheme val="minor"/>
      </rPr>
      <t xml:space="preserve"> my granite countertop. It is no longer repairable and Home Depot is not wanting to help us. This is a no-brainer. No Customer Care. No one to care about us as a customer. We are devastated.</t>
    </r>
  </si>
  <si>
    <r>
      <t>Nobody contacted</t>
    </r>
    <r>
      <rPr>
        <sz val="11"/>
        <color rgb="FF000000"/>
        <rFont val="Calibri"/>
        <family val="2"/>
        <scheme val="minor"/>
      </rPr>
      <t xml:space="preserve"> me like the 27 June email stated. The service I received was just as bad as at the </t>
    </r>
    <r>
      <rPr>
        <b/>
        <sz val="11"/>
        <color rgb="FFFF0000"/>
        <rFont val="Calibri"/>
        <family val="2"/>
        <scheme val="minor"/>
      </rPr>
      <t>store</t>
    </r>
    <r>
      <rPr>
        <sz val="11"/>
        <color rgb="FF000000"/>
        <rFont val="Calibri"/>
        <family val="2"/>
        <scheme val="minor"/>
      </rPr>
      <t>. The good thing is i know why service was bad at the store, it starts at the top. Thanks for the assistance.</t>
    </r>
  </si>
  <si>
    <r>
      <t xml:space="preserve">The beginning was fine,  but after finding out i needed to wait for </t>
    </r>
    <r>
      <rPr>
        <b/>
        <sz val="11"/>
        <color rgb="FFFF0000"/>
        <rFont val="Calibri"/>
        <family val="2"/>
        <scheme val="minor"/>
      </rPr>
      <t>replacement</t>
    </r>
    <r>
      <rPr>
        <sz val="11"/>
        <color rgb="FF000000"/>
        <rFont val="Calibri"/>
        <family val="2"/>
        <scheme val="minor"/>
      </rPr>
      <t xml:space="preserve"> all i did was tap on a generated response of i was ok waiting. Now i have no idea what is next.</t>
    </r>
  </si>
  <si>
    <r>
      <t xml:space="preserve">Get rid of the girl she supposedly a </t>
    </r>
    <r>
      <rPr>
        <b/>
        <sz val="11"/>
        <color rgb="FFFF0000"/>
        <rFont val="Calibri"/>
        <family val="2"/>
        <scheme val="minor"/>
      </rPr>
      <t>supervisor</t>
    </r>
    <r>
      <rPr>
        <sz val="11"/>
        <color rgb="FF000000"/>
        <rFont val="Calibri"/>
        <family val="2"/>
        <scheme val="minor"/>
      </rPr>
      <t xml:space="preserve"> but had no customer service </t>
    </r>
    <r>
      <rPr>
        <b/>
        <sz val="11"/>
        <color rgb="FFFF0000"/>
        <rFont val="Calibri"/>
        <family val="2"/>
        <scheme val="minor"/>
      </rPr>
      <t>skills</t>
    </r>
    <r>
      <rPr>
        <sz val="11"/>
        <color rgb="FF000000"/>
        <rFont val="Calibri"/>
        <family val="2"/>
        <scheme val="minor"/>
      </rPr>
      <t xml:space="preserve"> at all</t>
    </r>
  </si>
  <si>
    <r>
      <t xml:space="preserve">The customer associate working the Returns and Pickup desk was not named Justin.  I don''t know who Justin is!  This associate told me that I had to cancel my online order &amp; reorder since there was a mixup with the Home Depot </t>
    </r>
    <r>
      <rPr>
        <b/>
        <sz val="11"/>
        <color rgb="FFFF0000"/>
        <rFont val="Calibri"/>
        <family val="2"/>
        <scheme val="minor"/>
      </rPr>
      <t>store</t>
    </r>
    <r>
      <rPr>
        <sz val="11"/>
        <color rgb="FF000000"/>
        <rFont val="Calibri"/>
        <family val="2"/>
        <scheme val="minor"/>
      </rPr>
      <t xml:space="preserve"> #.  She was not very nice.  But my order was actually sitting in a shopping cart right next to the Returns desk - I saw my name on it!  </t>
    </r>
    <r>
      <rPr>
        <b/>
        <sz val="11"/>
        <color rgb="FFFF0000"/>
        <rFont val="Calibri"/>
        <family val="2"/>
        <scheme val="minor"/>
      </rPr>
      <t>Frustrating</t>
    </r>
    <r>
      <rPr>
        <sz val="11"/>
        <color rgb="FF000000"/>
        <rFont val="Calibri"/>
        <family val="2"/>
        <scheme val="minor"/>
      </rPr>
      <t xml:space="preserve"> but in the end, i did not have to reorder everything.  Not the best experience.</t>
    </r>
  </si>
  <si>
    <r>
      <t>Not sure</t>
    </r>
    <r>
      <rPr>
        <sz val="11"/>
        <color rgb="FF000000"/>
        <rFont val="Calibri"/>
        <family val="2"/>
        <scheme val="minor"/>
      </rPr>
      <t xml:space="preserve"> of the name of customer rep that assisted me on the </t>
    </r>
    <r>
      <rPr>
        <b/>
        <sz val="11"/>
        <color rgb="FFFF0000"/>
        <rFont val="Calibri"/>
        <family val="2"/>
        <scheme val="minor"/>
      </rPr>
      <t>first call</t>
    </r>
    <r>
      <rPr>
        <sz val="11"/>
        <color rgb="FF000000"/>
        <rFont val="Calibri"/>
        <family val="2"/>
        <scheme val="minor"/>
      </rPr>
      <t xml:space="preserve">, but it took over </t>
    </r>
    <r>
      <rPr>
        <b/>
        <sz val="11"/>
        <color rgb="FFFF0000"/>
        <rFont val="Calibri"/>
        <family val="2"/>
        <scheme val="minor"/>
      </rPr>
      <t>45 minutes</t>
    </r>
    <r>
      <rPr>
        <sz val="11"/>
        <color rgb="FF000000"/>
        <rFont val="Calibri"/>
        <family val="2"/>
        <scheme val="minor"/>
      </rPr>
      <t xml:space="preserve"> and she still could not resolve my issue with a </t>
    </r>
    <r>
      <rPr>
        <b/>
        <sz val="11"/>
        <color rgb="FFFF0000"/>
        <rFont val="Calibri"/>
        <family val="2"/>
        <scheme val="minor"/>
      </rPr>
      <t>defective</t>
    </r>
    <r>
      <rPr>
        <sz val="11"/>
        <color rgb="FF000000"/>
        <rFont val="Calibri"/>
        <family val="2"/>
        <scheme val="minor"/>
      </rPr>
      <t xml:space="preserve"> item I had purchased online.</t>
    </r>
  </si>
  <si>
    <r>
      <t xml:space="preserve">I''m </t>
    </r>
    <r>
      <rPr>
        <b/>
        <sz val="11"/>
        <color rgb="FFFF0000"/>
        <rFont val="Calibri"/>
        <family val="2"/>
        <scheme val="minor"/>
      </rPr>
      <t>not sure</t>
    </r>
    <r>
      <rPr>
        <sz val="11"/>
        <color rgb="FF000000"/>
        <rFont val="Calibri"/>
        <family val="2"/>
        <scheme val="minor"/>
      </rPr>
      <t xml:space="preserve"> who LINDA is, but if this was the Bulverde, Texas </t>
    </r>
    <r>
      <rPr>
        <b/>
        <sz val="11"/>
        <color rgb="FFFF0000"/>
        <rFont val="Calibri"/>
        <family val="2"/>
        <scheme val="minor"/>
      </rPr>
      <t>Store</t>
    </r>
    <r>
      <rPr>
        <sz val="11"/>
        <color rgb="FF000000"/>
        <rFont val="Calibri"/>
        <family val="2"/>
        <scheme val="minor"/>
      </rPr>
      <t>, i am always satisfied.</t>
    </r>
  </si>
  <si>
    <r>
      <t xml:space="preserve">The entire experience associated with this case was an utter </t>
    </r>
    <r>
      <rPr>
        <b/>
        <sz val="11"/>
        <color rgb="FFFF0000"/>
        <rFont val="Calibri"/>
        <family val="2"/>
        <scheme val="minor"/>
      </rPr>
      <t>nightmare</t>
    </r>
    <r>
      <rPr>
        <sz val="11"/>
        <color rgb="FF000000"/>
        <rFont val="Calibri"/>
        <family val="2"/>
        <scheme val="minor"/>
      </rPr>
      <t xml:space="preserve">.  I received </t>
    </r>
    <r>
      <rPr>
        <b/>
        <sz val="11"/>
        <color rgb="FFFF0000"/>
        <rFont val="Calibri"/>
        <family val="2"/>
        <scheme val="minor"/>
      </rPr>
      <t>inaccurate information</t>
    </r>
    <r>
      <rPr>
        <sz val="11"/>
        <color rgb="FF000000"/>
        <rFont val="Calibri"/>
        <family val="2"/>
        <scheme val="minor"/>
      </rPr>
      <t xml:space="preserve"> from Jonathan and despite me following up with a phone call and a voice mail left on Jonathan's direct extension, 1-800-910-6704 EXT: 74539 I </t>
    </r>
    <r>
      <rPr>
        <b/>
        <sz val="11"/>
        <color rgb="FFFF0000"/>
        <rFont val="Calibri"/>
        <family val="2"/>
        <scheme val="minor"/>
      </rPr>
      <t>never heard back</t>
    </r>
    <r>
      <rPr>
        <sz val="11"/>
        <color rgb="FF000000"/>
        <rFont val="Calibri"/>
        <family val="2"/>
        <scheme val="minor"/>
      </rPr>
      <t xml:space="preserve"> from him. As of the submission of this survey I </t>
    </r>
    <r>
      <rPr>
        <b/>
        <sz val="11"/>
        <color rgb="FFFF0000"/>
        <rFont val="Calibri"/>
        <family val="2"/>
        <scheme val="minor"/>
      </rPr>
      <t>have not received</t>
    </r>
    <r>
      <rPr>
        <sz val="11"/>
        <color rgb="FF000000"/>
        <rFont val="Calibri"/>
        <family val="2"/>
        <scheme val="minor"/>
      </rPr>
      <t xml:space="preserve"> the Design House Wyndham 48 in ready to assemble bathroom vanity, in Grey. 30 days of being given </t>
    </r>
    <r>
      <rPr>
        <b/>
        <sz val="11"/>
        <color rgb="FFFF0000"/>
        <rFont val="Calibri"/>
        <family val="2"/>
        <scheme val="minor"/>
      </rPr>
      <t>the run around</t>
    </r>
    <r>
      <rPr>
        <sz val="11"/>
        <color rgb="FF000000"/>
        <rFont val="Calibri"/>
        <family val="2"/>
        <scheme val="minor"/>
      </rPr>
      <t xml:space="preserve"> for an item.that I paid for and never received.</t>
    </r>
  </si>
  <si>
    <r>
      <t xml:space="preserve">1order split between </t>
    </r>
    <r>
      <rPr>
        <b/>
        <sz val="11"/>
        <color rgb="FFFF0000"/>
        <rFont val="Calibri"/>
        <family val="2"/>
        <scheme val="minor"/>
      </rPr>
      <t>store</t>
    </r>
    <r>
      <rPr>
        <sz val="11"/>
        <color rgb="FF000000"/>
        <rFont val="Calibri"/>
        <family val="2"/>
        <scheme val="minor"/>
      </rPr>
      <t xml:space="preserve"> and online.  Online went great. Store did not ship as said 3 times </t>
    </r>
    <r>
      <rPr>
        <b/>
        <sz val="11"/>
        <color rgb="FFFF0000"/>
        <rFont val="Calibri"/>
        <family val="2"/>
        <scheme val="minor"/>
      </rPr>
      <t>Manager</t>
    </r>
    <r>
      <rPr>
        <sz val="11"/>
        <color rgb="FF000000"/>
        <rFont val="Calibri"/>
        <family val="2"/>
        <scheme val="minor"/>
      </rPr>
      <t xml:space="preserve"> basicly called me </t>
    </r>
    <r>
      <rPr>
        <b/>
        <sz val="11"/>
        <color rgb="FFFF0000"/>
        <rFont val="Calibri"/>
        <family val="2"/>
        <scheme val="minor"/>
      </rPr>
      <t>a liar</t>
    </r>
    <r>
      <rPr>
        <sz val="11"/>
        <color rgb="FF000000"/>
        <rFont val="Calibri"/>
        <family val="2"/>
        <scheme val="minor"/>
      </rPr>
      <t xml:space="preserve"> about order scheduled for Monday.  Refunded my shipping charges but still no order.  Called customer service that claimed store never had shipping address.  On 4th attempt order deliver.  Store manager needs </t>
    </r>
    <r>
      <rPr>
        <b/>
        <sz val="11"/>
        <color rgb="FFFF0000"/>
        <rFont val="Calibri"/>
        <family val="2"/>
        <scheme val="minor"/>
      </rPr>
      <t>customer satisfaction</t>
    </r>
    <r>
      <rPr>
        <sz val="11"/>
        <color rgb="FF000000"/>
        <rFont val="Calibri"/>
        <family val="2"/>
        <scheme val="minor"/>
      </rPr>
      <t xml:space="preserve"> </t>
    </r>
    <r>
      <rPr>
        <b/>
        <sz val="11"/>
        <color rgb="FFFF0000"/>
        <rFont val="Calibri"/>
        <family val="2"/>
        <scheme val="minor"/>
      </rPr>
      <t>skills</t>
    </r>
    <r>
      <rPr>
        <sz val="11"/>
        <color rgb="FF000000"/>
        <rFont val="Calibri"/>
        <family val="2"/>
        <scheme val="minor"/>
      </rPr>
      <t xml:space="preserve"> and online ordering needs to forward shipping address when needed.</t>
    </r>
  </si>
  <si>
    <r>
      <t>I purcha</t>
    </r>
    <r>
      <rPr>
        <sz val="11"/>
        <color rgb="FF000000"/>
        <rFont val="Calibri"/>
        <family val="2"/>
        <scheme val="minor"/>
      </rPr>
      <t xml:space="preserve">sed a Ryobi mower from HD 15 months ago. It has </t>
    </r>
    <r>
      <rPr>
        <b/>
        <sz val="11"/>
        <color rgb="FFFF0000"/>
        <rFont val="Calibri"/>
        <family val="2"/>
        <scheme val="minor"/>
      </rPr>
      <t>stopped working</t>
    </r>
    <r>
      <rPr>
        <sz val="11"/>
        <color rgb="FF000000"/>
        <rFont val="Calibri"/>
        <family val="2"/>
        <scheme val="minor"/>
      </rPr>
      <t xml:space="preserve">. I have attempted to contact Ryobi for nearly two </t>
    </r>
    <r>
      <rPr>
        <b/>
        <sz val="11"/>
        <color rgb="FFFF0000"/>
        <rFont val="Calibri"/>
        <family val="2"/>
        <scheme val="minor"/>
      </rPr>
      <t>weeks</t>
    </r>
    <r>
      <rPr>
        <sz val="11"/>
        <color rgb="FF000000"/>
        <rFont val="Calibri"/>
        <family val="2"/>
        <scheme val="minor"/>
      </rPr>
      <t xml:space="preserve"> using every method they suggest: chat, phone, email, etc. I cannot get a response. I strongly ask you consider carrying merchandise that cannot be fixed or repaired or by a company that does not </t>
    </r>
    <r>
      <rPr>
        <b/>
        <sz val="11"/>
        <color rgb="FFFF0000"/>
        <rFont val="Calibri"/>
        <family val="2"/>
        <scheme val="minor"/>
      </rPr>
      <t>honor</t>
    </r>
    <r>
      <rPr>
        <sz val="11"/>
        <color rgb="FF000000"/>
        <rFont val="Calibri"/>
        <family val="2"/>
        <scheme val="minor"/>
      </rPr>
      <t xml:space="preserve"> their </t>
    </r>
    <r>
      <rPr>
        <b/>
        <sz val="11"/>
        <color rgb="FFFF0000"/>
        <rFont val="Calibri"/>
        <family val="2"/>
        <scheme val="minor"/>
      </rPr>
      <t>warranty</t>
    </r>
    <r>
      <rPr>
        <sz val="11"/>
        <color rgb="FF000000"/>
        <rFont val="Calibri"/>
        <family val="2"/>
        <scheme val="minor"/>
      </rPr>
      <t xml:space="preserve"> and provides such </t>
    </r>
    <r>
      <rPr>
        <b/>
        <sz val="11"/>
        <color rgb="FFFF0000"/>
        <rFont val="Calibri"/>
        <family val="2"/>
        <scheme val="minor"/>
      </rPr>
      <t>terrible</t>
    </r>
    <r>
      <rPr>
        <sz val="11"/>
        <color rgb="FF000000"/>
        <rFont val="Calibri"/>
        <family val="2"/>
        <scheme val="minor"/>
      </rPr>
      <t xml:space="preserve"> customer service.</t>
    </r>
  </si>
  <si>
    <r>
      <t xml:space="preserve">Bob recovered well but could have been nice to not have to spend </t>
    </r>
    <r>
      <rPr>
        <b/>
        <sz val="11"/>
        <color rgb="FFFF0000"/>
        <rFont val="Calibri"/>
        <family val="2"/>
        <scheme val="minor"/>
      </rPr>
      <t>28 minutes</t>
    </r>
    <r>
      <rPr>
        <sz val="11"/>
        <color rgb="FF000000"/>
        <rFont val="Calibri"/>
        <family val="2"/>
        <scheme val="minor"/>
      </rPr>
      <t xml:space="preserve"> ordering the light kit cover that could have came with the kit or have an easy way to order it.</t>
    </r>
  </si>
  <si>
    <r>
      <t xml:space="preserve">I was told they would </t>
    </r>
    <r>
      <rPr>
        <b/>
        <sz val="11"/>
        <color rgb="FFFF0000"/>
        <rFont val="Calibri"/>
        <family val="2"/>
        <scheme val="minor"/>
      </rPr>
      <t>get back with</t>
    </r>
    <r>
      <rPr>
        <sz val="11"/>
        <color rgb="FF000000"/>
        <rFont val="Calibri"/>
        <family val="2"/>
        <scheme val="minor"/>
      </rPr>
      <t xml:space="preserve"> me in 72hours at the latest. That has come and gone. That is the biggest problem with HOME DEPOT no lives up to their word!!!!!!</t>
    </r>
  </si>
  <si>
    <r>
      <t xml:space="preserve">It was very difficult to hear Manuel. I only heard about half of what he was saying, making it a </t>
    </r>
    <r>
      <rPr>
        <b/>
        <sz val="11"/>
        <color rgb="FFFF0000"/>
        <rFont val="Calibri"/>
        <family val="2"/>
        <scheme val="minor"/>
      </rPr>
      <t>frustrating</t>
    </r>
    <r>
      <rPr>
        <sz val="11"/>
        <color rgb="FF000000"/>
        <rFont val="Calibri"/>
        <family val="2"/>
        <scheme val="minor"/>
      </rPr>
      <t xml:space="preserve"> experience.  It </t>
    </r>
    <r>
      <rPr>
        <b/>
        <sz val="11"/>
        <color rgb="FFFF0000"/>
        <rFont val="Calibri"/>
        <family val="2"/>
        <scheme val="minor"/>
      </rPr>
      <t>could have been faster</t>
    </r>
    <r>
      <rPr>
        <sz val="11"/>
        <color rgb="FF000000"/>
        <rFont val="Calibri"/>
        <family val="2"/>
        <scheme val="minor"/>
      </rPr>
      <t xml:space="preserve"> and easier to just return the item to the </t>
    </r>
    <r>
      <rPr>
        <b/>
        <sz val="11"/>
        <color rgb="FFFF0000"/>
        <rFont val="Calibri"/>
        <family val="2"/>
        <scheme val="minor"/>
      </rPr>
      <t>store</t>
    </r>
    <r>
      <rPr>
        <sz val="11"/>
        <color rgb="FF000000"/>
        <rFont val="Calibri"/>
        <family val="2"/>
        <scheme val="minor"/>
      </rPr>
      <t>. I will probably not order online from Home Depot again.</t>
    </r>
  </si>
  <si>
    <r>
      <t xml:space="preserve">Issue </t>
    </r>
    <r>
      <rPr>
        <b/>
        <sz val="11"/>
        <color rgb="FFFF0000"/>
        <rFont val="Calibri"/>
        <family val="2"/>
        <scheme val="minor"/>
      </rPr>
      <t>not resolved</t>
    </r>
    <r>
      <rPr>
        <sz val="11"/>
        <color rgb="FF000000"/>
        <rFont val="Calibri"/>
        <family val="2"/>
        <scheme val="minor"/>
      </rPr>
      <t xml:space="preserve">. No </t>
    </r>
    <r>
      <rPr>
        <b/>
        <sz val="11"/>
        <color rgb="FFFF0000"/>
        <rFont val="Calibri"/>
        <family val="2"/>
        <scheme val="minor"/>
      </rPr>
      <t>follow up</t>
    </r>
    <r>
      <rPr>
        <sz val="11"/>
        <color rgb="FF000000"/>
        <rFont val="Calibri"/>
        <family val="2"/>
        <scheme val="minor"/>
      </rPr>
      <t xml:space="preserve"> email received.</t>
    </r>
  </si>
  <si>
    <r>
      <t xml:space="preserve">I was contacted and then </t>
    </r>
    <r>
      <rPr>
        <b/>
        <sz val="11"/>
        <color rgb="FFFF0000"/>
        <rFont val="Calibri"/>
        <family val="2"/>
        <scheme val="minor"/>
      </rPr>
      <t>lied to</t>
    </r>
    <r>
      <rPr>
        <sz val="11"/>
        <color rgb="FF000000"/>
        <rFont val="Calibri"/>
        <family val="2"/>
        <scheme val="minor"/>
      </rPr>
      <t xml:space="preserve"> as if I were </t>
    </r>
    <r>
      <rPr>
        <b/>
        <sz val="11"/>
        <color rgb="FFFF0000"/>
        <rFont val="Calibri"/>
        <family val="2"/>
        <scheme val="minor"/>
      </rPr>
      <t>stupid</t>
    </r>
    <r>
      <rPr>
        <sz val="11"/>
        <color rgb="FF000000"/>
        <rFont val="Calibri"/>
        <family val="2"/>
        <scheme val="minor"/>
      </rPr>
      <t xml:space="preserve"> and nothing will be done to resolve this issue I attempted to bring to home depot's attention. Home depots management is truly lacking and customer service is not important to the company as they would like you believe</t>
    </r>
  </si>
  <si>
    <r>
      <t xml:space="preserve">After hours of conversation with many Home Depot staff members absolutely </t>
    </r>
    <r>
      <rPr>
        <b/>
        <sz val="11"/>
        <color rgb="FFFF0000"/>
        <rFont val="Calibri"/>
        <family val="2"/>
        <scheme val="minor"/>
      </rPr>
      <t>nothing was accomplished</t>
    </r>
    <r>
      <rPr>
        <sz val="11"/>
        <color rgb="FF000000"/>
        <rFont val="Calibri"/>
        <family val="2"/>
        <scheme val="minor"/>
      </rPr>
      <t xml:space="preserve"> and we are very surprised and </t>
    </r>
    <r>
      <rPr>
        <b/>
        <sz val="11"/>
        <color rgb="FFFF0000"/>
        <rFont val="Calibri"/>
        <family val="2"/>
        <scheme val="minor"/>
      </rPr>
      <t>disappointed</t>
    </r>
    <r>
      <rPr>
        <sz val="11"/>
        <color rgb="FF000000"/>
        <rFont val="Calibri"/>
        <family val="2"/>
        <scheme val="minor"/>
      </rPr>
      <t xml:space="preserve"> by that fact.</t>
    </r>
  </si>
  <si>
    <r>
      <t xml:space="preserve">Everyone I spoke with was very kind and professional and helped me to order the part I needed.  It was, however, a long process.  I could have preferred to be able to order the </t>
    </r>
    <r>
      <rPr>
        <b/>
        <sz val="11"/>
        <color rgb="FFFF0000"/>
        <rFont val="Calibri"/>
        <family val="2"/>
        <scheme val="minor"/>
      </rPr>
      <t>replacement</t>
    </r>
    <r>
      <rPr>
        <sz val="11"/>
        <color rgb="FF000000"/>
        <rFont val="Calibri"/>
        <family val="2"/>
        <scheme val="minor"/>
      </rPr>
      <t xml:space="preserve"> part I needed online. I think it would be </t>
    </r>
    <r>
      <rPr>
        <b/>
        <sz val="11"/>
        <color rgb="FFFF0000"/>
        <rFont val="Calibri"/>
        <family val="2"/>
        <scheme val="minor"/>
      </rPr>
      <t>more efficient</t>
    </r>
    <r>
      <rPr>
        <sz val="11"/>
        <color rgb="FF000000"/>
        <rFont val="Calibri"/>
        <family val="2"/>
        <scheme val="minor"/>
      </rPr>
      <t>.</t>
    </r>
  </si>
  <si>
    <r>
      <t xml:space="preserve">No, she did a great job and offered a </t>
    </r>
    <r>
      <rPr>
        <b/>
        <sz val="11"/>
        <color rgb="FFFF0000"/>
        <rFont val="Calibri"/>
        <family val="2"/>
        <scheme val="minor"/>
      </rPr>
      <t>gift card</t>
    </r>
    <r>
      <rPr>
        <sz val="11"/>
        <color rgb="FF000000"/>
        <rFont val="Calibri"/>
        <family val="2"/>
        <scheme val="minor"/>
      </rPr>
      <t xml:space="preserve"> toward purchase of new </t>
    </r>
    <r>
      <rPr>
        <b/>
        <sz val="11"/>
        <color rgb="FFFF0000"/>
        <rFont val="Calibri"/>
        <family val="2"/>
        <scheme val="minor"/>
      </rPr>
      <t>replacement</t>
    </r>
    <r>
      <rPr>
        <sz val="11"/>
        <color rgb="FF000000"/>
        <rFont val="Calibri"/>
        <family val="2"/>
        <scheme val="minor"/>
      </rPr>
      <t xml:space="preserve"> light, since led had no replacement part for my patio light. Much appreciated!</t>
    </r>
  </si>
  <si>
    <r>
      <t xml:space="preserve">Department of Defense civilian employees could also receive the military </t>
    </r>
    <r>
      <rPr>
        <b/>
        <sz val="11"/>
        <color rgb="FFFF0000"/>
        <rFont val="Calibri"/>
        <family val="2"/>
        <scheme val="minor"/>
      </rPr>
      <t>discount</t>
    </r>
    <r>
      <rPr>
        <sz val="11"/>
        <color rgb="FF000000"/>
        <rFont val="Calibri"/>
        <family val="2"/>
        <scheme val="minor"/>
      </rPr>
      <t>.</t>
    </r>
  </si>
  <si>
    <r>
      <t xml:space="preserve">An absolute </t>
    </r>
    <r>
      <rPr>
        <b/>
        <sz val="11"/>
        <color rgb="FFFF0000"/>
        <rFont val="Calibri"/>
        <family val="2"/>
        <scheme val="minor"/>
      </rPr>
      <t>waste of time</t>
    </r>
    <r>
      <rPr>
        <sz val="11"/>
        <color rgb="FF000000"/>
        <rFont val="Calibri"/>
        <family val="2"/>
        <scheme val="minor"/>
      </rPr>
      <t xml:space="preserve"> to try and resolve a </t>
    </r>
    <r>
      <rPr>
        <b/>
        <sz val="11"/>
        <color rgb="FFFF0000"/>
        <rFont val="Calibri"/>
        <family val="2"/>
        <scheme val="minor"/>
      </rPr>
      <t>warranty</t>
    </r>
    <r>
      <rPr>
        <sz val="11"/>
        <color rgb="FF000000"/>
        <rFont val="Calibri"/>
        <family val="2"/>
        <scheme val="minor"/>
      </rPr>
      <t xml:space="preserve"> issue. It would be easier to repurchase the item and return the </t>
    </r>
    <r>
      <rPr>
        <b/>
        <sz val="11"/>
        <color rgb="FFFF0000"/>
        <rFont val="Calibri"/>
        <family val="2"/>
        <scheme val="minor"/>
      </rPr>
      <t>faulty</t>
    </r>
    <r>
      <rPr>
        <sz val="11"/>
        <color rgb="FF000000"/>
        <rFont val="Calibri"/>
        <family val="2"/>
        <scheme val="minor"/>
      </rPr>
      <t xml:space="preserve"> one.</t>
    </r>
  </si>
  <si>
    <r>
      <t xml:space="preserve">waited on phone for a longbtime for an answer and then was </t>
    </r>
    <r>
      <rPr>
        <b/>
        <sz val="11"/>
        <color rgb="FFFF0000"/>
        <rFont val="Calibri"/>
        <family val="2"/>
        <scheme val="minor"/>
      </rPr>
      <t>disconnected</t>
    </r>
  </si>
  <si>
    <r>
      <t xml:space="preserve">Even though I received a $ 50 </t>
    </r>
    <r>
      <rPr>
        <b/>
        <sz val="11"/>
        <color rgb="FFFF0000"/>
        <rFont val="Calibri"/>
        <family val="2"/>
        <scheme val="minor"/>
      </rPr>
      <t>gift card</t>
    </r>
    <r>
      <rPr>
        <sz val="11"/>
        <color rgb="FF000000"/>
        <rFont val="Calibri"/>
        <family val="2"/>
        <scheme val="minor"/>
      </rPr>
      <t xml:space="preserve">,  to </t>
    </r>
    <r>
      <rPr>
        <b/>
        <sz val="11"/>
        <color rgb="FFFF0000"/>
        <rFont val="Calibri"/>
        <family val="2"/>
        <scheme val="minor"/>
      </rPr>
      <t>replace</t>
    </r>
    <r>
      <rPr>
        <sz val="11"/>
        <color rgb="FF000000"/>
        <rFont val="Calibri"/>
        <family val="2"/>
        <scheme val="minor"/>
      </rPr>
      <t xml:space="preserve"> the same timer today </t>
    </r>
    <r>
      <rPr>
        <b/>
        <sz val="11"/>
        <color rgb="FFFF0000"/>
        <rFont val="Calibri"/>
        <family val="2"/>
        <scheme val="minor"/>
      </rPr>
      <t>costs</t>
    </r>
    <r>
      <rPr>
        <sz val="11"/>
        <color rgb="FF000000"/>
        <rFont val="Calibri"/>
        <family val="2"/>
        <scheme val="minor"/>
      </rPr>
      <t xml:space="preserve"> $80.</t>
    </r>
  </si>
  <si>
    <r>
      <t xml:space="preserve">Lakeshia was fine.  But someone along the line messed up the order. It </t>
    </r>
    <r>
      <rPr>
        <b/>
        <sz val="11"/>
        <color rgb="FFFF0000"/>
        <rFont val="Calibri"/>
        <family val="2"/>
        <scheme val="minor"/>
      </rPr>
      <t>cost me</t>
    </r>
    <r>
      <rPr>
        <sz val="11"/>
        <color rgb="FF000000"/>
        <rFont val="Calibri"/>
        <family val="2"/>
        <scheme val="minor"/>
      </rPr>
      <t xml:space="preserve"> $$ because I hired someone to put the gazebo together TWICE.  The </t>
    </r>
    <r>
      <rPr>
        <b/>
        <sz val="11"/>
        <color rgb="FFFF0000"/>
        <rFont val="Calibri"/>
        <family val="2"/>
        <scheme val="minor"/>
      </rPr>
      <t>first time</t>
    </r>
    <r>
      <rPr>
        <sz val="11"/>
        <color rgb="FF000000"/>
        <rFont val="Calibri"/>
        <family val="2"/>
        <scheme val="minor"/>
      </rPr>
      <t xml:space="preserve">, it didn''t get delivered as scheduled and the </t>
    </r>
    <r>
      <rPr>
        <b/>
        <sz val="11"/>
        <color rgb="FFFF0000"/>
        <rFont val="Calibri"/>
        <family val="2"/>
        <scheme val="minor"/>
      </rPr>
      <t>second time</t>
    </r>
    <r>
      <rPr>
        <sz val="11"/>
        <color rgb="FF000000"/>
        <rFont val="Calibri"/>
        <family val="2"/>
        <scheme val="minor"/>
      </rPr>
      <t xml:space="preserve">, it came </t>
    </r>
    <r>
      <rPr>
        <b/>
        <sz val="11"/>
        <color rgb="FFFF0000"/>
        <rFont val="Calibri"/>
        <family val="2"/>
        <scheme val="minor"/>
      </rPr>
      <t>damaged</t>
    </r>
    <r>
      <rPr>
        <sz val="11"/>
        <color rgb="FF000000"/>
        <rFont val="Calibri"/>
        <family val="2"/>
        <scheme val="minor"/>
      </rPr>
      <t>!!!!   Arrrgh!!</t>
    </r>
  </si>
  <si>
    <r>
      <t xml:space="preserve">Based on my call with Sade, she provided excellent customer service.  She was caring and understood.  I was not sure how to answer these questions because the issue at the </t>
    </r>
    <r>
      <rPr>
        <b/>
        <sz val="11"/>
        <color rgb="FFFF0000"/>
        <rFont val="Calibri"/>
        <family val="2"/>
        <scheme val="minor"/>
      </rPr>
      <t>store</t>
    </r>
    <r>
      <rPr>
        <sz val="11"/>
        <color rgb="FF000000"/>
        <rFont val="Calibri"/>
        <family val="2"/>
        <scheme val="minor"/>
      </rPr>
      <t xml:space="preserve"> has not been resolved.  I am waiting for someone to reach out to me.  Additionally, I also wrote a letter.  Thank you and have a great day!</t>
    </r>
  </si>
  <si>
    <r>
      <t xml:space="preserve">It could have not taken contact with five </t>
    </r>
    <r>
      <rPr>
        <b/>
        <sz val="11"/>
        <color rgb="FFFF0000"/>
        <rFont val="Calibri"/>
        <family val="2"/>
        <scheme val="minor"/>
      </rPr>
      <t>different people</t>
    </r>
    <r>
      <rPr>
        <sz val="11"/>
        <color rgb="FF000000"/>
        <rFont val="Calibri"/>
        <family val="2"/>
        <scheme val="minor"/>
      </rPr>
      <t xml:space="preserve"> to resolve such a simple issue. When the </t>
    </r>
    <r>
      <rPr>
        <b/>
        <sz val="11"/>
        <color rgb="FFFF0000"/>
        <rFont val="Calibri"/>
        <family val="2"/>
        <scheme val="minor"/>
      </rPr>
      <t>first person</t>
    </r>
    <r>
      <rPr>
        <sz val="11"/>
        <color rgb="FF000000"/>
        <rFont val="Calibri"/>
        <family val="2"/>
        <scheme val="minor"/>
      </rPr>
      <t xml:space="preserve"> that I asked for help answered me with what do you want me to do I </t>
    </r>
    <r>
      <rPr>
        <b/>
        <sz val="11"/>
        <color rgb="FFFF0000"/>
        <rFont val="Calibri"/>
        <family val="2"/>
        <scheme val="minor"/>
      </rPr>
      <t>could have known</t>
    </r>
    <r>
      <rPr>
        <sz val="11"/>
        <color rgb="FF000000"/>
        <rFont val="Calibri"/>
        <family val="2"/>
        <scheme val="minor"/>
      </rPr>
      <t xml:space="preserve"> better I just walked out. And you didn''t even want to correct your own problem by placing the merchandise in the correct Shelf with the correct price your own people did not even care about that what makes me think that you cared about my situation if you did not even care about your own </t>
    </r>
    <r>
      <rPr>
        <b/>
        <sz val="11"/>
        <color rgb="FFFF0000"/>
        <rFont val="Calibri"/>
        <family val="2"/>
        <scheme val="minor"/>
      </rPr>
      <t>store</t>
    </r>
    <r>
      <rPr>
        <sz val="11"/>
        <color rgb="FF000000"/>
        <rFont val="Calibri"/>
        <family val="2"/>
        <scheme val="minor"/>
      </rPr>
      <t>.</t>
    </r>
  </si>
  <si>
    <r>
      <t xml:space="preserve">i know my request would be a difficult one to respond to. Requesting a part for a $49 item, but since it was a Home Depot sponsored product and the only reasonable priced one at that, I decided to try. I would just like to say that this product performed satisfactory however the nozzle, made of brass </t>
    </r>
    <r>
      <rPr>
        <b/>
        <sz val="11"/>
        <color rgb="FFFF0000"/>
        <rFont val="Calibri"/>
        <family val="2"/>
        <scheme val="minor"/>
      </rPr>
      <t>broke</t>
    </r>
    <r>
      <rPr>
        <sz val="11"/>
        <color rgb="FF000000"/>
        <rFont val="Calibri"/>
        <family val="2"/>
        <scheme val="minor"/>
      </rPr>
      <t xml:space="preserve"> quickly without warning of its fragility to attachment. Perhaps it wasn''t designed to be fully functional in a laundry environment, e.g., attaching hoses, water filters, etc. What do you expect for $49?</t>
    </r>
  </si>
  <si>
    <r>
      <t xml:space="preserve">My issue has been pending for a week now and has </t>
    </r>
    <r>
      <rPr>
        <b/>
        <sz val="11"/>
        <color rgb="FFFF0000"/>
        <rFont val="Calibri"/>
        <family val="2"/>
        <scheme val="minor"/>
      </rPr>
      <t>not been resolved</t>
    </r>
  </si>
  <si>
    <r>
      <t xml:space="preserve">It started at the </t>
    </r>
    <r>
      <rPr>
        <b/>
        <sz val="11"/>
        <color rgb="FFFF0000"/>
        <rFont val="Calibri"/>
        <family val="2"/>
        <scheme val="minor"/>
      </rPr>
      <t>store</t>
    </r>
    <r>
      <rPr>
        <sz val="11"/>
        <color rgb="FF000000"/>
        <rFont val="Calibri"/>
        <family val="2"/>
        <scheme val="minor"/>
      </rPr>
      <t xml:space="preserve">. The customer service rep told me a </t>
    </r>
    <r>
      <rPr>
        <b/>
        <sz val="11"/>
        <color rgb="FFFF0000"/>
        <rFont val="Calibri"/>
        <family val="2"/>
        <scheme val="minor"/>
      </rPr>
      <t>lie</t>
    </r>
    <r>
      <rPr>
        <sz val="11"/>
        <color rgb="FF000000"/>
        <rFont val="Calibri"/>
        <family val="2"/>
        <scheme val="minor"/>
      </rPr>
      <t xml:space="preserve">. Then the store </t>
    </r>
    <r>
      <rPr>
        <b/>
        <sz val="11"/>
        <color rgb="FFFF0000"/>
        <rFont val="Calibri"/>
        <family val="2"/>
        <scheme val="minor"/>
      </rPr>
      <t>manager</t>
    </r>
    <r>
      <rPr>
        <sz val="11"/>
        <color rgb="FF000000"/>
        <rFont val="Calibri"/>
        <family val="2"/>
        <scheme val="minor"/>
      </rPr>
      <t xml:space="preserve"> told me something she believed was true, but it was not. She also couldn''t recognize that my Pro Extra card was actually that and that it was connected to my Pro Extra account. Then Abrahsm, a corporate customer service rep also </t>
    </r>
    <r>
      <rPr>
        <b/>
        <sz val="11"/>
        <color rgb="FFFF0000"/>
        <rFont val="Calibri"/>
        <family val="2"/>
        <scheme val="minor"/>
      </rPr>
      <t>did not know what</t>
    </r>
    <r>
      <rPr>
        <sz val="11"/>
        <color rgb="FF000000"/>
        <rFont val="Calibri"/>
        <family val="2"/>
        <scheme val="minor"/>
      </rPr>
      <t xml:space="preserve"> to do. I asked to be contacted by someone above him and </t>
    </r>
    <r>
      <rPr>
        <b/>
        <sz val="11"/>
        <color rgb="FFFF0000"/>
        <rFont val="Calibri"/>
        <family val="2"/>
        <scheme val="minor"/>
      </rPr>
      <t>3 hours later</t>
    </r>
    <r>
      <rPr>
        <sz val="11"/>
        <color rgb="FF000000"/>
        <rFont val="Calibri"/>
        <family val="2"/>
        <scheme val="minor"/>
      </rPr>
      <t xml:space="preserve"> he </t>
    </r>
    <r>
      <rPr>
        <b/>
        <sz val="11"/>
        <color rgb="FFFF0000"/>
        <rFont val="Calibri"/>
        <family val="2"/>
        <scheme val="minor"/>
      </rPr>
      <t>called me back</t>
    </r>
    <r>
      <rPr>
        <sz val="11"/>
        <color rgb="FF000000"/>
        <rFont val="Calibri"/>
        <family val="2"/>
        <scheme val="minor"/>
      </rPr>
      <t>. Si all 3 of these people need re-</t>
    </r>
    <r>
      <rPr>
        <b/>
        <sz val="11"/>
        <color rgb="FFFF0000"/>
        <rFont val="Calibri"/>
        <family val="2"/>
        <scheme val="minor"/>
      </rPr>
      <t>training</t>
    </r>
    <r>
      <rPr>
        <sz val="11"/>
        <color rgb="FF000000"/>
        <rFont val="Calibri"/>
        <family val="2"/>
        <scheme val="minor"/>
      </rPr>
      <t xml:space="preserve">. I then called a rep in the Pro Extra division and received a </t>
    </r>
    <r>
      <rPr>
        <b/>
        <sz val="11"/>
        <color rgb="FFFF0000"/>
        <rFont val="Calibri"/>
        <family val="2"/>
        <scheme val="minor"/>
      </rPr>
      <t>correct answer</t>
    </r>
    <r>
      <rPr>
        <sz val="11"/>
        <color rgb="FF000000"/>
        <rFont val="Calibri"/>
        <family val="2"/>
        <scheme val="minor"/>
      </rPr>
      <t>. felt free to call me if you want more answers 703-472-5287</t>
    </r>
  </si>
  <si>
    <r>
      <t xml:space="preserve">Bought a new light, installed it and then discovered a missing part, which csr couldn''t locate.  Just going to return light, and </t>
    </r>
    <r>
      <rPr>
        <b/>
        <sz val="11"/>
        <color rgb="FFFF0000"/>
        <rFont val="Calibri"/>
        <family val="2"/>
        <scheme val="minor"/>
      </rPr>
      <t>not buy</t>
    </r>
    <r>
      <rPr>
        <sz val="11"/>
        <color rgb="FF000000"/>
        <rFont val="Calibri"/>
        <family val="2"/>
        <scheme val="minor"/>
      </rPr>
      <t xml:space="preserve"> Hampton Bay products,  because this happens too often.  Glacier Bay is worse</t>
    </r>
  </si>
  <si>
    <r>
      <t>Wait time</t>
    </r>
    <r>
      <rPr>
        <sz val="11"/>
        <color rgb="FF000000"/>
        <rFont val="Calibri"/>
        <family val="2"/>
        <scheme val="minor"/>
      </rPr>
      <t xml:space="preserve"> on phone </t>
    </r>
    <r>
      <rPr>
        <b/>
        <sz val="11"/>
        <color rgb="FFFF0000"/>
        <rFont val="Calibri"/>
        <family val="2"/>
        <scheme val="minor"/>
      </rPr>
      <t>25 minutes</t>
    </r>
    <r>
      <rPr>
        <sz val="11"/>
        <color rgb="FF000000"/>
        <rFont val="Calibri"/>
        <family val="2"/>
        <scheme val="minor"/>
      </rPr>
      <t xml:space="preserve">, 2 hang ups or lost </t>
    </r>
    <r>
      <rPr>
        <b/>
        <sz val="11"/>
        <color rgb="FFFF0000"/>
        <rFont val="Calibri"/>
        <family val="2"/>
        <scheme val="minor"/>
      </rPr>
      <t>calls</t>
    </r>
    <r>
      <rPr>
        <sz val="11"/>
        <color rgb="FF000000"/>
        <rFont val="Calibri"/>
        <family val="2"/>
        <scheme val="minor"/>
      </rPr>
      <t xml:space="preserve"> then 1 1/</t>
    </r>
    <r>
      <rPr>
        <b/>
        <sz val="11"/>
        <color rgb="FFFF0000"/>
        <rFont val="Calibri"/>
        <family val="2"/>
        <scheme val="minor"/>
      </rPr>
      <t>2 hours later</t>
    </r>
    <r>
      <rPr>
        <sz val="11"/>
        <color rgb="FF000000"/>
        <rFont val="Calibri"/>
        <family val="2"/>
        <scheme val="minor"/>
      </rPr>
      <t xml:space="preserve"> I finally got what I needed.</t>
    </r>
  </si>
  <si>
    <r>
      <t xml:space="preserve">Nope because He was great! Went above and beyond what I was expecting...seen the previous problems I had and understood what was still to come...was </t>
    </r>
    <r>
      <rPr>
        <b/>
        <sz val="11"/>
        <color rgb="FFFF0000"/>
        <rFont val="Calibri"/>
        <family val="2"/>
        <scheme val="minor"/>
      </rPr>
      <t>disconnected</t>
    </r>
    <r>
      <rPr>
        <sz val="11"/>
        <color rgb="FF000000"/>
        <rFont val="Calibri"/>
        <family val="2"/>
        <scheme val="minor"/>
      </rPr>
      <t xml:space="preserve"> 2x and called back so we could find a solution and make things whole...hope to meet and talk to more like him affiliated with HD</t>
    </r>
  </si>
  <si>
    <r>
      <t xml:space="preserve">II purchased 2 sheets of plywood, but I received an early morni g email indicating the delivery was cancelled.  This was </t>
    </r>
    <r>
      <rPr>
        <b/>
        <sz val="11"/>
        <color rgb="FFFF0000"/>
        <rFont val="Calibri"/>
        <family val="2"/>
        <scheme val="minor"/>
      </rPr>
      <t>frustrating</t>
    </r>
    <r>
      <rPr>
        <sz val="11"/>
        <color rgb="FF000000"/>
        <rFont val="Calibri"/>
        <family val="2"/>
        <scheme val="minor"/>
      </rPr>
      <t xml:space="preserve"> as I took the day off.   I called the local </t>
    </r>
    <r>
      <rPr>
        <b/>
        <sz val="11"/>
        <color rgb="FFFF0000"/>
        <rFont val="Calibri"/>
        <family val="2"/>
        <scheme val="minor"/>
      </rPr>
      <t>store</t>
    </r>
    <r>
      <rPr>
        <sz val="11"/>
        <color rgb="FF000000"/>
        <rFont val="Calibri"/>
        <family val="2"/>
        <scheme val="minor"/>
      </rPr>
      <t xml:space="preserve">,,  and was </t>
    </r>
    <r>
      <rPr>
        <b/>
        <sz val="11"/>
        <color rgb="FFFF0000"/>
        <rFont val="Calibri"/>
        <family val="2"/>
        <scheme val="minor"/>
      </rPr>
      <t>transferred to</t>
    </r>
    <r>
      <rPr>
        <sz val="11"/>
        <color rgb="FF000000"/>
        <rFont val="Calibri"/>
        <family val="2"/>
        <scheme val="minor"/>
      </rPr>
      <t xml:space="preserve"> a </t>
    </r>
    <r>
      <rPr>
        <b/>
        <sz val="11"/>
        <color rgb="FFFF0000"/>
        <rFont val="Calibri"/>
        <family val="2"/>
        <scheme val="minor"/>
      </rPr>
      <t>manager</t>
    </r>
    <r>
      <rPr>
        <sz val="11"/>
        <color rgb="FF000000"/>
        <rFont val="Calibri"/>
        <family val="2"/>
        <scheme val="minor"/>
      </rPr>
      <t xml:space="preserve">.  The young lady was </t>
    </r>
    <r>
      <rPr>
        <b/>
        <sz val="11"/>
        <color rgb="FFFF0000"/>
        <rFont val="Calibri"/>
        <family val="2"/>
        <scheme val="minor"/>
      </rPr>
      <t>defensive</t>
    </r>
    <r>
      <rPr>
        <sz val="11"/>
        <color rgb="FF000000"/>
        <rFont val="Calibri"/>
        <family val="2"/>
        <scheme val="minor"/>
      </rPr>
      <t xml:space="preserve"> and argumentative.  Her rescheduling option was unsatisfactory, as I wouldn''t be home or she wanted me to take another day off. I told her these </t>
    </r>
    <r>
      <rPr>
        <b/>
        <sz val="11"/>
        <color rgb="FFFF0000"/>
        <rFont val="Calibri"/>
        <family val="2"/>
        <scheme val="minor"/>
      </rPr>
      <t>would not work</t>
    </r>
    <r>
      <rPr>
        <sz val="11"/>
        <color rgb="FF000000"/>
        <rFont val="Calibri"/>
        <family val="2"/>
        <scheme val="minor"/>
      </rPr>
      <t xml:space="preserve">, it escalted from there.  The entire time she was argueing that Home Depot had no responsibility in the failed  delivery.  She asked if I wanted to cancel the order and I said yes.  Her </t>
    </r>
    <r>
      <rPr>
        <b/>
        <sz val="11"/>
        <color rgb="FFFF0000"/>
        <rFont val="Calibri"/>
        <family val="2"/>
        <scheme val="minor"/>
      </rPr>
      <t>attitude</t>
    </r>
    <r>
      <rPr>
        <sz val="11"/>
        <color rgb="FF000000"/>
        <rFont val="Calibri"/>
        <family val="2"/>
        <scheme val="minor"/>
      </rPr>
      <t xml:space="preserve"> and lack of customer support makes me question if she was really a manager, just someone to get me off.  I have received an apology oany sort, and have not been back in your store since then!   Doug Larimore dlarimore2@yahoo.com</t>
    </r>
  </si>
  <si>
    <r>
      <t xml:space="preserve">I waited a week for lumber before anyone could tell me it was to king to deliver.I took a week from work just for this project.Then I was </t>
    </r>
    <r>
      <rPr>
        <b/>
        <sz val="11"/>
        <color rgb="FFFF0000"/>
        <rFont val="Calibri"/>
        <family val="2"/>
        <scheme val="minor"/>
      </rPr>
      <t>promised</t>
    </r>
    <r>
      <rPr>
        <sz val="11"/>
        <color rgb="FF000000"/>
        <rFont val="Calibri"/>
        <family val="2"/>
        <scheme val="minor"/>
      </rPr>
      <t xml:space="preserve"> a100 </t>
    </r>
    <r>
      <rPr>
        <b/>
        <sz val="11"/>
        <color rgb="FFFF0000"/>
        <rFont val="Calibri"/>
        <family val="2"/>
        <scheme val="minor"/>
      </rPr>
      <t>gift card</t>
    </r>
    <r>
      <rPr>
        <sz val="11"/>
        <color rgb="FF000000"/>
        <rFont val="Calibri"/>
        <family val="2"/>
        <scheme val="minor"/>
      </rPr>
      <t xml:space="preserve"> and never received it.</t>
    </r>
  </si>
  <si>
    <r>
      <t xml:space="preserve">I really appreciated Edwin continuing to </t>
    </r>
    <r>
      <rPr>
        <b/>
        <sz val="11"/>
        <color rgb="FFFF0000"/>
        <rFont val="Calibri"/>
        <family val="2"/>
        <scheme val="minor"/>
      </rPr>
      <t>follow up</t>
    </r>
    <r>
      <rPr>
        <sz val="11"/>
        <color rgb="FF000000"/>
        <rFont val="Calibri"/>
        <family val="2"/>
        <scheme val="minor"/>
      </rPr>
      <t xml:space="preserve"> on the situation. He did a great job.  Thank you!!</t>
    </r>
  </si>
  <si>
    <r>
      <t xml:space="preserve">I need a </t>
    </r>
    <r>
      <rPr>
        <b/>
        <sz val="11"/>
        <color rgb="FFFF0000"/>
        <rFont val="Calibri"/>
        <family val="2"/>
        <scheme val="minor"/>
      </rPr>
      <t>replacement</t>
    </r>
    <r>
      <rPr>
        <sz val="11"/>
        <color rgb="FF000000"/>
        <rFont val="Calibri"/>
        <family val="2"/>
        <scheme val="minor"/>
      </rPr>
      <t xml:space="preserve"> grille cover for my Hampton bay bathroom exhaust fan. Support team was </t>
    </r>
    <r>
      <rPr>
        <b/>
        <sz val="11"/>
        <color rgb="FFFF0000"/>
        <rFont val="Calibri"/>
        <family val="2"/>
        <scheme val="minor"/>
      </rPr>
      <t>not able to help me</t>
    </r>
    <r>
      <rPr>
        <sz val="11"/>
        <color rgb="FF000000"/>
        <rFont val="Calibri"/>
        <family val="2"/>
        <scheme val="minor"/>
      </rPr>
      <t xml:space="preserve"> with this.</t>
    </r>
  </si>
  <si>
    <r>
      <t xml:space="preserve">Melina was great. My only issue with the process is I tried to use the text service first and they were </t>
    </r>
    <r>
      <rPr>
        <b/>
        <sz val="11"/>
        <color rgb="FFFF0000"/>
        <rFont val="Calibri"/>
        <family val="2"/>
        <scheme val="minor"/>
      </rPr>
      <t>not able to help</t>
    </r>
    <r>
      <rPr>
        <sz val="11"/>
        <color rgb="FF000000"/>
        <rFont val="Calibri"/>
        <family val="2"/>
        <scheme val="minor"/>
      </rPr>
      <t xml:space="preserve"> (super old husky torx screwdriver.</t>
    </r>
  </si>
  <si>
    <r>
      <t xml:space="preserve">Renae was fine and very pleasant to talk to.. however I''m issue has </t>
    </r>
    <r>
      <rPr>
        <b/>
        <sz val="11"/>
        <color rgb="FFFF0000"/>
        <rFont val="Calibri"/>
        <family val="2"/>
        <scheme val="minor"/>
      </rPr>
      <t>not been resolved</t>
    </r>
    <r>
      <rPr>
        <sz val="11"/>
        <color rgb="FF000000"/>
        <rFont val="Calibri"/>
        <family val="2"/>
        <scheme val="minor"/>
      </rPr>
      <t xml:space="preserve"> nor have I been contacted by anyone from Home Depot.. after 25 years of me supporting Home Depot i am very displeased on how i am treated when I visit one of your stores.. I need to </t>
    </r>
    <r>
      <rPr>
        <b/>
        <sz val="11"/>
        <color rgb="FFFF0000"/>
        <rFont val="Calibri"/>
        <family val="2"/>
        <scheme val="minor"/>
      </rPr>
      <t>speak to someone</t>
    </r>
    <r>
      <rPr>
        <sz val="11"/>
        <color rgb="FF000000"/>
        <rFont val="Calibri"/>
        <family val="2"/>
        <scheme val="minor"/>
      </rPr>
      <t xml:space="preserve"> about this matter and would appreciate a call from someone in corporate..   thank you!</t>
    </r>
  </si>
  <si>
    <r>
      <t xml:space="preserve">I am glad I was able to </t>
    </r>
    <r>
      <rPr>
        <b/>
        <sz val="11"/>
        <color rgb="FFFF0000"/>
        <rFont val="Calibri"/>
        <family val="2"/>
        <scheme val="minor"/>
      </rPr>
      <t>speak to someone</t>
    </r>
    <r>
      <rPr>
        <sz val="11"/>
        <color rgb="FF000000"/>
        <rFont val="Calibri"/>
        <family val="2"/>
        <scheme val="minor"/>
      </rPr>
      <t xml:space="preserve"> that was sensitive to my complaint. That </t>
    </r>
    <r>
      <rPr>
        <b/>
        <sz val="11"/>
        <color rgb="FFFF0000"/>
        <rFont val="Calibri"/>
        <family val="2"/>
        <scheme val="minor"/>
      </rPr>
      <t>manager</t>
    </r>
    <r>
      <rPr>
        <sz val="11"/>
        <color rgb="FF000000"/>
        <rFont val="Calibri"/>
        <family val="2"/>
        <scheme val="minor"/>
      </rPr>
      <t xml:space="preserve"> I complained about has no business in Home Depot. I really do purchase all of my home remodeling there. Now I have to travel 10 to </t>
    </r>
    <r>
      <rPr>
        <b/>
        <sz val="11"/>
        <color rgb="FFFF0000"/>
        <rFont val="Calibri"/>
        <family val="2"/>
        <scheme val="minor"/>
      </rPr>
      <t>12 minutes</t>
    </r>
    <r>
      <rPr>
        <sz val="11"/>
        <color rgb="FF000000"/>
        <rFont val="Calibri"/>
        <family val="2"/>
        <scheme val="minor"/>
      </rPr>
      <t xml:space="preserve"> to the next Home Depot. Thank for listening.</t>
    </r>
  </si>
  <si>
    <r>
      <t xml:space="preserve">Thank you! Candis was very helpful and made me believe she was honestly concerned with my challenges with a Isaac Cook and Tony at the Show Low </t>
    </r>
    <r>
      <rPr>
        <b/>
        <sz val="11"/>
        <color rgb="FFFF0000"/>
        <rFont val="Calibri"/>
        <family val="2"/>
        <scheme val="minor"/>
      </rPr>
      <t>store</t>
    </r>
    <r>
      <rPr>
        <sz val="11"/>
        <color rgb="FF000000"/>
        <rFont val="Calibri"/>
        <family val="2"/>
        <scheme val="minor"/>
      </rPr>
      <t xml:space="preserve">. Isaac did ring me yesterday, I didn''t felt he was was concerned, he provide a </t>
    </r>
    <r>
      <rPr>
        <b/>
        <sz val="11"/>
        <color rgb="FFFF0000"/>
        <rFont val="Calibri"/>
        <family val="2"/>
        <scheme val="minor"/>
      </rPr>
      <t>load of</t>
    </r>
    <r>
      <rPr>
        <sz val="11"/>
        <color rgb="FF000000"/>
        <rFont val="Calibri"/>
        <family val="2"/>
        <scheme val="minor"/>
      </rPr>
      <t xml:space="preserve"> excuses about being on vacation and then realized he had the incorrect dates...he also said if I were to return to his store he would take $100.00 off of any expenses...  Please remember that the </t>
    </r>
    <r>
      <rPr>
        <b/>
        <sz val="11"/>
        <color rgb="FFFF0000"/>
        <rFont val="Calibri"/>
        <family val="2"/>
        <scheme val="minor"/>
      </rPr>
      <t>very poor service</t>
    </r>
    <r>
      <rPr>
        <sz val="11"/>
        <color rgb="FF000000"/>
        <rFont val="Calibri"/>
        <family val="2"/>
        <scheme val="minor"/>
      </rPr>
      <t xml:space="preserve"> that Tony and Isaac provided does not only affect the Show Low locating, it will affect the Peoria locations  Brett Hulstine 602-284-2440</t>
    </r>
  </si>
  <si>
    <r>
      <t>Hard to navigate</t>
    </r>
    <r>
      <rPr>
        <sz val="11"/>
        <color rgb="FF000000"/>
        <rFont val="Calibri"/>
        <family val="2"/>
        <scheme val="minor"/>
      </rPr>
      <t xml:space="preserve"> the informationrmation in your </t>
    </r>
    <r>
      <rPr>
        <b/>
        <sz val="11"/>
        <color rgb="FFFF0000"/>
        <rFont val="Calibri"/>
        <family val="2"/>
        <scheme val="minor"/>
      </rPr>
      <t>web</t>
    </r>
    <r>
      <rPr>
        <sz val="11"/>
        <color rgb="FF000000"/>
        <rFont val="Calibri"/>
        <family val="2"/>
        <scheme val="minor"/>
      </rPr>
      <t xml:space="preserve"> site. I could not open messages that were sent to my account about my inquiry, I could not find an itemized account statement. And therefor had to spend time down loading informationrmation and calling customer service. They were as helpful as they could be, but even they did not have complete access to the information I needed,.and kept bouncing me from customer service to billing.  An easily accessed, itemized, billing statement would be a real good idea!!</t>
    </r>
  </si>
  <si>
    <r>
      <t xml:space="preserve">I got a callback from the tech within </t>
    </r>
    <r>
      <rPr>
        <b/>
        <sz val="11"/>
        <color rgb="FFFF0000"/>
        <rFont val="Calibri"/>
        <family val="2"/>
        <scheme val="minor"/>
      </rPr>
      <t>an hour</t>
    </r>
    <r>
      <rPr>
        <sz val="11"/>
        <color rgb="FF000000"/>
        <rFont val="Calibri"/>
        <family val="2"/>
        <scheme val="minor"/>
      </rPr>
      <t xml:space="preserve"> after opening the ticket. She took us through trouble shooting, determined the fan is </t>
    </r>
    <r>
      <rPr>
        <b/>
        <sz val="11"/>
        <color rgb="FFFF0000"/>
        <rFont val="Calibri"/>
        <family val="2"/>
        <scheme val="minor"/>
      </rPr>
      <t>defective</t>
    </r>
    <r>
      <rPr>
        <sz val="11"/>
        <color rgb="FF000000"/>
        <rFont val="Calibri"/>
        <family val="2"/>
        <scheme val="minor"/>
      </rPr>
      <t xml:space="preserve"> and emailed a receipt to accompany the return of the fan.</t>
    </r>
  </si>
  <si>
    <r>
      <t xml:space="preserve">I did receive a call from the </t>
    </r>
    <r>
      <rPr>
        <b/>
        <sz val="11"/>
        <color rgb="FFFF0000"/>
        <rFont val="Calibri"/>
        <family val="2"/>
        <scheme val="minor"/>
      </rPr>
      <t>manager</t>
    </r>
    <r>
      <rPr>
        <sz val="11"/>
        <color rgb="FF000000"/>
        <rFont val="Calibri"/>
        <family val="2"/>
        <scheme val="minor"/>
      </rPr>
      <t xml:space="preserve"> and I hope that the situation is handled I could have appreciated a callback from the assistant manager who the issue is with to acknowledge that the situation wasn''t handled appropriately</t>
    </r>
  </si>
  <si>
    <r>
      <t>I am ve</t>
    </r>
    <r>
      <rPr>
        <sz val="11"/>
        <color rgb="FF000000"/>
        <rFont val="Calibri"/>
        <family val="2"/>
        <scheme val="minor"/>
      </rPr>
      <t xml:space="preserve">ry </t>
    </r>
    <r>
      <rPr>
        <b/>
        <sz val="11"/>
        <color rgb="FFFF0000"/>
        <rFont val="Calibri"/>
        <family val="2"/>
        <scheme val="minor"/>
      </rPr>
      <t>disappointed</t>
    </r>
    <r>
      <rPr>
        <sz val="11"/>
        <color rgb="FF000000"/>
        <rFont val="Calibri"/>
        <family val="2"/>
        <scheme val="minor"/>
      </rPr>
      <t xml:space="preserve"> with the service I got. No </t>
    </r>
    <r>
      <rPr>
        <b/>
        <sz val="11"/>
        <color rgb="FFFF0000"/>
        <rFont val="Calibri"/>
        <family val="2"/>
        <scheme val="minor"/>
      </rPr>
      <t>manager</t>
    </r>
    <r>
      <rPr>
        <sz val="11"/>
        <color rgb="FF000000"/>
        <rFont val="Calibri"/>
        <family val="2"/>
        <scheme val="minor"/>
      </rPr>
      <t xml:space="preserve"> </t>
    </r>
    <r>
      <rPr>
        <b/>
        <sz val="11"/>
        <color rgb="FFFF0000"/>
        <rFont val="Calibri"/>
        <family val="2"/>
        <scheme val="minor"/>
      </rPr>
      <t>follow up</t>
    </r>
    <r>
      <rPr>
        <sz val="11"/>
        <color rgb="FF000000"/>
        <rFont val="Calibri"/>
        <family val="2"/>
        <scheme val="minor"/>
      </rPr>
      <t xml:space="preserve"> no nothing. Nobody reach out to me within 24-72 hours. I had a delivery driver steal something out of my garage and nobody seemed to care. I am very disappointed with this business and I don''t think I'll ever spend a dime at home depot again after what happen. The nerve of your drivers to go into my home and trespass is totally not OKAY! I WILL NEVER ORDER AN ITEM FROM YOU GUYS AGAIN! AND IM THINKING OF RETURNING MY 4K WORTH OF PURCHASES IVE MADE AT YOUR BUSINESS AND BRINGING MY BUSINESS SOME WHERE ELSE!</t>
    </r>
  </si>
  <si>
    <r>
      <t xml:space="preserve">I had to file a complaint with the </t>
    </r>
    <r>
      <rPr>
        <b/>
        <sz val="11"/>
        <color rgb="FFFF0000"/>
        <rFont val="Calibri"/>
        <family val="2"/>
        <scheme val="minor"/>
      </rPr>
      <t>Better Business Bureau</t>
    </r>
    <r>
      <rPr>
        <sz val="11"/>
        <color rgb="FF000000"/>
        <rFont val="Calibri"/>
        <family val="2"/>
        <scheme val="minor"/>
      </rPr>
      <t xml:space="preserve"> before someone with the authority to resolve my issue.  I seriously doubt that Sakinah could have had the opportunity to resolve my issue had I not involved the BBB. I was told a </t>
    </r>
    <r>
      <rPr>
        <b/>
        <sz val="11"/>
        <color rgb="FFFF0000"/>
        <rFont val="Calibri"/>
        <family val="2"/>
        <scheme val="minor"/>
      </rPr>
      <t>gift card</t>
    </r>
    <r>
      <rPr>
        <sz val="11"/>
        <color rgb="FF000000"/>
        <rFont val="Calibri"/>
        <family val="2"/>
        <scheme val="minor"/>
      </rPr>
      <t xml:space="preserve"> would be forthcoming, however it has yet to arrive.</t>
    </r>
  </si>
  <si>
    <r>
      <t xml:space="preserve">I was planning to purchase a cabinet for $475 and had a question.  I called Hampton Bay on a Friday and they said they would </t>
    </r>
    <r>
      <rPr>
        <b/>
        <sz val="11"/>
        <color rgb="FFFF0000"/>
        <rFont val="Calibri"/>
        <family val="2"/>
        <scheme val="minor"/>
      </rPr>
      <t>get back to</t>
    </r>
    <r>
      <rPr>
        <sz val="11"/>
        <color rgb="FF000000"/>
        <rFont val="Calibri"/>
        <family val="2"/>
        <scheme val="minor"/>
      </rPr>
      <t xml:space="preserve"> me  with the answer to my question that same day.  But they did not get back to me.  So, I </t>
    </r>
    <r>
      <rPr>
        <b/>
        <sz val="11"/>
        <color rgb="FFFF0000"/>
        <rFont val="Calibri"/>
        <family val="2"/>
        <scheme val="minor"/>
      </rPr>
      <t>had to wait</t>
    </r>
    <r>
      <rPr>
        <sz val="11"/>
        <color rgb="FF000000"/>
        <rFont val="Calibri"/>
        <family val="2"/>
        <scheme val="minor"/>
      </rPr>
      <t xml:space="preserve"> to contact them until the next Monday.  I got my answer and was ready to order the cabinet, however, the price </t>
    </r>
    <r>
      <rPr>
        <b/>
        <sz val="11"/>
        <color rgb="FFFF0000"/>
        <rFont val="Calibri"/>
        <family val="2"/>
        <scheme val="minor"/>
      </rPr>
      <t>went up</t>
    </r>
    <r>
      <rPr>
        <sz val="11"/>
        <color rgb="FF000000"/>
        <rFont val="Calibri"/>
        <family val="2"/>
        <scheme val="minor"/>
      </rPr>
      <t xml:space="preserve"> 25%.  I contacted them again and they said to talk to Home Depot online department.  Your online department told me they would not allow me to order at the original lower price but would only give me a 10% </t>
    </r>
    <r>
      <rPr>
        <b/>
        <sz val="11"/>
        <color rgb="FFFF0000"/>
        <rFont val="Calibri"/>
        <family val="2"/>
        <scheme val="minor"/>
      </rPr>
      <t>discount</t>
    </r>
    <r>
      <rPr>
        <sz val="11"/>
        <color rgb="FF000000"/>
        <rFont val="Calibri"/>
        <family val="2"/>
        <scheme val="minor"/>
      </rPr>
      <t xml:space="preserve"> on the higher price.  So, I did not order the cabinet, but found another cabinet from another vendor.</t>
    </r>
  </si>
  <si>
    <r>
      <t xml:space="preserve">I had called to ask for help on removing's a drawer, but the manufacture did not response. They sent new rails for the drawer. If I cannot get the drawer open the rails will not do me any good. Had to hire outside professional to </t>
    </r>
    <r>
      <rPr>
        <b/>
        <sz val="11"/>
        <color rgb="FFFF0000"/>
        <rFont val="Calibri"/>
        <family val="2"/>
        <scheme val="minor"/>
      </rPr>
      <t>fix the problem</t>
    </r>
    <r>
      <rPr>
        <sz val="11"/>
        <color rgb="FF000000"/>
        <rFont val="Calibri"/>
        <family val="2"/>
        <scheme val="minor"/>
      </rPr>
      <t>.</t>
    </r>
  </si>
  <si>
    <r>
      <t xml:space="preserve">After three days I have </t>
    </r>
    <r>
      <rPr>
        <b/>
        <sz val="11"/>
        <color rgb="FFFF0000"/>
        <rFont val="Calibri"/>
        <family val="2"/>
        <scheme val="minor"/>
      </rPr>
      <t>not been contacted</t>
    </r>
    <r>
      <rPr>
        <sz val="11"/>
        <color rgb="FF000000"/>
        <rFont val="Calibri"/>
        <family val="2"/>
        <scheme val="minor"/>
      </rPr>
      <t xml:space="preserve"> about the </t>
    </r>
    <r>
      <rPr>
        <b/>
        <sz val="11"/>
        <color rgb="FFFF0000"/>
        <rFont val="Calibri"/>
        <family val="2"/>
        <scheme val="minor"/>
      </rPr>
      <t>replacement</t>
    </r>
    <r>
      <rPr>
        <sz val="11"/>
        <color rgb="FF000000"/>
        <rFont val="Calibri"/>
        <family val="2"/>
        <scheme val="minor"/>
      </rPr>
      <t xml:space="preserve"> parts.</t>
    </r>
  </si>
  <si>
    <r>
      <t xml:space="preserve">Thank you regarding my situation in which I experienced at home Depot in West Windsor New Jersey, when I got back to the </t>
    </r>
    <r>
      <rPr>
        <b/>
        <sz val="11"/>
        <color rgb="FFFF0000"/>
        <rFont val="Calibri"/>
        <family val="2"/>
        <scheme val="minor"/>
      </rPr>
      <t>store</t>
    </r>
    <r>
      <rPr>
        <sz val="11"/>
        <color rgb="FF000000"/>
        <rFont val="Calibri"/>
        <family val="2"/>
        <scheme val="minor"/>
      </rPr>
      <t xml:space="preserve"> they had begin to allow parking for contractors again Thank you for taking into </t>
    </r>
    <r>
      <rPr>
        <b/>
        <sz val="11"/>
        <color rgb="FFFF0000"/>
        <rFont val="Calibri"/>
        <family val="2"/>
        <scheme val="minor"/>
      </rPr>
      <t>consideration</t>
    </r>
    <r>
      <rPr>
        <sz val="11"/>
        <color rgb="FF000000"/>
        <rFont val="Calibri"/>
        <family val="2"/>
        <scheme val="minor"/>
      </rPr>
      <t xml:space="preserve"> The situation that not only affected me but other contractors. Although I didn''t hear from the store </t>
    </r>
    <r>
      <rPr>
        <b/>
        <sz val="11"/>
        <color rgb="FFFF0000"/>
        <rFont val="Calibri"/>
        <family val="2"/>
        <scheme val="minor"/>
      </rPr>
      <t>manager</t>
    </r>
    <r>
      <rPr>
        <sz val="11"/>
        <color rgb="FF000000"/>
        <rFont val="Calibri"/>
        <family val="2"/>
        <scheme val="minor"/>
      </rPr>
      <t xml:space="preserve"> I appreciate your method of action in this matter.</t>
    </r>
  </si>
  <si>
    <r>
      <t xml:space="preserve">I had to be at home three different days and missing working before the job was done on the third day. Was </t>
    </r>
    <r>
      <rPr>
        <b/>
        <sz val="11"/>
        <color rgb="FFFF0000"/>
        <rFont val="Calibri"/>
        <family val="2"/>
        <scheme val="minor"/>
      </rPr>
      <t>not happy</t>
    </r>
    <r>
      <rPr>
        <sz val="11"/>
        <color rgb="FF000000"/>
        <rFont val="Calibri"/>
        <family val="2"/>
        <scheme val="minor"/>
      </rPr>
      <t xml:space="preserve"> about that</t>
    </r>
  </si>
  <si>
    <r>
      <t xml:space="preserve">we will </t>
    </r>
    <r>
      <rPr>
        <sz val="11"/>
        <color rgb="FF000000"/>
        <rFont val="Calibri"/>
        <family val="2"/>
        <scheme val="minor"/>
      </rPr>
      <t>after my counters and others things  it has only been 15 months now !!!!!</t>
    </r>
  </si>
  <si>
    <r>
      <t xml:space="preserve">Your system is </t>
    </r>
    <r>
      <rPr>
        <b/>
        <sz val="11"/>
        <color rgb="FFFF0000"/>
        <rFont val="Calibri"/>
        <family val="2"/>
        <scheme val="minor"/>
      </rPr>
      <t>hard to use</t>
    </r>
    <r>
      <rPr>
        <sz val="11"/>
        <color rgb="FF000000"/>
        <rFont val="Calibri"/>
        <family val="2"/>
        <scheme val="minor"/>
      </rPr>
      <t xml:space="preserve">.  It is </t>
    </r>
    <r>
      <rPr>
        <b/>
        <sz val="11"/>
        <color rgb="FFFF0000"/>
        <rFont val="Calibri"/>
        <family val="2"/>
        <scheme val="minor"/>
      </rPr>
      <t>not user friendly</t>
    </r>
    <r>
      <rPr>
        <sz val="11"/>
        <color rgb="FF000000"/>
        <rFont val="Calibri"/>
        <family val="2"/>
        <scheme val="minor"/>
      </rPr>
      <t>.  I had two of your reps that could not make payments work.</t>
    </r>
  </si>
  <si>
    <r>
      <t xml:space="preserve">Kimberly was very kind and responsive.  She appeared to have investigated my question seeking an answer.  However, she did not give me the </t>
    </r>
    <r>
      <rPr>
        <b/>
        <sz val="11"/>
        <color rgb="FFFF0000"/>
        <rFont val="Calibri"/>
        <family val="2"/>
        <scheme val="minor"/>
      </rPr>
      <t>correct information</t>
    </r>
    <r>
      <rPr>
        <sz val="11"/>
        <color rgb="FF000000"/>
        <rFont val="Calibri"/>
        <family val="2"/>
        <scheme val="minor"/>
      </rPr>
      <t xml:space="preserve"> to my question.  Maybe i didn''t </t>
    </r>
    <r>
      <rPr>
        <b/>
        <sz val="11"/>
        <color rgb="FFFF0000"/>
        <rFont val="Calibri"/>
        <family val="2"/>
        <scheme val="minor"/>
      </rPr>
      <t>get my point</t>
    </r>
    <r>
      <rPr>
        <sz val="11"/>
        <color rgb="FF000000"/>
        <rFont val="Calibri"/>
        <family val="2"/>
        <scheme val="minor"/>
      </rPr>
      <t xml:space="preserve"> across.  I asked her if/when the Fluidmaster needed to be replaced is it interchaneable with the parts that came with toilet.  She said that it is interchangeable with the Fluidmaster kit.  My plumber said everything was buillt in and was not even sure how to accomplish repairing/replacing the one that came in the toilet.    I do not care at this point.  It is what it is.    Thanks.</t>
    </r>
  </si>
  <si>
    <r>
      <t xml:space="preserve">Techs could not identify my model.  Advised them exactly what I needed with old model # and style.  That did </t>
    </r>
    <r>
      <rPr>
        <b/>
        <sz val="11"/>
        <color rgb="FFFF0000"/>
        <rFont val="Calibri"/>
        <family val="2"/>
        <scheme val="minor"/>
      </rPr>
      <t>not help</t>
    </r>
    <r>
      <rPr>
        <sz val="11"/>
        <color rgb="FF000000"/>
        <rFont val="Calibri"/>
        <family val="2"/>
        <scheme val="minor"/>
      </rPr>
      <t>.</t>
    </r>
  </si>
  <si>
    <r>
      <t xml:space="preserve">I just need to find out the name of the decking that was purchased in 2010 because my decking is splitting and warping and I have to have it replaced.  The carpenter said it could be under </t>
    </r>
    <r>
      <rPr>
        <b/>
        <sz val="11"/>
        <color rgb="FFFF0000"/>
        <rFont val="Calibri"/>
        <family val="2"/>
        <scheme val="minor"/>
      </rPr>
      <t>warranty</t>
    </r>
    <r>
      <rPr>
        <sz val="11"/>
        <color rgb="FF000000"/>
        <rFont val="Calibri"/>
        <family val="2"/>
        <scheme val="minor"/>
      </rPr>
      <t xml:space="preserve"> so I need to get as much information as possible. Thank you</t>
    </r>
  </si>
  <si>
    <r>
      <t xml:space="preserve">We purchased a refrigerator that came with 2 </t>
    </r>
    <r>
      <rPr>
        <b/>
        <sz val="11"/>
        <color rgb="FFFF0000"/>
        <rFont val="Calibri"/>
        <family val="2"/>
        <scheme val="minor"/>
      </rPr>
      <t>broken</t>
    </r>
    <r>
      <rPr>
        <sz val="11"/>
        <color rgb="FF000000"/>
        <rFont val="Calibri"/>
        <family val="2"/>
        <scheme val="minor"/>
      </rPr>
      <t xml:space="preserve"> veg drawers. I contacted Home depot the same day - 1 month ago. I emailed </t>
    </r>
    <r>
      <rPr>
        <b/>
        <sz val="11"/>
        <color rgb="FFFF0000"/>
        <rFont val="Calibri"/>
        <family val="2"/>
        <scheme val="minor"/>
      </rPr>
      <t>back and forth</t>
    </r>
    <r>
      <rPr>
        <sz val="11"/>
        <color rgb="FF000000"/>
        <rFont val="Calibri"/>
        <family val="2"/>
        <scheme val="minor"/>
      </rPr>
      <t xml:space="preserve"> with HD for 4 </t>
    </r>
    <r>
      <rPr>
        <b/>
        <sz val="11"/>
        <color rgb="FFFF0000"/>
        <rFont val="Calibri"/>
        <family val="2"/>
        <scheme val="minor"/>
      </rPr>
      <t>weeks</t>
    </r>
    <r>
      <rPr>
        <sz val="11"/>
        <color rgb="FF000000"/>
        <rFont val="Calibri"/>
        <family val="2"/>
        <scheme val="minor"/>
      </rPr>
      <t xml:space="preserve"> before I got a confirmation that they were sending new drawers.  That could have been accomplished alot quicker. We received them today. Glad to have that complete.</t>
    </r>
  </si>
  <si>
    <r>
      <t>Not sure</t>
    </r>
    <r>
      <rPr>
        <sz val="11"/>
        <color rgb="FF000000"/>
        <rFont val="Calibri"/>
        <family val="2"/>
        <scheme val="minor"/>
      </rPr>
      <t xml:space="preserve"> if there was anything else that could possibly be done.  Just wish to ensure  management is </t>
    </r>
    <r>
      <rPr>
        <b/>
        <sz val="11"/>
        <color rgb="FFFF0000"/>
        <rFont val="Calibri"/>
        <family val="2"/>
        <scheme val="minor"/>
      </rPr>
      <t>aware</t>
    </r>
    <r>
      <rPr>
        <sz val="11"/>
        <color rgb="FF000000"/>
        <rFont val="Calibri"/>
        <family val="2"/>
        <scheme val="minor"/>
      </rPr>
      <t xml:space="preserve"> how a customer may felt when a </t>
    </r>
    <r>
      <rPr>
        <b/>
        <sz val="11"/>
        <color rgb="FFFF0000"/>
        <rFont val="Calibri"/>
        <family val="2"/>
        <scheme val="minor"/>
      </rPr>
      <t>store</t>
    </r>
    <r>
      <rPr>
        <sz val="11"/>
        <color rgb="FF000000"/>
        <rFont val="Calibri"/>
        <family val="2"/>
        <scheme val="minor"/>
      </rPr>
      <t xml:space="preserve"> abrutely stops attempting to ensure they truly attempted to satisfy their customers.</t>
    </r>
  </si>
  <si>
    <r>
      <t xml:space="preserve">The manger Jason was great. ALL three of the assistant </t>
    </r>
    <r>
      <rPr>
        <b/>
        <sz val="11"/>
        <color rgb="FFFF0000"/>
        <rFont val="Calibri"/>
        <family val="2"/>
        <scheme val="minor"/>
      </rPr>
      <t>manager</t>
    </r>
    <r>
      <rPr>
        <sz val="11"/>
        <color rgb="FF000000"/>
        <rFont val="Calibri"/>
        <family val="2"/>
        <scheme val="minor"/>
      </rPr>
      <t xml:space="preserve"> need ALOT of </t>
    </r>
    <r>
      <rPr>
        <b/>
        <sz val="11"/>
        <color rgb="FFFF0000"/>
        <rFont val="Calibri"/>
        <family val="2"/>
        <scheme val="minor"/>
      </rPr>
      <t>training</t>
    </r>
    <r>
      <rPr>
        <sz val="11"/>
        <color rgb="FF000000"/>
        <rFont val="Calibri"/>
        <family val="2"/>
        <scheme val="minor"/>
      </rPr>
      <t xml:space="preserve"> on how to deal with the public. They were </t>
    </r>
    <r>
      <rPr>
        <b/>
        <sz val="11"/>
        <color rgb="FFFF0000"/>
        <rFont val="Calibri"/>
        <family val="2"/>
        <scheme val="minor"/>
      </rPr>
      <t>rude</t>
    </r>
    <r>
      <rPr>
        <sz val="11"/>
        <color rgb="FF000000"/>
        <rFont val="Calibri"/>
        <family val="2"/>
        <scheme val="minor"/>
      </rPr>
      <t xml:space="preserve"> and condescending.</t>
    </r>
  </si>
  <si>
    <r>
      <t xml:space="preserve">this was not the </t>
    </r>
    <r>
      <rPr>
        <b/>
        <sz val="11"/>
        <color rgb="FFFF0000"/>
        <rFont val="Calibri"/>
        <family val="2"/>
        <scheme val="minor"/>
      </rPr>
      <t>first time</t>
    </r>
    <r>
      <rPr>
        <sz val="11"/>
        <color rgb="FF000000"/>
        <rFont val="Calibri"/>
        <family val="2"/>
        <scheme val="minor"/>
      </rPr>
      <t xml:space="preserve"> I had a run in with that same </t>
    </r>
    <r>
      <rPr>
        <b/>
        <sz val="11"/>
        <color rgb="FFFF0000"/>
        <rFont val="Calibri"/>
        <family val="2"/>
        <scheme val="minor"/>
      </rPr>
      <t>manager</t>
    </r>
    <r>
      <rPr>
        <sz val="11"/>
        <color rgb="FF000000"/>
        <rFont val="Calibri"/>
        <family val="2"/>
        <scheme val="minor"/>
      </rPr>
      <t xml:space="preserve"> Erica!!I  There has been other days and I have seen her with other employees do the same thing.  You don''t tell a worker who is helping someone to go do something else and if that associate walks away then the customer is standing there with </t>
    </r>
    <r>
      <rPr>
        <b/>
        <sz val="11"/>
        <color rgb="FFFF0000"/>
        <rFont val="Calibri"/>
        <family val="2"/>
        <scheme val="minor"/>
      </rPr>
      <t>no help</t>
    </r>
    <r>
      <rPr>
        <sz val="11"/>
        <color rgb="FF000000"/>
        <rFont val="Calibri"/>
        <family val="2"/>
        <scheme val="minor"/>
      </rPr>
      <t xml:space="preserve"> because she </t>
    </r>
    <r>
      <rPr>
        <b/>
        <sz val="11"/>
        <color rgb="FFFF0000"/>
        <rFont val="Calibri"/>
        <family val="2"/>
        <scheme val="minor"/>
      </rPr>
      <t>do not know what</t>
    </r>
    <r>
      <rPr>
        <sz val="11"/>
        <color rgb="FF000000"/>
        <rFont val="Calibri"/>
        <family val="2"/>
        <scheme val="minor"/>
      </rPr>
      <t xml:space="preserve"> to do!!!  She has said that when I was around to another associate.  If it were not for or Associate finding Mr Joey Home Depot could have lost a $1000.00 sale and another $2,400.00 sale.  As long as she is in that </t>
    </r>
    <r>
      <rPr>
        <b/>
        <sz val="11"/>
        <color rgb="FFFF0000"/>
        <rFont val="Calibri"/>
        <family val="2"/>
        <scheme val="minor"/>
      </rPr>
      <t>store</t>
    </r>
    <r>
      <rPr>
        <sz val="11"/>
        <color rgb="FF000000"/>
        <rFont val="Calibri"/>
        <family val="2"/>
        <scheme val="minor"/>
      </rPr>
      <t xml:space="preserve"> I will encourage everyone i know to go to a different home depot or go to LOWES... do not mess with family and that day she messed with my mom!  Oh if your afraid to do something because she is gay that shows me what kind of company I do not want to work with.  If she was straight or black would you have?  people notice these things.  when you walk in that store and see her she never speaks to customers and she is always hateful to her co-workers.  You have cameras there take a look at how she acts!!!</t>
    </r>
  </si>
  <si>
    <r>
      <t xml:space="preserve">Ryobi is the issue.  Lexington KY does not have a </t>
    </r>
    <r>
      <rPr>
        <b/>
        <sz val="11"/>
        <color rgb="FFFF0000"/>
        <rFont val="Calibri"/>
        <family val="2"/>
        <scheme val="minor"/>
      </rPr>
      <t>service center</t>
    </r>
    <r>
      <rPr>
        <sz val="11"/>
        <color rgb="FF000000"/>
        <rFont val="Calibri"/>
        <family val="2"/>
        <scheme val="minor"/>
      </rPr>
      <t xml:space="preserve"> to fix </t>
    </r>
    <r>
      <rPr>
        <b/>
        <sz val="11"/>
        <color rgb="FFFF0000"/>
        <rFont val="Calibri"/>
        <family val="2"/>
        <scheme val="minor"/>
      </rPr>
      <t>defective</t>
    </r>
    <r>
      <rPr>
        <sz val="11"/>
        <color rgb="FF000000"/>
        <rFont val="Calibri"/>
        <family val="2"/>
        <scheme val="minor"/>
      </rPr>
      <t xml:space="preserve"> Ryobi equipment.</t>
    </r>
  </si>
  <si>
    <r>
      <t xml:space="preserve">Jorge was great but the </t>
    </r>
    <r>
      <rPr>
        <b/>
        <sz val="11"/>
        <color rgb="FFFF0000"/>
        <rFont val="Calibri"/>
        <family val="2"/>
        <scheme val="minor"/>
      </rPr>
      <t>length</t>
    </r>
    <r>
      <rPr>
        <sz val="11"/>
        <color rgb="FF000000"/>
        <rFont val="Calibri"/>
        <family val="2"/>
        <scheme val="minor"/>
      </rPr>
      <t xml:space="preserve"> of the process was long. Also I received the items ordered before the notice of shipment. This is kind of backwards.</t>
    </r>
  </si>
  <si>
    <r>
      <t xml:space="preserve">Alexjandria went above and  beyond to ensure that my situation was handled properly,  and professionally.  Contacting </t>
    </r>
    <r>
      <rPr>
        <b/>
        <sz val="11"/>
        <color rgb="FFFF0000"/>
        <rFont val="Calibri"/>
        <family val="2"/>
        <scheme val="minor"/>
      </rPr>
      <t>store</t>
    </r>
    <r>
      <rPr>
        <sz val="11"/>
        <color rgb="FF000000"/>
        <rFont val="Calibri"/>
        <family val="2"/>
        <scheme val="minor"/>
      </rPr>
      <t xml:space="preserve"> personnel t in advance to ensure a smooth seamless transition was a pleasant surprise! She is the opitomy of what great customer service could look like =M Thank you very much!</t>
    </r>
  </si>
  <si>
    <r>
      <t xml:space="preserve">Home Depot need to back the customer when the carpet vendor is being stubbord. The installers need to make an attempt not to </t>
    </r>
    <r>
      <rPr>
        <b/>
        <sz val="11"/>
        <color rgb="FFFF0000"/>
        <rFont val="Calibri"/>
        <family val="2"/>
        <scheme val="minor"/>
      </rPr>
      <t>track</t>
    </r>
    <r>
      <rPr>
        <sz val="11"/>
        <color rgb="FF000000"/>
        <rFont val="Calibri"/>
        <family val="2"/>
        <scheme val="minor"/>
      </rPr>
      <t xml:space="preserve"> in mud on the new carpet and on the other flloor surfaces.</t>
    </r>
  </si>
  <si>
    <r>
      <t xml:space="preserve">I am not sure I will use Home Depot again. I had several issues getting the cabinets I wanted and then qhen they came in I had issues trying to get help with dissatisfaction with the manufacturer.   Finally ended up calling the manufacturer myself and getting things resolved.  I received emails saying my my order was in to be picked up but hen I got there only part of the order was in. Then I did not get an email whe the second part of the order had arrived to be picked up. It seems that there is much </t>
    </r>
    <r>
      <rPr>
        <b/>
        <sz val="11"/>
        <color rgb="FFFF0000"/>
        <rFont val="Calibri"/>
        <family val="2"/>
        <scheme val="minor"/>
      </rPr>
      <t>training</t>
    </r>
    <r>
      <rPr>
        <sz val="11"/>
        <color rgb="FF000000"/>
        <rFont val="Calibri"/>
        <family val="2"/>
        <scheme val="minor"/>
      </rPr>
      <t xml:space="preserve"> that needs to happen at this particular Home Depot.</t>
    </r>
  </si>
  <si>
    <r>
      <t xml:space="preserve">The experience was great the rep was very helpful and followed up </t>
    </r>
    <r>
      <rPr>
        <b/>
        <sz val="11"/>
        <color rgb="FFFF0000"/>
        <rFont val="Calibri"/>
        <family val="2"/>
        <scheme val="minor"/>
      </rPr>
      <t>multiple times</t>
    </r>
    <r>
      <rPr>
        <sz val="11"/>
        <color rgb="FF000000"/>
        <rFont val="Calibri"/>
        <family val="2"/>
        <scheme val="minor"/>
      </rPr>
      <t>.</t>
    </r>
  </si>
  <si>
    <r>
      <t xml:space="preserve">The only reason I may or may not shop next time with Home Depot is because I have exhausted my military </t>
    </r>
    <r>
      <rPr>
        <b/>
        <sz val="11"/>
        <color rgb="FFFF0000"/>
        <rFont val="Calibri"/>
        <family val="2"/>
        <scheme val="minor"/>
      </rPr>
      <t>discount</t>
    </r>
    <r>
      <rPr>
        <sz val="11"/>
        <color rgb="FF000000"/>
        <rFont val="Calibri"/>
        <family val="2"/>
        <scheme val="minor"/>
      </rPr>
      <t>.  I still have it at Lowes.</t>
    </r>
  </si>
  <si>
    <r>
      <t xml:space="preserve">I am </t>
    </r>
    <r>
      <rPr>
        <b/>
        <sz val="11"/>
        <color rgb="FFFF0000"/>
        <rFont val="Calibri"/>
        <family val="2"/>
        <scheme val="minor"/>
      </rPr>
      <t>disappointed</t>
    </r>
    <r>
      <rPr>
        <sz val="11"/>
        <color rgb="FF000000"/>
        <rFont val="Calibri"/>
        <family val="2"/>
        <scheme val="minor"/>
      </rPr>
      <t xml:space="preserve"> in teh fixtures we purchased.</t>
    </r>
  </si>
  <si>
    <r>
      <t xml:space="preserve">Rebeca was fine to work with, however the </t>
    </r>
    <r>
      <rPr>
        <b/>
        <sz val="11"/>
        <color rgb="FFFF0000"/>
        <rFont val="Calibri"/>
        <family val="2"/>
        <scheme val="minor"/>
      </rPr>
      <t>replacement</t>
    </r>
    <r>
      <rPr>
        <sz val="11"/>
        <color rgb="FF000000"/>
        <rFont val="Calibri"/>
        <family val="2"/>
        <scheme val="minor"/>
      </rPr>
      <t xml:space="preserve"> part I was seeking </t>
    </r>
    <r>
      <rPr>
        <b/>
        <sz val="11"/>
        <color rgb="FFFF0000"/>
        <rFont val="Calibri"/>
        <family val="2"/>
        <scheme val="minor"/>
      </rPr>
      <t>was not available</t>
    </r>
    <r>
      <rPr>
        <sz val="11"/>
        <color rgb="FF000000"/>
        <rFont val="Calibri"/>
        <family val="2"/>
        <scheme val="minor"/>
      </rPr>
      <t xml:space="preserve"> for the Pumpkin Stack decoration I purchased last Halloween.</t>
    </r>
  </si>
  <si>
    <r>
      <t xml:space="preserve">I would suggest that Home Depot packages their product more carefully when shipping to customer. The jewelry armoire was completely </t>
    </r>
    <r>
      <rPr>
        <b/>
        <sz val="11"/>
        <color rgb="FFFF0000"/>
        <rFont val="Calibri"/>
        <family val="2"/>
        <scheme val="minor"/>
      </rPr>
      <t>damaged</t>
    </r>
    <r>
      <rPr>
        <sz val="11"/>
        <color rgb="FF000000"/>
        <rFont val="Calibri"/>
        <family val="2"/>
        <scheme val="minor"/>
      </rPr>
      <t xml:space="preserve"> when I received it.</t>
    </r>
  </si>
  <si>
    <r>
      <t xml:space="preserve">The design </t>
    </r>
    <r>
      <rPr>
        <b/>
        <sz val="11"/>
        <color rgb="FFFF0000"/>
        <rFont val="Calibri"/>
        <family val="2"/>
        <scheme val="minor"/>
      </rPr>
      <t>flaw</t>
    </r>
    <r>
      <rPr>
        <sz val="11"/>
        <color rgb="FF000000"/>
        <rFont val="Calibri"/>
        <family val="2"/>
        <scheme val="minor"/>
      </rPr>
      <t xml:space="preserve"> of the outdoor furniture and poor welding that caused the rotting of the arm is no fault of the consumer(me). Home Depot and/or Hamton Bay could cover the </t>
    </r>
    <r>
      <rPr>
        <b/>
        <sz val="11"/>
        <color rgb="FFFF0000"/>
        <rFont val="Calibri"/>
        <family val="2"/>
        <scheme val="minor"/>
      </rPr>
      <t>replacement</t>
    </r>
    <r>
      <rPr>
        <sz val="11"/>
        <color rgb="FF000000"/>
        <rFont val="Calibri"/>
        <family val="2"/>
        <scheme val="minor"/>
      </rPr>
      <t xml:space="preserve"> of the arm of my chair! I will boycott purchacing anything from Home Depot and I have put it out there with pictures on social media for others to do the same,</t>
    </r>
  </si>
  <si>
    <r>
      <t xml:space="preserve">No willingness to assist. Very </t>
    </r>
    <r>
      <rPr>
        <b/>
        <sz val="11"/>
        <color rgb="FFFF0000"/>
        <rFont val="Calibri"/>
        <family val="2"/>
        <scheme val="minor"/>
      </rPr>
      <t>disappointed</t>
    </r>
  </si>
  <si>
    <r>
      <t xml:space="preserve">Tanya was extremely helpful in understanding the issue and passing it on to the manufacturer however it was purchased June 26 and it took till July 6 to receive a reply that stated it was received and I would be contacted in 3-5 business days. Not an acceptable </t>
    </r>
    <r>
      <rPr>
        <b/>
        <sz val="11"/>
        <color rgb="FFFF0000"/>
        <rFont val="Calibri"/>
        <family val="2"/>
        <scheme val="minor"/>
      </rPr>
      <t>response time</t>
    </r>
    <r>
      <rPr>
        <sz val="11"/>
        <color rgb="FF000000"/>
        <rFont val="Calibri"/>
        <family val="2"/>
        <scheme val="minor"/>
      </rPr>
      <t xml:space="preserve"> or corrective action. </t>
    </r>
    <r>
      <rPr>
        <b/>
        <sz val="11"/>
        <color rgb="FFFF0000"/>
        <rFont val="Calibri"/>
        <family val="2"/>
        <scheme val="minor"/>
      </rPr>
      <t>Still waiting</t>
    </r>
    <r>
      <rPr>
        <sz val="11"/>
        <color rgb="FF000000"/>
        <rFont val="Calibri"/>
        <family val="2"/>
        <scheme val="minor"/>
      </rPr>
      <t xml:space="preserve"> &amp;..</t>
    </r>
  </si>
  <si>
    <r>
      <t xml:space="preserve">Nothing was resolved. Needing to return a door that was purchased and willing to return to </t>
    </r>
    <r>
      <rPr>
        <b/>
        <sz val="11"/>
        <color rgb="FFFF0000"/>
        <rFont val="Calibri"/>
        <family val="2"/>
        <scheme val="minor"/>
      </rPr>
      <t>store</t>
    </r>
    <r>
      <rPr>
        <sz val="11"/>
        <color rgb="FF000000"/>
        <rFont val="Calibri"/>
        <family val="2"/>
        <scheme val="minor"/>
      </rPr>
      <t xml:space="preserve"> even if it means a restocking fee or an </t>
    </r>
    <r>
      <rPr>
        <b/>
        <sz val="11"/>
        <color rgb="FFFF0000"/>
        <rFont val="Calibri"/>
        <family val="2"/>
        <scheme val="minor"/>
      </rPr>
      <t>exchange</t>
    </r>
    <r>
      <rPr>
        <sz val="11"/>
        <color rgb="FF000000"/>
        <rFont val="Calibri"/>
        <family val="2"/>
        <scheme val="minor"/>
      </rPr>
      <t xml:space="preserve"> for a different product other than another storm door due to not needing the door option any longer.</t>
    </r>
  </si>
  <si>
    <r>
      <t xml:space="preserve">I needed a </t>
    </r>
    <r>
      <rPr>
        <b/>
        <sz val="11"/>
        <color rgb="FFFF0000"/>
        <rFont val="Calibri"/>
        <family val="2"/>
        <scheme val="minor"/>
      </rPr>
      <t>replacement</t>
    </r>
    <r>
      <rPr>
        <sz val="11"/>
        <color rgb="FF000000"/>
        <rFont val="Calibri"/>
        <family val="2"/>
        <scheme val="minor"/>
      </rPr>
      <t xml:space="preserve"> part for a Home Decorators Collection series vanity. The agent was as helpful as she could be, but I was informed no part could be provided. This is extremely inconvenient. She said she would send an email to the parts team and they would </t>
    </r>
    <r>
      <rPr>
        <b/>
        <sz val="11"/>
        <color rgb="FFFF0000"/>
        <rFont val="Calibri"/>
        <family val="2"/>
        <scheme val="minor"/>
      </rPr>
      <t>get back to</t>
    </r>
    <r>
      <rPr>
        <sz val="11"/>
        <color rgb="FF000000"/>
        <rFont val="Calibri"/>
        <family val="2"/>
        <scheme val="minor"/>
      </rPr>
      <t xml:space="preserve"> me in 2 business days, but this never occured.</t>
    </r>
  </si>
  <si>
    <r>
      <t xml:space="preserve">Many hours to resolve the problem, your problem!  I was </t>
    </r>
    <r>
      <rPr>
        <b/>
        <sz val="11"/>
        <color rgb="FFFF0000"/>
        <rFont val="Calibri"/>
        <family val="2"/>
        <scheme val="minor"/>
      </rPr>
      <t>disconnected</t>
    </r>
    <r>
      <rPr>
        <sz val="11"/>
        <color rgb="FF000000"/>
        <rFont val="Calibri"/>
        <family val="2"/>
        <scheme val="minor"/>
      </rPr>
      <t xml:space="preserve">, </t>
    </r>
    <r>
      <rPr>
        <b/>
        <sz val="11"/>
        <color rgb="FFFF0000"/>
        <rFont val="Calibri"/>
        <family val="2"/>
        <scheme val="minor"/>
      </rPr>
      <t>hung up</t>
    </r>
    <r>
      <rPr>
        <sz val="11"/>
        <color rgb="FF000000"/>
        <rFont val="Calibri"/>
        <family val="2"/>
        <scheme val="minor"/>
      </rPr>
      <t xml:space="preserve"> on, had reps that I </t>
    </r>
    <r>
      <rPr>
        <b/>
        <sz val="11"/>
        <color rgb="FFFF0000"/>
        <rFont val="Calibri"/>
        <family val="2"/>
        <scheme val="minor"/>
      </rPr>
      <t>could not understand</t>
    </r>
    <r>
      <rPr>
        <sz val="11"/>
        <color rgb="FF000000"/>
        <rFont val="Calibri"/>
        <family val="2"/>
        <scheme val="minor"/>
      </rPr>
      <t xml:space="preserve"> (non </t>
    </r>
    <r>
      <rPr>
        <b/>
        <sz val="11"/>
        <color rgb="FFFF0000"/>
        <rFont val="Calibri"/>
        <family val="2"/>
        <scheme val="minor"/>
      </rPr>
      <t>English</t>
    </r>
    <r>
      <rPr>
        <sz val="11"/>
        <color rgb="FF000000"/>
        <rFont val="Calibri"/>
        <family val="2"/>
        <scheme val="minor"/>
      </rPr>
      <t xml:space="preserve"> speakers). Home Depot has no respect for its customers. Ariel did an outstanding job, so happy she resolved this as I was about to be forced to take further action.</t>
    </r>
  </si>
  <si>
    <r>
      <t xml:space="preserve">It took a while to actually talk to someone but she was understanding of my issue and proceeded to help, staying with me until I was actually connected to the </t>
    </r>
    <r>
      <rPr>
        <b/>
        <sz val="11"/>
        <color rgb="FFFF0000"/>
        <rFont val="Calibri"/>
        <family val="2"/>
        <scheme val="minor"/>
      </rPr>
      <t>right department</t>
    </r>
    <r>
      <rPr>
        <sz val="11"/>
        <color rgb="FF000000"/>
        <rFont val="Calibri"/>
        <family val="2"/>
        <scheme val="minor"/>
      </rPr>
      <t>.</t>
    </r>
  </si>
  <si>
    <r>
      <t xml:space="preserve">The Southaven MS </t>
    </r>
    <r>
      <rPr>
        <b/>
        <sz val="11"/>
        <color rgb="FFFF0000"/>
        <rFont val="Calibri"/>
        <family val="2"/>
        <scheme val="minor"/>
      </rPr>
      <t>store</t>
    </r>
    <r>
      <rPr>
        <sz val="11"/>
        <color rgb="FF000000"/>
        <rFont val="Calibri"/>
        <family val="2"/>
        <scheme val="minor"/>
      </rPr>
      <t xml:space="preserve"> has </t>
    </r>
    <r>
      <rPr>
        <b/>
        <sz val="11"/>
        <color rgb="FFFF0000"/>
        <rFont val="Calibri"/>
        <family val="2"/>
        <scheme val="minor"/>
      </rPr>
      <t>horrible</t>
    </r>
    <r>
      <rPr>
        <sz val="11"/>
        <color rgb="FF000000"/>
        <rFont val="Calibri"/>
        <family val="2"/>
        <scheme val="minor"/>
      </rPr>
      <t xml:space="preserve"> customer service</t>
    </r>
  </si>
  <si>
    <r>
      <t xml:space="preserve">I went to the centerline dr </t>
    </r>
    <r>
      <rPr>
        <b/>
        <sz val="11"/>
        <color rgb="FFFF0000"/>
        <rFont val="Calibri"/>
        <family val="2"/>
        <scheme val="minor"/>
      </rPr>
      <t>store</t>
    </r>
    <r>
      <rPr>
        <sz val="11"/>
        <color rgb="FF000000"/>
        <rFont val="Calibri"/>
        <family val="2"/>
        <scheme val="minor"/>
      </rPr>
      <t xml:space="preserve"> in knoxville TN on 7/5 to purchase a patio table, umbrella and chairs. I had a 10% coupon and Regina told me I could not use coupon. She </t>
    </r>
    <r>
      <rPr>
        <b/>
        <sz val="11"/>
        <color rgb="FFFF0000"/>
        <rFont val="Calibri"/>
        <family val="2"/>
        <scheme val="minor"/>
      </rPr>
      <t>told me to call</t>
    </r>
    <r>
      <rPr>
        <sz val="11"/>
        <color rgb="FF000000"/>
        <rFont val="Calibri"/>
        <family val="2"/>
        <scheme val="minor"/>
      </rPr>
      <t xml:space="preserve"> customer service and that they would give me the </t>
    </r>
    <r>
      <rPr>
        <b/>
        <sz val="11"/>
        <color rgb="FFFF0000"/>
        <rFont val="Calibri"/>
        <family val="2"/>
        <scheme val="minor"/>
      </rPr>
      <t>credit</t>
    </r>
    <r>
      <rPr>
        <sz val="11"/>
        <color rgb="FF000000"/>
        <rFont val="Calibri"/>
        <family val="2"/>
        <scheme val="minor"/>
      </rPr>
      <t>. Well they did not. So I lost $50 over this.</t>
    </r>
  </si>
  <si>
    <r>
      <t xml:space="preserve">I was very </t>
    </r>
    <r>
      <rPr>
        <b/>
        <sz val="11"/>
        <color rgb="FFFF0000"/>
        <rFont val="Calibri"/>
        <family val="2"/>
        <scheme val="minor"/>
      </rPr>
      <t>disappointed</t>
    </r>
    <r>
      <rPr>
        <sz val="11"/>
        <color rgb="FF000000"/>
        <rFont val="Calibri"/>
        <family val="2"/>
        <scheme val="minor"/>
      </rPr>
      <t xml:space="preserve"> with Home Depot Customer Support!  I wasted over 100 </t>
    </r>
    <r>
      <rPr>
        <b/>
        <sz val="11"/>
        <color rgb="FFFF0000"/>
        <rFont val="Calibri"/>
        <family val="2"/>
        <scheme val="minor"/>
      </rPr>
      <t>minutes</t>
    </r>
    <r>
      <rPr>
        <sz val="11"/>
        <color rgb="FF000000"/>
        <rFont val="Calibri"/>
        <family val="2"/>
        <scheme val="minor"/>
      </rPr>
      <t xml:space="preserve"> on Two phone </t>
    </r>
    <r>
      <rPr>
        <b/>
        <sz val="11"/>
        <color rgb="FFFF0000"/>
        <rFont val="Calibri"/>
        <family val="2"/>
        <scheme val="minor"/>
      </rPr>
      <t>calls</t>
    </r>
    <r>
      <rPr>
        <sz val="11"/>
        <color rgb="FF000000"/>
        <rFont val="Calibri"/>
        <family val="2"/>
        <scheme val="minor"/>
      </rPr>
      <t xml:space="preserve">!  The </t>
    </r>
    <r>
      <rPr>
        <b/>
        <sz val="11"/>
        <color rgb="FFFF0000"/>
        <rFont val="Calibri"/>
        <family val="2"/>
        <scheme val="minor"/>
      </rPr>
      <t>first call</t>
    </r>
    <r>
      <rPr>
        <sz val="11"/>
        <color rgb="FF000000"/>
        <rFont val="Calibri"/>
        <family val="2"/>
        <scheme val="minor"/>
      </rPr>
      <t xml:space="preserve"> after being put </t>
    </r>
    <r>
      <rPr>
        <b/>
        <sz val="11"/>
        <color rgb="FFFF0000"/>
        <rFont val="Calibri"/>
        <family val="2"/>
        <scheme val="minor"/>
      </rPr>
      <t>on hold</t>
    </r>
    <r>
      <rPr>
        <sz val="11"/>
        <color rgb="FF000000"/>
        <rFont val="Calibri"/>
        <family val="2"/>
        <scheme val="minor"/>
      </rPr>
      <t xml:space="preserve"> with the representative to do a </t>
    </r>
    <r>
      <rPr>
        <b/>
        <sz val="11"/>
        <color rgb="FFFF0000"/>
        <rFont val="Calibri"/>
        <family val="2"/>
        <scheme val="minor"/>
      </rPr>
      <t>price adjustment</t>
    </r>
    <r>
      <rPr>
        <sz val="11"/>
        <color rgb="FF000000"/>
        <rFont val="Calibri"/>
        <family val="2"/>
        <scheme val="minor"/>
      </rPr>
      <t xml:space="preserve"> on my order that was put yesterday and within a day the price dropped, he </t>
    </r>
    <r>
      <rPr>
        <b/>
        <sz val="11"/>
        <color rgb="FFFF0000"/>
        <rFont val="Calibri"/>
        <family val="2"/>
        <scheme val="minor"/>
      </rPr>
      <t>transferred</t>
    </r>
    <r>
      <rPr>
        <sz val="11"/>
        <color rgb="FF000000"/>
        <rFont val="Calibri"/>
        <family val="2"/>
        <scheme val="minor"/>
      </rPr>
      <t xml:space="preserve"> me to another department and </t>
    </r>
    <r>
      <rPr>
        <b/>
        <sz val="11"/>
        <color rgb="FFFF0000"/>
        <rFont val="Calibri"/>
        <family val="2"/>
        <scheme val="minor"/>
      </rPr>
      <t>put me on hold</t>
    </r>
    <r>
      <rPr>
        <sz val="11"/>
        <color rgb="FF000000"/>
        <rFont val="Calibri"/>
        <family val="2"/>
        <scheme val="minor"/>
      </rPr>
      <t xml:space="preserve"> for over </t>
    </r>
    <r>
      <rPr>
        <b/>
        <sz val="11"/>
        <color rgb="FFFF0000"/>
        <rFont val="Calibri"/>
        <family val="2"/>
        <scheme val="minor"/>
      </rPr>
      <t>20 minutes</t>
    </r>
    <r>
      <rPr>
        <sz val="11"/>
        <color rgb="FF000000"/>
        <rFont val="Calibri"/>
        <family val="2"/>
        <scheme val="minor"/>
      </rPr>
      <t xml:space="preserve">, only to end up with a recording message for the survey!!!  I </t>
    </r>
    <r>
      <rPr>
        <b/>
        <sz val="11"/>
        <color rgb="FFFF0000"/>
        <rFont val="Calibri"/>
        <family val="2"/>
        <scheme val="minor"/>
      </rPr>
      <t>called again</t>
    </r>
    <r>
      <rPr>
        <sz val="11"/>
        <color rgb="FF000000"/>
        <rFont val="Calibri"/>
        <family val="2"/>
        <scheme val="minor"/>
      </rPr>
      <t xml:space="preserve"> and I requested to speak to a </t>
    </r>
    <r>
      <rPr>
        <b/>
        <sz val="11"/>
        <color rgb="FFFF0000"/>
        <rFont val="Calibri"/>
        <family val="2"/>
        <scheme val="minor"/>
      </rPr>
      <t>supervisor</t>
    </r>
    <r>
      <rPr>
        <sz val="11"/>
        <color rgb="FF000000"/>
        <rFont val="Calibri"/>
        <family val="2"/>
        <scheme val="minor"/>
      </rPr>
      <t xml:space="preserve">, I waited on hold for over 45 minutes and I ended up with a recorded message asking to enter my home depot credit card number and found out I was </t>
    </r>
    <r>
      <rPr>
        <b/>
        <sz val="11"/>
        <color rgb="FFFF0000"/>
        <rFont val="Calibri"/>
        <family val="2"/>
        <scheme val="minor"/>
      </rPr>
      <t>transferred to</t>
    </r>
    <r>
      <rPr>
        <sz val="11"/>
        <color rgb="FF000000"/>
        <rFont val="Calibri"/>
        <family val="2"/>
        <scheme val="minor"/>
      </rPr>
      <t xml:space="preserve"> Citi Bank who handle Home Depot credit card!!!  This is really uncall for, I expected much more from Home Depot toward their customers.</t>
    </r>
  </si>
  <si>
    <r>
      <t xml:space="preserve">I wish there was a way to get parts for some of the things that are sold as Husky.  Not replacements just parts.  I bought a garage work light k40365.  Top plastic hook </t>
    </r>
    <r>
      <rPr>
        <b/>
        <sz val="11"/>
        <color rgb="FFFF0000"/>
        <rFont val="Calibri"/>
        <family val="2"/>
        <scheme val="minor"/>
      </rPr>
      <t>broke</t>
    </r>
    <r>
      <rPr>
        <sz val="11"/>
        <color rgb="FF000000"/>
        <rFont val="Calibri"/>
        <family val="2"/>
        <scheme val="minor"/>
      </rPr>
      <t xml:space="preserve">. A new plastic hook would be very easy to install.  Then the glass lens broke.  Again 8 scews and easy to install new lens. Not available. So I purchased a new light. Really like the light.  I just broke the lens on this light now.  So Morgana explained what I can do to return the item.  Very helpful.  I just have not made it to the </t>
    </r>
    <r>
      <rPr>
        <b/>
        <sz val="11"/>
        <color rgb="FFFF0000"/>
        <rFont val="Calibri"/>
        <family val="2"/>
        <scheme val="minor"/>
      </rPr>
      <t>store</t>
    </r>
    <r>
      <rPr>
        <sz val="11"/>
        <color rgb="FF000000"/>
        <rFont val="Calibri"/>
        <family val="2"/>
        <scheme val="minor"/>
      </rPr>
      <t xml:space="preserve"> yet.</t>
    </r>
  </si>
  <si>
    <r>
      <t xml:space="preserve">Consumers </t>
    </r>
    <r>
      <rPr>
        <b/>
        <sz val="11"/>
        <color rgb="FFFF0000"/>
        <rFont val="Calibri"/>
        <family val="2"/>
        <scheme val="minor"/>
      </rPr>
      <t>need to know</t>
    </r>
    <r>
      <rPr>
        <sz val="11"/>
        <color rgb="FF000000"/>
        <rFont val="Calibri"/>
        <family val="2"/>
        <scheme val="minor"/>
      </rPr>
      <t xml:space="preserve"> that your company prorate water heaters and I fell the company need to work out  an agreement with Rheem  the maker of the water heater. When u call Rheem  the customer service will tell u to drain the water heater and take it to the nearest Home Depot  </t>
    </r>
    <r>
      <rPr>
        <b/>
        <sz val="11"/>
        <color rgb="FFFF0000"/>
        <rFont val="Calibri"/>
        <family val="2"/>
        <scheme val="minor"/>
      </rPr>
      <t>store</t>
    </r>
    <r>
      <rPr>
        <sz val="11"/>
        <color rgb="FF000000"/>
        <rFont val="Calibri"/>
        <family val="2"/>
        <scheme val="minor"/>
      </rPr>
      <t xml:space="preserve"> and they will </t>
    </r>
    <r>
      <rPr>
        <b/>
        <sz val="11"/>
        <color rgb="FFFF0000"/>
        <rFont val="Calibri"/>
        <family val="2"/>
        <scheme val="minor"/>
      </rPr>
      <t>exchange</t>
    </r>
    <r>
      <rPr>
        <sz val="11"/>
        <color rgb="FF000000"/>
        <rFont val="Calibri"/>
        <family val="2"/>
        <scheme val="minor"/>
      </rPr>
      <t xml:space="preserve"> for a new one the customer service in your store stated that is </t>
    </r>
    <r>
      <rPr>
        <b/>
        <sz val="11"/>
        <color rgb="FFFF0000"/>
        <rFont val="Calibri"/>
        <family val="2"/>
        <scheme val="minor"/>
      </rPr>
      <t>not true</t>
    </r>
    <r>
      <rPr>
        <sz val="11"/>
        <color rgb="FF000000"/>
        <rFont val="Calibri"/>
        <family val="2"/>
        <scheme val="minor"/>
      </rPr>
      <t xml:space="preserve">  and that your company pro rate  the water heater . The model I had came with a 9 yr </t>
    </r>
    <r>
      <rPr>
        <b/>
        <sz val="11"/>
        <color rgb="FFFF0000"/>
        <rFont val="Calibri"/>
        <family val="2"/>
        <scheme val="minor"/>
      </rPr>
      <t>warranty</t>
    </r>
    <r>
      <rPr>
        <sz val="11"/>
        <color rgb="FF000000"/>
        <rFont val="Calibri"/>
        <family val="2"/>
        <scheme val="minor"/>
      </rPr>
      <t xml:space="preserve"> it was 22months old I was given 430 dollars about half of what I paid and was basically told it was take the 430 dollar </t>
    </r>
    <r>
      <rPr>
        <b/>
        <sz val="11"/>
        <color rgb="FFFF0000"/>
        <rFont val="Calibri"/>
        <family val="2"/>
        <scheme val="minor"/>
      </rPr>
      <t>gift card</t>
    </r>
    <r>
      <rPr>
        <sz val="11"/>
        <color rgb="FF000000"/>
        <rFont val="Calibri"/>
        <family val="2"/>
        <scheme val="minor"/>
      </rPr>
      <t xml:space="preserve"> or take it back home.I felt like  the management just brushed me aside I called customer service at Rheem and management in your store </t>
    </r>
    <r>
      <rPr>
        <b/>
        <sz val="11"/>
        <color rgb="FFFF0000"/>
        <rFont val="Calibri"/>
        <family val="2"/>
        <scheme val="minor"/>
      </rPr>
      <t>refused</t>
    </r>
    <r>
      <rPr>
        <sz val="11"/>
        <color rgb="FF000000"/>
        <rFont val="Calibri"/>
        <family val="2"/>
        <scheme val="minor"/>
      </rPr>
      <t xml:space="preserve"> to talk to Rheem it was </t>
    </r>
    <r>
      <rPr>
        <b/>
        <sz val="11"/>
        <color rgb="FFFF0000"/>
        <rFont val="Calibri"/>
        <family val="2"/>
        <scheme val="minor"/>
      </rPr>
      <t>bad customer service</t>
    </r>
    <r>
      <rPr>
        <sz val="11"/>
        <color rgb="FF000000"/>
        <rFont val="Calibri"/>
        <family val="2"/>
        <scheme val="minor"/>
      </rPr>
      <t xml:space="preserve"> and I am very </t>
    </r>
    <r>
      <rPr>
        <b/>
        <sz val="11"/>
        <color rgb="FFFF0000"/>
        <rFont val="Calibri"/>
        <family val="2"/>
        <scheme val="minor"/>
      </rPr>
      <t>unhappy</t>
    </r>
    <r>
      <rPr>
        <sz val="11"/>
        <color rgb="FF000000"/>
        <rFont val="Calibri"/>
        <family val="2"/>
        <scheme val="minor"/>
      </rPr>
      <t xml:space="preserve"> with the way I was treated .The upper management at the store refused to talk to me so I decided I will not do business with u all again someone dropped the ball but consumers need to be </t>
    </r>
    <r>
      <rPr>
        <b/>
        <sz val="11"/>
        <color rgb="FFFF0000"/>
        <rFont val="Calibri"/>
        <family val="2"/>
        <scheme val="minor"/>
      </rPr>
      <t>aware</t>
    </r>
    <r>
      <rPr>
        <sz val="11"/>
        <color rgb="FF000000"/>
        <rFont val="Calibri"/>
        <family val="2"/>
        <scheme val="minor"/>
      </rPr>
      <t xml:space="preserve"> of the return </t>
    </r>
    <r>
      <rPr>
        <b/>
        <sz val="11"/>
        <color rgb="FFFF0000"/>
        <rFont val="Calibri"/>
        <family val="2"/>
        <scheme val="minor"/>
      </rPr>
      <t>policy</t>
    </r>
    <r>
      <rPr>
        <sz val="11"/>
        <color rgb="FF000000"/>
        <rFont val="Calibri"/>
        <family val="2"/>
        <scheme val="minor"/>
      </rPr>
      <t xml:space="preserve"> thank you .</t>
    </r>
  </si>
  <si>
    <r>
      <t xml:space="preserve">Having a problem with Ryobi mower </t>
    </r>
    <r>
      <rPr>
        <b/>
        <sz val="11"/>
        <color rgb="FFFF0000"/>
        <rFont val="Calibri"/>
        <family val="2"/>
        <scheme val="minor"/>
      </rPr>
      <t>no service</t>
    </r>
    <r>
      <rPr>
        <sz val="11"/>
        <color rgb="FF000000"/>
        <rFont val="Calibri"/>
        <family val="2"/>
        <scheme val="minor"/>
      </rPr>
      <t xml:space="preserve"> within 100 miles that </t>
    </r>
    <r>
      <rPr>
        <b/>
        <sz val="11"/>
        <color rgb="FFFF0000"/>
        <rFont val="Calibri"/>
        <family val="2"/>
        <scheme val="minor"/>
      </rPr>
      <t>warranty</t>
    </r>
    <r>
      <rPr>
        <sz val="11"/>
        <color rgb="FF000000"/>
        <rFont val="Calibri"/>
        <family val="2"/>
        <scheme val="minor"/>
      </rPr>
      <t xml:space="preserve"> will allow.....and since over a year HD will not </t>
    </r>
    <r>
      <rPr>
        <b/>
        <sz val="11"/>
        <color rgb="FFFF0000"/>
        <rFont val="Calibri"/>
        <family val="2"/>
        <scheme val="minor"/>
      </rPr>
      <t>exchange</t>
    </r>
    <r>
      <rPr>
        <sz val="11"/>
        <color rgb="FF000000"/>
        <rFont val="Calibri"/>
        <family val="2"/>
        <scheme val="minor"/>
      </rPr>
      <t xml:space="preserve"> </t>
    </r>
    <r>
      <rPr>
        <b/>
        <sz val="11"/>
        <color rgb="FFFF0000"/>
        <rFont val="Calibri"/>
        <family val="2"/>
        <scheme val="minor"/>
      </rPr>
      <t>broken</t>
    </r>
    <r>
      <rPr>
        <sz val="11"/>
        <color rgb="FF000000"/>
        <rFont val="Calibri"/>
        <family val="2"/>
        <scheme val="minor"/>
      </rPr>
      <t xml:space="preserve"> mower..... All I got from Ryobi was instructions to trouble shoot with disclaimer if not done by certified tech I </t>
    </r>
    <r>
      <rPr>
        <b/>
        <sz val="11"/>
        <color rgb="FFFF0000"/>
        <rFont val="Calibri"/>
        <family val="2"/>
        <scheme val="minor"/>
      </rPr>
      <t>void</t>
    </r>
    <r>
      <rPr>
        <sz val="11"/>
        <color rgb="FF000000"/>
        <rFont val="Calibri"/>
        <family val="2"/>
        <scheme val="minor"/>
      </rPr>
      <t xml:space="preserve"> warranty....</t>
    </r>
  </si>
  <si>
    <r>
      <t xml:space="preserve">As of 9 July 2023 seems like item </t>
    </r>
    <r>
      <rPr>
        <b/>
        <sz val="11"/>
        <color rgb="FFFF0000"/>
        <rFont val="Calibri"/>
        <family val="2"/>
        <scheme val="minor"/>
      </rPr>
      <t>replacement</t>
    </r>
    <r>
      <rPr>
        <sz val="11"/>
        <color rgb="FF000000"/>
        <rFont val="Calibri"/>
        <family val="2"/>
        <scheme val="minor"/>
      </rPr>
      <t xml:space="preserve"> is moving forward.</t>
    </r>
  </si>
  <si>
    <r>
      <t xml:space="preserve">I am very satisfied with the outcome of this case. The customer service representative was an absolute pleasure to deal with and provided ample assurance that Home Depot would do what was right.   The phone system however, was an absolute </t>
    </r>
    <r>
      <rPr>
        <b/>
        <sz val="11"/>
        <color rgb="FFFF0000"/>
        <rFont val="Calibri"/>
        <family val="2"/>
        <scheme val="minor"/>
      </rPr>
      <t>nightmare</t>
    </r>
    <r>
      <rPr>
        <sz val="11"/>
        <color rgb="FF000000"/>
        <rFont val="Calibri"/>
        <family val="2"/>
        <scheme val="minor"/>
      </rPr>
      <t xml:space="preserve">. Continually routed me to the wrong place and </t>
    </r>
    <r>
      <rPr>
        <b/>
        <sz val="11"/>
        <color rgb="FFFF0000"/>
        <rFont val="Calibri"/>
        <family val="2"/>
        <scheme val="minor"/>
      </rPr>
      <t>hung up</t>
    </r>
    <r>
      <rPr>
        <sz val="11"/>
        <color rgb="FF000000"/>
        <rFont val="Calibri"/>
        <family val="2"/>
        <scheme val="minor"/>
      </rPr>
      <t xml:space="preserve"> on me on multiple occasions.   The </t>
    </r>
    <r>
      <rPr>
        <b/>
        <sz val="11"/>
        <color rgb="FFFF0000"/>
        <rFont val="Calibri"/>
        <family val="2"/>
        <scheme val="minor"/>
      </rPr>
      <t>store</t>
    </r>
    <r>
      <rPr>
        <sz val="11"/>
        <color rgb="FF000000"/>
        <rFont val="Calibri"/>
        <family val="2"/>
        <scheme val="minor"/>
      </rPr>
      <t xml:space="preserve"> experience in Gainesville was also </t>
    </r>
    <r>
      <rPr>
        <b/>
        <sz val="11"/>
        <color rgb="FFFF0000"/>
        <rFont val="Calibri"/>
        <family val="2"/>
        <scheme val="minor"/>
      </rPr>
      <t>frustrating</t>
    </r>
    <r>
      <rPr>
        <sz val="11"/>
        <color rgb="FF000000"/>
        <rFont val="Calibri"/>
        <family val="2"/>
        <scheme val="minor"/>
      </rPr>
      <t xml:space="preserve">. There is no reason why stores do not have access to special orders that they did not place. Additionally, it is </t>
    </r>
    <r>
      <rPr>
        <b/>
        <sz val="11"/>
        <color rgb="FFFF0000"/>
        <rFont val="Calibri"/>
        <family val="2"/>
        <scheme val="minor"/>
      </rPr>
      <t>absurd</t>
    </r>
    <r>
      <rPr>
        <sz val="11"/>
        <color rgb="FF000000"/>
        <rFont val="Calibri"/>
        <family val="2"/>
        <scheme val="minor"/>
      </rPr>
      <t xml:space="preserve"> to think that cabinets purchased in one city and delivered to another could have to be returned to the original city (500 miles away). The store management was incapable of making the situation right and allowed me to leave the cabinet there while I took the risk that HD would do the right thing.  All in all, I am happy with my purchase and glad that the customer service team did what was right for a </t>
    </r>
    <r>
      <rPr>
        <b/>
        <sz val="11"/>
        <color rgb="FFFF0000"/>
        <rFont val="Calibri"/>
        <family val="2"/>
        <scheme val="minor"/>
      </rPr>
      <t>long time</t>
    </r>
    <r>
      <rPr>
        <sz val="11"/>
        <color rgb="FF000000"/>
        <rFont val="Calibri"/>
        <family val="2"/>
        <scheme val="minor"/>
      </rPr>
      <t xml:space="preserve"> dedicated customer.</t>
    </r>
  </si>
  <si>
    <r>
      <t xml:space="preserve">There is an obvious problem with the Hampton Bay LED kitchen light.  Many have failed after several years.  Because I had not saved my receipt, they would </t>
    </r>
    <r>
      <rPr>
        <b/>
        <sz val="11"/>
        <color rgb="FFFF0000"/>
        <rFont val="Calibri"/>
        <family val="2"/>
        <scheme val="minor"/>
      </rPr>
      <t>not replace</t>
    </r>
    <r>
      <rPr>
        <sz val="11"/>
        <color rgb="FF000000"/>
        <rFont val="Calibri"/>
        <family val="2"/>
        <scheme val="minor"/>
      </rPr>
      <t xml:space="preserve"> it but actually that was good because who wants to pay an electrician to install a light that is going to fail again.  I will be looking for a new light at Lowes.</t>
    </r>
  </si>
  <si>
    <r>
      <t xml:space="preserve">I purchased ceiling fan on 6/27/23 for $77.35.  The cash register did not print a receipt.  Customer service printed a copy.  I returned item unopened, as it was not the right size.  They would not </t>
    </r>
    <r>
      <rPr>
        <b/>
        <sz val="11"/>
        <color rgb="FFFF0000"/>
        <rFont val="Calibri"/>
        <family val="2"/>
        <scheme val="minor"/>
      </rPr>
      <t>refund</t>
    </r>
    <r>
      <rPr>
        <sz val="11"/>
        <color rgb="FF000000"/>
        <rFont val="Calibri"/>
        <family val="2"/>
        <scheme val="minor"/>
      </rPr>
      <t xml:space="preserve"> item for cash, as it was paid with cash.  They said the receipt was duplicate only-not valid for refund.  They gave me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of $69.61.  10% less than purchased for.  Pamela assisted and sent me $10 e-coupon, which, more than </t>
    </r>
    <r>
      <rPr>
        <b/>
        <sz val="11"/>
        <color rgb="FFFF0000"/>
        <rFont val="Calibri"/>
        <family val="2"/>
        <scheme val="minor"/>
      </rPr>
      <t>made up</t>
    </r>
    <r>
      <rPr>
        <sz val="11"/>
        <color rgb="FF000000"/>
        <rFont val="Calibri"/>
        <family val="2"/>
        <scheme val="minor"/>
      </rPr>
      <t xml:space="preserve"> the difference. She thought it might be a restocking fee.   I don''t believe so. This is the issue, the store register/service agent messed up by giving a receipt that was invalid.  I paid cash, I could have received cash, NOT a store credit that binds me to using the money in your store and then at a 10% less value.  The store </t>
    </r>
    <r>
      <rPr>
        <b/>
        <sz val="11"/>
        <color rgb="FFFF0000"/>
        <rFont val="Calibri"/>
        <family val="2"/>
        <scheme val="minor"/>
      </rPr>
      <t>manager</t>
    </r>
    <r>
      <rPr>
        <sz val="11"/>
        <color rgb="FF000000"/>
        <rFont val="Calibri"/>
        <family val="2"/>
        <scheme val="minor"/>
      </rPr>
      <t xml:space="preserve"> said it is a Home Depot systems issue.  Fix your system.  I purchased another fan from you online.</t>
    </r>
  </si>
  <si>
    <r>
      <t xml:space="preserve">The timing of the </t>
    </r>
    <r>
      <rPr>
        <b/>
        <sz val="11"/>
        <color rgb="FFFF0000"/>
        <rFont val="Calibri"/>
        <family val="2"/>
        <scheme val="minor"/>
      </rPr>
      <t>repair</t>
    </r>
    <r>
      <rPr>
        <sz val="11"/>
        <color rgb="FF000000"/>
        <rFont val="Calibri"/>
        <family val="2"/>
        <scheme val="minor"/>
      </rPr>
      <t xml:space="preserve"> is troublesome.  I called on a Thursday, I was told the repair would be done the next day, but the service company said they would not come until Wednesday.  If this had been better coordinated, it would not have been so </t>
    </r>
    <r>
      <rPr>
        <b/>
        <sz val="11"/>
        <color rgb="FFFF0000"/>
        <rFont val="Calibri"/>
        <family val="2"/>
        <scheme val="minor"/>
      </rPr>
      <t>disappointing</t>
    </r>
  </si>
  <si>
    <r>
      <t xml:space="preserve">Get people that know what they are doing for the 11 percent </t>
    </r>
    <r>
      <rPr>
        <b/>
        <sz val="11"/>
        <color rgb="FFFF0000"/>
        <rFont val="Calibri"/>
        <family val="2"/>
        <scheme val="minor"/>
      </rPr>
      <t>rebate</t>
    </r>
    <r>
      <rPr>
        <sz val="11"/>
        <color rgb="FF000000"/>
        <rFont val="Calibri"/>
        <family val="2"/>
        <scheme val="minor"/>
      </rPr>
      <t>.</t>
    </r>
  </si>
  <si>
    <r>
      <t xml:space="preserve">Just highly </t>
    </r>
    <r>
      <rPr>
        <b/>
        <sz val="11"/>
        <color rgb="FFFF0000"/>
        <rFont val="Calibri"/>
        <family val="2"/>
        <scheme val="minor"/>
      </rPr>
      <t>upset</t>
    </r>
    <r>
      <rPr>
        <sz val="11"/>
        <color rgb="FF000000"/>
        <rFont val="Calibri"/>
        <family val="2"/>
        <scheme val="minor"/>
      </rPr>
      <t xml:space="preserve"> by my experience that I had at the </t>
    </r>
    <r>
      <rPr>
        <b/>
        <sz val="11"/>
        <color rgb="FFFF0000"/>
        <rFont val="Calibri"/>
        <family val="2"/>
        <scheme val="minor"/>
      </rPr>
      <t>store</t>
    </r>
    <r>
      <rPr>
        <sz val="11"/>
        <color rgb="FF000000"/>
        <rFont val="Calibri"/>
        <family val="2"/>
        <scheme val="minor"/>
      </rPr>
      <t xml:space="preserve"> that day</t>
    </r>
  </si>
  <si>
    <r>
      <t>No help</t>
    </r>
    <r>
      <rPr>
        <sz val="11"/>
        <color rgb="FF000000"/>
        <rFont val="Calibri"/>
        <family val="2"/>
        <scheme val="minor"/>
      </rPr>
      <t xml:space="preserve"> at all the corporate </t>
    </r>
    <r>
      <rPr>
        <b/>
        <sz val="11"/>
        <color rgb="FFFF0000"/>
        <rFont val="Calibri"/>
        <family val="2"/>
        <scheme val="minor"/>
      </rPr>
      <t>contacts</t>
    </r>
    <r>
      <rPr>
        <sz val="11"/>
        <color rgb="FF000000"/>
        <rFont val="Calibri"/>
        <family val="2"/>
        <scheme val="minor"/>
      </rPr>
      <t xml:space="preserve">&amp;lots of </t>
    </r>
    <r>
      <rPr>
        <b/>
        <sz val="11"/>
        <color rgb="FFFF0000"/>
        <rFont val="Calibri"/>
        <family val="2"/>
        <scheme val="minor"/>
      </rPr>
      <t>passing the buck</t>
    </r>
    <r>
      <rPr>
        <sz val="11"/>
        <color rgb="FF000000"/>
        <rFont val="Calibri"/>
        <family val="2"/>
        <scheme val="minor"/>
      </rPr>
      <t>. Finally got answer from a knowledgeable person in appliance area of my local Home Depot. Will go there again. Will never call your dodgey corporate.</t>
    </r>
  </si>
  <si>
    <r>
      <t xml:space="preserve">Confusing material information of aluminum vs steel construction of patio chairs. Sales material sheet stated chairs were made of aluminum and were rust resistant.   what was delivered were steel framed chairs - which rusted within a few months.  If the were aluminum, as I was lead to belive from the material spec sheet then there would be no rust. Just send me four (4) seat panels to </t>
    </r>
    <r>
      <rPr>
        <b/>
        <sz val="11"/>
        <color rgb="FFFF0000"/>
        <rFont val="Calibri"/>
        <family val="2"/>
        <scheme val="minor"/>
      </rPr>
      <t>replace</t>
    </r>
    <r>
      <rPr>
        <sz val="11"/>
        <color rgb="FF000000"/>
        <rFont val="Calibri"/>
        <family val="2"/>
        <scheme val="minor"/>
      </rPr>
      <t xml:space="preserve"> the rusted one.   I have been a Home Depot customer for more than 30 years and have been very satisfied with customer service whenever an issue arose.   I hope that this aluminum vs steel chair frame issue can be worked out. I do not wish to file in Small Claims </t>
    </r>
    <r>
      <rPr>
        <b/>
        <sz val="11"/>
        <color rgb="FFFF0000"/>
        <rFont val="Calibri"/>
        <family val="2"/>
        <scheme val="minor"/>
      </rPr>
      <t>Court</t>
    </r>
    <r>
      <rPr>
        <sz val="11"/>
        <color rgb="FF000000"/>
        <rFont val="Calibri"/>
        <family val="2"/>
        <scheme val="minor"/>
      </rPr>
      <t xml:space="preserve"> for fraudulent marketing practices. Thank you  Paul Jenkins POPPANC@YAHOO.COM</t>
    </r>
  </si>
  <si>
    <r>
      <t>Store</t>
    </r>
    <r>
      <rPr>
        <sz val="11"/>
        <color rgb="FF000000"/>
        <rFont val="Calibri"/>
        <family val="2"/>
        <scheme val="minor"/>
      </rPr>
      <t xml:space="preserve"> staff does not respond to </t>
    </r>
    <r>
      <rPr>
        <b/>
        <sz val="11"/>
        <color rgb="FFFF0000"/>
        <rFont val="Calibri"/>
        <family val="2"/>
        <scheme val="minor"/>
      </rPr>
      <t>contacts</t>
    </r>
    <r>
      <rPr>
        <sz val="11"/>
        <color rgb="FF000000"/>
        <rFont val="Calibri"/>
        <family val="2"/>
        <scheme val="minor"/>
      </rPr>
      <t>.   If they did,one could possibly show how they could   improve.</t>
    </r>
  </si>
  <si>
    <r>
      <t xml:space="preserve">I sent 3 messages. </t>
    </r>
    <r>
      <rPr>
        <b/>
        <sz val="11"/>
        <color rgb="FFFF0000"/>
        <rFont val="Calibri"/>
        <family val="2"/>
        <scheme val="minor"/>
      </rPr>
      <t>Never got a response</t>
    </r>
    <r>
      <rPr>
        <sz val="11"/>
        <color rgb="FF000000"/>
        <rFont val="Calibri"/>
        <family val="2"/>
        <scheme val="minor"/>
      </rPr>
      <t xml:space="preserve">. Also, 2 stores </t>
    </r>
    <r>
      <rPr>
        <b/>
        <sz val="11"/>
        <color rgb="FFFF0000"/>
        <rFont val="Calibri"/>
        <family val="2"/>
        <scheme val="minor"/>
      </rPr>
      <t>lied to</t>
    </r>
    <r>
      <rPr>
        <sz val="11"/>
        <color rgb="FF000000"/>
        <rFont val="Calibri"/>
        <family val="2"/>
        <scheme val="minor"/>
      </rPr>
      <t xml:space="preserve"> me about the military </t>
    </r>
    <r>
      <rPr>
        <b/>
        <sz val="11"/>
        <color rgb="FFFF0000"/>
        <rFont val="Calibri"/>
        <family val="2"/>
        <scheme val="minor"/>
      </rPr>
      <t>discount</t>
    </r>
    <r>
      <rPr>
        <sz val="11"/>
        <color rgb="FF000000"/>
        <rFont val="Calibri"/>
        <family val="2"/>
        <scheme val="minor"/>
      </rPr>
      <t>.</t>
    </r>
  </si>
  <si>
    <r>
      <t xml:space="preserve">It could have been nice to have been notified that I needed to resolve my issue with the Canadian customer service from my initial call, but Trosha was still very helpful and great with </t>
    </r>
    <r>
      <rPr>
        <b/>
        <sz val="11"/>
        <color rgb="FFFF0000"/>
        <rFont val="Calibri"/>
        <family val="2"/>
        <scheme val="minor"/>
      </rPr>
      <t>follow up</t>
    </r>
    <r>
      <rPr>
        <sz val="11"/>
        <color rgb="FF000000"/>
        <rFont val="Calibri"/>
        <family val="2"/>
        <scheme val="minor"/>
      </rPr>
      <t>, and I am happy overall that I was able to resolve my issue.</t>
    </r>
  </si>
  <si>
    <r>
      <t xml:space="preserve">He gave me a phone number for a prover that </t>
    </r>
    <r>
      <rPr>
        <b/>
        <sz val="11"/>
        <color rgb="FFFF0000"/>
        <rFont val="Calibri"/>
        <family val="2"/>
        <scheme val="minor"/>
      </rPr>
      <t>did not work</t>
    </r>
    <r>
      <rPr>
        <sz val="11"/>
        <color rgb="FF000000"/>
        <rFont val="Calibri"/>
        <family val="2"/>
        <scheme val="minor"/>
      </rPr>
      <t xml:space="preserve">.  Still trying to </t>
    </r>
    <r>
      <rPr>
        <b/>
        <sz val="11"/>
        <color rgb="FFFF0000"/>
        <rFont val="Calibri"/>
        <family val="2"/>
        <scheme val="minor"/>
      </rPr>
      <t>figure out</t>
    </r>
    <r>
      <rPr>
        <sz val="11"/>
        <color rgb="FF000000"/>
        <rFont val="Calibri"/>
        <family val="2"/>
        <scheme val="minor"/>
      </rPr>
      <t xml:space="preserve"> if I can get a </t>
    </r>
    <r>
      <rPr>
        <b/>
        <sz val="11"/>
        <color rgb="FFFF0000"/>
        <rFont val="Calibri"/>
        <family val="2"/>
        <scheme val="minor"/>
      </rPr>
      <t>replacement</t>
    </r>
    <r>
      <rPr>
        <sz val="11"/>
        <color rgb="FF000000"/>
        <rFont val="Calibri"/>
        <family val="2"/>
        <scheme val="minor"/>
      </rPr>
      <t xml:space="preserve"> part.</t>
    </r>
  </si>
  <si>
    <r>
      <t xml:space="preserve">My call with Home Depot customer service was </t>
    </r>
    <r>
      <rPr>
        <b/>
        <sz val="11"/>
        <color rgb="FFFF0000"/>
        <rFont val="Calibri"/>
        <family val="2"/>
        <scheme val="minor"/>
      </rPr>
      <t>1 hour</t>
    </r>
    <r>
      <rPr>
        <sz val="11"/>
        <color rgb="FF000000"/>
        <rFont val="Calibri"/>
        <family val="2"/>
        <scheme val="minor"/>
      </rPr>
      <t xml:space="preserve"> and </t>
    </r>
    <r>
      <rPr>
        <b/>
        <sz val="11"/>
        <color rgb="FFFF0000"/>
        <rFont val="Calibri"/>
        <family val="2"/>
        <scheme val="minor"/>
      </rPr>
      <t>17 minutes</t>
    </r>
    <r>
      <rPr>
        <sz val="11"/>
        <color rgb="FF000000"/>
        <rFont val="Calibri"/>
        <family val="2"/>
        <scheme val="minor"/>
      </rPr>
      <t xml:space="preserve"> and I believe this is </t>
    </r>
    <r>
      <rPr>
        <b/>
        <sz val="11"/>
        <color rgb="FFFF0000"/>
        <rFont val="Calibri"/>
        <family val="2"/>
        <scheme val="minor"/>
      </rPr>
      <t>too long</t>
    </r>
    <r>
      <rPr>
        <sz val="11"/>
        <color rgb="FF000000"/>
        <rFont val="Calibri"/>
        <family val="2"/>
        <scheme val="minor"/>
      </rPr>
      <t xml:space="preserve">.   Jose placed me </t>
    </r>
    <r>
      <rPr>
        <b/>
        <sz val="11"/>
        <color rgb="FFFF0000"/>
        <rFont val="Calibri"/>
        <family val="2"/>
        <scheme val="minor"/>
      </rPr>
      <t>on hold</t>
    </r>
    <r>
      <rPr>
        <sz val="11"/>
        <color rgb="FF000000"/>
        <rFont val="Calibri"/>
        <family val="2"/>
        <scheme val="minor"/>
      </rPr>
      <t xml:space="preserve"> </t>
    </r>
    <r>
      <rPr>
        <b/>
        <sz val="11"/>
        <color rgb="FFFF0000"/>
        <rFont val="Calibri"/>
        <family val="2"/>
        <scheme val="minor"/>
      </rPr>
      <t>multiple times</t>
    </r>
    <r>
      <rPr>
        <sz val="11"/>
        <color rgb="FF000000"/>
        <rFont val="Calibri"/>
        <family val="2"/>
        <scheme val="minor"/>
      </rPr>
      <t xml:space="preserve"> for very long periods of time.   I considered </t>
    </r>
    <r>
      <rPr>
        <b/>
        <sz val="11"/>
        <color rgb="FFFF0000"/>
        <rFont val="Calibri"/>
        <family val="2"/>
        <scheme val="minor"/>
      </rPr>
      <t>hanging up</t>
    </r>
    <r>
      <rPr>
        <sz val="11"/>
        <color rgb="FF000000"/>
        <rFont val="Calibri"/>
        <family val="2"/>
        <scheme val="minor"/>
      </rPr>
      <t xml:space="preserve"> because I was on hold for so long but I did not.</t>
    </r>
  </si>
  <si>
    <r>
      <t xml:space="preserve">Jose was wonderful. The parts were not available. I was satisfied with my customer service, but disappointment that the </t>
    </r>
    <r>
      <rPr>
        <b/>
        <sz val="11"/>
        <color rgb="FFFF0000"/>
        <rFont val="Calibri"/>
        <family val="2"/>
        <scheme val="minor"/>
      </rPr>
      <t>replacement</t>
    </r>
    <r>
      <rPr>
        <sz val="11"/>
        <color rgb="FF000000"/>
        <rFont val="Calibri"/>
        <family val="2"/>
        <scheme val="minor"/>
      </rPr>
      <t xml:space="preserve"> parts were not available. I just finished assembling the canopy and was forced to disassemble it to return it to Home Depot.</t>
    </r>
  </si>
  <si>
    <r>
      <t xml:space="preserve">Jose took a great </t>
    </r>
    <r>
      <rPr>
        <b/>
        <sz val="11"/>
        <color rgb="FFFF0000"/>
        <rFont val="Calibri"/>
        <family val="2"/>
        <scheme val="minor"/>
      </rPr>
      <t>deal of time</t>
    </r>
    <r>
      <rPr>
        <sz val="11"/>
        <color rgb="FF000000"/>
        <rFont val="Calibri"/>
        <family val="2"/>
        <scheme val="minor"/>
      </rPr>
      <t xml:space="preserve"> trying to assist.</t>
    </r>
  </si>
  <si>
    <r>
      <t xml:space="preserve">Yes Allow for me to use Online Debit Cards to Buy the Quikrete i wanted, do not know who makes those decisions, maybe corporate , but if i can use online debit cards on geico </t>
    </r>
    <r>
      <rPr>
        <b/>
        <sz val="11"/>
        <color rgb="FFFF0000"/>
        <rFont val="Calibri"/>
        <family val="2"/>
        <scheme val="minor"/>
      </rPr>
      <t>insurance</t>
    </r>
    <r>
      <rPr>
        <sz val="11"/>
        <color rgb="FF000000"/>
        <rFont val="Calibri"/>
        <family val="2"/>
        <scheme val="minor"/>
      </rPr>
      <t>, subway, ebay, then i could be able to use it online on home depot !!!!</t>
    </r>
  </si>
  <si>
    <r>
      <t xml:space="preserve">Yuvette was wonderful.  I was apprehensive making the call and she made it easy.  She was professional with a warm and friendly </t>
    </r>
    <r>
      <rPr>
        <b/>
        <sz val="11"/>
        <color rgb="FFFF0000"/>
        <rFont val="Calibri"/>
        <family val="2"/>
        <scheme val="minor"/>
      </rPr>
      <t>attitude</t>
    </r>
    <r>
      <rPr>
        <sz val="11"/>
        <color rgb="FF000000"/>
        <rFont val="Calibri"/>
        <family val="2"/>
        <scheme val="minor"/>
      </rPr>
      <t>.  I felt extremely comfortable and knew I was being heard and my problem would be resolved.  Of course, I would like the required parts instantly but realize that is not possible.</t>
    </r>
  </si>
  <si>
    <r>
      <t xml:space="preserve">The home depot in Mt Prospect didn''t know what they were doing apparently. I went to the Home Depot in Glendale heights and they seemed knowledgeable, friendly and going out of their way to make this right. This could all have been avoided had the MP </t>
    </r>
    <r>
      <rPr>
        <b/>
        <sz val="11"/>
        <color rgb="FFFF0000"/>
        <rFont val="Calibri"/>
        <family val="2"/>
        <scheme val="minor"/>
      </rPr>
      <t>store</t>
    </r>
    <r>
      <rPr>
        <sz val="11"/>
        <color rgb="FF000000"/>
        <rFont val="Calibri"/>
        <family val="2"/>
        <scheme val="minor"/>
      </rPr>
      <t xml:space="preserve"> listened to me or looked at availability at stores in the area as I suggested.  Then when I told the </t>
    </r>
    <r>
      <rPr>
        <b/>
        <sz val="11"/>
        <color rgb="FFFF0000"/>
        <rFont val="Calibri"/>
        <family val="2"/>
        <scheme val="minor"/>
      </rPr>
      <t>manager</t>
    </r>
    <r>
      <rPr>
        <sz val="11"/>
        <color rgb="FF000000"/>
        <rFont val="Calibri"/>
        <family val="2"/>
        <scheme val="minor"/>
      </rPr>
      <t xml:space="preserve"> Andrew at the MP store I was coming in </t>
    </r>
    <r>
      <rPr>
        <b/>
        <sz val="11"/>
        <color rgb="FFFF0000"/>
        <rFont val="Calibri"/>
        <family val="2"/>
        <scheme val="minor"/>
      </rPr>
      <t>15 minutes</t>
    </r>
    <r>
      <rPr>
        <sz val="11"/>
        <color rgb="FF000000"/>
        <rFont val="Calibri"/>
        <family val="2"/>
        <scheme val="minor"/>
      </rPr>
      <t xml:space="preserve">, when I got there he had gone to lunch. They </t>
    </r>
    <r>
      <rPr>
        <b/>
        <sz val="11"/>
        <color rgb="FFFF0000"/>
        <rFont val="Calibri"/>
        <family val="2"/>
        <scheme val="minor"/>
      </rPr>
      <t>wasted my time</t>
    </r>
    <r>
      <rPr>
        <sz val="11"/>
        <color rgb="FF000000"/>
        <rFont val="Calibri"/>
        <family val="2"/>
        <scheme val="minor"/>
      </rPr>
      <t xml:space="preserve"> and gas.</t>
    </r>
  </si>
  <si>
    <r>
      <t xml:space="preserve">Valeta was sympathetic and understood immediately the problem I had with the chair.  She contacted the vendor and I did hear from them but the problem was a </t>
    </r>
    <r>
      <rPr>
        <b/>
        <sz val="11"/>
        <color rgb="FFFF0000"/>
        <rFont val="Calibri"/>
        <family val="2"/>
        <scheme val="minor"/>
      </rPr>
      <t>defective</t>
    </r>
    <r>
      <rPr>
        <sz val="11"/>
        <color rgb="FF000000"/>
        <rFont val="Calibri"/>
        <family val="2"/>
        <scheme val="minor"/>
      </rPr>
      <t xml:space="preserve"> part.  I was impressed that she </t>
    </r>
    <r>
      <rPr>
        <b/>
        <sz val="11"/>
        <color rgb="FFFF0000"/>
        <rFont val="Calibri"/>
        <family val="2"/>
        <scheme val="minor"/>
      </rPr>
      <t>called me back</t>
    </r>
    <r>
      <rPr>
        <sz val="11"/>
        <color rgb="FF000000"/>
        <rFont val="Calibri"/>
        <family val="2"/>
        <scheme val="minor"/>
      </rPr>
      <t xml:space="preserve"> to tell me she had also heard from the vendor.  She's a great asset!</t>
    </r>
  </si>
  <si>
    <r>
      <t xml:space="preserve">The whole process for getting my issues resolved took almost </t>
    </r>
    <r>
      <rPr>
        <b/>
        <sz val="11"/>
        <color rgb="FFFF0000"/>
        <rFont val="Calibri"/>
        <family val="2"/>
        <scheme val="minor"/>
      </rPr>
      <t>2 hours</t>
    </r>
    <r>
      <rPr>
        <sz val="11"/>
        <color rgb="FF000000"/>
        <rFont val="Calibri"/>
        <family val="2"/>
        <scheme val="minor"/>
      </rPr>
      <t xml:space="preserve"> and I was offered a small amount of </t>
    </r>
    <r>
      <rPr>
        <b/>
        <sz val="11"/>
        <color rgb="FFFF0000"/>
        <rFont val="Calibri"/>
        <family val="2"/>
        <scheme val="minor"/>
      </rPr>
      <t>compensation</t>
    </r>
    <r>
      <rPr>
        <sz val="11"/>
        <color rgb="FF000000"/>
        <rFont val="Calibri"/>
        <family val="2"/>
        <scheme val="minor"/>
      </rPr>
      <t xml:space="preserve"> in the form of a </t>
    </r>
    <r>
      <rPr>
        <b/>
        <sz val="11"/>
        <color rgb="FFFF0000"/>
        <rFont val="Calibri"/>
        <family val="2"/>
        <scheme val="minor"/>
      </rPr>
      <t>discount</t>
    </r>
    <r>
      <rPr>
        <sz val="11"/>
        <color rgb="FF000000"/>
        <rFont val="Calibri"/>
        <family val="2"/>
        <scheme val="minor"/>
      </rPr>
      <t xml:space="preserve"> that was removed in the finishing of the order.</t>
    </r>
  </si>
  <si>
    <r>
      <t xml:space="preserve">I could not have had to contact customer service.  the product I ordered did not have a crucial piece included in the original box.  I called to get this bag of screws, nuts, and bolts.  James was fine with getting this </t>
    </r>
    <r>
      <rPr>
        <b/>
        <sz val="11"/>
        <color rgb="FFFF0000"/>
        <rFont val="Calibri"/>
        <family val="2"/>
        <scheme val="minor"/>
      </rPr>
      <t>replacement</t>
    </r>
    <r>
      <rPr>
        <sz val="11"/>
        <color rgb="FF000000"/>
        <rFont val="Calibri"/>
        <family val="2"/>
        <scheme val="minor"/>
      </rPr>
      <t xml:space="preserve"> ordred; however, </t>
    </r>
    <r>
      <rPr>
        <b/>
        <sz val="11"/>
        <color rgb="FFFF0000"/>
        <rFont val="Calibri"/>
        <family val="2"/>
        <scheme val="minor"/>
      </rPr>
      <t>not sure</t>
    </r>
    <r>
      <rPr>
        <sz val="11"/>
        <color rgb="FF000000"/>
        <rFont val="Calibri"/>
        <family val="2"/>
        <scheme val="minor"/>
      </rPr>
      <t xml:space="preserve"> why it will take 7-10 days to get this when the original order took only 2 days.  Why not ship this missing piece to me the same?????  Why </t>
    </r>
    <r>
      <rPr>
        <b/>
        <sz val="11"/>
        <color rgb="FFFF0000"/>
        <rFont val="Calibri"/>
        <family val="2"/>
        <scheme val="minor"/>
      </rPr>
      <t>make me wait</t>
    </r>
    <r>
      <rPr>
        <sz val="11"/>
        <color rgb="FF000000"/>
        <rFont val="Calibri"/>
        <family val="2"/>
        <scheme val="minor"/>
      </rPr>
      <t xml:space="preserve"> so long for a piece that was not included in the order.  Seems like punishment to me because of your mistake!!!!</t>
    </r>
  </si>
  <si>
    <r>
      <t xml:space="preserve">My case was never actually investigated. I only asked for your process to be reviewed.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submitted a false accusation which could  have easily been investigated and instead, the case was just closed.  Proving Home Depot does not value customer experience at all.  Why even have an escalation department if they don''t review and investigate cases?  No desire to ever shop at Home Depot again.</t>
    </r>
  </si>
  <si>
    <r>
      <t xml:space="preserve">The reason I had to call was because no one at the </t>
    </r>
    <r>
      <rPr>
        <b/>
        <sz val="11"/>
        <color rgb="FFFF0000"/>
        <rFont val="Calibri"/>
        <family val="2"/>
        <scheme val="minor"/>
      </rPr>
      <t>store</t>
    </r>
    <r>
      <rPr>
        <sz val="11"/>
        <color rgb="FF000000"/>
        <rFont val="Calibri"/>
        <family val="2"/>
        <scheme val="minor"/>
      </rPr>
      <t xml:space="preserve"> seemed to care enough to do anything about the issue.</t>
    </r>
  </si>
  <si>
    <r>
      <t xml:space="preserve">Francisco was very attentive and thorough. He also took care of my issue in an expeditious and timely manner. he is also a good communicator and knows how to </t>
    </r>
    <r>
      <rPr>
        <b/>
        <sz val="11"/>
        <color rgb="FFFF0000"/>
        <rFont val="Calibri"/>
        <family val="2"/>
        <scheme val="minor"/>
      </rPr>
      <t>listen</t>
    </r>
    <r>
      <rPr>
        <sz val="11"/>
        <color rgb="FF000000"/>
        <rFont val="Calibri"/>
        <family val="2"/>
        <scheme val="minor"/>
      </rPr>
      <t>.</t>
    </r>
  </si>
  <si>
    <r>
      <t xml:space="preserve">There was zero customer service. I just wanted my </t>
    </r>
    <r>
      <rPr>
        <b/>
        <sz val="11"/>
        <color rgb="FFFF0000"/>
        <rFont val="Calibri"/>
        <family val="2"/>
        <scheme val="minor"/>
      </rPr>
      <t>money back</t>
    </r>
    <r>
      <rPr>
        <sz val="11"/>
        <color rgb="FF000000"/>
        <rFont val="Calibri"/>
        <family val="2"/>
        <scheme val="minor"/>
      </rPr>
      <t xml:space="preserve"> from poor product and </t>
    </r>
    <r>
      <rPr>
        <b/>
        <sz val="11"/>
        <color rgb="FFFF0000"/>
        <rFont val="Calibri"/>
        <family val="2"/>
        <scheme val="minor"/>
      </rPr>
      <t>poor service</t>
    </r>
    <r>
      <rPr>
        <sz val="11"/>
        <color rgb="FF000000"/>
        <rFont val="Calibri"/>
        <family val="2"/>
        <scheme val="minor"/>
      </rPr>
      <t xml:space="preserve"> and got nothing.</t>
    </r>
  </si>
  <si>
    <r>
      <t xml:space="preserve">I wish my order was not closed out without being resolved. I was only told the items I needed were on backstock with no in stock date. I was told to contact the company (Hampton bay) but all of the contact information for them (email and phone number) lead to Home Depot. Why sell products with no </t>
    </r>
    <r>
      <rPr>
        <b/>
        <sz val="11"/>
        <color rgb="FFFF0000"/>
        <rFont val="Calibri"/>
        <family val="2"/>
        <scheme val="minor"/>
      </rPr>
      <t>replacement</t>
    </r>
    <r>
      <rPr>
        <sz val="11"/>
        <color rgb="FF000000"/>
        <rFont val="Calibri"/>
        <family val="2"/>
        <scheme val="minor"/>
      </rPr>
      <t xml:space="preserve"> items?</t>
    </r>
  </si>
  <si>
    <r>
      <t xml:space="preserve">Nothing has been done. I received a phone call from the 1800number but never from the </t>
    </r>
    <r>
      <rPr>
        <b/>
        <sz val="11"/>
        <color rgb="FFFF0000"/>
        <rFont val="Calibri"/>
        <family val="2"/>
        <scheme val="minor"/>
      </rPr>
      <t>store</t>
    </r>
    <r>
      <rPr>
        <sz val="11"/>
        <color rgb="FF000000"/>
        <rFont val="Calibri"/>
        <family val="2"/>
        <scheme val="minor"/>
      </rPr>
      <t>.</t>
    </r>
  </si>
  <si>
    <r>
      <t xml:space="preserve">My issue was </t>
    </r>
    <r>
      <rPr>
        <b/>
        <sz val="11"/>
        <color rgb="FFFF0000"/>
        <rFont val="Calibri"/>
        <family val="2"/>
        <scheme val="minor"/>
      </rPr>
      <t>not resolved</t>
    </r>
    <r>
      <rPr>
        <sz val="11"/>
        <color rgb="FF000000"/>
        <rFont val="Calibri"/>
        <family val="2"/>
        <scheme val="minor"/>
      </rPr>
      <t xml:space="preserve">, Louis said he would keep the case open and </t>
    </r>
    <r>
      <rPr>
        <b/>
        <sz val="11"/>
        <color rgb="FFFF0000"/>
        <rFont val="Calibri"/>
        <family val="2"/>
        <scheme val="minor"/>
      </rPr>
      <t>someone would contact me</t>
    </r>
    <r>
      <rPr>
        <sz val="11"/>
        <color rgb="FF000000"/>
        <rFont val="Calibri"/>
        <family val="2"/>
        <scheme val="minor"/>
      </rPr>
      <t xml:space="preserve"> about the matter. No additional contact was even attempted by Home Depot and now the case is apparently closed. The issue I have could  easily be resolved, instead it was met with unfounded </t>
    </r>
    <r>
      <rPr>
        <b/>
        <sz val="11"/>
        <color rgb="FFFF0000"/>
        <rFont val="Calibri"/>
        <family val="2"/>
        <scheme val="minor"/>
      </rPr>
      <t>arrogance</t>
    </r>
    <r>
      <rPr>
        <sz val="11"/>
        <color rgb="FF000000"/>
        <rFont val="Calibri"/>
        <family val="2"/>
        <scheme val="minor"/>
      </rPr>
      <t xml:space="preserve"> and belittling </t>
    </r>
    <r>
      <rPr>
        <b/>
        <sz val="11"/>
        <color rgb="FFFF0000"/>
        <rFont val="Calibri"/>
        <family val="2"/>
        <scheme val="minor"/>
      </rPr>
      <t>language</t>
    </r>
    <r>
      <rPr>
        <sz val="11"/>
        <color rgb="FF000000"/>
        <rFont val="Calibri"/>
        <family val="2"/>
        <scheme val="minor"/>
      </rPr>
      <t xml:space="preserve"> from multiple management level employees.</t>
    </r>
  </si>
  <si>
    <r>
      <t xml:space="preserve">Miguel was great in assisting me. I cannot say the say about the </t>
    </r>
    <r>
      <rPr>
        <b/>
        <sz val="11"/>
        <color rgb="FFFF0000"/>
        <rFont val="Calibri"/>
        <family val="2"/>
        <scheme val="minor"/>
      </rPr>
      <t>warranty</t>
    </r>
    <r>
      <rPr>
        <sz val="11"/>
        <color rgb="FF000000"/>
        <rFont val="Calibri"/>
        <family val="2"/>
        <scheme val="minor"/>
      </rPr>
      <t xml:space="preserve"> team. I have called and called no answer.  I requested a callback 3 times </t>
    </r>
    <r>
      <rPr>
        <b/>
        <sz val="11"/>
        <color rgb="FFFF0000"/>
        <rFont val="Calibri"/>
        <family val="2"/>
        <scheme val="minor"/>
      </rPr>
      <t>no callback</t>
    </r>
    <r>
      <rPr>
        <sz val="11"/>
        <color rgb="FF000000"/>
        <rFont val="Calibri"/>
        <family val="2"/>
        <scheme val="minor"/>
      </rPr>
      <t xml:space="preserve"> I texted last week no answer.  I am very </t>
    </r>
    <r>
      <rPr>
        <b/>
        <sz val="11"/>
        <color rgb="FFFF0000"/>
        <rFont val="Calibri"/>
        <family val="2"/>
        <scheme val="minor"/>
      </rPr>
      <t>frustrated</t>
    </r>
    <r>
      <rPr>
        <sz val="11"/>
        <color rgb="FF000000"/>
        <rFont val="Calibri"/>
        <family val="2"/>
        <scheme val="minor"/>
      </rPr>
      <t xml:space="preserve">!! Based on my experience with the warranty I''m </t>
    </r>
    <r>
      <rPr>
        <b/>
        <sz val="11"/>
        <color rgb="FFFF0000"/>
        <rFont val="Calibri"/>
        <family val="2"/>
        <scheme val="minor"/>
      </rPr>
      <t>not sure</t>
    </r>
    <r>
      <rPr>
        <sz val="11"/>
        <color rgb="FF000000"/>
        <rFont val="Calibri"/>
        <family val="2"/>
        <scheme val="minor"/>
      </rPr>
      <t xml:space="preserve"> I will buy Ryobi products again!</t>
    </r>
  </si>
  <si>
    <r>
      <t xml:space="preserve">Staff were incredibly helpful and followed up </t>
    </r>
    <r>
      <rPr>
        <b/>
        <sz val="11"/>
        <color rgb="FFFF0000"/>
        <rFont val="Calibri"/>
        <family val="2"/>
        <scheme val="minor"/>
      </rPr>
      <t>multiple times</t>
    </r>
    <r>
      <rPr>
        <sz val="11"/>
        <color rgb="FF000000"/>
        <rFont val="Calibri"/>
        <family val="2"/>
        <scheme val="minor"/>
      </rPr>
      <t xml:space="preserve"> to ensure my issues were resolved</t>
    </r>
  </si>
  <si>
    <r>
      <t xml:space="preserve">I never received  my email recipe or my email to </t>
    </r>
    <r>
      <rPr>
        <b/>
        <sz val="11"/>
        <color rgb="FFFF0000"/>
        <rFont val="Calibri"/>
        <family val="2"/>
        <scheme val="minor"/>
      </rPr>
      <t>track</t>
    </r>
    <r>
      <rPr>
        <sz val="11"/>
        <color rgb="FF000000"/>
        <rFont val="Calibri"/>
        <family val="2"/>
        <scheme val="minor"/>
      </rPr>
      <t xml:space="preserve"> my remote.</t>
    </r>
  </si>
  <si>
    <r>
      <t xml:space="preserve">Hiram was great and very helpful, but i still do not know what the status of my </t>
    </r>
    <r>
      <rPr>
        <b/>
        <sz val="11"/>
        <color rgb="FFFF0000"/>
        <rFont val="Calibri"/>
        <family val="2"/>
        <scheme val="minor"/>
      </rPr>
      <t>warranty</t>
    </r>
    <r>
      <rPr>
        <sz val="11"/>
        <color rgb="FF000000"/>
        <rFont val="Calibri"/>
        <family val="2"/>
        <scheme val="minor"/>
      </rPr>
      <t xml:space="preserve"> return for product I called in about.</t>
    </r>
  </si>
  <si>
    <r>
      <t xml:space="preserve">I was very happy with the end result as I was afforded no such assistance in the </t>
    </r>
    <r>
      <rPr>
        <b/>
        <sz val="11"/>
        <color rgb="FFFF0000"/>
        <rFont val="Calibri"/>
        <family val="2"/>
        <scheme val="minor"/>
      </rPr>
      <t>store</t>
    </r>
    <r>
      <rPr>
        <sz val="11"/>
        <color rgb="FF000000"/>
        <rFont val="Calibri"/>
        <family val="2"/>
        <scheme val="minor"/>
      </rPr>
      <t xml:space="preserve"> when I mentioned my situation to the sales associate.</t>
    </r>
  </si>
  <si>
    <r>
      <t xml:space="preserve">I still </t>
    </r>
    <r>
      <rPr>
        <b/>
        <sz val="11"/>
        <color rgb="FFFF0000"/>
        <rFont val="Calibri"/>
        <family val="2"/>
        <scheme val="minor"/>
      </rPr>
      <t>have not received</t>
    </r>
    <r>
      <rPr>
        <sz val="11"/>
        <color rgb="FF000000"/>
        <rFont val="Calibri"/>
        <family val="2"/>
        <scheme val="minor"/>
      </rPr>
      <t xml:space="preserve"> the care kit. I am waiting for the paint and grout. This case is NOT closed.</t>
    </r>
  </si>
  <si>
    <r>
      <t xml:space="preserve">The issue was </t>
    </r>
    <r>
      <rPr>
        <b/>
        <sz val="11"/>
        <color rgb="FFFF0000"/>
        <rFont val="Calibri"/>
        <family val="2"/>
        <scheme val="minor"/>
      </rPr>
      <t>not resolved</t>
    </r>
    <r>
      <rPr>
        <sz val="11"/>
        <color rgb="FF000000"/>
        <rFont val="Calibri"/>
        <family val="2"/>
        <scheme val="minor"/>
      </rPr>
      <t xml:space="preserve"> and was highly unfair.  </t>
    </r>
    <r>
      <rPr>
        <b/>
        <sz val="11"/>
        <color rgb="FFFF0000"/>
        <rFont val="Calibri"/>
        <family val="2"/>
        <scheme val="minor"/>
      </rPr>
      <t>Not happy with the result</t>
    </r>
    <r>
      <rPr>
        <sz val="11"/>
        <color rgb="FF000000"/>
        <rFont val="Calibri"/>
        <family val="2"/>
        <scheme val="minor"/>
      </rPr>
      <t xml:space="preserve">.  Still very </t>
    </r>
    <r>
      <rPr>
        <b/>
        <sz val="11"/>
        <color rgb="FFFF0000"/>
        <rFont val="Calibri"/>
        <family val="2"/>
        <scheme val="minor"/>
      </rPr>
      <t>upset</t>
    </r>
    <r>
      <rPr>
        <sz val="11"/>
        <color rgb="FF000000"/>
        <rFont val="Calibri"/>
        <family val="2"/>
        <scheme val="minor"/>
      </rPr>
      <t xml:space="preserve"> about the entire situation!</t>
    </r>
  </si>
  <si>
    <r>
      <t xml:space="preserve">Products need </t>
    </r>
    <r>
      <rPr>
        <b/>
        <sz val="11"/>
        <color rgb="FFFF0000"/>
        <rFont val="Calibri"/>
        <family val="2"/>
        <scheme val="minor"/>
      </rPr>
      <t>better Quality</t>
    </r>
    <r>
      <rPr>
        <sz val="11"/>
        <color rgb="FF000000"/>
        <rFont val="Calibri"/>
        <family val="2"/>
        <scheme val="minor"/>
      </rPr>
      <t xml:space="preserve"> control</t>
    </r>
  </si>
  <si>
    <r>
      <t xml:space="preserve">The phone conversation was an issue, could </t>
    </r>
    <r>
      <rPr>
        <b/>
        <sz val="11"/>
        <color rgb="FFFF0000"/>
        <rFont val="Calibri"/>
        <family val="2"/>
        <scheme val="minor"/>
      </rPr>
      <t>hardly hear</t>
    </r>
    <r>
      <rPr>
        <sz val="11"/>
        <color rgb="FF000000"/>
        <rFont val="Calibri"/>
        <family val="2"/>
        <scheme val="minor"/>
      </rPr>
      <t xml:space="preserve"> the customer care person due to his phone being so bad. Was a huge </t>
    </r>
    <r>
      <rPr>
        <b/>
        <sz val="11"/>
        <color rgb="FFFF0000"/>
        <rFont val="Calibri"/>
        <family val="2"/>
        <scheme val="minor"/>
      </rPr>
      <t>pain</t>
    </r>
    <r>
      <rPr>
        <sz val="11"/>
        <color rgb="FF000000"/>
        <rFont val="Calibri"/>
        <family val="2"/>
        <scheme val="minor"/>
      </rPr>
      <t xml:space="preserve"> communicating!!</t>
    </r>
  </si>
  <si>
    <r>
      <t>Still waiting for a call</t>
    </r>
    <r>
      <rPr>
        <sz val="11"/>
        <color rgb="FF000000"/>
        <rFont val="Calibri"/>
        <family val="2"/>
        <scheme val="minor"/>
      </rPr>
      <t xml:space="preserve"> for the pick up of the </t>
    </r>
    <r>
      <rPr>
        <b/>
        <sz val="11"/>
        <color rgb="FFFF0000"/>
        <rFont val="Calibri"/>
        <family val="2"/>
        <scheme val="minor"/>
      </rPr>
      <t>broken</t>
    </r>
    <r>
      <rPr>
        <sz val="11"/>
        <color rgb="FF000000"/>
        <rFont val="Calibri"/>
        <family val="2"/>
        <scheme val="minor"/>
      </rPr>
      <t xml:space="preserve"> item -  Customer Care is </t>
    </r>
    <r>
      <rPr>
        <b/>
        <sz val="11"/>
        <color rgb="FFFF0000"/>
        <rFont val="Calibri"/>
        <family val="2"/>
        <scheme val="minor"/>
      </rPr>
      <t>awful</t>
    </r>
    <r>
      <rPr>
        <sz val="11"/>
        <color rgb="FF000000"/>
        <rFont val="Calibri"/>
        <family val="2"/>
        <scheme val="minor"/>
      </rPr>
      <t xml:space="preserve">  They have no </t>
    </r>
    <r>
      <rPr>
        <b/>
        <sz val="11"/>
        <color rgb="FFFF0000"/>
        <rFont val="Calibri"/>
        <family val="2"/>
        <scheme val="minor"/>
      </rPr>
      <t>clue</t>
    </r>
    <r>
      <rPr>
        <sz val="11"/>
        <color rgb="FF000000"/>
        <rFont val="Calibri"/>
        <family val="2"/>
        <scheme val="minor"/>
      </rPr>
      <t xml:space="preserve"> what they are doing -  I have to call </t>
    </r>
    <r>
      <rPr>
        <b/>
        <sz val="11"/>
        <color rgb="FFFF0000"/>
        <rFont val="Calibri"/>
        <family val="2"/>
        <scheme val="minor"/>
      </rPr>
      <t>multiple times</t>
    </r>
  </si>
  <si>
    <r>
      <t>Train</t>
    </r>
    <r>
      <rPr>
        <sz val="11"/>
        <color rgb="FF000000"/>
        <rFont val="Calibri"/>
        <family val="2"/>
        <scheme val="minor"/>
      </rPr>
      <t xml:space="preserve"> your </t>
    </r>
    <r>
      <rPr>
        <b/>
        <sz val="11"/>
        <color rgb="FFFF0000"/>
        <rFont val="Calibri"/>
        <family val="2"/>
        <scheme val="minor"/>
      </rPr>
      <t>manager</t>
    </r>
    <r>
      <rPr>
        <sz val="11"/>
        <color rgb="FF000000"/>
        <rFont val="Calibri"/>
        <family val="2"/>
        <scheme val="minor"/>
      </rPr>
      <t xml:space="preserve"> to be problem solver and jot seat behind the table chewing on food and not helping the customer (glendale </t>
    </r>
    <r>
      <rPr>
        <b/>
        <sz val="11"/>
        <color rgb="FFFF0000"/>
        <rFont val="Calibri"/>
        <family val="2"/>
        <scheme val="minor"/>
      </rPr>
      <t>store</t>
    </r>
    <r>
      <rPr>
        <sz val="11"/>
        <color rgb="FF000000"/>
        <rFont val="Calibri"/>
        <family val="2"/>
        <scheme val="minor"/>
      </rPr>
      <t xml:space="preserve"> manager). I called another home depot for </t>
    </r>
    <r>
      <rPr>
        <b/>
        <sz val="11"/>
        <color rgb="FFFF0000"/>
        <rFont val="Calibri"/>
        <family val="2"/>
        <scheme val="minor"/>
      </rPr>
      <t>a solution</t>
    </r>
    <r>
      <rPr>
        <sz val="11"/>
        <color rgb="FF000000"/>
        <rFont val="Calibri"/>
        <family val="2"/>
        <scheme val="minor"/>
      </rPr>
      <t xml:space="preserve"> but the glendale store manager was refusing to do what was necessary to solve the issue. Also threatening to cancel a customer order is not something that any store manager could do when they don''t want to move their lazy self. why shop at the home depot when there are many other stores that will keep the customer happy.</t>
    </r>
  </si>
  <si>
    <r>
      <t xml:space="preserve">Yes, I asked to explain the total of mulch that I bought,she said I would get </t>
    </r>
    <r>
      <rPr>
        <b/>
        <sz val="11"/>
        <color rgb="FFFF0000"/>
        <rFont val="Calibri"/>
        <family val="2"/>
        <scheme val="minor"/>
      </rPr>
      <t>credit</t>
    </r>
    <r>
      <rPr>
        <sz val="11"/>
        <color rgb="FF000000"/>
        <rFont val="Calibri"/>
        <family val="2"/>
        <scheme val="minor"/>
      </rPr>
      <t xml:space="preserve"> for $150, However I received </t>
    </r>
    <r>
      <rPr>
        <b/>
        <sz val="11"/>
        <color rgb="FFFF0000"/>
        <rFont val="Calibri"/>
        <family val="2"/>
        <scheme val="minor"/>
      </rPr>
      <t>gift card</t>
    </r>
    <r>
      <rPr>
        <sz val="11"/>
        <color rgb="FF000000"/>
        <rFont val="Calibri"/>
        <family val="2"/>
        <scheme val="minor"/>
      </rPr>
      <t xml:space="preserve"> for $75. I had bought 50 bags.</t>
    </r>
  </si>
  <si>
    <r>
      <t>Terrible</t>
    </r>
    <r>
      <rPr>
        <sz val="11"/>
        <color rgb="FF000000"/>
        <rFont val="Calibri"/>
        <family val="2"/>
        <scheme val="minor"/>
      </rPr>
      <t xml:space="preserve"> service.  </t>
    </r>
    <r>
      <rPr>
        <b/>
        <sz val="11"/>
        <color rgb="FFFF0000"/>
        <rFont val="Calibri"/>
        <family val="2"/>
        <scheme val="minor"/>
      </rPr>
      <t>Cost me</t>
    </r>
    <r>
      <rPr>
        <sz val="11"/>
        <color rgb="FF000000"/>
        <rFont val="Calibri"/>
        <family val="2"/>
        <scheme val="minor"/>
      </rPr>
      <t xml:space="preserve"> a lot of money.</t>
    </r>
  </si>
  <si>
    <r>
      <t xml:space="preserve">Light </t>
    </r>
    <r>
      <rPr>
        <b/>
        <sz val="11"/>
        <color rgb="FFFF0000"/>
        <rFont val="Calibri"/>
        <family val="2"/>
        <scheme val="minor"/>
      </rPr>
      <t>switch</t>
    </r>
    <r>
      <rPr>
        <sz val="11"/>
        <color rgb="FF000000"/>
        <rFont val="Calibri"/>
        <family val="2"/>
        <scheme val="minor"/>
      </rPr>
      <t xml:space="preserve"> is useless without the app that is no longer available. I have to purchase new light switches. No incentive or apologies for not having the app available anymore for my light switches or any incentive or </t>
    </r>
    <r>
      <rPr>
        <b/>
        <sz val="11"/>
        <color rgb="FFFF0000"/>
        <rFont val="Calibri"/>
        <family val="2"/>
        <scheme val="minor"/>
      </rPr>
      <t>discounts</t>
    </r>
    <r>
      <rPr>
        <sz val="11"/>
        <color rgb="FF000000"/>
        <rFont val="Calibri"/>
        <family val="2"/>
        <scheme val="minor"/>
      </rPr>
      <t xml:space="preserve"> to purchase new light switches to </t>
    </r>
    <r>
      <rPr>
        <b/>
        <sz val="11"/>
        <color rgb="FFFF0000"/>
        <rFont val="Calibri"/>
        <family val="2"/>
        <scheme val="minor"/>
      </rPr>
      <t>replace</t>
    </r>
    <r>
      <rPr>
        <sz val="11"/>
        <color rgb="FF000000"/>
        <rFont val="Calibri"/>
        <family val="2"/>
        <scheme val="minor"/>
      </rPr>
      <t xml:space="preserve"> the ones that are no longer working because of the app that is no longer available.</t>
    </r>
  </si>
  <si>
    <r>
      <t xml:space="preserve">Your call  center internet service is very automate , </t>
    </r>
    <r>
      <rPr>
        <b/>
        <sz val="11"/>
        <color rgb="FFFF0000"/>
        <rFont val="Calibri"/>
        <family val="2"/>
        <scheme val="minor"/>
      </rPr>
      <t>too long</t>
    </r>
    <r>
      <rPr>
        <sz val="11"/>
        <color rgb="FF000000"/>
        <rFont val="Calibri"/>
        <family val="2"/>
        <scheme val="minor"/>
      </rPr>
      <t xml:space="preserve"> and it does not provide adequate customer service .  Hire more people use the Discover card model and </t>
    </r>
    <r>
      <rPr>
        <b/>
        <sz val="11"/>
        <color rgb="FFFF0000"/>
        <rFont val="Calibri"/>
        <family val="2"/>
        <scheme val="minor"/>
      </rPr>
      <t>replace</t>
    </r>
    <r>
      <rPr>
        <sz val="11"/>
        <color rgb="FF000000"/>
        <rFont val="Calibri"/>
        <family val="2"/>
        <scheme val="minor"/>
      </rPr>
      <t xml:space="preserve"> and reduce your automated component of your customer service strategy    Thank you</t>
    </r>
  </si>
  <si>
    <r>
      <t xml:space="preserve">he was great. I really don''t think that after purchasing a product that was missing THREE required parts (when purchased new) that I could NEED to ask for some sort of </t>
    </r>
    <r>
      <rPr>
        <b/>
        <sz val="11"/>
        <color rgb="FFFF0000"/>
        <rFont val="Calibri"/>
        <family val="2"/>
        <scheme val="minor"/>
      </rPr>
      <t>compensation</t>
    </r>
    <r>
      <rPr>
        <sz val="11"/>
        <color rgb="FF000000"/>
        <rFont val="Calibri"/>
        <family val="2"/>
        <scheme val="minor"/>
      </rPr>
      <t>.    We bought this in plenty of time to have it up for the 4th.  It STILL will not be.  That's horrid.</t>
    </r>
  </si>
  <si>
    <r>
      <t xml:space="preserve">I was very </t>
    </r>
    <r>
      <rPr>
        <b/>
        <sz val="11"/>
        <color rgb="FFFF0000"/>
        <rFont val="Calibri"/>
        <family val="2"/>
        <scheme val="minor"/>
      </rPr>
      <t>disappointed</t>
    </r>
    <r>
      <rPr>
        <sz val="11"/>
        <color rgb="FF000000"/>
        <rFont val="Calibri"/>
        <family val="2"/>
        <scheme val="minor"/>
      </rPr>
      <t xml:space="preserve"> in Pedro's customer service and his lack of taking care of the issue. He explained why my Military </t>
    </r>
    <r>
      <rPr>
        <b/>
        <sz val="11"/>
        <color rgb="FFFF0000"/>
        <rFont val="Calibri"/>
        <family val="2"/>
        <scheme val="minor"/>
      </rPr>
      <t>Discount</t>
    </r>
    <r>
      <rPr>
        <sz val="11"/>
        <color rgb="FF000000"/>
        <rFont val="Calibri"/>
        <family val="2"/>
        <scheme val="minor"/>
      </rPr>
      <t xml:space="preserve"> </t>
    </r>
    <r>
      <rPr>
        <b/>
        <sz val="11"/>
        <color rgb="FFFF0000"/>
        <rFont val="Calibri"/>
        <family val="2"/>
        <scheme val="minor"/>
      </rPr>
      <t>was not available</t>
    </r>
    <r>
      <rPr>
        <sz val="11"/>
        <color rgb="FF000000"/>
        <rFont val="Calibri"/>
        <family val="2"/>
        <scheme val="minor"/>
      </rPr>
      <t xml:space="preserve">. I do not have a cell phone my phone is a landline. Therefore I could </t>
    </r>
    <r>
      <rPr>
        <b/>
        <sz val="11"/>
        <color rgb="FFFF0000"/>
        <rFont val="Calibri"/>
        <family val="2"/>
        <scheme val="minor"/>
      </rPr>
      <t>have to wait</t>
    </r>
    <r>
      <rPr>
        <sz val="11"/>
        <color rgb="FF000000"/>
        <rFont val="Calibri"/>
        <family val="2"/>
        <scheme val="minor"/>
      </rPr>
      <t xml:space="preserve"> until the process was completed in making the system available. I requested a 10% in order to purchase the items that we had to put back. However, he still has not sent me the coupon in order to make my purchase. Disappointed!</t>
    </r>
  </si>
  <si>
    <r>
      <t xml:space="preserve">Your company has put my family in danger by supplying </t>
    </r>
    <r>
      <rPr>
        <b/>
        <sz val="11"/>
        <color rgb="FFFF0000"/>
        <rFont val="Calibri"/>
        <family val="2"/>
        <scheme val="minor"/>
      </rPr>
      <t>inferior</t>
    </r>
    <r>
      <rPr>
        <sz val="11"/>
        <color rgb="FF000000"/>
        <rFont val="Calibri"/>
        <family val="2"/>
        <scheme val="minor"/>
      </rPr>
      <t xml:space="preserve"> building material at premium pricing.</t>
    </r>
  </si>
  <si>
    <r>
      <t xml:space="preserve">I emailed Stephanie 3 days ago with some questions. Never got a reply. I was ignored and there is </t>
    </r>
    <r>
      <rPr>
        <b/>
        <sz val="11"/>
        <color rgb="FFFF0000"/>
        <rFont val="Calibri"/>
        <family val="2"/>
        <scheme val="minor"/>
      </rPr>
      <t>no resolution</t>
    </r>
  </si>
  <si>
    <r>
      <t xml:space="preserve">She was </t>
    </r>
    <r>
      <rPr>
        <b/>
        <sz val="11"/>
        <color rgb="FFFF0000"/>
        <rFont val="Calibri"/>
        <family val="2"/>
        <scheme val="minor"/>
      </rPr>
      <t>horrible</t>
    </r>
    <r>
      <rPr>
        <sz val="11"/>
        <color rgb="FF000000"/>
        <rFont val="Calibri"/>
        <family val="2"/>
        <scheme val="minor"/>
      </rPr>
      <t xml:space="preserve">  Did not understand the situation atall Had </t>
    </r>
    <r>
      <rPr>
        <b/>
        <sz val="11"/>
        <color rgb="FFFF0000"/>
        <rFont val="Calibri"/>
        <family val="2"/>
        <scheme val="minor"/>
      </rPr>
      <t>wrong information</t>
    </r>
    <r>
      <rPr>
        <sz val="11"/>
        <color rgb="FF000000"/>
        <rFont val="Calibri"/>
        <family val="2"/>
        <scheme val="minor"/>
      </rPr>
      <t xml:space="preserve"> that my product was warranties for 1 year where as it was for two years Hod to keep chatting with her for more than half hour I have never run into this kind of </t>
    </r>
    <r>
      <rPr>
        <b/>
        <sz val="11"/>
        <color rgb="FFFF0000"/>
        <rFont val="Calibri"/>
        <family val="2"/>
        <scheme val="minor"/>
      </rPr>
      <t>arrogant</t>
    </r>
    <r>
      <rPr>
        <sz val="11"/>
        <color rgb="FF000000"/>
        <rFont val="Calibri"/>
        <family val="2"/>
        <scheme val="minor"/>
      </rPr>
      <t xml:space="preserve"> customer service person What a </t>
    </r>
    <r>
      <rPr>
        <b/>
        <sz val="11"/>
        <color rgb="FFFF0000"/>
        <rFont val="Calibri"/>
        <family val="2"/>
        <scheme val="minor"/>
      </rPr>
      <t>bad experience</t>
    </r>
    <r>
      <rPr>
        <sz val="11"/>
        <color rgb="FF000000"/>
        <rFont val="Calibri"/>
        <family val="2"/>
        <scheme val="minor"/>
      </rPr>
      <t xml:space="preserve">  I never thought Home Depot is this kind of unresponsive company </t>
    </r>
    <r>
      <rPr>
        <b/>
        <sz val="11"/>
        <color rgb="FFFF0000"/>
        <rFont val="Calibri"/>
        <family val="2"/>
        <scheme val="minor"/>
      </rPr>
      <t>Train</t>
    </r>
    <r>
      <rPr>
        <sz val="11"/>
        <color rgb="FF000000"/>
        <rFont val="Calibri"/>
        <family val="2"/>
        <scheme val="minor"/>
      </rPr>
      <t xml:space="preserve"> your people properly and tell them to </t>
    </r>
    <r>
      <rPr>
        <b/>
        <sz val="11"/>
        <color rgb="FFFF0000"/>
        <rFont val="Calibri"/>
        <family val="2"/>
        <scheme val="minor"/>
      </rPr>
      <t>listen</t>
    </r>
    <r>
      <rPr>
        <sz val="11"/>
        <color rgb="FF000000"/>
        <rFont val="Calibri"/>
        <family val="2"/>
        <scheme val="minor"/>
      </rPr>
      <t xml:space="preserve"> to customer</t>
    </r>
  </si>
  <si>
    <r>
      <t xml:space="preserve">The case is </t>
    </r>
    <r>
      <rPr>
        <b/>
        <sz val="11"/>
        <color rgb="FFFF0000"/>
        <rFont val="Calibri"/>
        <family val="2"/>
        <scheme val="minor"/>
      </rPr>
      <t>stalled</t>
    </r>
    <r>
      <rPr>
        <sz val="11"/>
        <color rgb="FF000000"/>
        <rFont val="Calibri"/>
        <family val="2"/>
        <scheme val="minor"/>
      </rPr>
      <t xml:space="preserve">.  I left messages with Luis regarding update and NO </t>
    </r>
    <r>
      <rPr>
        <b/>
        <sz val="11"/>
        <color rgb="FFFF0000"/>
        <rFont val="Calibri"/>
        <family val="2"/>
        <scheme val="minor"/>
      </rPr>
      <t>CALLS</t>
    </r>
  </si>
  <si>
    <r>
      <t xml:space="preserve">This last home Depot services project was a complete </t>
    </r>
    <r>
      <rPr>
        <b/>
        <sz val="11"/>
        <color rgb="FFFF0000"/>
        <rFont val="Calibri"/>
        <family val="2"/>
        <scheme val="minor"/>
      </rPr>
      <t>disaster</t>
    </r>
    <r>
      <rPr>
        <sz val="11"/>
        <color rgb="FF000000"/>
        <rFont val="Calibri"/>
        <family val="2"/>
        <scheme val="minor"/>
      </rPr>
      <t xml:space="preserve"> this to pro energy solutions.</t>
    </r>
  </si>
  <si>
    <r>
      <t xml:space="preserve">This has nothing to do with people calling to </t>
    </r>
    <r>
      <rPr>
        <b/>
        <sz val="11"/>
        <color rgb="FFFF0000"/>
        <rFont val="Calibri"/>
        <family val="2"/>
        <scheme val="minor"/>
      </rPr>
      <t>follow up</t>
    </r>
    <r>
      <rPr>
        <sz val="11"/>
        <color rgb="FF000000"/>
        <rFont val="Calibri"/>
        <family val="2"/>
        <scheme val="minor"/>
      </rPr>
      <t>. Home Depot has specialty orders and once they come in it takes over a month to have the items installed. Bad business.</t>
    </r>
  </si>
  <si>
    <r>
      <t xml:space="preserve">Yes, decrease the </t>
    </r>
    <r>
      <rPr>
        <b/>
        <sz val="11"/>
        <color rgb="FFFF0000"/>
        <rFont val="Calibri"/>
        <family val="2"/>
        <scheme val="minor"/>
      </rPr>
      <t>wait time</t>
    </r>
    <r>
      <rPr>
        <sz val="11"/>
        <color rgb="FF000000"/>
        <rFont val="Calibri"/>
        <family val="2"/>
        <scheme val="minor"/>
      </rPr>
      <t xml:space="preserve"> for a representative to assist. Try to have more details in the charges on the account, so the representative can give the details to the client. Thank you.!</t>
    </r>
  </si>
  <si>
    <r>
      <t xml:space="preserve">Candis gave exceptional customer service. She was attentive, listened to my complaint.  Unlike my </t>
    </r>
    <r>
      <rPr>
        <b/>
        <sz val="11"/>
        <color rgb="FFFF0000"/>
        <rFont val="Calibri"/>
        <family val="2"/>
        <scheme val="minor"/>
      </rPr>
      <t>terrible</t>
    </r>
    <r>
      <rPr>
        <sz val="11"/>
        <color rgb="FF000000"/>
        <rFont val="Calibri"/>
        <family val="2"/>
        <scheme val="minor"/>
      </rPr>
      <t xml:space="preserve"> experience at the Clifton Heights Pa </t>
    </r>
    <r>
      <rPr>
        <b/>
        <sz val="11"/>
        <color rgb="FFFF0000"/>
        <rFont val="Calibri"/>
        <family val="2"/>
        <scheme val="minor"/>
      </rPr>
      <t>store</t>
    </r>
    <r>
      <rPr>
        <sz val="11"/>
        <color rgb="FF000000"/>
        <rFont val="Calibri"/>
        <family val="2"/>
        <scheme val="minor"/>
      </rPr>
      <t xml:space="preserve"> #4114</t>
    </r>
  </si>
  <si>
    <r>
      <t xml:space="preserve">My experience was </t>
    </r>
    <r>
      <rPr>
        <b/>
        <sz val="11"/>
        <color rgb="FFFF0000"/>
        <rFont val="Calibri"/>
        <family val="2"/>
        <scheme val="minor"/>
      </rPr>
      <t>horrible</t>
    </r>
    <r>
      <rPr>
        <sz val="11"/>
        <color rgb="FF000000"/>
        <rFont val="Calibri"/>
        <family val="2"/>
        <scheme val="minor"/>
      </rPr>
      <t xml:space="preserve">.  The piece was not assembled, I received </t>
    </r>
    <r>
      <rPr>
        <b/>
        <sz val="11"/>
        <color rgb="FFFF0000"/>
        <rFont val="Calibri"/>
        <family val="2"/>
        <scheme val="minor"/>
      </rPr>
      <t>conflicting information</t>
    </r>
    <r>
      <rPr>
        <sz val="11"/>
        <color rgb="FF000000"/>
        <rFont val="Calibri"/>
        <family val="2"/>
        <scheme val="minor"/>
      </rPr>
      <t xml:space="preserve"> about renting a vehicle through HD, the item was delayed for delivery, it was </t>
    </r>
    <r>
      <rPr>
        <b/>
        <sz val="11"/>
        <color rgb="FFFF0000"/>
        <rFont val="Calibri"/>
        <family val="2"/>
        <scheme val="minor"/>
      </rPr>
      <t>damaged</t>
    </r>
    <r>
      <rPr>
        <sz val="11"/>
        <color rgb="FF000000"/>
        <rFont val="Calibri"/>
        <family val="2"/>
        <scheme val="minor"/>
      </rPr>
      <t xml:space="preserve"> during assembly, delivery was then delayed again.  It was not a great experience at all.</t>
    </r>
  </si>
  <si>
    <r>
      <t xml:space="preserve">I </t>
    </r>
    <r>
      <rPr>
        <b/>
        <sz val="11"/>
        <color rgb="FFFF0000"/>
        <rFont val="Calibri"/>
        <family val="2"/>
        <scheme val="minor"/>
      </rPr>
      <t>have not received</t>
    </r>
    <r>
      <rPr>
        <sz val="11"/>
        <color rgb="FF000000"/>
        <rFont val="Calibri"/>
        <family val="2"/>
        <scheme val="minor"/>
      </rPr>
      <t xml:space="preserve"> product but, I am away from home and it may be at post office.</t>
    </r>
  </si>
  <si>
    <r>
      <t xml:space="preserve">The agent / Customer Service Rep was very pleasant, however she was on a </t>
    </r>
    <r>
      <rPr>
        <b/>
        <sz val="11"/>
        <color rgb="FFFF0000"/>
        <rFont val="Calibri"/>
        <family val="2"/>
        <scheme val="minor"/>
      </rPr>
      <t>speaker</t>
    </r>
    <r>
      <rPr>
        <sz val="11"/>
        <color rgb="FF000000"/>
        <rFont val="Calibri"/>
        <family val="2"/>
        <scheme val="minor"/>
      </rPr>
      <t xml:space="preserve"> phone or cheap </t>
    </r>
    <r>
      <rPr>
        <b/>
        <sz val="11"/>
        <color rgb="FFFF0000"/>
        <rFont val="Calibri"/>
        <family val="2"/>
        <scheme val="minor"/>
      </rPr>
      <t>headset</t>
    </r>
    <r>
      <rPr>
        <sz val="11"/>
        <color rgb="FF000000"/>
        <rFont val="Calibri"/>
        <family val="2"/>
        <scheme val="minor"/>
      </rPr>
      <t xml:space="preserve"> and she could not be heard clearly, so I had to hang up. Moments later, a representative of King of Fans called me to apologize for the situation.    If you can get Amy a good headset and NOT a speakerphone, then I''m sure she'll be on her way to become a great Customer Service Agent.</t>
    </r>
  </si>
  <si>
    <r>
      <t xml:space="preserve">I made a cash purchase for a big ticket item. I was sold your </t>
    </r>
    <r>
      <rPr>
        <b/>
        <sz val="11"/>
        <color rgb="FFFF0000"/>
        <rFont val="Calibri"/>
        <family val="2"/>
        <scheme val="minor"/>
      </rPr>
      <t>warranty</t>
    </r>
    <r>
      <rPr>
        <sz val="11"/>
        <color rgb="FF000000"/>
        <rFont val="Calibri"/>
        <family val="2"/>
        <scheme val="minor"/>
      </rPr>
      <t xml:space="preserve">. I tried taking the item back to the </t>
    </r>
    <r>
      <rPr>
        <b/>
        <sz val="11"/>
        <color rgb="FFFF0000"/>
        <rFont val="Calibri"/>
        <family val="2"/>
        <scheme val="minor"/>
      </rPr>
      <t>store</t>
    </r>
    <r>
      <rPr>
        <sz val="11"/>
        <color rgb="FF000000"/>
        <rFont val="Calibri"/>
        <family val="2"/>
        <scheme val="minor"/>
      </rPr>
      <t xml:space="preserve"> when it </t>
    </r>
    <r>
      <rPr>
        <b/>
        <sz val="11"/>
        <color rgb="FFFF0000"/>
        <rFont val="Calibri"/>
        <family val="2"/>
        <scheme val="minor"/>
      </rPr>
      <t>stopped working</t>
    </r>
    <r>
      <rPr>
        <sz val="11"/>
        <color rgb="FF000000"/>
        <rFont val="Calibri"/>
        <family val="2"/>
        <scheme val="minor"/>
      </rPr>
      <t xml:space="preserve">. I was told not possible with the receipt. I was told no warranty was found I was to without a receipt nothing could be done. I was told this by Home Depot </t>
    </r>
    <r>
      <rPr>
        <b/>
        <sz val="11"/>
        <color rgb="FFFF0000"/>
        <rFont val="Calibri"/>
        <family val="2"/>
        <scheme val="minor"/>
      </rPr>
      <t>managers</t>
    </r>
    <r>
      <rPr>
        <sz val="11"/>
        <color rgb="FF000000"/>
        <rFont val="Calibri"/>
        <family val="2"/>
        <scheme val="minor"/>
      </rPr>
      <t xml:space="preserve"> staff customer rep warranty persons also. I found my receipt it was linked to a mobile number I was told nothing was linked to (receipt #1206 07 06606 06/04/2020 4474. Total purchase $471.43 @ 6:41pm est. Home Depot freeport Ny 11520</t>
    </r>
  </si>
  <si>
    <r>
      <t xml:space="preserve">Home Depot Customer Service, particularly Kellie, was a pleasure to work with - she was professional, pleasant and knowledgeable. The problem remains with the </t>
    </r>
    <r>
      <rPr>
        <b/>
        <sz val="11"/>
        <color rgb="FFFF0000"/>
        <rFont val="Calibri"/>
        <family val="2"/>
        <scheme val="minor"/>
      </rPr>
      <t>store</t>
    </r>
    <r>
      <rPr>
        <sz val="11"/>
        <color rgb="FF000000"/>
        <rFont val="Calibri"/>
        <family val="2"/>
        <scheme val="minor"/>
      </rPr>
      <t xml:space="preserve"> clerk and </t>
    </r>
    <r>
      <rPr>
        <b/>
        <sz val="11"/>
        <color rgb="FFFF0000"/>
        <rFont val="Calibri"/>
        <family val="2"/>
        <scheme val="minor"/>
      </rPr>
      <t>manager</t>
    </r>
    <r>
      <rPr>
        <sz val="11"/>
        <color rgb="FF000000"/>
        <rFont val="Calibri"/>
        <family val="2"/>
        <scheme val="minor"/>
      </rPr>
      <t xml:space="preserve"> (names unknown) who were </t>
    </r>
    <r>
      <rPr>
        <b/>
        <sz val="11"/>
        <color rgb="FFFF0000"/>
        <rFont val="Calibri"/>
        <family val="2"/>
        <scheme val="minor"/>
      </rPr>
      <t>snide</t>
    </r>
    <r>
      <rPr>
        <sz val="11"/>
        <color rgb="FF000000"/>
        <rFont val="Calibri"/>
        <family val="2"/>
        <scheme val="minor"/>
      </rPr>
      <t xml:space="preserve">, condescending, dismissive and lacking in correct understanding of the product </t>
    </r>
    <r>
      <rPr>
        <b/>
        <sz val="11"/>
        <color rgb="FFFF0000"/>
        <rFont val="Calibri"/>
        <family val="2"/>
        <scheme val="minor"/>
      </rPr>
      <t>warranty</t>
    </r>
    <r>
      <rPr>
        <sz val="11"/>
        <color rgb="FF000000"/>
        <rFont val="Calibri"/>
        <family val="2"/>
        <scheme val="minor"/>
      </rPr>
      <t xml:space="preserve"> for which they were making decisions. These two need remedial </t>
    </r>
    <r>
      <rPr>
        <b/>
        <sz val="11"/>
        <color rgb="FFFF0000"/>
        <rFont val="Calibri"/>
        <family val="2"/>
        <scheme val="minor"/>
      </rPr>
      <t>training</t>
    </r>
    <r>
      <rPr>
        <sz val="11"/>
        <color rgb="FF000000"/>
        <rFont val="Calibri"/>
        <family val="2"/>
        <scheme val="minor"/>
      </rPr>
      <t xml:space="preserve"> in product and in </t>
    </r>
    <r>
      <rPr>
        <b/>
        <sz val="11"/>
        <color rgb="FFFF0000"/>
        <rFont val="Calibri"/>
        <family val="2"/>
        <scheme val="minor"/>
      </rPr>
      <t>human</t>
    </r>
    <r>
      <rPr>
        <sz val="11"/>
        <color rgb="FF000000"/>
        <rFont val="Calibri"/>
        <family val="2"/>
        <scheme val="minor"/>
      </rPr>
      <t xml:space="preserve"> relations. Followup communications with Teri Davis from this same store were on a professional and courteous level.</t>
    </r>
  </si>
  <si>
    <r>
      <t xml:space="preserve">False advertising practices from the Home Depot company to a customer 70% means nothing when you pic out at what was already priced from the 70% rack and then say that you were wrong on putting that product out on the rack and painted it purple which is the color of the 70% rack and the customer picked through the ruble </t>
    </r>
    <r>
      <rPr>
        <b/>
        <sz val="11"/>
        <color rgb="FFFF0000"/>
        <rFont val="Calibri"/>
        <family val="2"/>
        <scheme val="minor"/>
      </rPr>
      <t>for hours</t>
    </r>
    <r>
      <rPr>
        <sz val="11"/>
        <color rgb="FF000000"/>
        <rFont val="Calibri"/>
        <family val="2"/>
        <scheme val="minor"/>
      </rPr>
      <t xml:space="preserve"> for their choice. I was humiliated and embarrassed by your </t>
    </r>
    <r>
      <rPr>
        <b/>
        <sz val="11"/>
        <color rgb="FFFF0000"/>
        <rFont val="Calibri"/>
        <family val="2"/>
        <scheme val="minor"/>
      </rPr>
      <t>manager</t>
    </r>
    <r>
      <rPr>
        <sz val="11"/>
        <color rgb="FF000000"/>
        <rFont val="Calibri"/>
        <family val="2"/>
        <scheme val="minor"/>
      </rPr>
      <t xml:space="preserve">  in front of other customers and accused of painting the product myself.</t>
    </r>
  </si>
  <si>
    <r>
      <t xml:space="preserve">Josh,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is one big reason i go back.   He needs to be a V.P.    Also, all clerical help are great.</t>
    </r>
  </si>
  <si>
    <r>
      <t xml:space="preserve">If Sanskrit is the company that manufactures the door that I purchase. Then, NO, I will </t>
    </r>
    <r>
      <rPr>
        <b/>
        <sz val="11"/>
        <color rgb="FFFF0000"/>
        <rFont val="Calibri"/>
        <family val="2"/>
        <scheme val="minor"/>
      </rPr>
      <t>never purchase</t>
    </r>
    <r>
      <rPr>
        <sz val="11"/>
        <color rgb="FF000000"/>
        <rFont val="Calibri"/>
        <family val="2"/>
        <scheme val="minor"/>
      </rPr>
      <t xml:space="preserve"> anything from them again. Not only was there a delay in the arrival of the door, but when I told the lady that I wanted the door in white, never did she tell me that the door is only shipped raw. The professional painter told me today, that the trim on the door is PLASTIC! PLASTIC! PLASTIC! They sent some sort of plastic screw to plug the holes. #Very </t>
    </r>
    <r>
      <rPr>
        <b/>
        <sz val="11"/>
        <color rgb="FFFF0000"/>
        <rFont val="Calibri"/>
        <family val="2"/>
        <scheme val="minor"/>
      </rPr>
      <t>disappointing</t>
    </r>
    <r>
      <rPr>
        <sz val="11"/>
        <color rgb="FF000000"/>
        <rFont val="Calibri"/>
        <family val="2"/>
        <scheme val="minor"/>
      </rPr>
      <t>.</t>
    </r>
  </si>
  <si>
    <r>
      <t xml:space="preserve">Was not easy to get help I had to keep going through an </t>
    </r>
    <r>
      <rPr>
        <b/>
        <sz val="11"/>
        <color rgb="FFFF0000"/>
        <rFont val="Calibri"/>
        <family val="2"/>
        <scheme val="minor"/>
      </rPr>
      <t>automated system</t>
    </r>
    <r>
      <rPr>
        <sz val="11"/>
        <color rgb="FF000000"/>
        <rFont val="Calibri"/>
        <family val="2"/>
        <scheme val="minor"/>
      </rPr>
      <t xml:space="preserve"> that did not understand </t>
    </r>
    <r>
      <rPr>
        <b/>
        <sz val="11"/>
        <color rgb="FFFF0000"/>
        <rFont val="Calibri"/>
        <family val="2"/>
        <scheme val="minor"/>
      </rPr>
      <t>English</t>
    </r>
    <r>
      <rPr>
        <sz val="11"/>
        <color rgb="FF000000"/>
        <rFont val="Calibri"/>
        <family val="2"/>
        <scheme val="minor"/>
      </rPr>
      <t xml:space="preserve"> or something.  My question could not have been simpler yet it </t>
    </r>
    <r>
      <rPr>
        <b/>
        <sz val="11"/>
        <color rgb="FFFF0000"/>
        <rFont val="Calibri"/>
        <family val="2"/>
        <scheme val="minor"/>
      </rPr>
      <t>kept asking</t>
    </r>
    <r>
      <rPr>
        <sz val="11"/>
        <color rgb="FF000000"/>
        <rFont val="Calibri"/>
        <family val="2"/>
        <scheme val="minor"/>
      </rPr>
      <t xml:space="preserve"> me to retype the same information over several time.  It was very </t>
    </r>
    <r>
      <rPr>
        <b/>
        <sz val="11"/>
        <color rgb="FFFF0000"/>
        <rFont val="Calibri"/>
        <family val="2"/>
        <scheme val="minor"/>
      </rPr>
      <t>frustrating</t>
    </r>
    <r>
      <rPr>
        <sz val="11"/>
        <color rgb="FF000000"/>
        <rFont val="Calibri"/>
        <family val="2"/>
        <scheme val="minor"/>
      </rPr>
      <t xml:space="preserve">. In the end I </t>
    </r>
    <r>
      <rPr>
        <b/>
        <sz val="11"/>
        <color rgb="FFFF0000"/>
        <rFont val="Calibri"/>
        <family val="2"/>
        <scheme val="minor"/>
      </rPr>
      <t>did not get an answer</t>
    </r>
    <r>
      <rPr>
        <sz val="11"/>
        <color rgb="FF000000"/>
        <rFont val="Calibri"/>
        <family val="2"/>
        <scheme val="minor"/>
      </rPr>
      <t xml:space="preserve"> to me question.</t>
    </r>
  </si>
  <si>
    <r>
      <t xml:space="preserve">Was having technical issues, called but service representative was </t>
    </r>
    <r>
      <rPr>
        <b/>
        <sz val="11"/>
        <color rgb="FFFF0000"/>
        <rFont val="Calibri"/>
        <family val="2"/>
        <scheme val="minor"/>
      </rPr>
      <t>not able to help</t>
    </r>
    <r>
      <rPr>
        <sz val="11"/>
        <color rgb="FF000000"/>
        <rFont val="Calibri"/>
        <family val="2"/>
        <scheme val="minor"/>
      </rPr>
      <t xml:space="preserve">. Told him I had a electrical contractor there with me and could he put us in contact with a technician. Was told </t>
    </r>
    <r>
      <rPr>
        <b/>
        <sz val="11"/>
        <color rgb="FFFF0000"/>
        <rFont val="Calibri"/>
        <family val="2"/>
        <scheme val="minor"/>
      </rPr>
      <t>would call me back</t>
    </r>
    <r>
      <rPr>
        <sz val="11"/>
        <color rgb="FF000000"/>
        <rFont val="Calibri"/>
        <family val="2"/>
        <scheme val="minor"/>
      </rPr>
      <t xml:space="preserve"> within the hour. Received actual callback many </t>
    </r>
    <r>
      <rPr>
        <b/>
        <sz val="11"/>
        <color rgb="FFFF0000"/>
        <rFont val="Calibri"/>
        <family val="2"/>
        <scheme val="minor"/>
      </rPr>
      <t>hours later</t>
    </r>
    <r>
      <rPr>
        <sz val="11"/>
        <color rgb="FF000000"/>
        <rFont val="Calibri"/>
        <family val="2"/>
        <scheme val="minor"/>
      </rPr>
      <t xml:space="preserve">. So took device back, got </t>
    </r>
    <r>
      <rPr>
        <b/>
        <sz val="11"/>
        <color rgb="FFFF0000"/>
        <rFont val="Calibri"/>
        <family val="2"/>
        <scheme val="minor"/>
      </rPr>
      <t>credit</t>
    </r>
    <r>
      <rPr>
        <sz val="11"/>
        <color rgb="FF000000"/>
        <rFont val="Calibri"/>
        <family val="2"/>
        <scheme val="minor"/>
      </rPr>
      <t xml:space="preserve"> and went to another home improvement </t>
    </r>
    <r>
      <rPr>
        <b/>
        <sz val="11"/>
        <color rgb="FFFF0000"/>
        <rFont val="Calibri"/>
        <family val="2"/>
        <scheme val="minor"/>
      </rPr>
      <t>store</t>
    </r>
    <r>
      <rPr>
        <sz val="11"/>
        <color rgb="FF000000"/>
        <rFont val="Calibri"/>
        <family val="2"/>
        <scheme val="minor"/>
      </rPr>
      <t>, and bought a device that worked</t>
    </r>
  </si>
  <si>
    <r>
      <t xml:space="preserve">Eric was a good representative. Unfortunately, the information on the </t>
    </r>
    <r>
      <rPr>
        <b/>
        <sz val="11"/>
        <color rgb="FFFF0000"/>
        <rFont val="Calibri"/>
        <family val="2"/>
        <scheme val="minor"/>
      </rPr>
      <t>web</t>
    </r>
    <r>
      <rPr>
        <sz val="11"/>
        <color rgb="FF000000"/>
        <rFont val="Calibri"/>
        <family val="2"/>
        <scheme val="minor"/>
      </rPr>
      <t xml:space="preserve"> site was in error and he was not able to access the </t>
    </r>
    <r>
      <rPr>
        <b/>
        <sz val="11"/>
        <color rgb="FFFF0000"/>
        <rFont val="Calibri"/>
        <family val="2"/>
        <scheme val="minor"/>
      </rPr>
      <t>correct information</t>
    </r>
    <r>
      <rPr>
        <sz val="11"/>
        <color rgb="FF000000"/>
        <rFont val="Calibri"/>
        <family val="2"/>
        <scheme val="minor"/>
      </rPr>
      <t xml:space="preserve"> regarding the product I wanted. By the time I finished trying to get the information, the product that I wanted to buy had increased in price by $600+.   I had to find another product on Wayfair that I did finally purchase, but it is not what I really wanted, so I am </t>
    </r>
    <r>
      <rPr>
        <b/>
        <sz val="11"/>
        <color rgb="FFFF0000"/>
        <rFont val="Calibri"/>
        <family val="2"/>
        <scheme val="minor"/>
      </rPr>
      <t>dissatisfied</t>
    </r>
    <r>
      <rPr>
        <sz val="11"/>
        <color rgb="FF000000"/>
        <rFont val="Calibri"/>
        <family val="2"/>
        <scheme val="minor"/>
      </rPr>
      <t xml:space="preserve"> overall all with Home Depot on this.</t>
    </r>
  </si>
  <si>
    <r>
      <t xml:space="preserve">Dear Customer Service,  I am writing to express my deep disappointment and </t>
    </r>
    <r>
      <rPr>
        <b/>
        <sz val="11"/>
        <color rgb="FFFF0000"/>
        <rFont val="Calibri"/>
        <family val="2"/>
        <scheme val="minor"/>
      </rPr>
      <t>frustration</t>
    </r>
    <r>
      <rPr>
        <sz val="11"/>
        <color rgb="FF000000"/>
        <rFont val="Calibri"/>
        <family val="2"/>
        <scheme val="minor"/>
      </rPr>
      <t xml:space="preserve"> regarding a recent purchase and the subsequent customer service experience.   On my recent trip to Palisades, NY, I purchased a Moen faucet from your Home Depot branch. A few days later, upon hiring a professional plumber to install it, I was dismayed to find that the faucet, which was sealed in its box, was not new as I had expected, but a clearly used and filthy item that appeared to be years old.  Given the </t>
    </r>
    <r>
      <rPr>
        <b/>
        <sz val="11"/>
        <color rgb="FFFF0000"/>
        <rFont val="Calibri"/>
        <family val="2"/>
        <scheme val="minor"/>
      </rPr>
      <t>appalling</t>
    </r>
    <r>
      <rPr>
        <sz val="11"/>
        <color rgb="FF000000"/>
        <rFont val="Calibri"/>
        <family val="2"/>
        <scheme val="minor"/>
      </rPr>
      <t xml:space="preserve"> state of the product, I tried to </t>
    </r>
    <r>
      <rPr>
        <b/>
        <sz val="11"/>
        <color rgb="FFFF0000"/>
        <rFont val="Calibri"/>
        <family val="2"/>
        <scheme val="minor"/>
      </rPr>
      <t>exchange</t>
    </r>
    <r>
      <rPr>
        <sz val="11"/>
        <color rgb="FF000000"/>
        <rFont val="Calibri"/>
        <family val="2"/>
        <scheme val="minor"/>
      </rPr>
      <t xml:space="preserve"> the faucet at my local Home Depot in Hackettstown, NJ, which is significantly closer to my home. However, I was told that they were not able to accept the return because the product was used, and was instead instructed to return it to the original </t>
    </r>
    <r>
      <rPr>
        <b/>
        <sz val="11"/>
        <color rgb="FFFF0000"/>
        <rFont val="Calibri"/>
        <family val="2"/>
        <scheme val="minor"/>
      </rPr>
      <t>store</t>
    </r>
    <r>
      <rPr>
        <sz val="11"/>
        <color rgb="FF000000"/>
        <rFont val="Calibri"/>
        <family val="2"/>
        <scheme val="minor"/>
      </rPr>
      <t xml:space="preserve"> in Palisades, NY - </t>
    </r>
    <r>
      <rPr>
        <b/>
        <sz val="11"/>
        <color rgb="FFFF0000"/>
        <rFont val="Calibri"/>
        <family val="2"/>
        <scheme val="minor"/>
      </rPr>
      <t>an hour</t>
    </r>
    <r>
      <rPr>
        <sz val="11"/>
        <color rgb="FF000000"/>
        <rFont val="Calibri"/>
        <family val="2"/>
        <scheme val="minor"/>
      </rPr>
      <t xml:space="preserve"> and a half away.  Further, when I attempted to resolve this issue through your customer service hotline, I found it to be a complete </t>
    </r>
    <r>
      <rPr>
        <b/>
        <sz val="11"/>
        <color rgb="FFFF0000"/>
        <rFont val="Calibri"/>
        <family val="2"/>
        <scheme val="minor"/>
      </rPr>
      <t>waste of time</t>
    </r>
    <r>
      <rPr>
        <sz val="11"/>
        <color rgb="FF000000"/>
        <rFont val="Calibri"/>
        <family val="2"/>
        <scheme val="minor"/>
      </rPr>
      <t xml:space="preserve">. Despite my plea to </t>
    </r>
    <r>
      <rPr>
        <b/>
        <sz val="11"/>
        <color rgb="FFFF0000"/>
        <rFont val="Calibri"/>
        <family val="2"/>
        <scheme val="minor"/>
      </rPr>
      <t>escalate</t>
    </r>
    <r>
      <rPr>
        <sz val="11"/>
        <color rgb="FF000000"/>
        <rFont val="Calibri"/>
        <family val="2"/>
        <scheme val="minor"/>
      </rPr>
      <t xml:space="preserve"> the matter, I received a voice mail the next day informing me that the case had been closed. This level of service is utterly unacceptable.   I''m now out $200 for the plumber's service fee and have spent considerable time trying to find a resolution. The only solution suggested was entirely inconvenient, requiring me to return to a store located a significant distance away.   I was made to felt as though I was the one trying to deceive the company at my local Home Depot, rather than being the aggrieved party. I felt completely </t>
    </r>
    <r>
      <rPr>
        <b/>
        <sz val="11"/>
        <color rgb="FFFF0000"/>
        <rFont val="Calibri"/>
        <family val="2"/>
        <scheme val="minor"/>
      </rPr>
      <t>let down</t>
    </r>
    <r>
      <rPr>
        <sz val="11"/>
        <color rgb="FF000000"/>
        <rFont val="Calibri"/>
        <family val="2"/>
        <scheme val="minor"/>
      </rPr>
      <t xml:space="preserve"> by this </t>
    </r>
    <r>
      <rPr>
        <b/>
        <sz val="11"/>
        <color rgb="FFFF0000"/>
        <rFont val="Calibri"/>
        <family val="2"/>
        <scheme val="minor"/>
      </rPr>
      <t>poor customer service</t>
    </r>
    <r>
      <rPr>
        <sz val="11"/>
        <color rgb="FF000000"/>
        <rFont val="Calibri"/>
        <family val="2"/>
        <scheme val="minor"/>
      </rPr>
      <t xml:space="preserve"> experience.  Given the lack of assistance, I am considering taking my future business to Lowe's instead. I expect better treatment as a customer, and I certainly do not anticipate receiving used products when I pay for new ones.  I am requesting a full </t>
    </r>
    <r>
      <rPr>
        <b/>
        <sz val="11"/>
        <color rgb="FFFF0000"/>
        <rFont val="Calibri"/>
        <family val="2"/>
        <scheme val="minor"/>
      </rPr>
      <t>refund</t>
    </r>
    <r>
      <rPr>
        <sz val="11"/>
        <color rgb="FF000000"/>
        <rFont val="Calibri"/>
        <family val="2"/>
        <scheme val="minor"/>
      </rPr>
      <t xml:space="preserve"> for the faucet, reimbursement for the plumber's fees, and an apology for the distress this situation has caused. I believe these steps will start to make up for the unacceptable experience I have faced.  Looking forward to your prompt attention and resolution to this matter. You can contact me via cell phone 973-934-3053 or via email brett.t.robertson@gmail.com.   Sincerely,  Brett</t>
    </r>
  </si>
  <si>
    <r>
      <t xml:space="preserve">I applied for a 10% Veterans </t>
    </r>
    <r>
      <rPr>
        <b/>
        <sz val="11"/>
        <color rgb="FFFF0000"/>
        <rFont val="Calibri"/>
        <family val="2"/>
        <scheme val="minor"/>
      </rPr>
      <t>Discount</t>
    </r>
    <r>
      <rPr>
        <sz val="11"/>
        <color rgb="FF000000"/>
        <rFont val="Calibri"/>
        <family val="2"/>
        <scheme val="minor"/>
      </rPr>
      <t xml:space="preserve"> Program. I am retired Officer with 31years of military service. Your representative could not register me to a computer problem. Please advise.</t>
    </r>
  </si>
  <si>
    <r>
      <t xml:space="preserve">Jesus was very helpful.  Hoping I receive the correct hinges needed to </t>
    </r>
    <r>
      <rPr>
        <b/>
        <sz val="11"/>
        <color rgb="FFFF0000"/>
        <rFont val="Calibri"/>
        <family val="2"/>
        <scheme val="minor"/>
      </rPr>
      <t>repair</t>
    </r>
    <r>
      <rPr>
        <sz val="11"/>
        <color rgb="FF000000"/>
        <rFont val="Calibri"/>
        <family val="2"/>
        <scheme val="minor"/>
      </rPr>
      <t xml:space="preserve"> my vanity purchased just 6-7 yrs ago.</t>
    </r>
  </si>
  <si>
    <r>
      <t xml:space="preserve">Home Depot offers a 10% Military </t>
    </r>
    <r>
      <rPr>
        <b/>
        <sz val="11"/>
        <color rgb="FFFF0000"/>
        <rFont val="Calibri"/>
        <family val="2"/>
        <scheme val="minor"/>
      </rPr>
      <t>discount</t>
    </r>
    <r>
      <rPr>
        <sz val="11"/>
        <color rgb="FF000000"/>
        <rFont val="Calibri"/>
        <family val="2"/>
        <scheme val="minor"/>
      </rPr>
      <t xml:space="preserve"> on most items, which is very nice, thank you. However, it is very difficult to take advantage of this using the Home Depot App. If I don''t open the app at home before I go to HD, and bring up the QR code, it is then impossible to do it in the </t>
    </r>
    <r>
      <rPr>
        <b/>
        <sz val="11"/>
        <color rgb="FFFF0000"/>
        <rFont val="Calibri"/>
        <family val="2"/>
        <scheme val="minor"/>
      </rPr>
      <t>store</t>
    </r>
    <r>
      <rPr>
        <sz val="11"/>
        <color rgb="FF000000"/>
        <rFont val="Calibri"/>
        <family val="2"/>
        <scheme val="minor"/>
      </rPr>
      <t xml:space="preserve">. The App wants me to log into something called Argus(I think) and I have no way to do that. My HD login information </t>
    </r>
    <r>
      <rPr>
        <b/>
        <sz val="11"/>
        <color rgb="FFFF0000"/>
        <rFont val="Calibri"/>
        <family val="2"/>
        <scheme val="minor"/>
      </rPr>
      <t>does not work</t>
    </r>
    <r>
      <rPr>
        <sz val="11"/>
        <color rgb="FF000000"/>
        <rFont val="Calibri"/>
        <family val="2"/>
        <scheme val="minor"/>
      </rPr>
      <t>, and nobody at my local HD has any idea what this is. Could you just link the military discount to my mobile number, Like Lowes does? That way my wife can also use it when she shows her Driver's license for ID. Thank you, Don Mateyka</t>
    </r>
  </si>
  <si>
    <t>nothing has been resolved</t>
  </si>
  <si>
    <t>no parts</t>
  </si>
  <si>
    <t>parts that were missing</t>
  </si>
  <si>
    <t>explain a few times</t>
  </si>
  <si>
    <t>have been dealing</t>
  </si>
  <si>
    <t>lot of time</t>
  </si>
  <si>
    <t>never received an update</t>
  </si>
  <si>
    <r>
      <t>Nothing has been resolved</t>
    </r>
    <r>
      <rPr>
        <sz val="11"/>
        <color rgb="FF000000"/>
        <rFont val="Calibri"/>
        <family val="2"/>
        <scheme val="minor"/>
      </rPr>
      <t xml:space="preserve">. We </t>
    </r>
    <r>
      <rPr>
        <b/>
        <sz val="11"/>
        <color rgb="FFFF0000"/>
        <rFont val="Calibri"/>
        <family val="2"/>
        <scheme val="minor"/>
      </rPr>
      <t>have been dealing</t>
    </r>
    <r>
      <rPr>
        <sz val="11"/>
        <color rgb="FF000000"/>
        <rFont val="Calibri"/>
        <family val="2"/>
        <scheme val="minor"/>
      </rPr>
      <t xml:space="preserve"> with the initial problem since May 29th.</t>
    </r>
  </si>
  <si>
    <r>
      <t xml:space="preserve">I had to </t>
    </r>
    <r>
      <rPr>
        <b/>
        <sz val="11"/>
        <color rgb="FFFF0000"/>
        <rFont val="Calibri"/>
        <family val="2"/>
        <scheme val="minor"/>
      </rPr>
      <t>explain a few times</t>
    </r>
    <r>
      <rPr>
        <sz val="11"/>
        <color rgb="FF000000"/>
        <rFont val="Calibri"/>
        <family val="2"/>
        <scheme val="minor"/>
      </rPr>
      <t xml:space="preserve"> to Emmanuel what I was needing to know before he understood.</t>
    </r>
  </si>
  <si>
    <r>
      <t xml:space="preserve">There were </t>
    </r>
    <r>
      <rPr>
        <b/>
        <sz val="11"/>
        <color rgb="FFFF0000"/>
        <rFont val="Calibri"/>
        <family val="2"/>
        <scheme val="minor"/>
      </rPr>
      <t>no parts</t>
    </r>
    <r>
      <rPr>
        <sz val="11"/>
        <color rgb="FF000000"/>
        <rFont val="Calibri"/>
        <family val="2"/>
        <scheme val="minor"/>
      </rPr>
      <t xml:space="preserve"> available for the product. It was delivered with 1 item specific part missing.</t>
    </r>
  </si>
  <si>
    <r>
      <t xml:space="preserve">It took a </t>
    </r>
    <r>
      <rPr>
        <b/>
        <sz val="11"/>
        <color rgb="FFFF0000"/>
        <rFont val="Calibri"/>
        <family val="2"/>
        <scheme val="minor"/>
      </rPr>
      <t>lot of time</t>
    </r>
    <r>
      <rPr>
        <sz val="11"/>
        <color rgb="FF000000"/>
        <rFont val="Calibri"/>
        <family val="2"/>
        <scheme val="minor"/>
      </rPr>
      <t xml:space="preserve"> to get Appointments for measurements and install. I had to get may own contractor to pick up the doors and install.</t>
    </r>
  </si>
  <si>
    <r>
      <t xml:space="preserve">I have 2 kitchen cabinets that were shipped with incorrect hardware. Since the cabinets are sent as complete units from Vietnam, there are </t>
    </r>
    <r>
      <rPr>
        <b/>
        <sz val="11"/>
        <color rgb="FFFF0000"/>
        <rFont val="Calibri"/>
        <family val="2"/>
        <scheme val="minor"/>
      </rPr>
      <t>no parts</t>
    </r>
    <r>
      <rPr>
        <sz val="11"/>
        <color rgb="FF000000"/>
        <rFont val="Calibri"/>
        <family val="2"/>
        <scheme val="minor"/>
      </rPr>
      <t xml:space="preserve"> available in the </t>
    </r>
    <r>
      <rPr>
        <b/>
        <sz val="11"/>
        <color rgb="FFFF0000"/>
        <rFont val="Calibri"/>
        <family val="2"/>
        <scheme val="minor"/>
      </rPr>
      <t>USA</t>
    </r>
    <r>
      <rPr>
        <sz val="11"/>
        <color rgb="FF000000"/>
        <rFont val="Calibri"/>
        <family val="2"/>
        <scheme val="minor"/>
      </rPr>
      <t xml:space="preserve">. Karina's only options were to process a return label (the cabinets are partially assembled) or take a 10% </t>
    </r>
    <r>
      <rPr>
        <b/>
        <sz val="11"/>
        <color rgb="FFFF0000"/>
        <rFont val="Calibri"/>
        <family val="2"/>
        <scheme val="minor"/>
      </rPr>
      <t>discount</t>
    </r>
    <r>
      <rPr>
        <sz val="11"/>
        <color rgb="FF000000"/>
        <rFont val="Calibri"/>
        <family val="2"/>
        <scheme val="minor"/>
      </rPr>
      <t>. Both solutions are poor.</t>
    </r>
  </si>
  <si>
    <r>
      <t xml:space="preserve">Needed recipe luckily I was able to fine otherwise would not have been able to get </t>
    </r>
    <r>
      <rPr>
        <b/>
        <sz val="11"/>
        <color rgb="FFFF0000"/>
        <rFont val="Calibri"/>
        <family val="2"/>
        <scheme val="minor"/>
      </rPr>
      <t>parts that were missing</t>
    </r>
    <r>
      <rPr>
        <sz val="11"/>
        <color rgb="FF000000"/>
        <rFont val="Calibri"/>
        <family val="2"/>
        <scheme val="minor"/>
      </rPr>
      <t>.</t>
    </r>
  </si>
  <si>
    <r>
      <t>Never received an update</t>
    </r>
    <r>
      <rPr>
        <sz val="11"/>
        <color rgb="FF000000"/>
        <rFont val="Calibri"/>
        <family val="2"/>
        <scheme val="minor"/>
      </rPr>
      <t xml:space="preserve"> from Miranda on the outcome of the gift cards.</t>
    </r>
  </si>
  <si>
    <r>
      <t xml:space="preserve">Charlene is a nice person but she only was able to read instructions and was not able to </t>
    </r>
    <r>
      <rPr>
        <b/>
        <sz val="11"/>
        <color rgb="FFFF0000"/>
        <rFont val="Calibri"/>
        <family val="2"/>
        <scheme val="minor"/>
      </rPr>
      <t>deal with the problem</t>
    </r>
    <r>
      <rPr>
        <sz val="11"/>
        <color rgb="FF000000"/>
        <rFont val="Calibri"/>
        <family val="2"/>
        <scheme val="minor"/>
      </rPr>
      <t xml:space="preserve"> with the Defiant product that is sold by HD. I had to take it back to the srore and buy something else from Amazon. The whole thing took a </t>
    </r>
    <r>
      <rPr>
        <b/>
        <sz val="11"/>
        <color rgb="FFFF0000"/>
        <rFont val="Calibri"/>
        <family val="2"/>
        <scheme val="minor"/>
      </rPr>
      <t>lot of time</t>
    </r>
    <r>
      <rPr>
        <sz val="11"/>
        <color rgb="FF000000"/>
        <rFont val="Calibri"/>
        <family val="2"/>
        <scheme val="minor"/>
      </rPr>
      <t xml:space="preserve">. You don''t have staff that know the products is they only look up instructions that come with the product. I was on wait for a </t>
    </r>
    <r>
      <rPr>
        <b/>
        <sz val="11"/>
        <color rgb="FFFF0000"/>
        <rFont val="Calibri"/>
        <family val="2"/>
        <scheme val="minor"/>
      </rPr>
      <t>long time</t>
    </r>
    <r>
      <rPr>
        <sz val="11"/>
        <color rgb="FF000000"/>
        <rFont val="Calibri"/>
        <family val="2"/>
        <scheme val="minor"/>
      </rPr>
      <t xml:space="preserve"> before the call was answered. It was a </t>
    </r>
    <r>
      <rPr>
        <b/>
        <sz val="11"/>
        <color rgb="FFFF0000"/>
        <rFont val="Calibri"/>
        <family val="2"/>
        <scheme val="minor"/>
      </rPr>
      <t>waste of time</t>
    </r>
    <r>
      <rPr>
        <sz val="11"/>
        <color rgb="FF000000"/>
        <rFont val="Calibri"/>
        <family val="2"/>
        <scheme val="minor"/>
      </rPr>
      <t xml:space="preserve"> and the productd was useless.</t>
    </r>
  </si>
  <si>
    <r>
      <t xml:space="preserve">Why sell something you have </t>
    </r>
    <r>
      <rPr>
        <b/>
        <sz val="11"/>
        <color rgb="FFFF0000"/>
        <rFont val="Calibri"/>
        <family val="2"/>
        <scheme val="minor"/>
      </rPr>
      <t>no parts</t>
    </r>
    <r>
      <rPr>
        <sz val="11"/>
        <color rgb="FF000000"/>
        <rFont val="Calibri"/>
        <family val="2"/>
        <scheme val="minor"/>
      </rPr>
      <t xml:space="preserve"> for?</t>
    </r>
  </si>
  <si>
    <r>
      <t xml:space="preserve">As stated in the previous surver, NO ONE has contacted me. </t>
    </r>
    <r>
      <rPr>
        <b/>
        <sz val="11"/>
        <color rgb="FFFF0000"/>
        <rFont val="Calibri"/>
        <family val="2"/>
        <scheme val="minor"/>
      </rPr>
      <t>NOTHING has been resolved</t>
    </r>
  </si>
  <si>
    <r>
      <t xml:space="preserve">The rep was very nice and I thought at first he was helpful..if this case is in regard to inquiry of finding ceiling fan for model my friend had and recommended.  However, the sku number he gave me did not match the model and I spent a </t>
    </r>
    <r>
      <rPr>
        <b/>
        <sz val="11"/>
        <color rgb="FFFF0000"/>
        <rFont val="Calibri"/>
        <family val="2"/>
        <scheme val="minor"/>
      </rPr>
      <t>lot of time</t>
    </r>
    <r>
      <rPr>
        <sz val="11"/>
        <color rgb="FF000000"/>
        <rFont val="Calibri"/>
        <family val="2"/>
        <scheme val="minor"/>
      </rPr>
      <t xml:space="preserve"> looking for something similar online. I couldn''t find a similar flush mount ceiling fan with light.  I was </t>
    </r>
    <r>
      <rPr>
        <b/>
        <sz val="11"/>
        <color rgb="FFFF0000"/>
        <rFont val="Calibri"/>
        <family val="2"/>
        <scheme val="minor"/>
      </rPr>
      <t>disappointed</t>
    </r>
    <r>
      <rPr>
        <sz val="11"/>
        <color rgb="FF000000"/>
        <rFont val="Calibri"/>
        <family val="2"/>
        <scheme val="minor"/>
      </rPr>
      <t>.</t>
    </r>
  </si>
  <si>
    <r>
      <t xml:space="preserve">I bought a fire pit and outside ring  didn''t fit properly  called customer care to get new part, after a few days get an email saying </t>
    </r>
    <r>
      <rPr>
        <b/>
        <sz val="11"/>
        <color rgb="FFFF0000"/>
        <rFont val="Calibri"/>
        <family val="2"/>
        <scheme val="minor"/>
      </rPr>
      <t>no parts</t>
    </r>
    <r>
      <rPr>
        <sz val="11"/>
        <color rgb="FF000000"/>
        <rFont val="Calibri"/>
        <family val="2"/>
        <scheme val="minor"/>
      </rPr>
      <t xml:space="preserve"> available, but could return to </t>
    </r>
    <r>
      <rPr>
        <b/>
        <sz val="11"/>
        <color rgb="FFFF0000"/>
        <rFont val="Calibri"/>
        <family val="2"/>
        <scheme val="minor"/>
      </rPr>
      <t>store</t>
    </r>
    <r>
      <rPr>
        <sz val="11"/>
        <color rgb="FF000000"/>
        <rFont val="Calibri"/>
        <family val="2"/>
        <scheme val="minor"/>
      </rPr>
      <t>.Needed to use it so just made do with product.</t>
    </r>
  </si>
  <si>
    <t>did not receive the emailed receipt</t>
  </si>
  <si>
    <t>I had a brand new deck installed and the contractor put in your lighting transformer. Unfortunately I cannot register it so it will be under warranty because obviously I dont have the receipt. I sent him a text asking for a copy of the receipt and havent had any response so now I cant register the transformer.</t>
  </si>
  <si>
    <t>Your company / merchandise carrier made a Fathers Day gift terrible you destroyed my gift from my kids your company has no moral compass its just toss it around like trash and the best part of it you delivered some ones return that was destroyed and returned and you sent it to me just terrible.</t>
  </si>
  <si>
    <t>Jesus was pleasant, friendly, efficient and did a great job of taking care and of my concerns. I couldnt of asked for anything more!</t>
  </si>
  <si>
    <t>As a handicap individual is why I had all this delivered - I was instructed to dismantle the delivery in the road of a pallet of Rock and 21 2x8x16 deck lumber boards next time and make driver wait&amp; Well being disabled that would take me all day! So end result was we will pick up wood if you band and strap but not bring you more until you pay delivery fee again- So as I shop your competitor they deliver and pick up for occurrence like this! Im extremely disappointed and dissatisfied with Home Depot! We spend A lot however handicap doesnt fit your criteria. It wasnt til i returned the wood I met Brenda at the Orland store I really received help! Brenda went above and beyond to help me! End result is Brenda was saving grace! I will never order and deliver again with services like this! If Orland cant help well Im Menards now!</t>
  </si>
  <si>
    <t>I was not satisfied with Customer Cares response, but it wasnt his fault. Apparently Tool Rental is handled by the individual stores. The particular store in Zephyrhills Florida was terrible. Its three days later and I still havent received the promised call when my reserved rental (which they rented to someone else) arrived.   To solve the problem, I went to the Carrolwood Florida store to rent another one. They were as wonderful as the Zephyrhills store was terrible. Unfortunately I do not know the name of the two guys who helped me, but they were great. There was also a store associate named Doug who was extremely helpful as well.  The Carrolwood store was great.  Customer Care was not helpful because the Zephyrhills store was so profoundly unhelpful.</t>
  </si>
  <si>
    <t>Maribel was great getting back to me several times BUT the process to get the refund from Kevin in Parks (mulch losts its color within a week of purchase) was the worst customer service. I had to physically go back to the store with my receipt, even though I sent all the information to Kevin via email and phone calls, to get the credit back on my credit card (almost an hour drive each way). I emailed Kevin that it was a great inconvenience&amp;he never responded. Took over 2 weeks to get my refund with several emails and phone calls. Disappointed in your process</t>
  </si>
  <si>
    <t>I purchased the Hampton Bay North Pond 52 inch ceiling fan.  A professional electrician tried to install this item.  A grinding sound was present within the mechanism even after three attempts on reinstall/reconnect.  This was not resolved on Saturday.  I promptly returned the item on Sunday.  While I received a full refund, my payment to the electrician ($150) is now a lost investment for me.  The fan itself seemed very flimsy as compared to the existing 30 year old fan I was replacing.  The electrician was instructed to reinstall my existing old fan which works perfectly.  I thought I was upgrading to a newer model in this century.  Obviously, I was mistake .  Hampton Bay is relying on the customer to provided quality control.  I was told to call back after Fourth of July holiday to talk through the issue with a factory specialist. I would not have the electrician on hand at further expense, and I would have no idea what about the nature of the electrical instructions/corrections to be provided.  This suggestion was absurd. I respectfully request that Home Depot/Hampton Bay reimburse me for the electrician charge of $150.  I have made major purchases at Home Depot over the recent years (Kraftmaid kitchen remodel for example) and spend hundreds of dollars at HD every month.  I could easily drive further to Lowes. The fan was purchased at Pickett Street Alexandria and returned to Frontier Drive Springfield VA.   I expect someone to contact me at my email address which you have for this case number. I can provided receipts for the fan and the electrician . Thank you in advance for your attention and expected resolution.</t>
  </si>
  <si>
    <t>The part that was sent di not repair my fan.  I both emailed and left a voice mail for Darryus on 7/4 asking for a response for what next steps are, no response to date.  I will be contacting again to get assistance</t>
  </si>
  <si>
    <t>My resin wicker patio furniture is falling apart after 5 1/2 years, so Im kind of disappointed.  I spoke to the manufacturer, and they no longer make replacement parts. So a seven piece fdining set is basically has a 5 1/2 yr. life span.    Seems odd because we cover it in the fall and it doesnt get opened up back until the spring every year</t>
  </si>
  <si>
    <t>Home Depot customer service is horrible especially being such a big business. Ive never dealt with people who were not willing to help me out with my situation before. A simple return past the due date that they could not make an exception for when all I wanted was store credit to use back in Home Depot. Everyone I spoke with kept saying theres nothing we can do ,,,repeating it over and over. I am very unsatisfied with the service I have spent already upwards of $30,000 in your stores and once my project which is a full house renovation Im doing on my own will have spent upwards of $200,000. And to loose a customer because your willing to give a store credit maybe worth $200 is ridiculous. I am already in the process of contacting the news about this and taking my business to Loews. I am a hard working nyc resident a nurse to be specific,,and my husband works for con Edison. I have made it my mission to let everyone I know and come across not to shop at Home Depot. I am extremely unsatisfied with my service for the managers of the store and specifically the customer service rep I spoke with who never seemed to care enough to even try to think of a solution or even make a one time courtesy for us. Please do not send me any more surveys. Thank you.</t>
  </si>
  <si>
    <t>This person told me his name was Arron, he was very rude, pushy, I told him that I would reach out to the contractor myself, upon checking my e-mail this bastard made me a consultation, upon me calling them to cancel the appointment they could not find me in the system by name , email , phone number. She stated that this is Home-depot self made procedure,they do that to get paid,  I will be taking my services to Lowes. , Home Depot can not be trusted..</t>
  </si>
  <si>
    <t>I have been calling since this item was delivered June 22nd. Trying to get it picked up for return. Ihave been told many times it will be picked up and its still sitting in this huge box in front of my garage. I cannot fit in my car, but if I have to I will take it out of box and bring it to the store. I will be charged interest on my credit card for it sitting in my driveway. When I filedaase I was told I would hear from someone within a couple of days. Tomorrow I believe is an another week and I have not heard a word.  Do you want me to take it back to the store. It is a big fake rock, that is way too big, but I would like to get my credit. Customer service is horrible,.  Please advise</t>
  </si>
  <si>
    <t>The customer service representative put me on hold couple of time and looong time and I couldnt wait him to come back. He didnt call me back - I think he had no clue how he could help me. I am very disappointed. I have to call back again and hopefully I will get someone who can help me, I just have no time for this long phone calls and no results.</t>
  </si>
  <si>
    <t>I tried to call the Brandon and Lakeland stores and kept getting put on hold and never reached the tool rental Dept. Very poor communication in the stores when calling. Ended digging a trench by hand and it wasnt easy for a 72 year old man.</t>
  </si>
  <si>
    <t>I have an issue with the Stanley door I bought on line. The door knob and the deadbolt lock did not line up with the door jam after installation. Pedro offered a credit but I still have brand new door with holes that dont match. Waiting for a response from Danvers Home Depot to let me know what going to happen. They also sold me the wrong extension kit.</t>
  </si>
  <si>
    <t>The Cropsey avenue Home Depot is absolutely horrible. Approx 2 weeks ago I brought back blinds that were not special order. The computer would not credit my credit card. The manager said they could not remind cash because they did not have enough money in the register.  I was there for over 2 hours. Left the blinds in Josephines office. Came back and was told issue with IT department. I called customer service and put a complaint and to date I am still waiting for my refund. The personnel at this store are totally incompetent and lazy.  I asked customer service to compensate me for my list time and it fell on deaf ears . I called my credit card company to stop payment since the personnel never bothered to call me back. Horrible store and  personnel . I am going to steer family and  friends far away. Stella arsenakos</t>
  </si>
  <si>
    <t>First of all, Ive been waiting over a week for my supplies to come in to side my garage. Secondly, I cant believe Home Depot has a cap on what Veterans get for a discount. Lowes does not have a cap on veterans discount, therefore, Id rather shop at Lowes next time!!!!</t>
  </si>
  <si>
    <t>Im not sure we were on the same page as far as my problem with Home Depot.  At issue was the entire installation of countertops for 3 bathrooms which dragged on for almost 21/2 months.  From start to finish it was a stressful and frustrating experience.  There were too many people involved who told me different things and presented additional problems .  And while everyone involved was nice,  nice doesnt really count when an expensive project is involved</t>
  </si>
  <si>
    <t>I called because the patio heater I bought 18 months ago totally stopped working. Yes, it is no longer under warranty. But I think Home Depot customer service should have discretion to replace a product that fails so soon after the warranty ends as a good faith gesture. It seems this was not possible. Even documenting the purchase required finding  a year-and-a-half old receipt, which I think most customers wouldnt be likely to do. I was referred to the manufacturer who sent me an amateurish  video about how I might repair the device myself.</t>
  </si>
  <si>
    <t>Home Depot should replace the defective tile and cover the additional cost now needed to remove the tile. We are not getting answers in a timely fashion. Home Depot staff tells us this case has been referred to district manager but we have not been contacted by district manager in two weeks. This delay has caused us to stop work on our bathroom remodel. We are in the process of a whole house remodel and have spent a lot of money at HD. We will probably complete the rest of our projects with purchases at Lowes or Menards due to very poor customer service at HD.</t>
  </si>
  <si>
    <t>Kinda bogus lifetime warranty - have me call instead of bringing in the item; required a receipt number (which I had) as an additional impediment in honoring the warranty; then are only sending parts (which may or may not work) on a merely 4yr old lifetime warranty faucet.  I may post on YouTube and elsewhere how the faucet goes from off to full force on, all by itself in under a minute.  Shame on Home Depot!</t>
  </si>
  <si>
    <t>Treat your customers like you care and dont  Act like this is New York or la  This is Oklahoma act like it</t>
  </si>
  <si>
    <t>Tried to return new in box pump was only looking for store credit to get correct pump. Was refused and when asked was told by Asst Mgr that nothing could be done about it. Left pump and other items at returns. Went shopping at Lowes.</t>
  </si>
  <si>
    <t>when i contacted ramee and provided info the warehouse team thought i had a different model when i provided the model unowned i did not hear anything back and had to contact ramee.  so the ball was dropped on someones end</t>
  </si>
  <si>
    <t>From a company who is falsely advertising items, I have not been helped one bit. I just hear theres nothing I can do. The customer service rep didnt even ask to see photographs of the incident. When I mentioned Id like them to see them, she said she would send an email for me to reply to. Guess what, never got it.</t>
  </si>
  <si>
    <t>The back and forth with everyone has been difficult the not showing up, not telling us they were going to be late then telling us theyll be there in 20 and its going over 40min with a no show having to reschedule and not hearing anything till we reached out was all very unprofessional and not realible. And then calling for the measurement I could never get a hold of anybody because when they called me they would hang up and when my Fiancé called for me on his work lunch break the guy he spoke to was very rude. For all of the troubles we have we were offered no compensation or discounts and felt like customer service didnt really care to fix the problem they were more worried about closing our open complaint. I just got a credit card in hopes of being able to do alot with our new home, my mom and grandma have had credit cards and bought alot over the years but after what has happened to us we wont be doing business with Home Depot after this and well make sure our family and friends know the problems we have had. We are scheduled for blind installments and depending on how satisfied we are will depend on of we reach out to someone from higher up corporate again because this has been ridiculous. We are very understanding and know things happened but the fact that nobody really apologized or offered us any help or compensation makes it worse.  Thanks for nothing.</t>
  </si>
  <si>
    <t>The young lady did her best but really didnt know how to accomplish what I needed to get done.  Furthermore the problem I have been experiencing is she merging management should be taking care.  After my last experience with Home Depot I doubt I will be doing much shopping there in the future.  I established a Lowes account and will more than likely be doing my future business with them.  Home Depot as a whole has been decking over the past few years and I feel they have lost sight the fact that your customers are essentially your business in that their customer service has became me atrocious.</t>
  </si>
  <si>
    <t>I have be try to sign up for my veterans discount on line and I am 75 years old and not very good with the computer. I have been trying for two months now and still unable to complete the application right which is making me mad after being a loyal customer for about thirty years, down in Phoenix and Show Low, and now I cant get my discount from you people. Why!!!!!</t>
  </si>
  <si>
    <t>Ricardo and Hugo were very good about getting things going and keeping me updated. My only discontent is I still dont have the part.</t>
  </si>
  <si>
    <t>The saw I rented did not work, I called and told to go to another Home Depot to exchange but the other place you cant so the technician fixed it clean the filter and it works and told me the chain was bold it is hard to cut I waisted 2 hours driving from my house and the time to fix and back I called the store where I rented the saw talk to supervisor Juan told me we will extend you contract, I did not finish cutting my tree and they charged me for six hours, the I have to rent again to finish cutting the tree and to pay again this is not fair I have a project building an ADU and I need to spend over $40,000 materials inside from home depot but may be try lows</t>
  </si>
  <si>
    <t>On June 28, 2023 I purchased a mailbox and post in the Home Depot Derby CT store. Dave at the customer service desk provided me a Home Depot mailbox installation quote of $139 that included installation, cement, and removal of the old mailbox and said a contractor will be contacting me to do the job. SANTOS CONSTRUCTION contacted me and installed the mailbox the next day, charging me $385! I never signed a work order and I never got his charge upfront because Home Depot called me $139. I called Pro referral at 1-855-723-2266 and they told me Home Depot is responsible Home Depot told me they are not responsible and I want the $246 I over paid and I will be filing a complaint and Id like a manager to contact me as soon as possible.</t>
  </si>
  <si>
    <t>I never received a call back from either the store or customer service regarding my concern. Even though Virginia said someone would call within 24 to 72hrs, its now been over a week.</t>
  </si>
  <si>
    <t>Im very disappointed with the service because the service never got done. I was originally scheduled on 6/9/23 and on 6/8 and at around 6 I got a call that the technician would not be available and they asked me to reschedule. Mind you I was taking days off from work to be home for this install.  I still took another date of 6/30 for the new scheduled date. So, on this day I called the company to see if the guy was still coming since I took off work again. They told me they cant find him and asked me to reschedule again and I refused. For some reason I was charged the labor prior to the installation getting done and went to the store for a refund. I ultimately kept the materials that I had already paid for and found some other contractor to come and install my backsplash in in kitchen with no hassle.</t>
  </si>
  <si>
    <t>Worse online/local store experience ever. If you want to ask why, pleas reach out. If you do care, then dont reach out</t>
  </si>
  <si>
    <t>When I called to place a complaint on the online order I placed and went to pick-up via curbside,the rep I spoke to was very sweet in taking the complaint.  Now,HD did me very very wrong and never even bothered to call me to say they were sorry about the issue I had.  Instead of buying the items again through another Home Depot,I went to your competitor of Lowes.  Had no issue at Lowes.  Unlike with HD,Lowes actually came and brought the items to me via the curbside after maybe 5 minutes.  Cant say the same for HM,which I waited for at least 20 minutes and called at least 3 times,with the phone ringing 20 or so times each.</t>
  </si>
  <si>
    <t>Why do you sell a ceiling fan that has to be TAKEN DOWN in order to reset dip switches. You installed it. How was I supposed to know that someone else has my frequency which I can change but I have to uninstall it.  Oh yeah&amp;thats going to happen. Im 77 and have crawled up on the ladder way too many times already. What a waste.</t>
  </si>
  <si>
    <t>Very disappointed at Home Depot for having supervision that will and will not help there customers. I still havent received any call backs from corporate or store manager which I was told I would in 24-48hrs.</t>
  </si>
  <si>
    <t>We did not receive the service we were expecting from Home Depot and their choice as third-party contractor. The third-party contractor was allowed to force us into paying a high price for leveling services once knowing we needed our floor installed and were stuck with no floor. We will never do business with Home Depot ever again. We were also told it would be contacted by a manager in a customer service department, and that of course never happened. Thanks for the horrible experience.</t>
  </si>
  <si>
    <t>Darryls was very helpful and polite. Wish yall would make sure which Harbor Bay candles can or cannot use the Harbor Bay remote, would just make things easier!</t>
  </si>
  <si>
    <t>Alejandro was very detailed in explaining why it may take time to resolve my case. Not by any fault of Home Depot but to wait in response from Mfg.  He was consistent in keeping me updated and now were wait to see if the manufacturer in China will continue with the resolution. Thank you for the diligence and continued efforts to help me get this project completed.   I had to postpone the remodel party due to no legs for bar stools but hoping to do it for my birthday in September.  Thanks again.</t>
  </si>
  <si>
    <t>Terrible customer service. My complaint was that I was never advised my flooring order was a special order, hence I was completely surprised by the 15% restocking fee. In addition, I cannot get my refund until the materials arrive in the store, which is completely ridiculous. I was forced to put this project on hold for a few months, and when I do I will definitely not choose Home Depot. I will never shop there again..</t>
  </si>
  <si>
    <t>I was disconnected and never got a call back after giving my name and number. Disappointed in this and I havent had the time to call back. I went into a store and they couldnt help me.</t>
  </si>
  <si>
    <t>The service representative kept me on hold for than 45 minutes while she claimed to be filling in a form to send to the insurance company. I believe she was trying to get me to hang up. Thats TERRIBLE customer service.</t>
  </si>
  <si>
    <t>Im concerned that nobody has addressed the long term implications of selling me the wrong paint. I would appreciate a phone call to address the part of my complaint that has yet to be discussed by any of your team. Thank you.</t>
  </si>
  <si>
    <t>Vanity light is installed. Did not come with thumbscrews. Got them from customer service, and they dont fit! Went back to Home Depot, they sold me a bit to make the hole fit bit it didnt work. I paid to have light installed, they say all I can do is return the fixture, which means paying for a dismount and another install! Quality of this product is so poor. Home Depot should remedy this issue.</t>
  </si>
  <si>
    <t>The customer service experience was the worst Ive experienced in a long time.  I eventually resolved my own issue by going to Home Depot and speaking with an associate in person.</t>
  </si>
  <si>
    <t>Better customer service. Associate not standing around looking at something on their phones and I was standing there waiting for them. Make sure your associates dont eat on the floor. Making sure theres someone to cover another persons lunch. And I wasnt the only one that needed help either. That customer left!</t>
  </si>
  <si>
    <t>Even though Vickie was on top of the problem her only answer was return the dehumidifier.   I am a senior and I would have to empty the whole device get it in box and return itt.  It was used and wet.  I only needed a filter that wasnt packaged in dehumidifier and company wouldnt.  She said I had to purchase another one. No way another charge and then who knows that one was good.  I am very disappointed in Home Depot and will never purchae anything on line again. Sitting in my cellar of no use and out almost 200.  But of course no one cares.</t>
  </si>
  <si>
    <t>Home Depot as a company does not truly care about its customers. I now see it from both sides as an ex employee and now as a customer. Id rather shop at Lowes then give another dollar to Home Depot when they truly truly do not care about their customers.</t>
  </si>
  <si>
    <t>Jacob was great, warranty varied among contacts, bait and switch from replacement to credit for $50. Youre getting &amp;170 back though when I pick up the fan tomorrow.</t>
  </si>
  <si>
    <t>I havent received an answer on if they will send the missing items? Im disappointed, as Ive waited 7 days to hear back. I need to fasteners to attach the globes to my light fixture.</t>
  </si>
  <si>
    <t>Frustrated that my solar lights purchased arent even one year old &amp; bulbs are going out. The only thing the rep could do even with receipt was offer $20 per light fixture. I spent $180. I just need bulbs &amp; bulbs arent available. Home Depot needs to figure this out</t>
  </si>
  <si>
    <t>he gave me the site to get the key for my tool box but that company cant get my key they said that they can sell me a new lock with keys  how do you sell a tool box and cant get keys anywhere that doesnt make sense  i cant see that a simple lock is that hard to find spare keys</t>
  </si>
  <si>
    <t>Theres no reason a customer should be banned from doing valid returns with a receipt. Someone at Home Depot corporate needs to resolve this.</t>
  </si>
  <si>
    <t>The instructions in the box state to contact customer service before returning to the store, and then customer service said they dont have parts and should return to store. Its a bit confusing and frustrating&amp;however, customer service mailed a new light fixture to me so it turned out ok.</t>
  </si>
  <si>
    <t>I been a customer for 10 year and spent more than a half million dollars over the years back then the service was outstanding know its the worse I ever seen. The help is clue less the service is bad how you stay in business is be on me</t>
  </si>
  <si>
    <t>When we got our new 7 cu Ft freezer home and unboxed, it was dented on the right front corner most likely from a drop. We were going to return it, but when I spoke to the customer agent about the problem, she asked if I wanted a price adjustment. I asked how much, she said it would go before a panel to assess damage. I thought it was going to be settled that day. The following day it was explained to me that it could take a little while. I was eager to use the freezer for the purpose for which it was bought, so I told the customer service person over the phone that I thought I would just return it to the store. Then I looked up the stores within a 50 mile radius, and that unit was scarce. We just decided that it was too much trouble to load it up again and drive the 80 mile round trip to the store where we bought it when there was a good chance that there wouldnt be a replacement available. Im 71, George is 79; this transporting isnt the easiest task at our ages. We decided that if we had a problem with the unit, at least we had a one year warranty on it.  So far it is working perfectly. If Home Depot would like to give us a financial compensation for the damaged unit, I wouldnt refuse it. For now, it is doing the job. The customer services folks that I talked to were very accommodating, and at the last communication that I had with them, I told them I was going to return it-but, I decided to skip the hassle of the return. Im assuming that the pictures of the damage are still in the original complaint info. Feel free to contact me if any further clarification is needed.  Sincerely,  Linda Zick 352-613-6207</t>
  </si>
  <si>
    <t>We purchased some white Hampton Bay lounge chairs and had to go through 2 different returns of all 4 chairs because the quality control over in China is horrible. Some of the aluminum tabs that the screws go through to hold the pieces together were bent so badly you couldnt get the screws in. Some of the chairs had horrible stains or tearing of the sling materials. And it took a lot of time to put them together, TWICE, just to take them apart and box them up again. The customer service representatives on the phone were wonderful,  although really hard to hear and understand.  We are so disappointed in the quality of these chairs.</t>
  </si>
  <si>
    <t>I feel that Home Depot in Palmdale should have been able to help me since their employee was the one who messed up. I shouldnt have had to call corporate customer service, to help me. Im thankful for customer service for helping me. And making me feel like a valued Home Depot card holder.  But honestly I was gonna never shop at Home Depot.</t>
  </si>
  <si>
    <t>I appreciated Latimahs commitment to solving my issue.</t>
  </si>
  <si>
    <t>Im general I felt small . I understand that my $400 is a small fraction of this billion follower corporation , but respect is still huge . I was on the phone for 2.5 almost 3 hours trying to get my issue resolved and being transferred all over the place . It was unsatisfactory</t>
  </si>
  <si>
    <t>I would have like to had this issue resolved the right way, I dont have a reciept from a year ago and its unfair that I wasted the $50 on this light</t>
  </si>
  <si>
    <t>Miranda was nice and  helpful but my problem with the return hasnt been resolved. It has been since June 18. they have told me its been a system issue.  I have been in the store multiple times and they have called the IT department couple of times it goes to level three and a gets  closed. Not resolved Last time I went in they were going to talk to loss prevention. I havent heard a response. I cant believe that a manager or store manager cant refund me for my return.  It is very disappointing. I hope this gets resolved soon. Im still waiting for someone to contact me.  I do go shopping to Home Depot all the time.</t>
  </si>
  <si>
    <t>I cant get anyone to assist me in resolving my issue.</t>
  </si>
  <si>
    <t>Its been crazy having to move out of our house due to fire caused by HD contractor. Customer service was great crediting the amount we paid for HVAC services in a timely manner.</t>
  </si>
  <si>
    <t>Im still waiting to have my toilet installed, its already been 1-1/2 weeks. The plumber is supposed to come tomorrow morn. And I was also told I was to receive a credit of $45.00 on my credit card, which I havent seen yet, I will advise you when the job is done. So far I am very unhappy with Hone Depot.</t>
  </si>
  <si>
    <t>Lifetime ceiling fan warranty at HD is not real I have seen. See all stores now say it on box but want you to buy an additional fee warranty. Bait and switch. Take it off the box if its not true. After several emails and phone calls got 100 of 199 in gift cards so in todays BS filled world best I could hope for. Stop lying to the customer. I realize help line personnel are limited to HD policy no matter so dont blame them - corp wants more profits!</t>
  </si>
  <si>
    <t>Aimee mahana help me get everything right she made it where I took the machine back an got my money in return  I just thought that I got ripped of when they sold me a broken plate compactor and when I tried to return it they couldnt do anything for me  I think they need better costumer service at the rental department an better mechanics</t>
  </si>
  <si>
    <t>My $1800 washer and dryer were practically dropped off the back of the and bounced around repeatedly.  Next, the installer either scratched or cut himself and left blood (as well as grime) all over both appliances - for ME to clean up.  Then, the vent pipe didnt fit properly, so they were going to use the original, rather than the ONE I PAID FOR!  Had I not said something, the new vent pipe would have ended up in their parts bin.  Lately, when installed the new vent pipe, they installed it at full-length, so the dryer had to stick out into the laundry room excessively.  When I questioned the installer, he said Id have to fix it myself, that he was not allowed to cut it.  Hey Home Depot - I PAID TO HAVE IT UP AND RUNNING, NOT LEFT FOR ME TO FIX!!  Id like to speak with someone about all of this please.</t>
  </si>
  <si>
    <t>I think the majority of the workers need to get retrained or taught some respect. Theyre very disrespectful.</t>
  </si>
  <si>
    <t>Was impressed with Home Depots support on this issue and Joezelle was outstanding</t>
  </si>
  <si>
    <t>I never dealt with an Ethan! And a gift from my son thats stationed over seas now cant talk to anyone at Home Depot. The product was not workable and Im extremely disappointed.</t>
  </si>
  <si>
    <t>It only took 2 weeks to get my light warranty recognized, and 4 other of Ethans colleagues.</t>
  </si>
  <si>
    <t>Overall horrible experience since receding our damaged merchandise on May 23. I formally registered issue May 26. Its now July 3 and I still dont have a replacement. Any information that Ive been provided appears to be a lie or no one can tell me where my replacement is. Its ridiculous that its unknown when it shipped or by who. Its fun contacting a freight carrier to find out where it is and the reference number doesnt exist. What a joke. No one knows anything or is blatantly lying.   I no longer want your patio table replacement. I want my money back. I am happy to share countless emails documenting the lack of service and look forward to sharing online with anyone who wants to know about my absolutely horrible experience.  Feel free to call or email me. Id love to hear from anyone that cares.   Stacy Brethauer Cambridge, ON 226 751-5533</t>
  </si>
  <si>
    <t>You should withdraw from the shelves a product that has had its package opened until you can verify all of its contents are intact.   I purchased the last package available at the time of a shelving unit only to realize when I was assembling it that it was missing some parts.   Even though I was eventually able to get a workaround, it took a lot of time and it was very frustrating.  It didnt help that I kept getting contradictory information from some of the sales associates, like it was a product that had been discontinued, only to return to the store a couple of weeks later to find it had been re-stocked and there were new packages available.  By that time I had already assembled the storage unit using my workaround but affecting the ultimate quality of the product.   I guess it was my fault for buying a product with an open box but then the product shouldnt have on display for sale under those conditions.</t>
  </si>
  <si>
    <t>After thinking about it and its hindsight now, I feel I should of been compensated more that just a $100 Home Depot gift card, as I sit and look at the table its not very pretty and is in unsightly.  I just didnt want to deal with returns and putting another table together. I would like to see Home Depot have better quality control.  However, Gladys was wonderful!</t>
  </si>
  <si>
    <t>Right now Im waiting to speak to the store manager on Thursday at 12:30</t>
  </si>
  <si>
    <t>I spent 4 days on the phone with this issue. Lost 4 days of work. My flooring never showed up (100 boxes) no one would help or locate it. SO I CANCELED THE ORDER, I NEVER RECEIVED IT, and now they tell me Im having to wait til it ships back to vendor, to receive credit on my account. And how long will that take. The product is now between the shipping co and Home Depot, not me. Im out $7500.00 dollars and having to start all over. That is definitely not right, since it was never delivered to me.  Customer service at Home Depot is the worst I have ever had to deal with. They dont care about their customers at all. This will be reported and everyone will here about this.</t>
  </si>
  <si>
    <t>Sell good products and stand behind them! The marble cart I bought is not marble, and the handles are cheap painted pot metal. The spray finish on the cheap luan plywood was done by a 3rd grader. This is it for me, no more Home Depot.</t>
  </si>
  <si>
    <t>Im still waiting for the manager to call me back after several days.</t>
  </si>
  <si>
    <t>Purchased a toilet stool I was going to install however found out toilet had been used before because it had caulking on the bottom &amp; bolts for stool lids missed.  This was supposed to be a new toilet thats what I paid for but didnt get.  Didnt bring toilet back because it was heavy &amp; Im elderly.  Very disappointed please educate your employees to make sure returns have everything in it instead of just placing on shelve to be someone elses nightmare purchase.  We been shopping at Home Depot for over 30 yrs.</t>
  </si>
  <si>
    <t>Customer service line did great, unfortunately the poor service from the North Olmsted management team and special order Jessica.There unprofessional manner towards customers and constant excuses of not enough employees etc,  Going forward my wife, friends and family have decided to take our business to  Lowes, and Menards. Sharing our experience plus their recent experience with Home Depot, shows that customer service isnt a factor in Home Depot culture.  Even when asked to be contacted by District Manager Mike Collins, received excuses.</t>
  </si>
  <si>
    <t>Nothing at all has come of my complaint and I absolutely feel I should take my business elsewhere. This branch is running a complete scam renting equipment they know is defective and using their service department as a way to prolong holding on to the rented equipment extending the amount owed for the faulty equipment. I am extremely disappointed. I just moved to Little Rock and purchased a farm and home that need major renovations and Ill be taking my needs elsewhere if nothing comes of this.</t>
  </si>
  <si>
    <t>I called the same phone number several days before I spoke to Lila. Whoever I talked to couldnt find any records for my 11/04/2021 HD transactions. That gal told me I needed to go to the store I made the purchase at. I went to the store only to find out that they couldnt access my records for that date using my name, address or telephone number. They needed the credit card I used. That card had been compromised and we have a new card. So I had to go home and get my 2021 records from storage and find the credit card bill. I went back to the store the next day. They found one of two purchases shown as being charged to my credit card that day. They printed the receipt I needed and told me I had to call the number I had already called. I have already had multiple terrible experiences with HD if youd go through my records. I was not happy. But thanks to Lila - who actually knew something compared to the overwhelming majority of HD Customer Support people I have had to deal with the last two years regarding major purchases I had made - I got the extended warranty receipt I was looking for. I dont understand why dealing with HD has been such a difficult thing to do the last two years. Is it this ESG thing that HD has bought into? Hiring not the best and brightest but only the diverse? Its a sad statement on HDs part. If it wasnt for my military discount I would never shop at HD again. I certainly will never make any more big ticket purchases at HD. Learned my lesson with our recent LG refrigerator purchase and subsequent 3rd party insurance claim. So I do what I can do. Ive already been successful at turning family and friends off regarding buying at HD. Just keep spreading the warnings.  You want my take on improving&amp;..hire the right people and do more training. I see too many workers roaming around my local HD with their heads up their arses&amp;..equitable and diverse. The box has been check marked so yall are good.</t>
  </si>
  <si>
    <t>Very pleased with your customer service! You guys always listened to my complaints. However, I think its best if you can remove defective items from the shelf. Its for all the customers goods. I wasted 1 week of the time looking for the right size linkage as of today no luck. I understand you offered me refund and store credit. However, it has been a good waste of my time for me to deal with this mess. I hope the drain plug will come in earlier than Monday so I can put it in use immediately as I havent been able to take a bath for 2 weeks already for my new tub!!!!! Its super stressful.</t>
  </si>
  <si>
    <t>Its a shame home depo doesnt have sales people! If I were the manager, the salesman would have been fired immediately</t>
  </si>
  <si>
    <t>I wanted this order canceled. When ordered the projected delivery was 7/5. Soon it became 7/13. This was not going to work for me since we had storms and I could not get my vehicle in. I wanted it canceled and was told by one of your representatives that it was canceled and I would get an email showing a credit to my credit card for the cost of the product. That was not true. I drove 50 miles each way to purchase the product from Lowes on July 4. Thanks Home Depot. Terrible service.</t>
  </si>
  <si>
    <t>This review isnt for Latina, this review is for the flooring department and carpet installation experience.   I had originally got a quote for 2 rooms to be installed. Bedroom #1 (first room he measured) and Bedroom #2(2nd room he measured) . We decided to get bedroom #1 carpet replaced only. After paying and scheduled an install date, I assumed everything was great.  When the installers came to my home, they stated that there wasnt enough carpet to be installed because the carpet Home Depot flooring ordered was the wrong amount for the room measured. They stated the room that was measured was for bedroom #2.  I do not know how the discrepancy occurred but I was 100% clear to the flooring department that I wanted bedroom #1 only and not bedroom #2.  I am extremely disappointed and dissatisfied with this whole experience and will probably never order flooring or any special orders from the Home Depot department ever again. It was a waste of my time off of work, energy because I am 8 months pregnant, and detrimental to my health and overall well being as I am carrying a baby. Now I am stuck with waiting to replace this carpet and finding other contractors to get the job done because Home Depot did not fulfill my order correctly and to satisfaction. Worst experience ever.</t>
  </si>
  <si>
    <t>I bought a Home Depot gift card for my mom and when she tried to use it the card had a zero balance due to gift card fraud. I think its absurd that you will ONLY accept the original receipt in order to escalate the case and not accept a duplicate receipt generated from the store. Plus a supervisor was supposed to call me back and on one ever did. So basically Im out $50. I am thoroughly disappointed in how Home Depot has handled this gift card fraud issue.</t>
  </si>
  <si>
    <t>Update your policy to reflect that you care about your customers and their hard earned money. Its ridiculous that yall wont price match your own pricing!!! If you offer it online for a price &amp; then you should offer it in store when the items are in stock. No one should be required to click checkout on the website for that to happen when they can pick it up in the store. We cancelled our previous appliance order with Home Depot after this experience because we felt as if we arent appreciated as customers.</t>
  </si>
  <si>
    <t>All I sought was a replacement door for cabinets that I bought there. I was told it was not a warranty issue. Had it been I would have received a new door as a replacement. I am willing to pay for the replacement. Had it been a warranty issue you would have replaced the door. Therefore, a door can be obtained. There is no viable reason for me not to be sold a door. I have purchased a lot from Home Depot over the last ten years. I could have easily gone to Lowes. I didnt .</t>
  </si>
  <si>
    <t>Your response to my complaint was laughably inadequate.  Im left with the impression that your customer complaint division has a policy to talk, but not listen. Hello Mr Cole,BlaH, blah, blah, blah blah. Thanks for calling. Bye now. Military veterans are not your priority.</t>
  </si>
  <si>
    <t>If you buy something and it is missing parts it should be replaced, no questions or hassles. Sad that Home Depot is starting to act like Lowes.  The wheels I recieved only had one center piece included, each wheel should have had one.  Disappointed. I used to never go to Lowes but if Hime Depit cannot Stan behind products I may.</t>
  </si>
  <si>
    <t>As a veteran, anticipated I would get a discount for the approximated $1,600.00 vertical blinds I purchased. But the checkout desk refused saying I was not entitled because the blinds would be installed and that was not covered with a discount. I believe the discount should be made for the product Purchased. Do you not agree? Please clarify as I have always been given a discount in the past whenever Ive bought anything at Home Depot as a veteran! Please reply. My e-mail is: vanpeez1@aol.com Thank you. F. Van Poznak</t>
  </si>
  <si>
    <t>I simply need an additional remote for the winders SFL-550L2 ceiling fan/light that I purchased. The unit is useless to me where I wanted it because I cant find another remote. This email was supposed to be an answer to see if I could get another remote, and instead you want me to answer survey questions. Im disappointed in this corporation for the lack of follow through Ive received, and the simple remote that cant be found anywhere. I certainly will not be purchasing anything through Home Depot that I cant physically see anymore.</t>
  </si>
  <si>
    <t>Product I purchased was damaged, sent pictures, havent gotten a response back</t>
  </si>
  <si>
    <t>I ordered flooring to finish up a floor. They said it would be 5 days 5 days turned into 6weeks. Bought a dryer and sent them back twice. Bought a table saw had to take that back it was used. Between the dryers the saw and flooring that did it for me Ill never buy anything from Home Depot anything and will strongly tell others to go elsewhere.</t>
  </si>
  <si>
    <t>I asked to speak with Dianas supervisor, I waited about 15 minutes, then she hung up on me.  My issue wasnt resolved.  The range hood I purchased was defective from the start. (A plastic piece from the fan wheel assembly came loose and melted through the housing with potential to start a fire.  I should have received (at least) credit towards a replacement, but instead I wasted time on a lengthy phone call in which I was hung up on.</t>
  </si>
  <si>
    <t>I am not sure why it took so long to retrieve the receipt. Not all Home Depots give the same customer service and that is very unfortunate.</t>
  </si>
  <si>
    <t>I still havent received medical care for my injuries, I tried to talk to your insurance company but they put me on indefinite hold.  Not one person knew how to do first aid.  One woman finally found the first aid kit and handed to me.</t>
  </si>
  <si>
    <t>Antonio was awesome. HD has been a garbage experience from a store associate hanging up on me, to the call tree (IVR) taking me to the wrong person and getting transferred 4x. It is sad because I have bought a lot over the years and have leveraged HD as a partner on my projects. If I had an ex wife I would tell her to get a job there so there is no chance I would see her. Stick that in your pipe and smoke it. Also search for me in tiktok: Why Home Depot is Dying</t>
  </si>
  <si>
    <t>Called about a missing part of a freezer that I had purchased in a store and seems like nobody new how to get the part I was missing spent like 3 hours on the phone and all I was told was take back the freezer and exchange it not an option since i had it delivered?&gt;7 Bso just went online to Amazon and bought the part I needed :( not cool if in store sells an item but no way to check in the box to make sure everything is there not happy had to pay for a part that I already should have had when I bought the unit</t>
  </si>
  <si>
    <t>We finally received our replacement table top today. It arrived in one piece and looks great.  We now have a damaged table in our garage and dont know what to do with it. The table assembly weighs 185 pounds and the trucking company didnt have a work order for a pickup, so here we are. I will reach out to Maribel and see what she says .</t>
  </si>
  <si>
    <t>Issue still isnt resolved. Have not heard from anyone lately. Need to follow up and get mecstatified. My cell is 706-202-4144</t>
  </si>
  <si>
    <t>Ive called twice to speak to a supervisor and havent spoken to one yet.  On July 1 2023 the representative refused to transfer me to one.  On July 3,2023 I was told that a supervisor would call me back and again no one has called me back !</t>
  </si>
  <si>
    <t>We didnt get what was missing from our patio set.</t>
  </si>
  <si>
    <t>I was recently trying to return light fixtures that I purchased earlier this year. I thought I had purchased them using my Home Depot CC which is what I usually do and was under the impression that I had one year to return them but inadvertently ended up using another card. Despite my requests and pleas I was flat out denied the returns by Home Depot and was not even offered a Home Depot gift card as I had to purchase several items from Home Depot! After this incident and if this is how it treats its frequent customers, I will never ever shop at Home Depot!</t>
  </si>
  <si>
    <t>I have ordered thousand of dollars worth of furniture and had issues with almost every order with the quality, delivery, and shipping returns. I have spent hours each week talking with customer service and after a month I am still waiting on the pickup of items that are needing to be returned. Items were being shipped to a business and deliveries would not accommodate the hours we were able to receive. Im very unsatisfied with Home Depot and will not purchase from them ever again.</t>
  </si>
  <si>
    <t>Im waiting to hear if the problem with our military discount has been fixed</t>
  </si>
  <si>
    <t>Not sure who I am rating. I had to go through 4 online agents who put me on hold &amp; disconnected me. The 5th agent was incredible &amp; helped resolved the issue 100%. Shes my hero. It took over 1 hr to get to some one to help me</t>
  </si>
  <si>
    <t>The part shipped and quantity was different than what was discussed with the original customer service representative. The parts shipped arent the correct part and also do not match each other either.</t>
  </si>
  <si>
    <t>I dont believe it took 4 trips &amp; a call to Home Depot to correct an installation! To have another contractor unable to finish their project because of your contractor and no compensation just excuses. My patio is still not complete because of Home Depot plus they will charge me to come back to finish! A week and a half just for a return call! Never again</t>
  </si>
  <si>
    <t>Terrible service using texting as a communication for defective product. Then being put on hold for 35 minutes to speak with someone. Then being told I have to fix your defective product while under warranty. Use to shop here regularly but now I will shop elsewhere You dont back the products warranty, just pass the problem on to your customer!!!</t>
  </si>
  <si>
    <t>I just opened a new Home Depot credit card and spent 1000.00. We ordered a custom closet door, we wanted to cancel it a week later. We were originally told it wont be ready until Sept 28. Weve been buying all our remodeling supplies at Home Depot, and I have the receipts to prove it. Lots of money spent. The asst store manager told us a hard NO on cancelling. We are not happy.Floor and Decor is our go to now.</t>
  </si>
  <si>
    <t>Customer service couldnt give a reason why my order is still back ordered, although there was a balance of over 130 items in stock online.</t>
  </si>
  <si>
    <t>Have to sets of taps and the drain plugs are leaky and they said they would only replace one because tap were replaced under warranty dont know what that had to do with drain plugs not holding water in both sinks !!</t>
  </si>
  <si>
    <t>The situation that happened was unfortunate. I only emailed corporate hoping to tell the company so it doesnt happen again. I received a response from all levels of everyone and I was amazed that the old school business style still exists.   I received so many calls with updates that I couldnt answer them all. This helped cement me as a lifelong customer.</t>
  </si>
  <si>
    <t>I want this purchase straightened out.  I dont like paying $1300.00 for junk!!</t>
  </si>
  <si>
    <t>Valetas inexperinced caused me to waste more than 3 weeks of my time. She gave me the wrong information, asked me to submit unnecessary information and wasted my time. I spoke to other reps who finally fixed my issue and they were surprised valeta was making jump through uncessary time wasting hoops. After my issue was settled, she called me to follow up requesting the same uncessary information and I had to inform her someone else had addressed my concern more than 3 weeks after I started dealing with her.</t>
  </si>
  <si>
    <t>Lets see if the problem is resolved. That will be the true test</t>
  </si>
  <si>
    <t>Allyson the customer service agent was very helpful and did what she could but not much can be done to overcome Home Depots new rigid return policy.  Home Depot used to pride itself on its liberal return policy and it was a hallmark of their customer service.  However, even with a receipt, I was denied store credit for an opened return because it was beyond 90 days.  I wont be back to Home Depot and will just purchase from Amazon.  Whats the point of driving to a Home Depot when theyve given up on customer service?</t>
  </si>
  <si>
    <t>Based on the horrible interaction with the lawn and garden employee Griffin on the 4th and the 5th that prompted me to finally contact and file a complaint with corporate, I truly feel my grill purchase should be further discounted or fully refunded. I shop quite often at least 2 times a week at this location store #1901 in Broadview, IL.  I have never been treated this rudely by an employee. Being in customer service myself, Id would be jumping through hoops to make a customer happy. Griffin was absolutely horrible and treated me as if I was a bother to him instead of a customer. I will think twice before I spend my money at this Home Depot. Im in the same driving distance from a Lowes and a Menards.</t>
  </si>
  <si>
    <t>I asked to speak to a supervisor at the onset of the call. Fatima asked for my information and asked about my issue so she could relay the information. Once I informed her of my situation she stated she didnt feel my call was relevant enough to putt it through to a supervisor. I dont feel she is qualified to determine whether a call should be transferred to a supervisor/manager. Instead of her de-escalating a situation, she named it he situation worse in my opinion.</t>
  </si>
  <si>
    <t>Your staff is incompetent &amp; rude . Theyre not helpful whatsoever. I should have never had to file a complaint if they were trained properly in customer service skills. They sell products which dont exist &amp; try to keep the money after the fact. My mom and I have the same issues with Home Depot. She stopped shopping there a long time ago. I now will no longer shop there. You should retrain All your staff !</t>
  </si>
  <si>
    <t>Yes, waive the late fee. I have never been late prior to this billing. The fee was not anticipated for being 1 day late.  Im extremely disappointed in customer service. The gentleman in store tried his best but the person he telephoned was not.  Youve lost me as a customer.</t>
  </si>
  <si>
    <t>I was not compensated fairly for having to take two days off of work for something that should have been correctly in one day. Not compensating for customers time is wrong. What if the delivery person for HD arrived at a home and the customer wasnt home? I am sure the customer would be under much scrutiny for wasting the delivery persons time. Customer service is non-existent these days and I am sick of COVID and all of the other excuses. I had to talk to people on at least 4 different occasions in order to get a solution of $150. Wow.</t>
  </si>
  <si>
    <t>Worst experience with the Home Depot customer service department!! Very condescending attitude toward customers. Not sure, I would ever ask Home Depot to do any type of install for me. Thought that would be a good choice to go to a reputable resource but found it very difficult as a consumer. Installation people very rude also. Bad experience, thus wont have them install what I wanted to purchase from Home Depot.</t>
  </si>
  <si>
    <t>I havent received my parts yet. Its terrible that a brand new Fossett had so many problems. I do appreciate the fact that they were willing to send the replacement parts right away.</t>
  </si>
  <si>
    <t>Junnetta vas very nice and knowledgeable about how to process my warranty claim. That typed she said she would have to call me back in a day or so when the manufacturer responded to her request so that my unit could get the replacement parts. Its been a week and no call back. My unit is still broken and not working, so while she was a present person to talk to and I appreciate her help, my issue is not resolved and doesnt seem to have a resolution incoming.</t>
  </si>
  <si>
    <t>Bob was very helpful and provided what I needed. BUT overall home depot customer care service was extremely disappointing. The purchased furniture had defect and its large so I couldnt pick it up myself at home depot thats why I willingly paid the delivery fee to my house. The first Home depot online customer service staff that I reached was very unprofessional and lack of knowledge for her job. She said the only thing I can do is to bring the defective furniture to home depot to exchange. If I could do that, I wouldnt have asked for delivery and paid the fee. She sounds she didnt want to help my case literally and hung up the call saying she is tied up with something else. The second staff was better than the first staff but still not professional either. She said Home depot is just distributor and not manufacturer. You have to call the manufacturer. I requested the manufacturers phone number or transferring me to them and then the response was just to find the number by myself and call them. I wasted literally 3 and half hours of my time to get to the right person and find the real help. It was very unpleasant experience and I believe Home depot need to give professional training to those people who care customers service. Bob was genuinely helpful and I am glad he could find the solution for me.</t>
  </si>
  <si>
    <t>Javier was great, its my local store thats the issue. I have repeatedly asked them to collect the damaged wood ordered and they dont collect it.  I would like my money back.  Michael Gilmartin</t>
  </si>
  <si>
    <t>I had an amazing experience with a gentleman outside by the name of: Water.  I had just finished buying 12 - 40lb bags of water softener salt bags and had just entered the parking lot.  Water had quickly approached me and came RUNNING up to me asking if I needed any help with my bags to put into my car.   I was shocked and lost for words as I had never experienced such customer service by any employee with Home Depot ever.   Water was through and through the most pleasant experience Ive ever had.  He helped put all the bags I bought into my car and made my day with his kindness and customer service.    He had made such a positive impact and I will certainly will alway choose to go to this Home Depot location just because of him.  Not only that, it was 95 degrees outside and extremely humid.  After helping me, he continued to organize the shopping carts outside extremely promptly.  I really hope corporate and management acknowledge what asset Water is to Home Depot and hope he gets the proper compensation for his hard work.  Thank you water for going above and beyond my expectations of Home Depot.   I am so grateful and thankful of you.</t>
  </si>
  <si>
    <t>The last disconnected the call on me in the middle of me speaking I still didnt get no information regarding to my case</t>
  </si>
  <si>
    <t>Management at the Cape May store (some management) did not care about how I was injured or how to correct the problem so more customers were not hurt, Myself and others that saw the trim boards fall down on me could not believe how long it took for a manager to finally show up,more than 15 minutes and then I was asked for my name and number and that someone will call me and walked away .another couple that was in the same isle helped me with my 8 cut down my lower leg no stitches were needed just butterfly bandages,The couple said they would call a lawyer if it fell on them!</t>
  </si>
  <si>
    <t>The parts that I needed for the bathroom ceiling fan were not available so I guess its out of everyones hands</t>
  </si>
  <si>
    <t>Store Manager wasnt understanding about the situation at all</t>
  </si>
  <si>
    <t>Im very pleased with him. However it took 4 phone callas to get the answer I was looking for.   He was awesome listening to my problem and ultimately providing the information I needed.</t>
  </si>
  <si>
    <t>No satisfaction at all !!! I received the same email answer 2 times &amp; the 3rd e-mail wasnt any better!!! REALLY DISAPPOINTED!!!!</t>
  </si>
  <si>
    <t>My delivery is not here and it says it is. The delivery dates kept a changing  and at one point the home depot tracking website stated delivery date July 12 but the fed ex stated a July 8 I sat in my living room took the day off work on July 8 and nothing.  Now I am waiting for fed ex to finish their investigation. And after going through this ordeal I get a hold of Home Depot and I am told to take it up with fed ex because they are the shipper which really pissed me off because it shows a great lack of support and understanding from Home Depot and its very rude so no I will never order online from Home Depot if I do Ill have it shipped to the store</t>
  </si>
  <si>
    <t>I never got a call back from Valeta. Ended up calling your customer service number 4 times - next person I spoke with didnt call me back after our call was disconnected. Called AGAIN and finally spoke to two extremely competent people. Please track them both down and give them raises, since they went above and beyond in solving my problems.</t>
  </si>
  <si>
    <t>I bought lifetime windows for a new home and since youve changed software 3 times since the purchase its difficult. Your vender knows the product however isnt helpful. Ill need further help from home Depo to resolve this.</t>
  </si>
  <si>
    <t>Unbelievably bad experience, very disappointed. Trying to get information on where I can purchase replacement batteries for two Hampton Bay Solar Rechargable lanterns purchased at Home Deepot. No one can answer this question - not Home Depot Customer Service, Not Hampton Bay Customer Service. No one returned my numerous call or e-mails. Batteries impossible to find in Home Deopt Store or on line! If not resolved, I will be returning this product for a full refund. Cant believe I am having so much difficulty in simply getting information as to where I can purchase these extremely hard to find batteries. Horrible experience!</t>
  </si>
  <si>
    <t>Pedro was great. But I was disappointed with delivery. I ordered a riding mower and it was delivered without the key and owners manual. I had to drive 62 miles round trip to pick one up at the store. I was told that the manual and key were shrink wrapped around the seat, but it wasnt there upon delivery. It must have blown off. The driver said he never got it.</t>
  </si>
  <si>
    <t>I think that somewhere along the line people have lost respect for one another. The fact that the person that I came in contact with about the Pergola felt the need to be better than me was on necessary. I did not try to be a little her. Therefore, dont try to be a little me same goes as your manager on that particular day, I dealt with him before over the handicap parking situation, and he really showed me that he cared enough to do absolutely nothing about it, that alone irritated me I just wish everyone who is handicapped that needed a place to park wouldve approached them instead of just me because I really think he just didnt care. Its over and as I spoke with your representative, I didnt disrespect Home Depot. I just didnt deserve it back the way they wanted to do business , thank you. Sincerely, Barry</t>
  </si>
  <si>
    <t>Delivered a fridge that didnt work and Christina was very rude</t>
  </si>
  <si>
    <t>I spent over an hour on hold on the phone until I was able to be talk to a rep The woman I talked to was fantastic- she called me back and kept me up on what was happening with my problem.  Now if I get the light kit Im supposed to get in 10 days I will be content that my problem was solved</t>
  </si>
  <si>
    <t>Ethan is the only reason Ill be returning to Home Depot. I am dreading having to return another husky tool I purchased online. Im not even sure how to do it.</t>
  </si>
  <si>
    <t>Miguel listened to my problems and made sure he had all the information needed for my case. Home Depot local manager got ahold of me the same day, listened to my problems, immediately helped me and reassured it wouldnt happen again. Lynn provided me with great solutions to my problem and was extremely helpful. Very much appreciated</t>
  </si>
  <si>
    <t>Yes, I will.  Home Depot needs to stop the politics for the love of money.  The stress caused by YOUR policies on the SO CALLED 10% discount is a disgrace to the Military Community.  You play the games of Well, this considered normal product!  Buying 3 pieces of lumber might not be a Hugh savings for you, but it is a savings to us, the Military, even if it is  $3.67.  I am still in the process of communication with the public affairs office on FT. Riley, KS.  Not only hat, but if the policy does not change, I will not hesitate to consider local news.  Let me add that I have witnessed EVEN Extra Pro discounts are not given back the discount, and for what In the Name of Wokeness!?  I will go out of my way to travel to Topeka to Lowes for my discount.  Of course I do not expect any action to be taken care of.</t>
  </si>
  <si>
    <t>I submitted this survey before&amp;we purchased a Hampton Bay patio set about 12 years ago&amp;the cushion seat covers only ( inside cushions are okay) just need replacements of seat and back covers which first live agent said ,  text back with your questions when your next live agent can forward all your questions and photos when Hampton Bay back East can view photos to identify the model Collection we purchased. Agent said all conversations would be saved at my email address. Did that and next live agent said, we dont save any conversations from a previous text chat..he gave us 3rd party contacts to try and figure out what set we purchased by showing photos ..tried several , sent photos and never heard back from any of the 3rd party contacts..frustrating..</t>
  </si>
  <si>
    <t>Rebecca was amazing on the phone however I got emails saying I never send them pictures and they tried to contact me but I never received any calls and also after the original call I sent videos and pictures right after. Yet they said I didnt. Which I did. And they closed my case. I am very very upset about this.</t>
  </si>
  <si>
    <t>It was a little frustrating because I bought the pergola 2 years ago. When I asked for replacement parts she couldnt guarantee I would be able to purchase them. Without these parts the pergola is useless and wont work. Tomorrow will be one week since the call and I still dont have an answer to the decision about my case. Just a little frustrating. I have always used Home Depot for my repairs over Lowes but this is really aggravating.</t>
  </si>
  <si>
    <t>Maybe set the customer expectations correctly. That the delivery date may change and Home Depot doesnt communicate with you once purchase is done in store. Open up a concern with Home Depot online received an email and responded to the email. Silence ever since. Home Depot doesnt care about their customers once the sale is completed. As much as I hate the blue store I will have to give them a chance now. Still need to finish my new home. Wont be doing that with Home Depot. Pretty sad after the money weve already spent with you.</t>
  </si>
  <si>
    <t>Its a hassle to have to go through the manufacturer and not Home Depot directly to redeem your warranty and it was also disappointing that they couldnt help me locate a receipt on my pro account. I had to go back to bank records to find what it.</t>
  </si>
  <si>
    <t>The customer service representative was wonderful. It took her to get a store manager and regional mgr (Kalisha Taylor and Stephen Probicki) to just do what they said they would do. Its completely ridiculous that after a nightmarish kitchen installation (that took 8 months to complete) that I still had to chase these leaders for over a month for the status of my compensation for all of their stores errors. And then they went completely radio silent and didnt respond to my inquiries FOR OVER TWO WEEKS. had it not been for the customer service rep that expedited the resolution and getting me the check, I likely would have pursued next steps against you because the agreement that Kalisha and Steve gave me - and we signed - stated that HD agreed to issue payment within 15 days of receipt of signed copy. And it took well over a month.   Do better.</t>
  </si>
  <si>
    <t>Yes!  Home Depot service personnel listened to my issue and sent two items that should remedy my issue.  However, when the electrician arrived and I described the issue the same way I had explained to Home Depot, he suggested the wall switch was the only problem&amp;and he was correct!  I provided the wall switch which he changed and he presented me with a $150 bill! Thats more than the fan/light cost! If you had suggested a switch issue (based on the same information) I never would have called an electrician!</t>
  </si>
  <si>
    <t>I appreciated hector.  If the store had done the transaction correctly the first time, I wouldnt have had to spend 30 minutes on the phone getting it solved.</t>
  </si>
  <si>
    <t>The Astro turf experience with Home Depot has been nothing short of a disaster.  The ordering, the non delivery to the specific instructions I gave to where to put the turf. If I could attach a picture to this form, the delivery was basically dumped in my driveway.  When I called and placed my order of how many sq. Feet I needed, the turf company told me my measurements were wrong and I need the amount they came up with. Of course, now I have 33 feet of extra turf thats not needed that Im stuck with.  My measurements were correct. My delivery date was called and scheduled for Friday. I hired a crew to install my turf Saturday morning and with no turf, I still had to pay them. ($450) But HD gave me 250 of that back, (big whoop).   Turf company suckered me into more turf Delivery never showed on scheduled time Im out $$ for the crew I hired And now I have 33 feet of extra turf.   Guess Im a Lowes customer now.</t>
  </si>
  <si>
    <t>Everything was great, except the last name is Ramos&amp; not Ronalds ;)</t>
  </si>
  <si>
    <t>My responses above are not a reflection on Morgana. She did what she could I suppose by forwarding information on, however, I am so displeased with the fact that nothing can be done about my outside table and chairs, which are peeling and rusting. I believe it is poor workmanship, because I have the umbrella to match And it is perfect condition. This is a table and chairs that is still being sold at Home Depot, and it really bothers me that you are selling merchandise that is inferior and you will not stand behind it. You must go to Hampton bay, the manufacture and have them take my table away and test and see why just mine is doing this after I protected it during the winter months by bringing it indoors since I am not in this home for six months out of the year during the month of October to March. I would like to take this matter further and appeal your position on not doing anything about this. This has never happened in the 35 years I have shopped Home Depot, most recently buying a refrigerator a few months ago that I sure hope youll stand behind. I would like a response from management if possible. Thank you for your consideration to this matter.</t>
  </si>
  <si>
    <t>Whats the point of having customer service if they dont stand by their word? Apologies mean nothing in the fiscal world.</t>
  </si>
  <si>
    <t>Your store has the worst customer service . Every time I called to let you know nothing gets result . Your management at this store doesnt care  about their customer service. I would try not to shop at your store.</t>
  </si>
  <si>
    <t>My AC installation is still incomplete. Were going on 3 weeks. The subcontractor has been unresponsive and unbearable to work with.</t>
  </si>
  <si>
    <t>I had bought a patio set in 2018. The glass table top was broken by a storm. I needed to replace the top and was informed that that 51.5 diameter table is no longer made, and thus you cannot replace the top. Very disappointing. The rest of the set is still serviceable. Your available sets are smaller and less sturdy. 9</t>
  </si>
  <si>
    <t>We couldnt find a receipt for my purchase but Maryanne really tried hard and wanted to find it, perhaps I pd cash ? Anyway she was very helpful and put in extra effort , which I am grateful for.</t>
  </si>
  <si>
    <t>The # given for Hampton Bay customer service doesnt work or appear to be in service.</t>
  </si>
  <si>
    <t>Its too bad my experience on the phone with corporate cant happen in your stores. The service I received in the store was horrible. Thats the reason I wont shop at a Home Depot anymore. I will take my business to ace or Lowes. They appreciate their customers.</t>
  </si>
  <si>
    <t>William was very helpful but I am still upset with Home Depot.  Does not make sense that you cant use a gift card if you have used a coupon.  No other stores do that. A gift card is cash and should be treated as such! You need to change your policy!</t>
  </si>
  <si>
    <t>I have called multiple times to get a grill picked up that is not working. I have been told multiple times it was on the list, it was never picked up. I called again and they said it would be picked up on Thursday 6-29. It was not: I called and they said not sure why you were told that, its on the schedule for 7-6. Not sure what to believe</t>
  </si>
  <si>
    <t>The first customer service representative I spoke to was totally useless. She told me that she couldnt help me &amp; I needed to contact Hudsons Bay because it was a Gluckstein product &amp; gave me their phone number! I couldnt believe it! Why would I contact Hudsons Bay when I purchased the produce from Home Depot? I called Home Depot customer care again &amp; spoke to Alberto who looked after my problem &amp; ordered the parts I needed to replace. Thank you to Alberto!</t>
  </si>
  <si>
    <t>When I brought my power washer into the store for replacement &amp; I was told that I have no recourse on it (forced me to buy my 3rd power washer from you yesterday) this old one I bought off you 2 years ago with a warranty &amp; however now due to HD not having any of the details in your system and me not having a copy of the receipt &amp; Im stuck with another broken unit.</t>
  </si>
  <si>
    <t>20 minute hold, then try they didnt have part in stock. Now I have to wait.</t>
  </si>
  <si>
    <t>I ordered and received confirmation of a delivery time.  The day of delivery I was informed that the delivery driver forgot to load my merchandise. I purchased these for delivery because I didnt have time to go get them and I needed them that day. You caused me 3 hours of driving and a huge problem as rain was coming down on the equipment I needed to protect with the tarps</t>
  </si>
  <si>
    <t>This special order has gone wrong from the start, sending me the wrong product is the just another mistake in a long line of them.  Add to that that I have to wait another 2-3 weeks for Home Depot to correct THEIR mistake, while everything we own is cleared out of the house and being stored in the heat and humidity of our garage (because we were finally getting the floors installed after a 2 month wait, when the installer found HD had sent us the wrong order) and that we are walking around on cement floors - and this has been the worst experience we have ever had. Customer Care did nothing for us, just pushed the can on down the line to our local store, who we didnt even buy our product from (we ordered through the 800 #/measuring dept.). It was totally useless calling Customer Care, or Customer No Care.</t>
  </si>
  <si>
    <t>We still have not heard anything back regarding our patio chairs e we its the dye coming out all over our clothes, very disappointed.</t>
  </si>
  <si>
    <t>Have not heard back from anyone regarding a timeframe on the drawer slides. After paying $500 for a desk that I cant use its not very acceptable that I cant even return it</t>
  </si>
  <si>
    <t>I commend The Home Depots customer service team. Everyone Ive dealt with has demonstrated sincere attention to finding a solution with a sense of urgency. Thank you.</t>
  </si>
  <si>
    <t>What happened to me on June 2 was not my fault. The employees were trying to ring up some things for me. It kept coming up wrong. Then I was told if I went ahead and finish the transaction they maybe everything would come off. It didnt. I was upset, crying, tired and told the associate that I didnt want the stuff, because it rang up wrong price. We left the register and went to service desk, where he proceeded to take the chargers and battery operated chainsaw off. I kept my trash bags. One day I was looking at my bill and saw I was charged $90 that day. I contacted the credit card company and told them what happened. They were investigating it. Then, this Friday, June 30, to try to correct the mistake. They pulled up the receipts from that day, June 2. She knew something didnt look right She called the manage who looked at them and said I only get a partial refund. He was very condescending. I tried to tell him, that we walked from one register where it rung up to the service desk. The merchandise never left the building. He was still adamant. When I called corporate, Orlando said I didnt return all of the merchandise, so I wouldnt get a full refund. Ive been trying to explain that I wanted the full refund on the batteries and the chainsaw. I have never been so upset and humiliated in my entire life. I dont owe the full $90. I only owe for the two boxes of trash bags. I left only with the trash bags.</t>
  </si>
  <si>
    <t>Its too early to see if the replacement part will get here. However Jorge was sure it would be processed and sent.  He was easy to deal with. Hopefully the replacement glass will arrive and will then be pleased with Home Depot standing behind the products they sell.</t>
  </si>
  <si>
    <t>I called so many times, gotten hung up on when transferred, not able to help me, directed to talk to the store manager, just to be redirected to cooperate, I have never had such a circus trying to get ahold of someone who could help. Was promised a call back, when I finally got ahold of someone who was going to look into and it never came. Garbage, that was my experience. And I dont say that lightly</t>
  </si>
  <si>
    <t>Orders, and delivery service by home Depot inside store it''s bad, terrible,... The the item I request to take, purchase arrived damaged, broken containers, gallons of 30% vinegar,.... I don't recommend to get delivery to the store,.... They don't care about the life of product,.... Are terrible service,... Thanks by Sergio I get my money back,... Thank you for your help Sergio,..... Blessings,&lt;‰&lt;‰&gt;s&gt;s=B=B&lt;@&lt;@&lt;@=O=O=O=O=M=M=M===&gt;'&gt;'&gt;'=7=7=7&lt;‰&lt;‰&gt;s&gt;s=B=B=B=B&lt;@&lt;@=B=B=B=B=B=B=M=M=M====B=B=B=B,....</t>
  </si>
  <si>
    <t>Mr. Julio is a very nice guy, But the problem is with Long Island City Store, who do not care about our 1 year and 5 months I lost, they do not care about my time,  There is no value for my economic  loses, my reputation  There are too much to write but I dont Beleive on homedepot any more</t>
  </si>
  <si>
    <t>While Julio was quite pleasant and followed up both regularly and in a timely manner, it is super frustrating to me that there isnt someone who can easily get the basic information I need, or in lieu of finding receipts that I should have been given at checkout then someone who would deal with the vendor on my behalf to reimburse me for the defective merchandise purchased, without having to wait weeks while someone looks into it at the store level &amp; particularly after I was given erroneous information and was asked to go back to the store three times to get the information (receipts) needed  clearly the financial reporting and operating systems in use have major shortcomings. Please forward this and the case history to senior management for review and ask them to reach out separately to me as the issue remains wholly outstanding. Thank you!</t>
  </si>
  <si>
    <t>My issue has not been resolved and I have contacted customer service in writing and by phone several times.  What I was asked to do is costing more than the item cost.  I am very disappointed in the service I have received as of today.  The ceiling fan with a light fixture is in my master bedroom, therefore I have no light to turn on when I enter my room.  Its been a couple of days and no one has responded yet.  Can I just get a new ceiling fan that is not defective since I paid for a working one?</t>
  </si>
  <si>
    <t>I just wish that I would have gotten a New Kitchen faucet at no charge I had to pay 29 dollars out of pocket that was one of the reasons I bought life time warranty =</t>
  </si>
  <si>
    <t>The only negative issue on my experience was waiting almost 20 minutes on hold until being connected with Yvette.  She addressed my problem very quickly, professionally and completely.</t>
  </si>
  <si>
    <t>I filed a claim against the installation of my appliance with Home Depot over a week ago and had to call three times and I still dont know if Segwick knows about it! They were hired to install a gas stove and left me with a gas leak. Had to call WE Energies several times because of a gas leak. My sick, blind dog was home alone this last time when my neighbor was smelling gas and called WE. They came out to find the gas pipe broke completely off inside the connector and I was told they should have never connected the stove the way they did. With gas, I would have thought Hone Depot would have made damn sure everything was working properly. Three different times, three different installers and none of them connected properly. I did not have my brand new gas stove for about a week.</t>
  </si>
  <si>
    <t>Im not sure who Kellie is, the Home Depot representative from Shrewsberry that I worked with was Michelle and she was very helpful. I think Kelly or maybe Kenya were the representatives who did not properly communicate with warerite about the sink.   When I contacted the corporate 800 number to look for expedited resolution and got Fernando, he didnt really appear to do anything to expedite the situation because the local store was the only one who was communicating with me about the actual issue. The only thing the corporate customer support did was call me repeatedly during work hours and insisted that I respond to their emails asking if he store had provided compensation. One would think the store would be able to inform corporate about the resolution so I wouldnt have to.  Literally the only thing corporate assistance provided me was another group of people who I had to provide updates to, but did nothing to solve the problem.  Again, the local store, in particular Michelle, and whoever her manager are, are excellent.  The one thing I was really looking for in all of my contact with the Home Depot with somebody to apologize and say that this was unacceptable and you will make it right. I did not have a kitchen at all for over 10 days, the line I kept getting was unfortunately, its the weekend and nobody can call you back. I get it, you are a big company, unfortunately if you didnt care about my inconvenience then, dont keep asking if I was happy about the experience.</t>
  </si>
  <si>
    <t>Cheryl was good. Then this Scott guy emails me and tells me to talk to parts department. Im just trying to get the $1,000 toolbox that I ordered working again. Honestly, the quality of the box is subpar to have already had an issue with the slides a month into ownership.</t>
  </si>
  <si>
    <t>I would of liked some help after asking 6 times.  I bought 26 cases of flooring that I had to load and then unload in my car by myself. I wasnt asking for anyone to do it by themselves. I just wanted SOME HELP!!!!</t>
  </si>
  <si>
    <t>Lila was superb.  I wish all the Customer Care agents were like her.  My problem with the Mililtary Discount program occurred in February 2022.  I made many calls, got several different case numbers assigned, but nothing was ever resolved, until LIla.  All the other agents just didnt seem to understand the problem, let alone know what to do about it.</t>
  </si>
  <si>
    <t>Put your Customers 1st. If you do, the numbers will re-appear on you P&amp;L bottom Line. Teach your young employees who pays for their wages. Currently, that is unclear to them.  Update your website to alert repeat buyers of when specific items they buy are on sale. Or build a feature on the website that says notify me when this item is on sale  When Items are on Sale, you do wish to sell them &amp;&amp; Correct ???</t>
  </si>
  <si>
    <t>ADV</t>
  </si>
  <si>
    <t>Advertising</t>
  </si>
  <si>
    <t>broken part</t>
  </si>
  <si>
    <t>complicated</t>
  </si>
  <si>
    <t>don’t have the part</t>
  </si>
  <si>
    <t>false advertisement</t>
  </si>
  <si>
    <t>falsely advertised</t>
  </si>
  <si>
    <t>have more choices</t>
  </si>
  <si>
    <t>have not been helped</t>
  </si>
  <si>
    <t>it it will be resolved</t>
  </si>
  <si>
    <t>made a mess</t>
  </si>
  <si>
    <t>missing parts</t>
  </si>
  <si>
    <t>never got it</t>
  </si>
  <si>
    <t>not able to get the part</t>
  </si>
  <si>
    <t>parts missing</t>
  </si>
  <si>
    <t>truck</t>
  </si>
  <si>
    <t>Jesus was pleasant, friendly, efficient and did a great job of taking care and of my concerns. I could not of asked for anything more!</t>
  </si>
  <si>
    <t>Customer service could not give a reason why my order is still back ordered, although there was a balance of over 130 items in stock online.</t>
  </si>
  <si>
    <t>I want this purchase straightened out.  I do not like paying $1300.00 for junk!!</t>
  </si>
  <si>
    <t>Lets see if the problem is resolved. That will be the true best</t>
  </si>
  <si>
    <t>We could not find a receipt for my purchase but Maryanne really tried hard and wanted to find it, perhaps I pd cash ? Anyway she was very helpful and put in extra effort , which I am grateful for.</t>
  </si>
  <si>
    <r>
      <t xml:space="preserve">I had a brand new deck installed and the contractor put in your lighting transformer. Unfortunately I cannot register it so it will be under </t>
    </r>
    <r>
      <rPr>
        <b/>
        <sz val="11"/>
        <color rgb="FFFF0000"/>
        <rFont val="Calibri"/>
        <family val="2"/>
        <scheme val="minor"/>
      </rPr>
      <t>warranty</t>
    </r>
    <r>
      <rPr>
        <sz val="11"/>
        <color rgb="FF000000"/>
        <rFont val="Calibri"/>
        <family val="2"/>
        <scheme val="minor"/>
      </rPr>
      <t xml:space="preserve"> because obviously I do not have the receipt. I sent him a text asking for a copy of the receipt and have not had any response so now I cannot register the transformer.</t>
    </r>
  </si>
  <si>
    <r>
      <t xml:space="preserve">Your company / merchandise carrier made a Fathers Day gift </t>
    </r>
    <r>
      <rPr>
        <b/>
        <sz val="11"/>
        <color rgb="FFFF0000"/>
        <rFont val="Calibri"/>
        <family val="2"/>
        <scheme val="minor"/>
      </rPr>
      <t>terrible</t>
    </r>
    <r>
      <rPr>
        <sz val="11"/>
        <color rgb="FF000000"/>
        <rFont val="Calibri"/>
        <family val="2"/>
        <scheme val="minor"/>
      </rPr>
      <t xml:space="preserve"> you destroyed my gift from my kids your company has no moral compass its just toss it around like trash and the best part of it you delivered some ones return that was destroyed and returned and you sent it to me just terrible.</t>
    </r>
  </si>
  <si>
    <r>
      <t xml:space="preserve">As a handicap individual is why I had all this delivered - I was instructed to dismantle the delivery in the road of a pallet of Rock and 21 2x8x16 deck lumber boards next time and make driver wait&amp; Well being </t>
    </r>
    <r>
      <rPr>
        <b/>
        <sz val="11"/>
        <color rgb="FFFF0000"/>
        <rFont val="Calibri"/>
        <family val="2"/>
        <scheme val="minor"/>
      </rPr>
      <t>disabled</t>
    </r>
    <r>
      <rPr>
        <sz val="11"/>
        <color rgb="FF000000"/>
        <rFont val="Calibri"/>
        <family val="2"/>
        <scheme val="minor"/>
      </rPr>
      <t xml:space="preserve"> that would take me all day! So end result was we will pick up wood if you band and strap but not bring you more until you pay delivery fee again- So as I shop your </t>
    </r>
    <r>
      <rPr>
        <b/>
        <sz val="11"/>
        <color rgb="FFFF0000"/>
        <rFont val="Calibri"/>
        <family val="2"/>
        <scheme val="minor"/>
      </rPr>
      <t>competitor</t>
    </r>
    <r>
      <rPr>
        <sz val="11"/>
        <color rgb="FF000000"/>
        <rFont val="Calibri"/>
        <family val="2"/>
        <scheme val="minor"/>
      </rPr>
      <t xml:space="preserve"> they deliver and pick up for occurrence like this! Im extremely </t>
    </r>
    <r>
      <rPr>
        <b/>
        <sz val="11"/>
        <color rgb="FFFF0000"/>
        <rFont val="Calibri"/>
        <family val="2"/>
        <scheme val="minor"/>
      </rPr>
      <t>disappointed</t>
    </r>
    <r>
      <rPr>
        <sz val="11"/>
        <color rgb="FF000000"/>
        <rFont val="Calibri"/>
        <family val="2"/>
        <scheme val="minor"/>
      </rPr>
      <t xml:space="preserve"> and </t>
    </r>
    <r>
      <rPr>
        <b/>
        <sz val="11"/>
        <color rgb="FFFF0000"/>
        <rFont val="Calibri"/>
        <family val="2"/>
        <scheme val="minor"/>
      </rPr>
      <t>dissatisfied</t>
    </r>
    <r>
      <rPr>
        <sz val="11"/>
        <color rgb="FF000000"/>
        <rFont val="Calibri"/>
        <family val="2"/>
        <scheme val="minor"/>
      </rPr>
      <t xml:space="preserve"> with Home Depot! We spend A lot however handicap does not fit your criteria. It was not til i returned the wood I met Brenda at the Orland </t>
    </r>
    <r>
      <rPr>
        <b/>
        <sz val="11"/>
        <color rgb="FFFF0000"/>
        <rFont val="Calibri"/>
        <family val="2"/>
        <scheme val="minor"/>
      </rPr>
      <t>store</t>
    </r>
    <r>
      <rPr>
        <sz val="11"/>
        <color rgb="FF000000"/>
        <rFont val="Calibri"/>
        <family val="2"/>
        <scheme val="minor"/>
      </rPr>
      <t xml:space="preserve"> I really received help! Brenda went above and beyond to </t>
    </r>
    <r>
      <rPr>
        <b/>
        <sz val="11"/>
        <color rgb="FFFF0000"/>
        <rFont val="Calibri"/>
        <family val="2"/>
        <scheme val="minor"/>
      </rPr>
      <t>help me</t>
    </r>
    <r>
      <rPr>
        <sz val="11"/>
        <color rgb="FF000000"/>
        <rFont val="Calibri"/>
        <family val="2"/>
        <scheme val="minor"/>
      </rPr>
      <t>! End result is Brenda was saving grace! I will never order and deliver again with services like this! If Orland cannot help well Im Menards now!</t>
    </r>
  </si>
  <si>
    <r>
      <t xml:space="preserve">I was </t>
    </r>
    <r>
      <rPr>
        <b/>
        <sz val="11"/>
        <color rgb="FFFF0000"/>
        <rFont val="Calibri"/>
        <family val="2"/>
        <scheme val="minor"/>
      </rPr>
      <t>not satisfied</t>
    </r>
    <r>
      <rPr>
        <sz val="11"/>
        <color rgb="FF000000"/>
        <rFont val="Calibri"/>
        <family val="2"/>
        <scheme val="minor"/>
      </rPr>
      <t xml:space="preserve"> with Customer Cares response, but it was not his fault. Apparently Tool Rental is handled by the individual stores. The particular </t>
    </r>
    <r>
      <rPr>
        <b/>
        <sz val="11"/>
        <color rgb="FFFF0000"/>
        <rFont val="Calibri"/>
        <family val="2"/>
        <scheme val="minor"/>
      </rPr>
      <t>store</t>
    </r>
    <r>
      <rPr>
        <sz val="11"/>
        <color rgb="FF000000"/>
        <rFont val="Calibri"/>
        <family val="2"/>
        <scheme val="minor"/>
      </rPr>
      <t xml:space="preserve"> in Zephyrhills Florida was </t>
    </r>
    <r>
      <rPr>
        <b/>
        <sz val="11"/>
        <color rgb="FFFF0000"/>
        <rFont val="Calibri"/>
        <family val="2"/>
        <scheme val="minor"/>
      </rPr>
      <t>terrible</t>
    </r>
    <r>
      <rPr>
        <sz val="11"/>
        <color rgb="FF000000"/>
        <rFont val="Calibri"/>
        <family val="2"/>
        <scheme val="minor"/>
      </rPr>
      <t xml:space="preserve">. Its three days later and I still </t>
    </r>
    <r>
      <rPr>
        <b/>
        <sz val="11"/>
        <color rgb="FFFF0000"/>
        <rFont val="Calibri"/>
        <family val="2"/>
        <scheme val="minor"/>
      </rPr>
      <t>have not received</t>
    </r>
    <r>
      <rPr>
        <sz val="11"/>
        <color rgb="FF000000"/>
        <rFont val="Calibri"/>
        <family val="2"/>
        <scheme val="minor"/>
      </rPr>
      <t xml:space="preserve"> the </t>
    </r>
    <r>
      <rPr>
        <b/>
        <sz val="11"/>
        <color rgb="FFFF0000"/>
        <rFont val="Calibri"/>
        <family val="2"/>
        <scheme val="minor"/>
      </rPr>
      <t>promised</t>
    </r>
    <r>
      <rPr>
        <sz val="11"/>
        <color rgb="FF000000"/>
        <rFont val="Calibri"/>
        <family val="2"/>
        <scheme val="minor"/>
      </rPr>
      <t xml:space="preserve"> call when my reserved rental (which they rented to someone else) arrived.   To solve the problem, I went to the Carrolwood Florida store to rent another one. They were as wonderful as the Zephyrhills store was terrible. Unfortunately i do not know the name of the two guys who helped me, but they were great. There was also a store associate named Doug who was extremely helpful as well.  The Carrolwood store was great.  Customer Care was </t>
    </r>
    <r>
      <rPr>
        <b/>
        <sz val="11"/>
        <color rgb="FFFF0000"/>
        <rFont val="Calibri"/>
        <family val="2"/>
        <scheme val="minor"/>
      </rPr>
      <t>not helpful</t>
    </r>
    <r>
      <rPr>
        <sz val="11"/>
        <color rgb="FF000000"/>
        <rFont val="Calibri"/>
        <family val="2"/>
        <scheme val="minor"/>
      </rPr>
      <t xml:space="preserve"> because the Zephyrhills store was so profoundly </t>
    </r>
    <r>
      <rPr>
        <b/>
        <sz val="11"/>
        <color rgb="FFFF0000"/>
        <rFont val="Calibri"/>
        <family val="2"/>
        <scheme val="minor"/>
      </rPr>
      <t>unhelpful</t>
    </r>
    <r>
      <rPr>
        <sz val="11"/>
        <color rgb="FF000000"/>
        <rFont val="Calibri"/>
        <family val="2"/>
        <scheme val="minor"/>
      </rPr>
      <t>.</t>
    </r>
  </si>
  <si>
    <r>
      <t xml:space="preserve">Maribel was great </t>
    </r>
    <r>
      <rPr>
        <b/>
        <sz val="11"/>
        <color rgb="FFFF0000"/>
        <rFont val="Calibri"/>
        <family val="2"/>
        <scheme val="minor"/>
      </rPr>
      <t>getting back</t>
    </r>
    <r>
      <rPr>
        <sz val="11"/>
        <color rgb="FF000000"/>
        <rFont val="Calibri"/>
        <family val="2"/>
        <scheme val="minor"/>
      </rPr>
      <t xml:space="preserve"> to me several times BUT the process to get the </t>
    </r>
    <r>
      <rPr>
        <b/>
        <sz val="11"/>
        <color rgb="FFFF0000"/>
        <rFont val="Calibri"/>
        <family val="2"/>
        <scheme val="minor"/>
      </rPr>
      <t>refund</t>
    </r>
    <r>
      <rPr>
        <sz val="11"/>
        <color rgb="FF000000"/>
        <rFont val="Calibri"/>
        <family val="2"/>
        <scheme val="minor"/>
      </rPr>
      <t xml:space="preserve"> from Kevin in Parks (mulch losts its color within a week of purchase) was the worst customer service. I had to physically go back to the </t>
    </r>
    <r>
      <rPr>
        <b/>
        <sz val="11"/>
        <color rgb="FFFF0000"/>
        <rFont val="Calibri"/>
        <family val="2"/>
        <scheme val="minor"/>
      </rPr>
      <t>store</t>
    </r>
    <r>
      <rPr>
        <sz val="11"/>
        <color rgb="FF000000"/>
        <rFont val="Calibri"/>
        <family val="2"/>
        <scheme val="minor"/>
      </rPr>
      <t xml:space="preserve"> with my receipt, even though I sent all the information to Kevin via email and phone </t>
    </r>
    <r>
      <rPr>
        <b/>
        <sz val="11"/>
        <color rgb="FFFF0000"/>
        <rFont val="Calibri"/>
        <family val="2"/>
        <scheme val="minor"/>
      </rPr>
      <t>calls</t>
    </r>
    <r>
      <rPr>
        <sz val="11"/>
        <color rgb="FF000000"/>
        <rFont val="Calibri"/>
        <family val="2"/>
        <scheme val="minor"/>
      </rPr>
      <t xml:space="preserve">, to get the </t>
    </r>
    <r>
      <rPr>
        <b/>
        <sz val="11"/>
        <color rgb="FFFF0000"/>
        <rFont val="Calibri"/>
        <family val="2"/>
        <scheme val="minor"/>
      </rPr>
      <t>credit</t>
    </r>
    <r>
      <rPr>
        <sz val="11"/>
        <color rgb="FF000000"/>
        <rFont val="Calibri"/>
        <family val="2"/>
        <scheme val="minor"/>
      </rPr>
      <t xml:space="preserve"> back on my credit card (almost </t>
    </r>
    <r>
      <rPr>
        <b/>
        <sz val="11"/>
        <color rgb="FFFF0000"/>
        <rFont val="Calibri"/>
        <family val="2"/>
        <scheme val="minor"/>
      </rPr>
      <t>an hour</t>
    </r>
    <r>
      <rPr>
        <sz val="11"/>
        <color rgb="FF000000"/>
        <rFont val="Calibri"/>
        <family val="2"/>
        <scheme val="minor"/>
      </rPr>
      <t xml:space="preserve"> drive each way). I emailed Kevin that it was a great inconvenience&amp;he never responded. Took over 2 </t>
    </r>
    <r>
      <rPr>
        <b/>
        <sz val="11"/>
        <color rgb="FFFF0000"/>
        <rFont val="Calibri"/>
        <family val="2"/>
        <scheme val="minor"/>
      </rPr>
      <t>weeks</t>
    </r>
    <r>
      <rPr>
        <sz val="11"/>
        <color rgb="FF000000"/>
        <rFont val="Calibri"/>
        <family val="2"/>
        <scheme val="minor"/>
      </rPr>
      <t xml:space="preserve"> to get my refund with </t>
    </r>
    <r>
      <rPr>
        <b/>
        <sz val="11"/>
        <color rgb="FFFF0000"/>
        <rFont val="Calibri"/>
        <family val="2"/>
        <scheme val="minor"/>
      </rPr>
      <t>several emails</t>
    </r>
    <r>
      <rPr>
        <sz val="11"/>
        <color rgb="FF000000"/>
        <rFont val="Calibri"/>
        <family val="2"/>
        <scheme val="minor"/>
      </rPr>
      <t xml:space="preserve"> and phone calls. </t>
    </r>
    <r>
      <rPr>
        <b/>
        <sz val="11"/>
        <color rgb="FFFF0000"/>
        <rFont val="Calibri"/>
        <family val="2"/>
        <scheme val="minor"/>
      </rPr>
      <t>Disappointed</t>
    </r>
    <r>
      <rPr>
        <sz val="11"/>
        <color rgb="FF000000"/>
        <rFont val="Calibri"/>
        <family val="2"/>
        <scheme val="minor"/>
      </rPr>
      <t xml:space="preserve"> in your process</t>
    </r>
  </si>
  <si>
    <r>
      <t xml:space="preserve">I purchased the Hampton Bay North Pond 52 inch ceiling fan.  A professional electrician tried to install this item.  A grinding sound was present within the mechanism even after three </t>
    </r>
    <r>
      <rPr>
        <b/>
        <sz val="11"/>
        <color rgb="FFFF0000"/>
        <rFont val="Calibri"/>
        <family val="2"/>
        <scheme val="minor"/>
      </rPr>
      <t>attempts</t>
    </r>
    <r>
      <rPr>
        <sz val="11"/>
        <color rgb="FF000000"/>
        <rFont val="Calibri"/>
        <family val="2"/>
        <scheme val="minor"/>
      </rPr>
      <t xml:space="preserve"> on reinstall/reconnect.  This was </t>
    </r>
    <r>
      <rPr>
        <b/>
        <sz val="11"/>
        <color rgb="FFFF0000"/>
        <rFont val="Calibri"/>
        <family val="2"/>
        <scheme val="minor"/>
      </rPr>
      <t>not resolved</t>
    </r>
    <r>
      <rPr>
        <sz val="11"/>
        <color rgb="FF000000"/>
        <rFont val="Calibri"/>
        <family val="2"/>
        <scheme val="minor"/>
      </rPr>
      <t xml:space="preserve"> on Saturday.  I promptly returned the item on Sunday.  While I received a full </t>
    </r>
    <r>
      <rPr>
        <b/>
        <sz val="11"/>
        <color rgb="FFFF0000"/>
        <rFont val="Calibri"/>
        <family val="2"/>
        <scheme val="minor"/>
      </rPr>
      <t>refund</t>
    </r>
    <r>
      <rPr>
        <sz val="11"/>
        <color rgb="FF000000"/>
        <rFont val="Calibri"/>
        <family val="2"/>
        <scheme val="minor"/>
      </rPr>
      <t xml:space="preserve">, my payment to the electrician ($150) is now a lost investment for me.  The fan itself seemed very flimsy as compared to the existing 30 year old fan I was replacing.  The electrician was instructed to reinstall my existing old fan which works perfectly.  I thought I was upgrading to a newer model in this century.  Obviously, I was mistake .  Hampton Bay is relying on the customer to provided quality control.  I was told to callback after Fourth of July holiday to talk through the issue with a factory specialist. I would not have the electrician on hand at further expense, and I could have no idea what about the nature of the electrical instructions/corrections to be provided.  This suggestion was </t>
    </r>
    <r>
      <rPr>
        <b/>
        <sz val="11"/>
        <color rgb="FFFF0000"/>
        <rFont val="Calibri"/>
        <family val="2"/>
        <scheme val="minor"/>
      </rPr>
      <t>absurd</t>
    </r>
    <r>
      <rPr>
        <sz val="11"/>
        <color rgb="FF000000"/>
        <rFont val="Calibri"/>
        <family val="2"/>
        <scheme val="minor"/>
      </rPr>
      <t xml:space="preserve">. I respectfully request that Home Depot/Hampton Bay </t>
    </r>
    <r>
      <rPr>
        <b/>
        <sz val="11"/>
        <color rgb="FFFF0000"/>
        <rFont val="Calibri"/>
        <family val="2"/>
        <scheme val="minor"/>
      </rPr>
      <t>reimburse</t>
    </r>
    <r>
      <rPr>
        <sz val="11"/>
        <color rgb="FF000000"/>
        <rFont val="Calibri"/>
        <family val="2"/>
        <scheme val="minor"/>
      </rPr>
      <t xml:space="preserve"> me for the electrician charge of $150.  I have made major purchases at Home Depot over the recent years (Kraftmaid kitchen remodel for example) and spend hundreds of dollars at HD every month.  I could easily drive further to Lowes. The fan was purchased at Pickett Street Alexandria and returned to Frontier Drive Springfield VA.   I expect someone to contact me at my email address which you have for this case number. I can provided receipts for the fan and the electrician . Thank you in advance for your attention and expected resolution.</t>
    </r>
  </si>
  <si>
    <r>
      <t xml:space="preserve">The part that was sent di not </t>
    </r>
    <r>
      <rPr>
        <b/>
        <sz val="11"/>
        <color rgb="FFFF0000"/>
        <rFont val="Calibri"/>
        <family val="2"/>
        <scheme val="minor"/>
      </rPr>
      <t>repair</t>
    </r>
    <r>
      <rPr>
        <sz val="11"/>
        <color rgb="FF000000"/>
        <rFont val="Calibri"/>
        <family val="2"/>
        <scheme val="minor"/>
      </rPr>
      <t xml:space="preserve"> my fan.  I both emailed and left a voice mail for Darryus on 7/4 asking for a response for what next steps are, </t>
    </r>
    <r>
      <rPr>
        <b/>
        <sz val="11"/>
        <color rgb="FFFF0000"/>
        <rFont val="Calibri"/>
        <family val="2"/>
        <scheme val="minor"/>
      </rPr>
      <t>no response</t>
    </r>
    <r>
      <rPr>
        <sz val="11"/>
        <color rgb="FF000000"/>
        <rFont val="Calibri"/>
        <family val="2"/>
        <scheme val="minor"/>
      </rPr>
      <t xml:space="preserve"> to date.  I will be contacting again to get assistance</t>
    </r>
  </si>
  <si>
    <r>
      <t xml:space="preserve">My resin wicker patio furniture is falling apart after 5 1/2 years, so Im kind of </t>
    </r>
    <r>
      <rPr>
        <b/>
        <sz val="11"/>
        <color rgb="FFFF0000"/>
        <rFont val="Calibri"/>
        <family val="2"/>
        <scheme val="minor"/>
      </rPr>
      <t>disappointed</t>
    </r>
    <r>
      <rPr>
        <sz val="11"/>
        <color rgb="FF000000"/>
        <rFont val="Calibri"/>
        <family val="2"/>
        <scheme val="minor"/>
      </rPr>
      <t xml:space="preserve">.  I spoke to the manufacturer, and they no longer make </t>
    </r>
    <r>
      <rPr>
        <b/>
        <sz val="11"/>
        <color rgb="FFFF0000"/>
        <rFont val="Calibri"/>
        <family val="2"/>
        <scheme val="minor"/>
      </rPr>
      <t>replacement</t>
    </r>
    <r>
      <rPr>
        <sz val="11"/>
        <color rgb="FF000000"/>
        <rFont val="Calibri"/>
        <family val="2"/>
        <scheme val="minor"/>
      </rPr>
      <t xml:space="preserve"> parts. So a seven piece fdining set is basically has a 5 1/2 yr. life span.    Seems odd because we cover it in the fall and it does not get opened up back until the spring every year</t>
    </r>
  </si>
  <si>
    <r>
      <t xml:space="preserve">Home Depot customer service is </t>
    </r>
    <r>
      <rPr>
        <b/>
        <sz val="11"/>
        <color rgb="FFFF0000"/>
        <rFont val="Calibri"/>
        <family val="2"/>
        <scheme val="minor"/>
      </rPr>
      <t>horrible</t>
    </r>
    <r>
      <rPr>
        <sz val="11"/>
        <color rgb="FF000000"/>
        <rFont val="Calibri"/>
        <family val="2"/>
        <scheme val="minor"/>
      </rPr>
      <t xml:space="preserve"> especially being such a big business. Ive never dealt with people who were not willing to </t>
    </r>
    <r>
      <rPr>
        <b/>
        <sz val="11"/>
        <color rgb="FFFF0000"/>
        <rFont val="Calibri"/>
        <family val="2"/>
        <scheme val="minor"/>
      </rPr>
      <t>help me</t>
    </r>
    <r>
      <rPr>
        <sz val="11"/>
        <color rgb="FF000000"/>
        <rFont val="Calibri"/>
        <family val="2"/>
        <scheme val="minor"/>
      </rPr>
      <t xml:space="preserve"> out with my situation before. A simple return past the due date that they could not make an exception for when all I wanted was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to use back in Home Depot. Everyone I spoke with </t>
    </r>
    <r>
      <rPr>
        <b/>
        <sz val="11"/>
        <color rgb="FFFF0000"/>
        <rFont val="Calibri"/>
        <family val="2"/>
        <scheme val="minor"/>
      </rPr>
      <t>kept saying</t>
    </r>
    <r>
      <rPr>
        <sz val="11"/>
        <color rgb="FF000000"/>
        <rFont val="Calibri"/>
        <family val="2"/>
        <scheme val="minor"/>
      </rPr>
      <t xml:space="preserve"> theres nothing we can do ,,,repeating it over and over. I am very </t>
    </r>
    <r>
      <rPr>
        <b/>
        <sz val="11"/>
        <color rgb="FFFF0000"/>
        <rFont val="Calibri"/>
        <family val="2"/>
        <scheme val="minor"/>
      </rPr>
      <t>unsatisfied</t>
    </r>
    <r>
      <rPr>
        <sz val="11"/>
        <color rgb="FF000000"/>
        <rFont val="Calibri"/>
        <family val="2"/>
        <scheme val="minor"/>
      </rPr>
      <t xml:space="preserve"> with the service I have spent already upwards of $30,000 in your stores and once my project which is a full house renovation Im doing on my own will have spent upwards of $200,000. And to loose a customer because your willing to give a store credit maybe worth $200 is </t>
    </r>
    <r>
      <rPr>
        <b/>
        <sz val="11"/>
        <color rgb="FFFF0000"/>
        <rFont val="Calibri"/>
        <family val="2"/>
        <scheme val="minor"/>
      </rPr>
      <t>ridiculous</t>
    </r>
    <r>
      <rPr>
        <sz val="11"/>
        <color rgb="FF000000"/>
        <rFont val="Calibri"/>
        <family val="2"/>
        <scheme val="minor"/>
      </rPr>
      <t xml:space="preserve">. I am already in the process of contacting the news about this and taking my business to Loews. I am a hard working nyc resident a nurse to be specific,,and my husband works for con Edison. I have made it my mission to let everyone i know and come across not to shop at Home Depot. I am extremely unsatisfied with my service for the </t>
    </r>
    <r>
      <rPr>
        <b/>
        <sz val="11"/>
        <color rgb="FFFF0000"/>
        <rFont val="Calibri"/>
        <family val="2"/>
        <scheme val="minor"/>
      </rPr>
      <t>managers</t>
    </r>
    <r>
      <rPr>
        <sz val="11"/>
        <color rgb="FF000000"/>
        <rFont val="Calibri"/>
        <family val="2"/>
        <scheme val="minor"/>
      </rPr>
      <t xml:space="preserve"> of the store and specifically the customer service rep I spoke with who never seemed to care enough to even try to think of </t>
    </r>
    <r>
      <rPr>
        <b/>
        <sz val="11"/>
        <color rgb="FFFF0000"/>
        <rFont val="Calibri"/>
        <family val="2"/>
        <scheme val="minor"/>
      </rPr>
      <t>a solution</t>
    </r>
    <r>
      <rPr>
        <sz val="11"/>
        <color rgb="FF000000"/>
        <rFont val="Calibri"/>
        <family val="2"/>
        <scheme val="minor"/>
      </rPr>
      <t xml:space="preserve"> or even make a one time </t>
    </r>
    <r>
      <rPr>
        <b/>
        <sz val="11"/>
        <color rgb="FFFF0000"/>
        <rFont val="Calibri"/>
        <family val="2"/>
        <scheme val="minor"/>
      </rPr>
      <t>courtesy</t>
    </r>
    <r>
      <rPr>
        <sz val="11"/>
        <color rgb="FF000000"/>
        <rFont val="Calibri"/>
        <family val="2"/>
        <scheme val="minor"/>
      </rPr>
      <t xml:space="preserve"> for us. Please do not send me any more surveys. Thank you.</t>
    </r>
  </si>
  <si>
    <r>
      <t xml:space="preserve">This person told me his name was Arron, he was very </t>
    </r>
    <r>
      <rPr>
        <b/>
        <sz val="11"/>
        <color rgb="FFFF0000"/>
        <rFont val="Calibri"/>
        <family val="2"/>
        <scheme val="minor"/>
      </rPr>
      <t>rude</t>
    </r>
    <r>
      <rPr>
        <sz val="11"/>
        <color rgb="FF000000"/>
        <rFont val="Calibri"/>
        <family val="2"/>
        <scheme val="minor"/>
      </rPr>
      <t>, pushy, I told him that I would reach out to the contractor myself, upon checking my email this bastard made me a consultation, upon me calling them to cancel the appointment they could not find me in the system by name , email , phone number. She stated that this is Home-depot self made procedure,they do that to get paid,  I will be taking my services to Lowes. , Home Depot cannot be trusted..</t>
    </r>
  </si>
  <si>
    <r>
      <t xml:space="preserve">I have been calling since this item was delivered June 22nd. Trying to get it picked up for return. Ihave been told many times it will be picked up and its still sitting in this huge box in front of my garage. I cannot fit in my car, but if I have to I will take it out of box and bring it to the </t>
    </r>
    <r>
      <rPr>
        <b/>
        <sz val="11"/>
        <color rgb="FFFF0000"/>
        <rFont val="Calibri"/>
        <family val="2"/>
        <scheme val="minor"/>
      </rPr>
      <t>store</t>
    </r>
    <r>
      <rPr>
        <sz val="11"/>
        <color rgb="FF000000"/>
        <rFont val="Calibri"/>
        <family val="2"/>
        <scheme val="minor"/>
      </rPr>
      <t xml:space="preserve">. I will be charged interest on my </t>
    </r>
    <r>
      <rPr>
        <b/>
        <sz val="11"/>
        <color rgb="FFFF0000"/>
        <rFont val="Calibri"/>
        <family val="2"/>
        <scheme val="minor"/>
      </rPr>
      <t>credit</t>
    </r>
    <r>
      <rPr>
        <sz val="11"/>
        <color rgb="FF000000"/>
        <rFont val="Calibri"/>
        <family val="2"/>
        <scheme val="minor"/>
      </rPr>
      <t xml:space="preserve"> card for it sitting in my driveway. When I filedaase I was told I would hear from someone within a couple of days. Tomorrow I believe is an another week and I have not heard a word.  Do you want me to take it back to the store. It is a big fake rock, that is way too big, but I would like to get my credit. Customer service is </t>
    </r>
    <r>
      <rPr>
        <b/>
        <sz val="11"/>
        <color rgb="FFFF0000"/>
        <rFont val="Calibri"/>
        <family val="2"/>
        <scheme val="minor"/>
      </rPr>
      <t>horrible</t>
    </r>
    <r>
      <rPr>
        <sz val="11"/>
        <color rgb="FF000000"/>
        <rFont val="Calibri"/>
        <family val="2"/>
        <scheme val="minor"/>
      </rPr>
      <t>,.  Please advise</t>
    </r>
  </si>
  <si>
    <r>
      <t xml:space="preserve">The customer service representative </t>
    </r>
    <r>
      <rPr>
        <b/>
        <sz val="11"/>
        <color rgb="FFFF0000"/>
        <rFont val="Calibri"/>
        <family val="2"/>
        <scheme val="minor"/>
      </rPr>
      <t>put me on hold</t>
    </r>
    <r>
      <rPr>
        <sz val="11"/>
        <color rgb="FF000000"/>
        <rFont val="Calibri"/>
        <family val="2"/>
        <scheme val="minor"/>
      </rPr>
      <t xml:space="preserve"> couple of time and looong time and I could not wait him to come back. He did </t>
    </r>
    <r>
      <rPr>
        <b/>
        <sz val="11"/>
        <color rgb="FFFF0000"/>
        <rFont val="Calibri"/>
        <family val="2"/>
        <scheme val="minor"/>
      </rPr>
      <t>not call me back</t>
    </r>
    <r>
      <rPr>
        <sz val="11"/>
        <color rgb="FF000000"/>
        <rFont val="Calibri"/>
        <family val="2"/>
        <scheme val="minor"/>
      </rPr>
      <t xml:space="preserve"> - I think he had no </t>
    </r>
    <r>
      <rPr>
        <b/>
        <sz val="11"/>
        <color rgb="FFFF0000"/>
        <rFont val="Calibri"/>
        <family val="2"/>
        <scheme val="minor"/>
      </rPr>
      <t>clue</t>
    </r>
    <r>
      <rPr>
        <sz val="11"/>
        <color rgb="FF000000"/>
        <rFont val="Calibri"/>
        <family val="2"/>
        <scheme val="minor"/>
      </rPr>
      <t xml:space="preserve"> how he could </t>
    </r>
    <r>
      <rPr>
        <b/>
        <sz val="11"/>
        <color rgb="FFFF0000"/>
        <rFont val="Calibri"/>
        <family val="2"/>
        <scheme val="minor"/>
      </rPr>
      <t>help me</t>
    </r>
    <r>
      <rPr>
        <sz val="11"/>
        <color rgb="FF000000"/>
        <rFont val="Calibri"/>
        <family val="2"/>
        <scheme val="minor"/>
      </rPr>
      <t xml:space="preserve">. I am very </t>
    </r>
    <r>
      <rPr>
        <b/>
        <sz val="11"/>
        <color rgb="FFFF0000"/>
        <rFont val="Calibri"/>
        <family val="2"/>
        <scheme val="minor"/>
      </rPr>
      <t>disappointed</t>
    </r>
    <r>
      <rPr>
        <sz val="11"/>
        <color rgb="FF000000"/>
        <rFont val="Calibri"/>
        <family val="2"/>
        <scheme val="minor"/>
      </rPr>
      <t xml:space="preserve">. I </t>
    </r>
    <r>
      <rPr>
        <b/>
        <sz val="11"/>
        <color rgb="FFFF0000"/>
        <rFont val="Calibri"/>
        <family val="2"/>
        <scheme val="minor"/>
      </rPr>
      <t>have to callback</t>
    </r>
    <r>
      <rPr>
        <sz val="11"/>
        <color rgb="FF000000"/>
        <rFont val="Calibri"/>
        <family val="2"/>
        <scheme val="minor"/>
      </rPr>
      <t xml:space="preserve"> again and hopefully I will get someone who can help me, I just have no time for this long phone </t>
    </r>
    <r>
      <rPr>
        <b/>
        <sz val="11"/>
        <color rgb="FFFF0000"/>
        <rFont val="Calibri"/>
        <family val="2"/>
        <scheme val="minor"/>
      </rPr>
      <t>calls</t>
    </r>
    <r>
      <rPr>
        <sz val="11"/>
        <color rgb="FF000000"/>
        <rFont val="Calibri"/>
        <family val="2"/>
        <scheme val="minor"/>
      </rPr>
      <t xml:space="preserve"> and </t>
    </r>
    <r>
      <rPr>
        <b/>
        <sz val="11"/>
        <color rgb="FFFF0000"/>
        <rFont val="Calibri"/>
        <family val="2"/>
        <scheme val="minor"/>
      </rPr>
      <t>no results</t>
    </r>
    <r>
      <rPr>
        <sz val="11"/>
        <color rgb="FF000000"/>
        <rFont val="Calibri"/>
        <family val="2"/>
        <scheme val="minor"/>
      </rPr>
      <t>.</t>
    </r>
  </si>
  <si>
    <r>
      <t xml:space="preserve">I tried to call the Brandon and Lakeland stores and kept getting put </t>
    </r>
    <r>
      <rPr>
        <b/>
        <sz val="11"/>
        <color rgb="FFFF0000"/>
        <rFont val="Calibri"/>
        <family val="2"/>
        <scheme val="minor"/>
      </rPr>
      <t>on hold</t>
    </r>
    <r>
      <rPr>
        <sz val="11"/>
        <color rgb="FF000000"/>
        <rFont val="Calibri"/>
        <family val="2"/>
        <scheme val="minor"/>
      </rPr>
      <t xml:space="preserve"> and never reached the tool rental department. </t>
    </r>
    <r>
      <rPr>
        <b/>
        <sz val="11"/>
        <color rgb="FFFF0000"/>
        <rFont val="Calibri"/>
        <family val="2"/>
        <scheme val="minor"/>
      </rPr>
      <t>Very poor communication</t>
    </r>
    <r>
      <rPr>
        <sz val="11"/>
        <color rgb="FF000000"/>
        <rFont val="Calibri"/>
        <family val="2"/>
        <scheme val="minor"/>
      </rPr>
      <t xml:space="preserve"> in the stores when calling. Ended digging a trench by hand and it was not easy for a 72 year old man.</t>
    </r>
  </si>
  <si>
    <r>
      <t xml:space="preserve">Alan tried to be quite helpful. The problem I had was that since a couple of months ago, at check out, I click the option for getting an email receipt as well as a printed receipt, but no longer get the emailed receipt. This is despite the fact that my email is shown at the register.   Alan gracefully emailed me the pdf version receipt of my last purchase. He told me he would erase my email address so next time I would need to enter it again at check out.   However, today I visited Home Depot, and the same thing happened again. My (correct) email address was shown and yet again I </t>
    </r>
    <r>
      <rPr>
        <b/>
        <sz val="11"/>
        <color rgb="FFFF0000"/>
        <rFont val="Calibri"/>
        <family val="2"/>
        <scheme val="minor"/>
      </rPr>
      <t>did not receive the emailed receipt</t>
    </r>
    <r>
      <rPr>
        <sz val="11"/>
        <color rgb="FF000000"/>
        <rFont val="Calibri"/>
        <family val="2"/>
        <scheme val="minor"/>
      </rPr>
      <t>.</t>
    </r>
  </si>
  <si>
    <r>
      <t xml:space="preserve">The Cropsey avenue Home Depot is absolutely </t>
    </r>
    <r>
      <rPr>
        <b/>
        <sz val="11"/>
        <color rgb="FFFF0000"/>
        <rFont val="Calibri"/>
        <family val="2"/>
        <scheme val="minor"/>
      </rPr>
      <t>horrible</t>
    </r>
    <r>
      <rPr>
        <sz val="11"/>
        <color rgb="FF000000"/>
        <rFont val="Calibri"/>
        <family val="2"/>
        <scheme val="minor"/>
      </rPr>
      <t xml:space="preserve">. Approx 2 </t>
    </r>
    <r>
      <rPr>
        <b/>
        <sz val="11"/>
        <color rgb="FFFF0000"/>
        <rFont val="Calibri"/>
        <family val="2"/>
        <scheme val="minor"/>
      </rPr>
      <t>weeks</t>
    </r>
    <r>
      <rPr>
        <sz val="11"/>
        <color rgb="FF000000"/>
        <rFont val="Calibri"/>
        <family val="2"/>
        <scheme val="minor"/>
      </rPr>
      <t xml:space="preserve"> ago I brought back blinds that were not special order. The computer would not </t>
    </r>
    <r>
      <rPr>
        <b/>
        <sz val="11"/>
        <color rgb="FFFF0000"/>
        <rFont val="Calibri"/>
        <family val="2"/>
        <scheme val="minor"/>
      </rPr>
      <t>credit</t>
    </r>
    <r>
      <rPr>
        <sz val="11"/>
        <color rgb="FF000000"/>
        <rFont val="Calibri"/>
        <family val="2"/>
        <scheme val="minor"/>
      </rPr>
      <t xml:space="preserve"> my credit card. The </t>
    </r>
    <r>
      <rPr>
        <b/>
        <sz val="11"/>
        <color rgb="FFFF0000"/>
        <rFont val="Calibri"/>
        <family val="2"/>
        <scheme val="minor"/>
      </rPr>
      <t>manager</t>
    </r>
    <r>
      <rPr>
        <sz val="11"/>
        <color rgb="FF000000"/>
        <rFont val="Calibri"/>
        <family val="2"/>
        <scheme val="minor"/>
      </rPr>
      <t xml:space="preserve"> said they could not remind cash because they did not have enough money in the register.  I was there for over </t>
    </r>
    <r>
      <rPr>
        <b/>
        <sz val="11"/>
        <color rgb="FFFF0000"/>
        <rFont val="Calibri"/>
        <family val="2"/>
        <scheme val="minor"/>
      </rPr>
      <t>2 hours</t>
    </r>
    <r>
      <rPr>
        <sz val="11"/>
        <color rgb="FF000000"/>
        <rFont val="Calibri"/>
        <family val="2"/>
        <scheme val="minor"/>
      </rPr>
      <t xml:space="preserve">. Left the blinds in Josephines office. Came back and was told issue with IT department. I called customer service and put a complaint and to date I am </t>
    </r>
    <r>
      <rPr>
        <b/>
        <sz val="11"/>
        <color rgb="FFFF0000"/>
        <rFont val="Calibri"/>
        <family val="2"/>
        <scheme val="minor"/>
      </rPr>
      <t>still waiting for</t>
    </r>
    <r>
      <rPr>
        <sz val="11"/>
        <color rgb="FF000000"/>
        <rFont val="Calibri"/>
        <family val="2"/>
        <scheme val="minor"/>
      </rPr>
      <t xml:space="preserve"> my </t>
    </r>
    <r>
      <rPr>
        <b/>
        <sz val="11"/>
        <color rgb="FFFF0000"/>
        <rFont val="Calibri"/>
        <family val="2"/>
        <scheme val="minor"/>
      </rPr>
      <t>refund</t>
    </r>
    <r>
      <rPr>
        <sz val="11"/>
        <color rgb="FF000000"/>
        <rFont val="Calibri"/>
        <family val="2"/>
        <scheme val="minor"/>
      </rPr>
      <t xml:space="preserve">. The personnel at this </t>
    </r>
    <r>
      <rPr>
        <b/>
        <sz val="11"/>
        <color rgb="FFFF0000"/>
        <rFont val="Calibri"/>
        <family val="2"/>
        <scheme val="minor"/>
      </rPr>
      <t>store</t>
    </r>
    <r>
      <rPr>
        <sz val="11"/>
        <color rgb="FF000000"/>
        <rFont val="Calibri"/>
        <family val="2"/>
        <scheme val="minor"/>
      </rPr>
      <t xml:space="preserve"> are totally </t>
    </r>
    <r>
      <rPr>
        <b/>
        <sz val="11"/>
        <color rgb="FFFF0000"/>
        <rFont val="Calibri"/>
        <family val="2"/>
        <scheme val="minor"/>
      </rPr>
      <t>incompetent</t>
    </r>
    <r>
      <rPr>
        <sz val="11"/>
        <color rgb="FF000000"/>
        <rFont val="Calibri"/>
        <family val="2"/>
        <scheme val="minor"/>
      </rPr>
      <t xml:space="preserve"> and lazy.  I asked customer service to </t>
    </r>
    <r>
      <rPr>
        <b/>
        <sz val="11"/>
        <color rgb="FFFF0000"/>
        <rFont val="Calibri"/>
        <family val="2"/>
        <scheme val="minor"/>
      </rPr>
      <t>compensate</t>
    </r>
    <r>
      <rPr>
        <sz val="11"/>
        <color rgb="FF000000"/>
        <rFont val="Calibri"/>
        <family val="2"/>
        <scheme val="minor"/>
      </rPr>
      <t xml:space="preserve"> me for my list time and it fell on deaf ears . I called my credit card company to stop payment since the personnel never bothered to </t>
    </r>
    <r>
      <rPr>
        <b/>
        <sz val="11"/>
        <color rgb="FFFF0000"/>
        <rFont val="Calibri"/>
        <family val="2"/>
        <scheme val="minor"/>
      </rPr>
      <t>call me back</t>
    </r>
    <r>
      <rPr>
        <sz val="11"/>
        <color rgb="FF000000"/>
        <rFont val="Calibri"/>
        <family val="2"/>
        <scheme val="minor"/>
      </rPr>
      <t>. Horrible store and  personnel . I am going to trees family and  friends far away. Stella arsenakos</t>
    </r>
  </si>
  <si>
    <r>
      <t xml:space="preserve">First of all, Ive </t>
    </r>
    <r>
      <rPr>
        <b/>
        <sz val="11"/>
        <color rgb="FFFF0000"/>
        <rFont val="Calibri"/>
        <family val="2"/>
        <scheme val="minor"/>
      </rPr>
      <t>been waiting</t>
    </r>
    <r>
      <rPr>
        <sz val="11"/>
        <color rgb="FF000000"/>
        <rFont val="Calibri"/>
        <family val="2"/>
        <scheme val="minor"/>
      </rPr>
      <t xml:space="preserve"> </t>
    </r>
    <r>
      <rPr>
        <b/>
        <sz val="11"/>
        <color rgb="FFFF0000"/>
        <rFont val="Calibri"/>
        <family val="2"/>
        <scheme val="minor"/>
      </rPr>
      <t>over a week</t>
    </r>
    <r>
      <rPr>
        <sz val="11"/>
        <color rgb="FF000000"/>
        <rFont val="Calibri"/>
        <family val="2"/>
        <scheme val="minor"/>
      </rPr>
      <t xml:space="preserve"> for my supplies to come in to side my garage. Secondly, I cannot believe Home Depot has a cap on what Veterans get for a </t>
    </r>
    <r>
      <rPr>
        <b/>
        <sz val="11"/>
        <color rgb="FFFF0000"/>
        <rFont val="Calibri"/>
        <family val="2"/>
        <scheme val="minor"/>
      </rPr>
      <t>discount</t>
    </r>
    <r>
      <rPr>
        <sz val="11"/>
        <color rgb="FF000000"/>
        <rFont val="Calibri"/>
        <family val="2"/>
        <scheme val="minor"/>
      </rPr>
      <t>. Lowes does not have a cap on veterans discount, therefore, Id rather shop at Lowes next time!!!!</t>
    </r>
  </si>
  <si>
    <r>
      <t xml:space="preserve">We had good service but because  we misplaced the receipt   it was more </t>
    </r>
    <r>
      <rPr>
        <b/>
        <sz val="11"/>
        <color rgb="FFFF0000"/>
        <rFont val="Calibri"/>
        <family val="2"/>
        <scheme val="minor"/>
      </rPr>
      <t>complicated</t>
    </r>
    <r>
      <rPr>
        <sz val="11"/>
        <color rgb="FF000000"/>
        <rFont val="Calibri"/>
        <family val="2"/>
        <scheme val="minor"/>
      </rPr>
      <t>..Totally  our fault for having no receipt..We always save receipts..But my hubby is very handy he improvised  and the gazebo is lovely</t>
    </r>
  </si>
  <si>
    <r>
      <t xml:space="preserve">Im </t>
    </r>
    <r>
      <rPr>
        <b/>
        <sz val="11"/>
        <color rgb="FFFF0000"/>
        <rFont val="Calibri"/>
        <family val="2"/>
        <scheme val="minor"/>
      </rPr>
      <t>not sure</t>
    </r>
    <r>
      <rPr>
        <sz val="11"/>
        <color rgb="FF000000"/>
        <rFont val="Calibri"/>
        <family val="2"/>
        <scheme val="minor"/>
      </rPr>
      <t xml:space="preserve"> we were on the same page as far as my problem with Home Depot.  At issue was the entire installation of countertops for 3 bathrooms which dragged on for almost 21/</t>
    </r>
    <r>
      <rPr>
        <b/>
        <sz val="11"/>
        <color rgb="FFFF0000"/>
        <rFont val="Calibri"/>
        <family val="2"/>
        <scheme val="minor"/>
      </rPr>
      <t>2 months</t>
    </r>
    <r>
      <rPr>
        <sz val="11"/>
        <color rgb="FF000000"/>
        <rFont val="Calibri"/>
        <family val="2"/>
        <scheme val="minor"/>
      </rPr>
      <t xml:space="preserve">.  From start to finish it was a </t>
    </r>
    <r>
      <rPr>
        <b/>
        <sz val="11"/>
        <color rgb="FFFF0000"/>
        <rFont val="Calibri"/>
        <family val="2"/>
        <scheme val="minor"/>
      </rPr>
      <t>stressful</t>
    </r>
    <r>
      <rPr>
        <sz val="11"/>
        <color rgb="FF000000"/>
        <rFont val="Calibri"/>
        <family val="2"/>
        <scheme val="minor"/>
      </rPr>
      <t xml:space="preserve"> and </t>
    </r>
    <r>
      <rPr>
        <b/>
        <sz val="11"/>
        <color rgb="FFFF0000"/>
        <rFont val="Calibri"/>
        <family val="2"/>
        <scheme val="minor"/>
      </rPr>
      <t>frustrating</t>
    </r>
    <r>
      <rPr>
        <sz val="11"/>
        <color rgb="FF000000"/>
        <rFont val="Calibri"/>
        <family val="2"/>
        <scheme val="minor"/>
      </rPr>
      <t xml:space="preserve"> experience.  There were too many people involved who told me different things and presented additional problems .  And while everyone involved was nice,  nice does not really count when an </t>
    </r>
    <r>
      <rPr>
        <b/>
        <sz val="11"/>
        <color rgb="FFFF0000"/>
        <rFont val="Calibri"/>
        <family val="2"/>
        <scheme val="minor"/>
      </rPr>
      <t>expensive</t>
    </r>
    <r>
      <rPr>
        <sz val="11"/>
        <color rgb="FF000000"/>
        <rFont val="Calibri"/>
        <family val="2"/>
        <scheme val="minor"/>
      </rPr>
      <t xml:space="preserve"> project is involved</t>
    </r>
  </si>
  <si>
    <r>
      <t xml:space="preserve">Home Decorators and Home Depot customer care worked well together, very professional.  If I receive the </t>
    </r>
    <r>
      <rPr>
        <b/>
        <sz val="11"/>
        <color rgb="FFFF0000"/>
        <rFont val="Calibri"/>
        <family val="2"/>
        <scheme val="minor"/>
      </rPr>
      <t>missing parts</t>
    </r>
    <r>
      <rPr>
        <sz val="11"/>
        <color rgb="FF000000"/>
        <rFont val="Calibri"/>
        <family val="2"/>
        <scheme val="minor"/>
      </rPr>
      <t xml:space="preserve"> from the manufacturer then I will be happy.</t>
    </r>
  </si>
  <si>
    <r>
      <t>I called</t>
    </r>
    <r>
      <rPr>
        <sz val="11"/>
        <color rgb="FF000000"/>
        <rFont val="Calibri"/>
        <family val="2"/>
        <scheme val="minor"/>
      </rPr>
      <t xml:space="preserve"> because the patio heater I bought 18 months ago totally </t>
    </r>
    <r>
      <rPr>
        <b/>
        <sz val="11"/>
        <color rgb="FFFF0000"/>
        <rFont val="Calibri"/>
        <family val="2"/>
        <scheme val="minor"/>
      </rPr>
      <t>stopped working</t>
    </r>
    <r>
      <rPr>
        <sz val="11"/>
        <color rgb="FF000000"/>
        <rFont val="Calibri"/>
        <family val="2"/>
        <scheme val="minor"/>
      </rPr>
      <t xml:space="preserve">. Yes, it is no longer under </t>
    </r>
    <r>
      <rPr>
        <b/>
        <sz val="11"/>
        <color rgb="FFFF0000"/>
        <rFont val="Calibri"/>
        <family val="2"/>
        <scheme val="minor"/>
      </rPr>
      <t>warranty</t>
    </r>
    <r>
      <rPr>
        <sz val="11"/>
        <color rgb="FF000000"/>
        <rFont val="Calibri"/>
        <family val="2"/>
        <scheme val="minor"/>
      </rPr>
      <t xml:space="preserve">. But I think Home Depot customer service could have discretion to </t>
    </r>
    <r>
      <rPr>
        <b/>
        <sz val="11"/>
        <color rgb="FFFF0000"/>
        <rFont val="Calibri"/>
        <family val="2"/>
        <scheme val="minor"/>
      </rPr>
      <t>replace</t>
    </r>
    <r>
      <rPr>
        <sz val="11"/>
        <color rgb="FF000000"/>
        <rFont val="Calibri"/>
        <family val="2"/>
        <scheme val="minor"/>
      </rPr>
      <t xml:space="preserve"> a product that fails so soon after the warranty ends as a good faith gesture. It seems this was not possible. Even documenting the purchase required finding  a year-and-a-half old receipt, which I think most customers would not be likely to do. I was </t>
    </r>
    <r>
      <rPr>
        <b/>
        <sz val="11"/>
        <color rgb="FFFF0000"/>
        <rFont val="Calibri"/>
        <family val="2"/>
        <scheme val="minor"/>
      </rPr>
      <t>referred</t>
    </r>
    <r>
      <rPr>
        <sz val="11"/>
        <color rgb="FF000000"/>
        <rFont val="Calibri"/>
        <family val="2"/>
        <scheme val="minor"/>
      </rPr>
      <t xml:space="preserve"> to the manufacturer who sent me an amateurish  video about how I might </t>
    </r>
    <r>
      <rPr>
        <b/>
        <sz val="11"/>
        <color rgb="FFFF0000"/>
        <rFont val="Calibri"/>
        <family val="2"/>
        <scheme val="minor"/>
      </rPr>
      <t>repair</t>
    </r>
    <r>
      <rPr>
        <sz val="11"/>
        <color rgb="FF000000"/>
        <rFont val="Calibri"/>
        <family val="2"/>
        <scheme val="minor"/>
      </rPr>
      <t xml:space="preserve"> the device myself.</t>
    </r>
  </si>
  <si>
    <r>
      <t xml:space="preserve">Home Depot could </t>
    </r>
    <r>
      <rPr>
        <b/>
        <sz val="11"/>
        <color rgb="FFFF0000"/>
        <rFont val="Calibri"/>
        <family val="2"/>
        <scheme val="minor"/>
      </rPr>
      <t>replace</t>
    </r>
    <r>
      <rPr>
        <sz val="11"/>
        <color rgb="FF000000"/>
        <rFont val="Calibri"/>
        <family val="2"/>
        <scheme val="minor"/>
      </rPr>
      <t xml:space="preserve"> the </t>
    </r>
    <r>
      <rPr>
        <b/>
        <sz val="11"/>
        <color rgb="FFFF0000"/>
        <rFont val="Calibri"/>
        <family val="2"/>
        <scheme val="minor"/>
      </rPr>
      <t>defective</t>
    </r>
    <r>
      <rPr>
        <sz val="11"/>
        <color rgb="FF000000"/>
        <rFont val="Calibri"/>
        <family val="2"/>
        <scheme val="minor"/>
      </rPr>
      <t xml:space="preserve"> tile and cover the additional cost now needed to remove the tile. We are not getting answers in a timely fashion. Home Depot staff tells us this case has been </t>
    </r>
    <r>
      <rPr>
        <b/>
        <sz val="11"/>
        <color rgb="FFFF0000"/>
        <rFont val="Calibri"/>
        <family val="2"/>
        <scheme val="minor"/>
      </rPr>
      <t>referred</t>
    </r>
    <r>
      <rPr>
        <sz val="11"/>
        <color rgb="FF000000"/>
        <rFont val="Calibri"/>
        <family val="2"/>
        <scheme val="minor"/>
      </rPr>
      <t xml:space="preserve"> to district </t>
    </r>
    <r>
      <rPr>
        <b/>
        <sz val="11"/>
        <color rgb="FFFF0000"/>
        <rFont val="Calibri"/>
        <family val="2"/>
        <scheme val="minor"/>
      </rPr>
      <t>manager</t>
    </r>
    <r>
      <rPr>
        <sz val="11"/>
        <color rgb="FF000000"/>
        <rFont val="Calibri"/>
        <family val="2"/>
        <scheme val="minor"/>
      </rPr>
      <t xml:space="preserve"> but we have </t>
    </r>
    <r>
      <rPr>
        <b/>
        <sz val="11"/>
        <color rgb="FFFF0000"/>
        <rFont val="Calibri"/>
        <family val="2"/>
        <scheme val="minor"/>
      </rPr>
      <t>not been contacted</t>
    </r>
    <r>
      <rPr>
        <sz val="11"/>
        <color rgb="FF000000"/>
        <rFont val="Calibri"/>
        <family val="2"/>
        <scheme val="minor"/>
      </rPr>
      <t xml:space="preserve"> by district manager in two </t>
    </r>
    <r>
      <rPr>
        <b/>
        <sz val="11"/>
        <color rgb="FFFF0000"/>
        <rFont val="Calibri"/>
        <family val="2"/>
        <scheme val="minor"/>
      </rPr>
      <t>weeks</t>
    </r>
    <r>
      <rPr>
        <sz val="11"/>
        <color rgb="FF000000"/>
        <rFont val="Calibri"/>
        <family val="2"/>
        <scheme val="minor"/>
      </rPr>
      <t xml:space="preserve">. This delay has caused us to stop work on our bathroom remodel. We are in the process of a whole house remodel and have spent a lot of money at HD. We will probably complete the rest of our projects with purchases at Lowes or Menards due to </t>
    </r>
    <r>
      <rPr>
        <b/>
        <sz val="11"/>
        <color rgb="FFFF0000"/>
        <rFont val="Calibri"/>
        <family val="2"/>
        <scheme val="minor"/>
      </rPr>
      <t>very poor customer service</t>
    </r>
    <r>
      <rPr>
        <sz val="11"/>
        <color rgb="FF000000"/>
        <rFont val="Calibri"/>
        <family val="2"/>
        <scheme val="minor"/>
      </rPr>
      <t xml:space="preserve"> at HD.</t>
    </r>
  </si>
  <si>
    <r>
      <t xml:space="preserve">Kinda </t>
    </r>
    <r>
      <rPr>
        <b/>
        <sz val="11"/>
        <color rgb="FFFF0000"/>
        <rFont val="Calibri"/>
        <family val="2"/>
        <scheme val="minor"/>
      </rPr>
      <t>bogus</t>
    </r>
    <r>
      <rPr>
        <sz val="11"/>
        <color rgb="FF000000"/>
        <rFont val="Calibri"/>
        <family val="2"/>
        <scheme val="minor"/>
      </rPr>
      <t xml:space="preserve"> </t>
    </r>
    <r>
      <rPr>
        <b/>
        <sz val="11"/>
        <color rgb="FFFF0000"/>
        <rFont val="Calibri"/>
        <family val="2"/>
        <scheme val="minor"/>
      </rPr>
      <t>lifetime warranty</t>
    </r>
    <r>
      <rPr>
        <sz val="11"/>
        <color rgb="FF000000"/>
        <rFont val="Calibri"/>
        <family val="2"/>
        <scheme val="minor"/>
      </rPr>
      <t xml:space="preserve"> - have me call instead of bringing in the item; required a receipt number (which I had) as an additional impediment in honoring the warranty; then are only sending parts (which may or may not work) on a merely 4yr old lifetime warranty faucet.  I may post on YouTube and elsewhere how the faucet goes from off to full </t>
    </r>
    <r>
      <rPr>
        <b/>
        <sz val="11"/>
        <color rgb="FFFF0000"/>
        <rFont val="Calibri"/>
        <family val="2"/>
        <scheme val="minor"/>
      </rPr>
      <t>force</t>
    </r>
    <r>
      <rPr>
        <sz val="11"/>
        <color rgb="FF000000"/>
        <rFont val="Calibri"/>
        <family val="2"/>
        <scheme val="minor"/>
      </rPr>
      <t xml:space="preserve"> on, all by itself in under a minute.  Shame on Home Depot!</t>
    </r>
  </si>
  <si>
    <r>
      <t xml:space="preserve">There are people returning items to Home Depot after they scavenger the item bought for parts or return items after they swap the new with the old. Then, they return the item for a </t>
    </r>
    <r>
      <rPr>
        <b/>
        <sz val="11"/>
        <color rgb="FFFF0000"/>
        <rFont val="Calibri"/>
        <family val="2"/>
        <scheme val="minor"/>
      </rPr>
      <t>refund</t>
    </r>
    <r>
      <rPr>
        <sz val="11"/>
        <color rgb="FF000000"/>
        <rFont val="Calibri"/>
        <family val="2"/>
        <scheme val="minor"/>
      </rPr>
      <t xml:space="preserve">. Then a person like me  buys an item that's old or </t>
    </r>
    <r>
      <rPr>
        <b/>
        <sz val="11"/>
        <color rgb="FFFF0000"/>
        <rFont val="Calibri"/>
        <family val="2"/>
        <scheme val="minor"/>
      </rPr>
      <t>missing parts</t>
    </r>
    <r>
      <rPr>
        <sz val="11"/>
        <color rgb="FF000000"/>
        <rFont val="Calibri"/>
        <family val="2"/>
        <scheme val="minor"/>
      </rPr>
      <t xml:space="preserve">. This happens quite often. Now I open the box and check before </t>
    </r>
    <r>
      <rPr>
        <b/>
        <sz val="11"/>
        <color rgb="FFFF0000"/>
        <rFont val="Calibri"/>
        <family val="2"/>
        <scheme val="minor"/>
      </rPr>
      <t>leaving</t>
    </r>
    <r>
      <rPr>
        <sz val="11"/>
        <color rgb="FF000000"/>
        <rFont val="Calibri"/>
        <family val="2"/>
        <scheme val="minor"/>
      </rPr>
      <t xml:space="preserve"> the </t>
    </r>
    <r>
      <rPr>
        <b/>
        <sz val="11"/>
        <color rgb="FFFF0000"/>
        <rFont val="Calibri"/>
        <family val="2"/>
        <scheme val="minor"/>
      </rPr>
      <t>store</t>
    </r>
    <r>
      <rPr>
        <sz val="11"/>
        <color rgb="FF000000"/>
        <rFont val="Calibri"/>
        <family val="2"/>
        <scheme val="minor"/>
      </rPr>
      <t>.</t>
    </r>
  </si>
  <si>
    <r>
      <t xml:space="preserve">Treat your customers </t>
    </r>
    <r>
      <rPr>
        <b/>
        <sz val="11"/>
        <color rgb="FFFF0000"/>
        <rFont val="Calibri"/>
        <family val="2"/>
        <scheme val="minor"/>
      </rPr>
      <t>like you care</t>
    </r>
    <r>
      <rPr>
        <sz val="11"/>
        <color rgb="FF000000"/>
        <rFont val="Calibri"/>
        <family val="2"/>
        <scheme val="minor"/>
      </rPr>
      <t xml:space="preserve"> and do not  </t>
    </r>
    <r>
      <rPr>
        <b/>
        <sz val="11"/>
        <color rgb="FFFF0000"/>
        <rFont val="Calibri"/>
        <family val="2"/>
        <scheme val="minor"/>
      </rPr>
      <t>Act like</t>
    </r>
    <r>
      <rPr>
        <sz val="11"/>
        <color rgb="FF000000"/>
        <rFont val="Calibri"/>
        <family val="2"/>
        <scheme val="minor"/>
      </rPr>
      <t xml:space="preserve"> this is New York or la  This is Oklahoma act like it</t>
    </r>
  </si>
  <si>
    <r>
      <t xml:space="preserve">Tried to return new in box pump was only looking for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to get correct pump. Was </t>
    </r>
    <r>
      <rPr>
        <b/>
        <sz val="11"/>
        <color rgb="FFFF0000"/>
        <rFont val="Calibri"/>
        <family val="2"/>
        <scheme val="minor"/>
      </rPr>
      <t>refused</t>
    </r>
    <r>
      <rPr>
        <sz val="11"/>
        <color rgb="FF000000"/>
        <rFont val="Calibri"/>
        <family val="2"/>
        <scheme val="minor"/>
      </rPr>
      <t xml:space="preserve"> and when asked was told by Asst Mgr that nothing could be done about it. Left pump and other items at returns. Went shopping at Lowes.</t>
    </r>
  </si>
  <si>
    <r>
      <t>Have more choices</t>
    </r>
    <r>
      <rPr>
        <sz val="11"/>
        <color rgb="FF000000"/>
        <rFont val="Calibri"/>
        <family val="2"/>
        <scheme val="minor"/>
      </rPr>
      <t xml:space="preserve"> on outdoor furniture</t>
    </r>
  </si>
  <si>
    <r>
      <t xml:space="preserve">My neighbor gets a delivery and I get the trouble . Your </t>
    </r>
    <r>
      <rPr>
        <b/>
        <sz val="11"/>
        <color rgb="FFFF0000"/>
        <rFont val="Calibri"/>
        <family val="2"/>
        <scheme val="minor"/>
      </rPr>
      <t>truck</t>
    </r>
    <r>
      <rPr>
        <sz val="11"/>
        <color rgb="FF000000"/>
        <rFont val="Calibri"/>
        <family val="2"/>
        <scheme val="minor"/>
      </rPr>
      <t xml:space="preserve"> hit my garage and moved it and </t>
    </r>
    <r>
      <rPr>
        <b/>
        <sz val="11"/>
        <color rgb="FFFF0000"/>
        <rFont val="Calibri"/>
        <family val="2"/>
        <scheme val="minor"/>
      </rPr>
      <t>made a mess</t>
    </r>
    <r>
      <rPr>
        <sz val="11"/>
        <color rgb="FF000000"/>
        <rFont val="Calibri"/>
        <family val="2"/>
        <scheme val="minor"/>
      </rPr>
      <t xml:space="preserve"> of our driveway and my other neighbors drainage ditch . I want this resolved now . I spent most of my day Friday trying to get someone to help . Now Monday comes all I get is a survey from you .</t>
    </r>
  </si>
  <si>
    <r>
      <t xml:space="preserve">From a company who is falsely advertising items, I </t>
    </r>
    <r>
      <rPr>
        <b/>
        <sz val="11"/>
        <color rgb="FFFF0000"/>
        <rFont val="Calibri"/>
        <family val="2"/>
        <scheme val="minor"/>
      </rPr>
      <t>have not been helped</t>
    </r>
    <r>
      <rPr>
        <sz val="11"/>
        <color rgb="FF000000"/>
        <rFont val="Calibri"/>
        <family val="2"/>
        <scheme val="minor"/>
      </rPr>
      <t xml:space="preserve"> one bit. I just hear theres nothing I can do. The customer service rep did not even ask to see photographs of the incident. When I mentioned Id like them to see them, she said she would send an email for me to reply to. Guess what, </t>
    </r>
    <r>
      <rPr>
        <b/>
        <sz val="11"/>
        <color rgb="FFFF0000"/>
        <rFont val="Calibri"/>
        <family val="2"/>
        <scheme val="minor"/>
      </rPr>
      <t>never got it</t>
    </r>
    <r>
      <rPr>
        <sz val="11"/>
        <color rgb="FF000000"/>
        <rFont val="Calibri"/>
        <family val="2"/>
        <scheme val="minor"/>
      </rPr>
      <t>.</t>
    </r>
  </si>
  <si>
    <r>
      <t xml:space="preserve">The </t>
    </r>
    <r>
      <rPr>
        <b/>
        <sz val="11"/>
        <color rgb="FFFF0000"/>
        <rFont val="Calibri"/>
        <family val="2"/>
        <scheme val="minor"/>
      </rPr>
      <t>back and forth</t>
    </r>
    <r>
      <rPr>
        <sz val="11"/>
        <color rgb="FF000000"/>
        <rFont val="Calibri"/>
        <family val="2"/>
        <scheme val="minor"/>
      </rPr>
      <t xml:space="preserve"> with everyone has been difficult the not showing up, not telling us they were going to be late then telling us theyll be there in 20 and its going over 40min with a no show having to reschedule and not hearing anything till we reached out was all very </t>
    </r>
    <r>
      <rPr>
        <b/>
        <sz val="11"/>
        <color rgb="FFFF0000"/>
        <rFont val="Calibri"/>
        <family val="2"/>
        <scheme val="minor"/>
      </rPr>
      <t>unprofessional</t>
    </r>
    <r>
      <rPr>
        <sz val="11"/>
        <color rgb="FF000000"/>
        <rFont val="Calibri"/>
        <family val="2"/>
        <scheme val="minor"/>
      </rPr>
      <t xml:space="preserve"> and not realible. And then calling for the measurement I could never get a hold of anybody because when they called me they would </t>
    </r>
    <r>
      <rPr>
        <b/>
        <sz val="11"/>
        <color rgb="FFFF0000"/>
        <rFont val="Calibri"/>
        <family val="2"/>
        <scheme val="minor"/>
      </rPr>
      <t>hang up</t>
    </r>
    <r>
      <rPr>
        <sz val="11"/>
        <color rgb="FF000000"/>
        <rFont val="Calibri"/>
        <family val="2"/>
        <scheme val="minor"/>
      </rPr>
      <t xml:space="preserve"> and when my Fiancé called for me on his work lunch break the guy he spoke to was very </t>
    </r>
    <r>
      <rPr>
        <b/>
        <sz val="11"/>
        <color rgb="FFFF0000"/>
        <rFont val="Calibri"/>
        <family val="2"/>
        <scheme val="minor"/>
      </rPr>
      <t>rude</t>
    </r>
    <r>
      <rPr>
        <sz val="11"/>
        <color rgb="FF000000"/>
        <rFont val="Calibri"/>
        <family val="2"/>
        <scheme val="minor"/>
      </rPr>
      <t xml:space="preserve">. For all of the troubles we have we were offered no </t>
    </r>
    <r>
      <rPr>
        <b/>
        <sz val="11"/>
        <color rgb="FFFF0000"/>
        <rFont val="Calibri"/>
        <family val="2"/>
        <scheme val="minor"/>
      </rPr>
      <t>compensation</t>
    </r>
    <r>
      <rPr>
        <sz val="11"/>
        <color rgb="FF000000"/>
        <rFont val="Calibri"/>
        <family val="2"/>
        <scheme val="minor"/>
      </rPr>
      <t xml:space="preserve"> or </t>
    </r>
    <r>
      <rPr>
        <b/>
        <sz val="11"/>
        <color rgb="FFFF0000"/>
        <rFont val="Calibri"/>
        <family val="2"/>
        <scheme val="minor"/>
      </rPr>
      <t>discounts</t>
    </r>
    <r>
      <rPr>
        <sz val="11"/>
        <color rgb="FF000000"/>
        <rFont val="Calibri"/>
        <family val="2"/>
        <scheme val="minor"/>
      </rPr>
      <t xml:space="preserve"> and felt like customer service </t>
    </r>
    <r>
      <rPr>
        <b/>
        <sz val="11"/>
        <color rgb="FFFF0000"/>
        <rFont val="Calibri"/>
        <family val="2"/>
        <scheme val="minor"/>
      </rPr>
      <t>did not really care</t>
    </r>
    <r>
      <rPr>
        <sz val="11"/>
        <color rgb="FF000000"/>
        <rFont val="Calibri"/>
        <family val="2"/>
        <scheme val="minor"/>
      </rPr>
      <t xml:space="preserve"> to </t>
    </r>
    <r>
      <rPr>
        <b/>
        <sz val="11"/>
        <color rgb="FFFF0000"/>
        <rFont val="Calibri"/>
        <family val="2"/>
        <scheme val="minor"/>
      </rPr>
      <t>fix the problem</t>
    </r>
    <r>
      <rPr>
        <sz val="11"/>
        <color rgb="FF000000"/>
        <rFont val="Calibri"/>
        <family val="2"/>
        <scheme val="minor"/>
      </rPr>
      <t xml:space="preserve"> they were more worried about closing our open complaint. I just got a credit card in hopes of being able to do alot with our new home, my mom and grandma have had credit cards and bought alot over the years but after what has happened to us we would not be doing business with Home Depot after this and well make sure our family and friends know the problems we have had. We are scheduled for blind installments and depending on how satisfied we are will depend on of we reach out to someone from higher up corporate again because this has been </t>
    </r>
    <r>
      <rPr>
        <b/>
        <sz val="11"/>
        <color rgb="FFFF0000"/>
        <rFont val="Calibri"/>
        <family val="2"/>
        <scheme val="minor"/>
      </rPr>
      <t>ridiculous</t>
    </r>
    <r>
      <rPr>
        <sz val="11"/>
        <color rgb="FF000000"/>
        <rFont val="Calibri"/>
        <family val="2"/>
        <scheme val="minor"/>
      </rPr>
      <t>. We are very understanding and know things happened but the fact that nobody really apologized or offered us any help or compensation makes it worse.  Thanks for nothing.</t>
    </r>
  </si>
  <si>
    <r>
      <t xml:space="preserve">The young lady did her best but really </t>
    </r>
    <r>
      <rPr>
        <b/>
        <sz val="11"/>
        <color rgb="FFFF0000"/>
        <rFont val="Calibri"/>
        <family val="2"/>
        <scheme val="minor"/>
      </rPr>
      <t>did not know how to</t>
    </r>
    <r>
      <rPr>
        <sz val="11"/>
        <color rgb="FF000000"/>
        <rFont val="Calibri"/>
        <family val="2"/>
        <scheme val="minor"/>
      </rPr>
      <t xml:space="preserve"> accomplish what I needed to get done.  Furthermore the problem I have been experiencing is she merging management could be taking care.  After my last experience with Home Depot I doubt I will be doing much shopping there in the future.  I established a Lowes account and will more than likely be doing my future business with them.  Home Depot as a whole has been decking over the past few years and I felt they have lost sight the fact that your customers are essentially your business in that their customer service has became me </t>
    </r>
    <r>
      <rPr>
        <b/>
        <sz val="11"/>
        <color rgb="FFFF0000"/>
        <rFont val="Calibri"/>
        <family val="2"/>
        <scheme val="minor"/>
      </rPr>
      <t>atrocious</t>
    </r>
    <r>
      <rPr>
        <sz val="11"/>
        <color rgb="FF000000"/>
        <rFont val="Calibri"/>
        <family val="2"/>
        <scheme val="minor"/>
      </rPr>
      <t>.</t>
    </r>
  </si>
  <si>
    <r>
      <t xml:space="preserve">I have be try to sign up for my veterans </t>
    </r>
    <r>
      <rPr>
        <b/>
        <sz val="11"/>
        <color rgb="FFFF0000"/>
        <rFont val="Calibri"/>
        <family val="2"/>
        <scheme val="minor"/>
      </rPr>
      <t>discount</t>
    </r>
    <r>
      <rPr>
        <sz val="11"/>
        <color rgb="FF000000"/>
        <rFont val="Calibri"/>
        <family val="2"/>
        <scheme val="minor"/>
      </rPr>
      <t xml:space="preserve"> online and I am 75 years old and not very good with the computer. I have been trying for two months now and still not able to complete the application right which is making me </t>
    </r>
    <r>
      <rPr>
        <b/>
        <sz val="11"/>
        <color rgb="FFFF0000"/>
        <rFont val="Calibri"/>
        <family val="2"/>
        <scheme val="minor"/>
      </rPr>
      <t>mad</t>
    </r>
    <r>
      <rPr>
        <sz val="11"/>
        <color rgb="FF000000"/>
        <rFont val="Calibri"/>
        <family val="2"/>
        <scheme val="minor"/>
      </rPr>
      <t xml:space="preserve"> after being a </t>
    </r>
    <r>
      <rPr>
        <b/>
        <sz val="11"/>
        <color rgb="FFFF0000"/>
        <rFont val="Calibri"/>
        <family val="2"/>
        <scheme val="minor"/>
      </rPr>
      <t>loyal customer</t>
    </r>
    <r>
      <rPr>
        <sz val="11"/>
        <color rgb="FF000000"/>
        <rFont val="Calibri"/>
        <family val="2"/>
        <scheme val="minor"/>
      </rPr>
      <t xml:space="preserve"> for about thirty years, down in Phoenix and Show Low, and now I cannot get my discount from you people. Why!!!!!</t>
    </r>
  </si>
  <si>
    <r>
      <t xml:space="preserve">The light that I ordered was delivered with </t>
    </r>
    <r>
      <rPr>
        <b/>
        <sz val="11"/>
        <color rgb="FFFF0000"/>
        <rFont val="Calibri"/>
        <family val="2"/>
        <scheme val="minor"/>
      </rPr>
      <t>parts missing</t>
    </r>
    <r>
      <rPr>
        <sz val="11"/>
        <color rgb="FF000000"/>
        <rFont val="Calibri"/>
        <family val="2"/>
        <scheme val="minor"/>
      </rPr>
      <t>.</t>
    </r>
  </si>
  <si>
    <r>
      <t xml:space="preserve">The saw I rented </t>
    </r>
    <r>
      <rPr>
        <b/>
        <sz val="11"/>
        <color rgb="FFFF0000"/>
        <rFont val="Calibri"/>
        <family val="2"/>
        <scheme val="minor"/>
      </rPr>
      <t>did not work</t>
    </r>
    <r>
      <rPr>
        <sz val="11"/>
        <color rgb="FF000000"/>
        <rFont val="Calibri"/>
        <family val="2"/>
        <scheme val="minor"/>
      </rPr>
      <t xml:space="preserve">, I called and told to go to another Home Depot to </t>
    </r>
    <r>
      <rPr>
        <b/>
        <sz val="11"/>
        <color rgb="FFFF0000"/>
        <rFont val="Calibri"/>
        <family val="2"/>
        <scheme val="minor"/>
      </rPr>
      <t>exchange</t>
    </r>
    <r>
      <rPr>
        <sz val="11"/>
        <color rgb="FF000000"/>
        <rFont val="Calibri"/>
        <family val="2"/>
        <scheme val="minor"/>
      </rPr>
      <t xml:space="preserve"> but the other place you cannot so the technician fixed it clean the filter and it works and told me the chain was bold it is hard to cut I waisted </t>
    </r>
    <r>
      <rPr>
        <b/>
        <sz val="11"/>
        <color rgb="FFFF0000"/>
        <rFont val="Calibri"/>
        <family val="2"/>
        <scheme val="minor"/>
      </rPr>
      <t>2 hours</t>
    </r>
    <r>
      <rPr>
        <sz val="11"/>
        <color rgb="FF000000"/>
        <rFont val="Calibri"/>
        <family val="2"/>
        <scheme val="minor"/>
      </rPr>
      <t xml:space="preserve"> driving from my house and the time to fix and back I called the </t>
    </r>
    <r>
      <rPr>
        <b/>
        <sz val="11"/>
        <color rgb="FFFF0000"/>
        <rFont val="Calibri"/>
        <family val="2"/>
        <scheme val="minor"/>
      </rPr>
      <t>store</t>
    </r>
    <r>
      <rPr>
        <sz val="11"/>
        <color rgb="FF000000"/>
        <rFont val="Calibri"/>
        <family val="2"/>
        <scheme val="minor"/>
      </rPr>
      <t xml:space="preserve"> where I rented the saw talk to </t>
    </r>
    <r>
      <rPr>
        <b/>
        <sz val="11"/>
        <color rgb="FFFF0000"/>
        <rFont val="Calibri"/>
        <family val="2"/>
        <scheme val="minor"/>
      </rPr>
      <t>supervisor</t>
    </r>
    <r>
      <rPr>
        <sz val="11"/>
        <color rgb="FF000000"/>
        <rFont val="Calibri"/>
        <family val="2"/>
        <scheme val="minor"/>
      </rPr>
      <t xml:space="preserve"> Juan told me we will extend you contract, I did not finish cutting my </t>
    </r>
    <r>
      <rPr>
        <b/>
        <sz val="11"/>
        <color rgb="FFFF0000"/>
        <rFont val="Calibri"/>
        <family val="2"/>
        <scheme val="minor"/>
      </rPr>
      <t>tree</t>
    </r>
    <r>
      <rPr>
        <sz val="11"/>
        <color rgb="FF000000"/>
        <rFont val="Calibri"/>
        <family val="2"/>
        <scheme val="minor"/>
      </rPr>
      <t xml:space="preserve"> and they charged me for six hours, the I have to rent again to finish cutting the tree and to pay again this is not fair I have a project building an ADU and I need to spend over $40,000 materials inside from home depot but may be try lows</t>
    </r>
  </si>
  <si>
    <r>
      <t xml:space="preserve">On June 28, 2023 I purchased a mailbox and post in the Home Depot Derby CT </t>
    </r>
    <r>
      <rPr>
        <b/>
        <sz val="11"/>
        <color rgb="FFFF0000"/>
        <rFont val="Calibri"/>
        <family val="2"/>
        <scheme val="minor"/>
      </rPr>
      <t>store</t>
    </r>
    <r>
      <rPr>
        <sz val="11"/>
        <color rgb="FF000000"/>
        <rFont val="Calibri"/>
        <family val="2"/>
        <scheme val="minor"/>
      </rPr>
      <t xml:space="preserve">. Dave at the customer service desk provided me a Home Depot mailbox installation quote of $139 that included installation, cement, and removal of the old mailbox and said a contractor will be contacting me to do the job. SANTOS CONSTRUCTION contacted me and installed the mailbox the next day, charging me $385! I never signed a work order and I never got his charge upfront because Home Depot called me $139. I called Pro referral at 1-855-723-2266 and they told me Home Depot is responsible Home Depot told me they are not responsible and I want the $246 I over paid and I will be filing a complaint and Id like a </t>
    </r>
    <r>
      <rPr>
        <b/>
        <sz val="11"/>
        <color rgb="FFFF0000"/>
        <rFont val="Calibri"/>
        <family val="2"/>
        <scheme val="minor"/>
      </rPr>
      <t>manager</t>
    </r>
    <r>
      <rPr>
        <sz val="11"/>
        <color rgb="FF000000"/>
        <rFont val="Calibri"/>
        <family val="2"/>
        <scheme val="minor"/>
      </rPr>
      <t xml:space="preserve"> to contact me as soon as possible.</t>
    </r>
  </si>
  <si>
    <r>
      <t xml:space="preserve">I never received a callback from either the </t>
    </r>
    <r>
      <rPr>
        <b/>
        <sz val="11"/>
        <color rgb="FFFF0000"/>
        <rFont val="Calibri"/>
        <family val="2"/>
        <scheme val="minor"/>
      </rPr>
      <t>store</t>
    </r>
    <r>
      <rPr>
        <sz val="11"/>
        <color rgb="FF000000"/>
        <rFont val="Calibri"/>
        <family val="2"/>
        <scheme val="minor"/>
      </rPr>
      <t xml:space="preserve"> or customer service regarding my concern. Even though Virginia said someone </t>
    </r>
    <r>
      <rPr>
        <b/>
        <sz val="11"/>
        <color rgb="FFFF0000"/>
        <rFont val="Calibri"/>
        <family val="2"/>
        <scheme val="minor"/>
      </rPr>
      <t>would call</t>
    </r>
    <r>
      <rPr>
        <sz val="11"/>
        <color rgb="FF000000"/>
        <rFont val="Calibri"/>
        <family val="2"/>
        <scheme val="minor"/>
      </rPr>
      <t xml:space="preserve"> within 24 to 72hours, its now been </t>
    </r>
    <r>
      <rPr>
        <b/>
        <sz val="11"/>
        <color rgb="FFFF0000"/>
        <rFont val="Calibri"/>
        <family val="2"/>
        <scheme val="minor"/>
      </rPr>
      <t>over a week</t>
    </r>
    <r>
      <rPr>
        <sz val="11"/>
        <color rgb="FF000000"/>
        <rFont val="Calibri"/>
        <family val="2"/>
        <scheme val="minor"/>
      </rPr>
      <t>.</t>
    </r>
  </si>
  <si>
    <r>
      <t xml:space="preserve">Im very </t>
    </r>
    <r>
      <rPr>
        <b/>
        <sz val="11"/>
        <color rgb="FFFF0000"/>
        <rFont val="Calibri"/>
        <family val="2"/>
        <scheme val="minor"/>
      </rPr>
      <t>disappointed</t>
    </r>
    <r>
      <rPr>
        <sz val="11"/>
        <color rgb="FF000000"/>
        <rFont val="Calibri"/>
        <family val="2"/>
        <scheme val="minor"/>
      </rPr>
      <t xml:space="preserve"> with the service because the service never got done. I was originally scheduled on 6/9/23 and on 6/8 and at around 6 I got a call that the technician would not be available and they asked me to reschedule. Mind you I was taking days off from work to be home for this install.  I still took another date of 6/30 for the new scheduled date. So, on this day I called the company to see if the guy was still coming since I took off work again. They told me they cannot find him and asked me to reschedule again and I refused. For some reason </t>
    </r>
    <r>
      <rPr>
        <b/>
        <sz val="11"/>
        <color rgb="FFFF0000"/>
        <rFont val="Calibri"/>
        <family val="2"/>
        <scheme val="minor"/>
      </rPr>
      <t>I was charged</t>
    </r>
    <r>
      <rPr>
        <sz val="11"/>
        <color rgb="FF000000"/>
        <rFont val="Calibri"/>
        <family val="2"/>
        <scheme val="minor"/>
      </rPr>
      <t xml:space="preserve"> the labor prior to the installation getting done and went to the </t>
    </r>
    <r>
      <rPr>
        <b/>
        <sz val="11"/>
        <color rgb="FFFF0000"/>
        <rFont val="Calibri"/>
        <family val="2"/>
        <scheme val="minor"/>
      </rPr>
      <t>store</t>
    </r>
    <r>
      <rPr>
        <sz val="11"/>
        <color rgb="FF000000"/>
        <rFont val="Calibri"/>
        <family val="2"/>
        <scheme val="minor"/>
      </rPr>
      <t xml:space="preserve"> for a </t>
    </r>
    <r>
      <rPr>
        <b/>
        <sz val="11"/>
        <color rgb="FFFF0000"/>
        <rFont val="Calibri"/>
        <family val="2"/>
        <scheme val="minor"/>
      </rPr>
      <t>refund</t>
    </r>
    <r>
      <rPr>
        <sz val="11"/>
        <color rgb="FF000000"/>
        <rFont val="Calibri"/>
        <family val="2"/>
        <scheme val="minor"/>
      </rPr>
      <t>. I ultimately kept the materials that I had already paid for and found some other contractor to come and install my backsplash in in kitchen with no hassle.</t>
    </r>
  </si>
  <si>
    <r>
      <t xml:space="preserve">Worse online/local </t>
    </r>
    <r>
      <rPr>
        <b/>
        <sz val="11"/>
        <color rgb="FFFF0000"/>
        <rFont val="Calibri"/>
        <family val="2"/>
        <scheme val="minor"/>
      </rPr>
      <t>store</t>
    </r>
    <r>
      <rPr>
        <sz val="11"/>
        <color rgb="FF000000"/>
        <rFont val="Calibri"/>
        <family val="2"/>
        <scheme val="minor"/>
      </rPr>
      <t xml:space="preserve"> experience ever. If you want to ask why, pleas reach out. If you do care, then do not reach out</t>
    </r>
  </si>
  <si>
    <r>
      <t xml:space="preserve">When I called to place a complaint on the online order I placed and went to pick-up via curbside,the rep I spoke to was very sweet in taking the complaint.  Now,HD did me very very wrong and never even bothered to call me to say they were sorry about the issue I had.  Instead of buying the items again through another Home Depot,I went to your </t>
    </r>
    <r>
      <rPr>
        <b/>
        <sz val="11"/>
        <color rgb="FFFF0000"/>
        <rFont val="Calibri"/>
        <family val="2"/>
        <scheme val="minor"/>
      </rPr>
      <t>competitor</t>
    </r>
    <r>
      <rPr>
        <sz val="11"/>
        <color rgb="FF000000"/>
        <rFont val="Calibri"/>
        <family val="2"/>
        <scheme val="minor"/>
      </rPr>
      <t xml:space="preserve"> of Lowes.  Had no issue at Lowes.  Unlike with HD,Lowes actually came and brought the items to me via the curbside after maybe 5 </t>
    </r>
    <r>
      <rPr>
        <b/>
        <sz val="11"/>
        <color rgb="FFFF0000"/>
        <rFont val="Calibri"/>
        <family val="2"/>
        <scheme val="minor"/>
      </rPr>
      <t>minutes</t>
    </r>
    <r>
      <rPr>
        <sz val="11"/>
        <color rgb="FF000000"/>
        <rFont val="Calibri"/>
        <family val="2"/>
        <scheme val="minor"/>
      </rPr>
      <t xml:space="preserve">.  cannot say the same for HM,which I waited for at least </t>
    </r>
    <r>
      <rPr>
        <b/>
        <sz val="11"/>
        <color rgb="FFFF0000"/>
        <rFont val="Calibri"/>
        <family val="2"/>
        <scheme val="minor"/>
      </rPr>
      <t>20 minutes</t>
    </r>
    <r>
      <rPr>
        <sz val="11"/>
        <color rgb="FF000000"/>
        <rFont val="Calibri"/>
        <family val="2"/>
        <scheme val="minor"/>
      </rPr>
      <t xml:space="preserve"> and called </t>
    </r>
    <r>
      <rPr>
        <b/>
        <sz val="11"/>
        <color rgb="FFFF0000"/>
        <rFont val="Calibri"/>
        <family val="2"/>
        <scheme val="minor"/>
      </rPr>
      <t>at least 3 times</t>
    </r>
    <r>
      <rPr>
        <sz val="11"/>
        <color rgb="FF000000"/>
        <rFont val="Calibri"/>
        <family val="2"/>
        <scheme val="minor"/>
      </rPr>
      <t>,with the phone ringing 20 or so times each.</t>
    </r>
  </si>
  <si>
    <r>
      <t xml:space="preserve">Very </t>
    </r>
    <r>
      <rPr>
        <b/>
        <sz val="11"/>
        <color rgb="FFFF0000"/>
        <rFont val="Calibri"/>
        <family val="2"/>
        <scheme val="minor"/>
      </rPr>
      <t>disappointed</t>
    </r>
    <r>
      <rPr>
        <sz val="11"/>
        <color rgb="FF000000"/>
        <rFont val="Calibri"/>
        <family val="2"/>
        <scheme val="minor"/>
      </rPr>
      <t xml:space="preserve"> at Home Depot for having supervision that will and will </t>
    </r>
    <r>
      <rPr>
        <b/>
        <sz val="11"/>
        <color rgb="FFFF0000"/>
        <rFont val="Calibri"/>
        <family val="2"/>
        <scheme val="minor"/>
      </rPr>
      <t>not help</t>
    </r>
    <r>
      <rPr>
        <sz val="11"/>
        <color rgb="FF000000"/>
        <rFont val="Calibri"/>
        <family val="2"/>
        <scheme val="minor"/>
      </rPr>
      <t xml:space="preserve"> there customers. I still </t>
    </r>
    <r>
      <rPr>
        <b/>
        <sz val="11"/>
        <color rgb="FFFF0000"/>
        <rFont val="Calibri"/>
        <family val="2"/>
        <scheme val="minor"/>
      </rPr>
      <t>have not received</t>
    </r>
    <r>
      <rPr>
        <sz val="11"/>
        <color rgb="FF000000"/>
        <rFont val="Calibri"/>
        <family val="2"/>
        <scheme val="minor"/>
      </rPr>
      <t xml:space="preserve"> any call backs from corporate or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which I was told I would in 24-48hours.</t>
    </r>
  </si>
  <si>
    <r>
      <t xml:space="preserve">We did not receive the service we were expecting from Home Depot and their choice as third-party contractor. The third-party contractor was allowed to </t>
    </r>
    <r>
      <rPr>
        <b/>
        <sz val="11"/>
        <color rgb="FFFF0000"/>
        <rFont val="Calibri"/>
        <family val="2"/>
        <scheme val="minor"/>
      </rPr>
      <t>force</t>
    </r>
    <r>
      <rPr>
        <sz val="11"/>
        <color rgb="FF000000"/>
        <rFont val="Calibri"/>
        <family val="2"/>
        <scheme val="minor"/>
      </rPr>
      <t xml:space="preserve"> us into paying a high price for leveling services once knowing we needed our floor installed and were stuck with no floor. We will never do business with Home Depot ever again. We were also told it would be contacted by a </t>
    </r>
    <r>
      <rPr>
        <b/>
        <sz val="11"/>
        <color rgb="FFFF0000"/>
        <rFont val="Calibri"/>
        <family val="2"/>
        <scheme val="minor"/>
      </rPr>
      <t>manager</t>
    </r>
    <r>
      <rPr>
        <sz val="11"/>
        <color rgb="FF000000"/>
        <rFont val="Calibri"/>
        <family val="2"/>
        <scheme val="minor"/>
      </rPr>
      <t xml:space="preserve"> in a customer service department, and that of course never happened. Thanks for the </t>
    </r>
    <r>
      <rPr>
        <b/>
        <sz val="11"/>
        <color rgb="FFFF0000"/>
        <rFont val="Calibri"/>
        <family val="2"/>
        <scheme val="minor"/>
      </rPr>
      <t>horrible</t>
    </r>
    <r>
      <rPr>
        <sz val="11"/>
        <color rgb="FF000000"/>
        <rFont val="Calibri"/>
        <family val="2"/>
        <scheme val="minor"/>
      </rPr>
      <t xml:space="preserve"> experience.</t>
    </r>
  </si>
  <si>
    <r>
      <t xml:space="preserve">Alejandro was very detailed in explaining why it may take time to resolve my case. Not by any fault of Home Depot but to wait in response from Mfg.  He was consistent in keeping me updated and now were wait to see if the manufacturer in China will continue with the resolution. Thank you for the diligence and continued efforts to </t>
    </r>
    <r>
      <rPr>
        <b/>
        <sz val="11"/>
        <color rgb="FFFF0000"/>
        <rFont val="Calibri"/>
        <family val="2"/>
        <scheme val="minor"/>
      </rPr>
      <t>help me</t>
    </r>
    <r>
      <rPr>
        <sz val="11"/>
        <color rgb="FF000000"/>
        <rFont val="Calibri"/>
        <family val="2"/>
        <scheme val="minor"/>
      </rPr>
      <t xml:space="preserve"> get this project completed.   I had to postpone the remodel party due to no legs for bar stools but hoping to do it for my birthday in September.  Thanks again.</t>
    </r>
  </si>
  <si>
    <r>
      <t xml:space="preserve">I was </t>
    </r>
    <r>
      <rPr>
        <b/>
        <sz val="11"/>
        <color rgb="FFFF0000"/>
        <rFont val="Calibri"/>
        <family val="2"/>
        <scheme val="minor"/>
      </rPr>
      <t>disconnected</t>
    </r>
    <r>
      <rPr>
        <sz val="11"/>
        <color rgb="FF000000"/>
        <rFont val="Calibri"/>
        <family val="2"/>
        <scheme val="minor"/>
      </rPr>
      <t xml:space="preserve"> and never got a callback after giving my name and number. </t>
    </r>
    <r>
      <rPr>
        <b/>
        <sz val="11"/>
        <color rgb="FFFF0000"/>
        <rFont val="Calibri"/>
        <family val="2"/>
        <scheme val="minor"/>
      </rPr>
      <t>Disappointed</t>
    </r>
    <r>
      <rPr>
        <sz val="11"/>
        <color rgb="FF000000"/>
        <rFont val="Calibri"/>
        <family val="2"/>
        <scheme val="minor"/>
      </rPr>
      <t xml:space="preserve"> in this and I have not had the time to callback. I went into a </t>
    </r>
    <r>
      <rPr>
        <b/>
        <sz val="11"/>
        <color rgb="FFFF0000"/>
        <rFont val="Calibri"/>
        <family val="2"/>
        <scheme val="minor"/>
      </rPr>
      <t>store</t>
    </r>
    <r>
      <rPr>
        <sz val="11"/>
        <color rgb="FF000000"/>
        <rFont val="Calibri"/>
        <family val="2"/>
        <scheme val="minor"/>
      </rPr>
      <t xml:space="preserve"> and they </t>
    </r>
    <r>
      <rPr>
        <b/>
        <sz val="11"/>
        <color rgb="FFFF0000"/>
        <rFont val="Calibri"/>
        <family val="2"/>
        <scheme val="minor"/>
      </rPr>
      <t>could not help me</t>
    </r>
    <r>
      <rPr>
        <sz val="11"/>
        <color rgb="FF000000"/>
        <rFont val="Calibri"/>
        <family val="2"/>
        <scheme val="minor"/>
      </rPr>
      <t>.</t>
    </r>
  </si>
  <si>
    <r>
      <t xml:space="preserve">The service representative kept me </t>
    </r>
    <r>
      <rPr>
        <b/>
        <sz val="11"/>
        <color rgb="FFFF0000"/>
        <rFont val="Calibri"/>
        <family val="2"/>
        <scheme val="minor"/>
      </rPr>
      <t>on hold</t>
    </r>
    <r>
      <rPr>
        <sz val="11"/>
        <color rgb="FF000000"/>
        <rFont val="Calibri"/>
        <family val="2"/>
        <scheme val="minor"/>
      </rPr>
      <t xml:space="preserve"> for than </t>
    </r>
    <r>
      <rPr>
        <b/>
        <sz val="11"/>
        <color rgb="FFFF0000"/>
        <rFont val="Calibri"/>
        <family val="2"/>
        <scheme val="minor"/>
      </rPr>
      <t>45 minutes</t>
    </r>
    <r>
      <rPr>
        <sz val="11"/>
        <color rgb="FF000000"/>
        <rFont val="Calibri"/>
        <family val="2"/>
        <scheme val="minor"/>
      </rPr>
      <t xml:space="preserve"> while she claimed to be filling in a form to send to the </t>
    </r>
    <r>
      <rPr>
        <b/>
        <sz val="11"/>
        <color rgb="FFFF0000"/>
        <rFont val="Calibri"/>
        <family val="2"/>
        <scheme val="minor"/>
      </rPr>
      <t>insurance</t>
    </r>
    <r>
      <rPr>
        <sz val="11"/>
        <color rgb="FF000000"/>
        <rFont val="Calibri"/>
        <family val="2"/>
        <scheme val="minor"/>
      </rPr>
      <t xml:space="preserve"> company. I believe she was trying to get me to </t>
    </r>
    <r>
      <rPr>
        <b/>
        <sz val="11"/>
        <color rgb="FFFF0000"/>
        <rFont val="Calibri"/>
        <family val="2"/>
        <scheme val="minor"/>
      </rPr>
      <t>hang up</t>
    </r>
    <r>
      <rPr>
        <sz val="11"/>
        <color rgb="FF000000"/>
        <rFont val="Calibri"/>
        <family val="2"/>
        <scheme val="minor"/>
      </rPr>
      <t xml:space="preserve">. Thats </t>
    </r>
    <r>
      <rPr>
        <b/>
        <sz val="11"/>
        <color rgb="FFFF0000"/>
        <rFont val="Calibri"/>
        <family val="2"/>
        <scheme val="minor"/>
      </rPr>
      <t>TERRIBLE</t>
    </r>
    <r>
      <rPr>
        <sz val="11"/>
        <color rgb="FF000000"/>
        <rFont val="Calibri"/>
        <family val="2"/>
        <scheme val="minor"/>
      </rPr>
      <t xml:space="preserve"> customer service.</t>
    </r>
  </si>
  <si>
    <r>
      <t xml:space="preserve">Vanity light is installed. Did not come with thumbscrews. Got them from customer service, and they do not fit! Went back to Home Depot, they sold me a bit to make the hole fit bit </t>
    </r>
    <r>
      <rPr>
        <b/>
        <sz val="11"/>
        <color rgb="FFFF0000"/>
        <rFont val="Calibri"/>
        <family val="2"/>
        <scheme val="minor"/>
      </rPr>
      <t>it did not work</t>
    </r>
    <r>
      <rPr>
        <sz val="11"/>
        <color rgb="FF000000"/>
        <rFont val="Calibri"/>
        <family val="2"/>
        <scheme val="minor"/>
      </rPr>
      <t>. I paid to have light installed, they say all I can do is return the fixture, which means paying for a dismount and another install! Quality of this product is so poor. Home Depot could remedy this issue.</t>
    </r>
  </si>
  <si>
    <r>
      <t xml:space="preserve">The customer service experience was the worst Ive experienced in a </t>
    </r>
    <r>
      <rPr>
        <b/>
        <sz val="11"/>
        <color rgb="FFFF0000"/>
        <rFont val="Calibri"/>
        <family val="2"/>
        <scheme val="minor"/>
      </rPr>
      <t>long time</t>
    </r>
    <r>
      <rPr>
        <sz val="11"/>
        <color rgb="FF000000"/>
        <rFont val="Calibri"/>
        <family val="2"/>
        <scheme val="minor"/>
      </rPr>
      <t>.  I eventually resolved my own issue by going to Home Depot and speaking with an associate in person.</t>
    </r>
  </si>
  <si>
    <r>
      <t>Better customer service</t>
    </r>
    <r>
      <rPr>
        <sz val="11"/>
        <color rgb="FF000000"/>
        <rFont val="Calibri"/>
        <family val="2"/>
        <scheme val="minor"/>
      </rPr>
      <t>. Associate not standing around looking at something on their phones and I was standing there waiting for them. Make sure your associates do not eat on the floor. Making sure theres someone to cover another persons lunch. And I was not the only one that needed help either. That customer left!</t>
    </r>
  </si>
  <si>
    <r>
      <t xml:space="preserve">Even though Vickie was on top of the problem her only answer was return the dehumidifier.   I am a senior and I could have to empty the whole device get it in box and return itt.  It was used and wet.  I only needed a filter that was not packaged in dehumidifier and company would not.  She said I had to purchase another one. No way another charge and then who knows that one was good.  I am very </t>
    </r>
    <r>
      <rPr>
        <b/>
        <sz val="11"/>
        <color rgb="FFFF0000"/>
        <rFont val="Calibri"/>
        <family val="2"/>
        <scheme val="minor"/>
      </rPr>
      <t>disappointed</t>
    </r>
    <r>
      <rPr>
        <sz val="11"/>
        <color rgb="FF000000"/>
        <rFont val="Calibri"/>
        <family val="2"/>
        <scheme val="minor"/>
      </rPr>
      <t xml:space="preserve"> in Home Depot and will never purchae anything online again. Sitting in my cellar of no use and out almost 200.  But of course no one cares.</t>
    </r>
  </si>
  <si>
    <r>
      <t xml:space="preserve">Home Depot as a company does not truly care about its customers. I now see it from both sides as an ex employee and now as a customer. Id rather shop at Lowes then give another dollar to Home Depot when they truly truly </t>
    </r>
    <r>
      <rPr>
        <b/>
        <sz val="11"/>
        <color rgb="FFFF0000"/>
        <rFont val="Calibri"/>
        <family val="2"/>
        <scheme val="minor"/>
      </rPr>
      <t>do not care</t>
    </r>
    <r>
      <rPr>
        <sz val="11"/>
        <color rgb="FF000000"/>
        <rFont val="Calibri"/>
        <family val="2"/>
        <scheme val="minor"/>
      </rPr>
      <t xml:space="preserve"> about their customers.</t>
    </r>
  </si>
  <si>
    <r>
      <t xml:space="preserve">Jacob was great, </t>
    </r>
    <r>
      <rPr>
        <b/>
        <sz val="11"/>
        <color rgb="FFFF0000"/>
        <rFont val="Calibri"/>
        <family val="2"/>
        <scheme val="minor"/>
      </rPr>
      <t>warranty</t>
    </r>
    <r>
      <rPr>
        <sz val="11"/>
        <color rgb="FF000000"/>
        <rFont val="Calibri"/>
        <family val="2"/>
        <scheme val="minor"/>
      </rPr>
      <t xml:space="preserve"> varied among </t>
    </r>
    <r>
      <rPr>
        <b/>
        <sz val="11"/>
        <color rgb="FFFF0000"/>
        <rFont val="Calibri"/>
        <family val="2"/>
        <scheme val="minor"/>
      </rPr>
      <t>contacts</t>
    </r>
    <r>
      <rPr>
        <sz val="11"/>
        <color rgb="FF000000"/>
        <rFont val="Calibri"/>
        <family val="2"/>
        <scheme val="minor"/>
      </rPr>
      <t xml:space="preserve">, bait and </t>
    </r>
    <r>
      <rPr>
        <b/>
        <sz val="11"/>
        <color rgb="FFFF0000"/>
        <rFont val="Calibri"/>
        <family val="2"/>
        <scheme val="minor"/>
      </rPr>
      <t>switch</t>
    </r>
    <r>
      <rPr>
        <sz val="11"/>
        <color rgb="FF000000"/>
        <rFont val="Calibri"/>
        <family val="2"/>
        <scheme val="minor"/>
      </rPr>
      <t xml:space="preserve"> from </t>
    </r>
    <r>
      <rPr>
        <b/>
        <sz val="11"/>
        <color rgb="FFFF0000"/>
        <rFont val="Calibri"/>
        <family val="2"/>
        <scheme val="minor"/>
      </rPr>
      <t>replacement</t>
    </r>
    <r>
      <rPr>
        <sz val="11"/>
        <color rgb="FF000000"/>
        <rFont val="Calibri"/>
        <family val="2"/>
        <scheme val="minor"/>
      </rPr>
      <t xml:space="preserve"> to </t>
    </r>
    <r>
      <rPr>
        <b/>
        <sz val="11"/>
        <color rgb="FFFF0000"/>
        <rFont val="Calibri"/>
        <family val="2"/>
        <scheme val="minor"/>
      </rPr>
      <t>credit</t>
    </r>
    <r>
      <rPr>
        <sz val="11"/>
        <color rgb="FF000000"/>
        <rFont val="Calibri"/>
        <family val="2"/>
        <scheme val="minor"/>
      </rPr>
      <t xml:space="preserve"> for $50. Youre getting &amp;170 back though when I pick up the fan tomorrow.</t>
    </r>
  </si>
  <si>
    <r>
      <t xml:space="preserve">I </t>
    </r>
    <r>
      <rPr>
        <b/>
        <sz val="11"/>
        <color rgb="FFFF0000"/>
        <rFont val="Calibri"/>
        <family val="2"/>
        <scheme val="minor"/>
      </rPr>
      <t>have not received</t>
    </r>
    <r>
      <rPr>
        <sz val="11"/>
        <color rgb="FF000000"/>
        <rFont val="Calibri"/>
        <family val="2"/>
        <scheme val="minor"/>
      </rPr>
      <t xml:space="preserve"> an answer on if they will send the missing items? Im </t>
    </r>
    <r>
      <rPr>
        <b/>
        <sz val="11"/>
        <color rgb="FFFF0000"/>
        <rFont val="Calibri"/>
        <family val="2"/>
        <scheme val="minor"/>
      </rPr>
      <t>disappointed</t>
    </r>
    <r>
      <rPr>
        <sz val="11"/>
        <color rgb="FF000000"/>
        <rFont val="Calibri"/>
        <family val="2"/>
        <scheme val="minor"/>
      </rPr>
      <t>, as Ive waited 7 days to hear back. I need to fasteners to attach the globes to my light fixture.</t>
    </r>
  </si>
  <si>
    <r>
      <t>Frustrated</t>
    </r>
    <r>
      <rPr>
        <sz val="11"/>
        <color rgb="FF000000"/>
        <rFont val="Calibri"/>
        <family val="2"/>
        <scheme val="minor"/>
      </rPr>
      <t xml:space="preserve"> that my solar lights purchased are not even one year old &amp; bulbs are going out. The only thing the rep could do even with receipt was offer $20 per light fixture. I spent $180. I just need bulbs &amp; bulbs are not available. Home Depot needs to figure this out</t>
    </r>
  </si>
  <si>
    <r>
      <t xml:space="preserve">Stephanie responded by email the next day letting me know that they were looking at my concerns so I called the next day asking when I could receive the </t>
    </r>
    <r>
      <rPr>
        <b/>
        <sz val="11"/>
        <color rgb="FFFF0000"/>
        <rFont val="Calibri"/>
        <family val="2"/>
        <scheme val="minor"/>
      </rPr>
      <t>missing parts</t>
    </r>
    <r>
      <rPr>
        <sz val="11"/>
        <color rgb="FF000000"/>
        <rFont val="Calibri"/>
        <family val="2"/>
        <scheme val="minor"/>
      </rPr>
      <t xml:space="preserve"> I was told that they would be sent out the next day and that I would receive a email letting me know that they did send the parts and when I could receive them four days later I haven''t received anything letting me know what is going on I have already paid to have the faucet installed and it is just the caps button that are missing I would like to have someone </t>
    </r>
    <r>
      <rPr>
        <b/>
        <sz val="11"/>
        <color rgb="FFFF0000"/>
        <rFont val="Calibri"/>
        <family val="2"/>
        <scheme val="minor"/>
      </rPr>
      <t>let me know what is going on</t>
    </r>
  </si>
  <si>
    <r>
      <t xml:space="preserve">The instructions in the box state to contact customer service before returning to the </t>
    </r>
    <r>
      <rPr>
        <b/>
        <sz val="11"/>
        <color rgb="FFFF0000"/>
        <rFont val="Calibri"/>
        <family val="2"/>
        <scheme val="minor"/>
      </rPr>
      <t>store</t>
    </r>
    <r>
      <rPr>
        <sz val="11"/>
        <color rgb="FF000000"/>
        <rFont val="Calibri"/>
        <family val="2"/>
        <scheme val="minor"/>
      </rPr>
      <t xml:space="preserve">, and then customer service said they do not have parts and could return to store. Its a bit confusing and </t>
    </r>
    <r>
      <rPr>
        <b/>
        <sz val="11"/>
        <color rgb="FFFF0000"/>
        <rFont val="Calibri"/>
        <family val="2"/>
        <scheme val="minor"/>
      </rPr>
      <t>frustrating</t>
    </r>
    <r>
      <rPr>
        <sz val="11"/>
        <color rgb="FF000000"/>
        <rFont val="Calibri"/>
        <family val="2"/>
        <scheme val="minor"/>
      </rPr>
      <t>&amp;however, customer service mailed a new light fixture to me so it turned out ok.</t>
    </r>
  </si>
  <si>
    <r>
      <t xml:space="preserve">I been a customer for 10 year and spent more than a half million dollars over the years back then the service was outstanding know its the worse I ever seen. The help is </t>
    </r>
    <r>
      <rPr>
        <b/>
        <sz val="11"/>
        <color rgb="FFFF0000"/>
        <rFont val="Calibri"/>
        <family val="2"/>
        <scheme val="minor"/>
      </rPr>
      <t>clue</t>
    </r>
    <r>
      <rPr>
        <sz val="11"/>
        <color rgb="FF000000"/>
        <rFont val="Calibri"/>
        <family val="2"/>
        <scheme val="minor"/>
      </rPr>
      <t xml:space="preserve"> less the service is bad how you stay in business is be on me</t>
    </r>
  </si>
  <si>
    <r>
      <t xml:space="preserve">When we got our new 7 cu Ft freezer home and unboxed, it was dented on the right front corner most likely from a drop. We were going to return it, but when I spoke to the customer agent about the problem, she asked if I wanted a </t>
    </r>
    <r>
      <rPr>
        <b/>
        <sz val="11"/>
        <color rgb="FFFF0000"/>
        <rFont val="Calibri"/>
        <family val="2"/>
        <scheme val="minor"/>
      </rPr>
      <t>price adjustment</t>
    </r>
    <r>
      <rPr>
        <sz val="11"/>
        <color rgb="FF000000"/>
        <rFont val="Calibri"/>
        <family val="2"/>
        <scheme val="minor"/>
      </rPr>
      <t xml:space="preserve">. I asked how much, she said it would go before a panel to assess damage. I thought it was going to be settled that day. The following day it was explained to me that it could take a little while. I was eager to use the freezer for the purpose for which it was bought, so I told the customer service person over the phone that I thought I would just return it to the </t>
    </r>
    <r>
      <rPr>
        <b/>
        <sz val="11"/>
        <color rgb="FFFF0000"/>
        <rFont val="Calibri"/>
        <family val="2"/>
        <scheme val="minor"/>
      </rPr>
      <t>store</t>
    </r>
    <r>
      <rPr>
        <sz val="11"/>
        <color rgb="FF000000"/>
        <rFont val="Calibri"/>
        <family val="2"/>
        <scheme val="minor"/>
      </rPr>
      <t xml:space="preserve">. Then I looked up the stores within a 50 mile radius, and that unit was scarce. We just decided that it was too much trouble to load it up again and drive the 80 mile round trip to the store where we bought it when there was a good chance that there would not be a </t>
    </r>
    <r>
      <rPr>
        <b/>
        <sz val="11"/>
        <color rgb="FFFF0000"/>
        <rFont val="Calibri"/>
        <family val="2"/>
        <scheme val="minor"/>
      </rPr>
      <t>replacement</t>
    </r>
    <r>
      <rPr>
        <sz val="11"/>
        <color rgb="FF000000"/>
        <rFont val="Calibri"/>
        <family val="2"/>
        <scheme val="minor"/>
      </rPr>
      <t xml:space="preserve"> available. Im 71, George is 79; this transporting is not the easiest task at our ages. We decided that if we had a problem with the unit, at least we had a one year </t>
    </r>
    <r>
      <rPr>
        <b/>
        <sz val="11"/>
        <color rgb="FFFF0000"/>
        <rFont val="Calibri"/>
        <family val="2"/>
        <scheme val="minor"/>
      </rPr>
      <t>warranty</t>
    </r>
    <r>
      <rPr>
        <sz val="11"/>
        <color rgb="FF000000"/>
        <rFont val="Calibri"/>
        <family val="2"/>
        <scheme val="minor"/>
      </rPr>
      <t xml:space="preserve"> on it.  So far it is working perfectly. If Home Depot would like to give us a financial </t>
    </r>
    <r>
      <rPr>
        <b/>
        <sz val="11"/>
        <color rgb="FFFF0000"/>
        <rFont val="Calibri"/>
        <family val="2"/>
        <scheme val="minor"/>
      </rPr>
      <t>compensation</t>
    </r>
    <r>
      <rPr>
        <sz val="11"/>
        <color rgb="FF000000"/>
        <rFont val="Calibri"/>
        <family val="2"/>
        <scheme val="minor"/>
      </rPr>
      <t xml:space="preserve"> for the </t>
    </r>
    <r>
      <rPr>
        <b/>
        <sz val="11"/>
        <color rgb="FFFF0000"/>
        <rFont val="Calibri"/>
        <family val="2"/>
        <scheme val="minor"/>
      </rPr>
      <t>damaged</t>
    </r>
    <r>
      <rPr>
        <sz val="11"/>
        <color rgb="FF000000"/>
        <rFont val="Calibri"/>
        <family val="2"/>
        <scheme val="minor"/>
      </rPr>
      <t xml:space="preserve"> unit, I would not </t>
    </r>
    <r>
      <rPr>
        <b/>
        <sz val="11"/>
        <color rgb="FFFF0000"/>
        <rFont val="Calibri"/>
        <family val="2"/>
        <scheme val="minor"/>
      </rPr>
      <t>refuse</t>
    </r>
    <r>
      <rPr>
        <sz val="11"/>
        <color rgb="FF000000"/>
        <rFont val="Calibri"/>
        <family val="2"/>
        <scheme val="minor"/>
      </rPr>
      <t xml:space="preserve"> it. For now, it is doing the job. The customer services folks that I talked to were very accommodating, and at the last communication that I had with them, I told them I was going to return it-but, I decided to skip the hassle of the return. Im assuming that the pictures of the damage are still in the original complaint information. felt free to contact me if any further clarification is needed.  Sincerely,  Linda Zick 352-613-6207</t>
    </r>
  </si>
  <si>
    <r>
      <t xml:space="preserve">We purchased some white Hampton Bay lounge chairs and had to go through 2 different returns of all 4 chairs because the quality control over in China is </t>
    </r>
    <r>
      <rPr>
        <b/>
        <sz val="11"/>
        <color rgb="FFFF0000"/>
        <rFont val="Calibri"/>
        <family val="2"/>
        <scheme val="minor"/>
      </rPr>
      <t>horrible</t>
    </r>
    <r>
      <rPr>
        <sz val="11"/>
        <color rgb="FF000000"/>
        <rFont val="Calibri"/>
        <family val="2"/>
        <scheme val="minor"/>
      </rPr>
      <t xml:space="preserve">. Some of the aluminum tabs that the screws go </t>
    </r>
    <r>
      <rPr>
        <b/>
        <sz val="11"/>
        <color rgb="FFFF0000"/>
        <rFont val="Calibri"/>
        <family val="2"/>
        <scheme val="minor"/>
      </rPr>
      <t>through to</t>
    </r>
    <r>
      <rPr>
        <sz val="11"/>
        <color rgb="FF000000"/>
        <rFont val="Calibri"/>
        <family val="2"/>
        <scheme val="minor"/>
      </rPr>
      <t xml:space="preserve"> hold the pieces together were bent so badly you could not get the screws in. Some of the chairs had horrible stains or tearing of the sling materials. And it took a </t>
    </r>
    <r>
      <rPr>
        <b/>
        <sz val="11"/>
        <color rgb="FFFF0000"/>
        <rFont val="Calibri"/>
        <family val="2"/>
        <scheme val="minor"/>
      </rPr>
      <t>lot of time</t>
    </r>
    <r>
      <rPr>
        <sz val="11"/>
        <color rgb="FF000000"/>
        <rFont val="Calibri"/>
        <family val="2"/>
        <scheme val="minor"/>
      </rPr>
      <t xml:space="preserve"> to put them together, TWICE, just to take them apart and box them up again. The customer service representatives on the phone were wonderful,  although really </t>
    </r>
    <r>
      <rPr>
        <b/>
        <sz val="11"/>
        <color rgb="FFFF0000"/>
        <rFont val="Calibri"/>
        <family val="2"/>
        <scheme val="minor"/>
      </rPr>
      <t>hard to hear</t>
    </r>
    <r>
      <rPr>
        <sz val="11"/>
        <color rgb="FF000000"/>
        <rFont val="Calibri"/>
        <family val="2"/>
        <scheme val="minor"/>
      </rPr>
      <t xml:space="preserve"> and understand.  We are so </t>
    </r>
    <r>
      <rPr>
        <b/>
        <sz val="11"/>
        <color rgb="FFFF0000"/>
        <rFont val="Calibri"/>
        <family val="2"/>
        <scheme val="minor"/>
      </rPr>
      <t>disappointed</t>
    </r>
    <r>
      <rPr>
        <sz val="11"/>
        <color rgb="FF000000"/>
        <rFont val="Calibri"/>
        <family val="2"/>
        <scheme val="minor"/>
      </rPr>
      <t xml:space="preserve"> in the quality of these chairs.</t>
    </r>
  </si>
  <si>
    <r>
      <t xml:space="preserve">Im general I felt small . I understand that my $400 is a small fraction of this billion follower corporation , but respect is still huge . I was </t>
    </r>
    <r>
      <rPr>
        <b/>
        <sz val="11"/>
        <color rgb="FFFF0000"/>
        <rFont val="Calibri"/>
        <family val="2"/>
        <scheme val="minor"/>
      </rPr>
      <t>on the phone for</t>
    </r>
    <r>
      <rPr>
        <sz val="11"/>
        <color rgb="FF000000"/>
        <rFont val="Calibri"/>
        <family val="2"/>
        <scheme val="minor"/>
      </rPr>
      <t xml:space="preserve"> 2.5 almost </t>
    </r>
    <r>
      <rPr>
        <b/>
        <sz val="11"/>
        <color rgb="FFFF0000"/>
        <rFont val="Calibri"/>
        <family val="2"/>
        <scheme val="minor"/>
      </rPr>
      <t>3 hours</t>
    </r>
    <r>
      <rPr>
        <sz val="11"/>
        <color rgb="FF000000"/>
        <rFont val="Calibri"/>
        <family val="2"/>
        <scheme val="minor"/>
      </rPr>
      <t xml:space="preserve"> trying to get my issue resolved and being </t>
    </r>
    <r>
      <rPr>
        <b/>
        <sz val="11"/>
        <color rgb="FFFF0000"/>
        <rFont val="Calibri"/>
        <family val="2"/>
        <scheme val="minor"/>
      </rPr>
      <t>transferred</t>
    </r>
    <r>
      <rPr>
        <sz val="11"/>
        <color rgb="FF000000"/>
        <rFont val="Calibri"/>
        <family val="2"/>
        <scheme val="minor"/>
      </rPr>
      <t xml:space="preserve"> all over the place . It was unsatisfactory</t>
    </r>
  </si>
  <si>
    <r>
      <t xml:space="preserve">Miranda was nice and  helpful but my problem with the return has </t>
    </r>
    <r>
      <rPr>
        <b/>
        <sz val="11"/>
        <color rgb="FFFF0000"/>
        <rFont val="Calibri"/>
        <family val="2"/>
        <scheme val="minor"/>
      </rPr>
      <t>not been resolved</t>
    </r>
    <r>
      <rPr>
        <sz val="11"/>
        <color rgb="FF000000"/>
        <rFont val="Calibri"/>
        <family val="2"/>
        <scheme val="minor"/>
      </rPr>
      <t xml:space="preserve">. It has been since June 18. they have told me its been a system issue.  I have been in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multiple times</t>
    </r>
    <r>
      <rPr>
        <sz val="11"/>
        <color rgb="FF000000"/>
        <rFont val="Calibri"/>
        <family val="2"/>
        <scheme val="minor"/>
      </rPr>
      <t xml:space="preserve"> and they have called the IT department couple of times it goes to level three and a gets  closed. </t>
    </r>
    <r>
      <rPr>
        <b/>
        <sz val="11"/>
        <color rgb="FFFF0000"/>
        <rFont val="Calibri"/>
        <family val="2"/>
        <scheme val="minor"/>
      </rPr>
      <t>Not resolved</t>
    </r>
    <r>
      <rPr>
        <sz val="11"/>
        <color rgb="FF000000"/>
        <rFont val="Calibri"/>
        <family val="2"/>
        <scheme val="minor"/>
      </rPr>
      <t xml:space="preserve"> Last time I went in they were going to talk to loss prevention. I have not heard a response. I cannot believe that a </t>
    </r>
    <r>
      <rPr>
        <b/>
        <sz val="11"/>
        <color rgb="FFFF0000"/>
        <rFont val="Calibri"/>
        <family val="2"/>
        <scheme val="minor"/>
      </rPr>
      <t>manager</t>
    </r>
    <r>
      <rPr>
        <sz val="11"/>
        <color rgb="FF000000"/>
        <rFont val="Calibri"/>
        <family val="2"/>
        <scheme val="minor"/>
      </rPr>
      <t xml:space="preserve"> or store manager cannot </t>
    </r>
    <r>
      <rPr>
        <b/>
        <sz val="11"/>
        <color rgb="FFFF0000"/>
        <rFont val="Calibri"/>
        <family val="2"/>
        <scheme val="minor"/>
      </rPr>
      <t>refund</t>
    </r>
    <r>
      <rPr>
        <sz val="11"/>
        <color rgb="FF000000"/>
        <rFont val="Calibri"/>
        <family val="2"/>
        <scheme val="minor"/>
      </rPr>
      <t xml:space="preserve"> me for my return.  It is very </t>
    </r>
    <r>
      <rPr>
        <b/>
        <sz val="11"/>
        <color rgb="FFFF0000"/>
        <rFont val="Calibri"/>
        <family val="2"/>
        <scheme val="minor"/>
      </rPr>
      <t>disappointing</t>
    </r>
    <r>
      <rPr>
        <sz val="11"/>
        <color rgb="FF000000"/>
        <rFont val="Calibri"/>
        <family val="2"/>
        <scheme val="minor"/>
      </rPr>
      <t xml:space="preserve">. I hope this gets resolved soon. Im </t>
    </r>
    <r>
      <rPr>
        <b/>
        <sz val="11"/>
        <color rgb="FFFF0000"/>
        <rFont val="Calibri"/>
        <family val="2"/>
        <scheme val="minor"/>
      </rPr>
      <t>still waiting for</t>
    </r>
    <r>
      <rPr>
        <sz val="11"/>
        <color rgb="FF000000"/>
        <rFont val="Calibri"/>
        <family val="2"/>
        <scheme val="minor"/>
      </rPr>
      <t xml:space="preserve"> someone to contact me.  I do go shopping to Home Depot all the time.</t>
    </r>
  </si>
  <si>
    <r>
      <t xml:space="preserve">Im </t>
    </r>
    <r>
      <rPr>
        <b/>
        <sz val="11"/>
        <color rgb="FFFF0000"/>
        <rFont val="Calibri"/>
        <family val="2"/>
        <scheme val="minor"/>
      </rPr>
      <t>still waiting</t>
    </r>
    <r>
      <rPr>
        <sz val="11"/>
        <color rgb="FF000000"/>
        <rFont val="Calibri"/>
        <family val="2"/>
        <scheme val="minor"/>
      </rPr>
      <t xml:space="preserve"> to have my toilet installed, its already been 1-1/2 </t>
    </r>
    <r>
      <rPr>
        <b/>
        <sz val="11"/>
        <color rgb="FFFF0000"/>
        <rFont val="Calibri"/>
        <family val="2"/>
        <scheme val="minor"/>
      </rPr>
      <t>weeks</t>
    </r>
    <r>
      <rPr>
        <sz val="11"/>
        <color rgb="FF000000"/>
        <rFont val="Calibri"/>
        <family val="2"/>
        <scheme val="minor"/>
      </rPr>
      <t xml:space="preserve">. The plumber is supposed to come tomorrow morn. And I was also told I was to receive a </t>
    </r>
    <r>
      <rPr>
        <b/>
        <sz val="11"/>
        <color rgb="FFFF0000"/>
        <rFont val="Calibri"/>
        <family val="2"/>
        <scheme val="minor"/>
      </rPr>
      <t>credit</t>
    </r>
    <r>
      <rPr>
        <sz val="11"/>
        <color rgb="FF000000"/>
        <rFont val="Calibri"/>
        <family val="2"/>
        <scheme val="minor"/>
      </rPr>
      <t xml:space="preserve"> of $45.00 on my credit card, which I have not seen yet, I will advise you when the job is done. So far I am very </t>
    </r>
    <r>
      <rPr>
        <b/>
        <sz val="11"/>
        <color rgb="FFFF0000"/>
        <rFont val="Calibri"/>
        <family val="2"/>
        <scheme val="minor"/>
      </rPr>
      <t>unhappy</t>
    </r>
    <r>
      <rPr>
        <sz val="11"/>
        <color rgb="FF000000"/>
        <rFont val="Calibri"/>
        <family val="2"/>
        <scheme val="minor"/>
      </rPr>
      <t xml:space="preserve"> with Hone Depot.</t>
    </r>
  </si>
  <si>
    <r>
      <t xml:space="preserve">Lifetime ceiling fan </t>
    </r>
    <r>
      <rPr>
        <b/>
        <sz val="11"/>
        <color rgb="FFFF0000"/>
        <rFont val="Calibri"/>
        <family val="2"/>
        <scheme val="minor"/>
      </rPr>
      <t>warranty</t>
    </r>
    <r>
      <rPr>
        <sz val="11"/>
        <color rgb="FF000000"/>
        <rFont val="Calibri"/>
        <family val="2"/>
        <scheme val="minor"/>
      </rPr>
      <t xml:space="preserve"> at HD is not real I have seen. See all stores now say it on box but want you to buy an additional fee warranty. Bait and </t>
    </r>
    <r>
      <rPr>
        <b/>
        <sz val="11"/>
        <color rgb="FFFF0000"/>
        <rFont val="Calibri"/>
        <family val="2"/>
        <scheme val="minor"/>
      </rPr>
      <t>switch</t>
    </r>
    <r>
      <rPr>
        <sz val="11"/>
        <color rgb="FF000000"/>
        <rFont val="Calibri"/>
        <family val="2"/>
        <scheme val="minor"/>
      </rPr>
      <t xml:space="preserve">. Take it off the box if its </t>
    </r>
    <r>
      <rPr>
        <b/>
        <sz val="11"/>
        <color rgb="FFFF0000"/>
        <rFont val="Calibri"/>
        <family val="2"/>
        <scheme val="minor"/>
      </rPr>
      <t>not true</t>
    </r>
    <r>
      <rPr>
        <sz val="11"/>
        <color rgb="FF000000"/>
        <rFont val="Calibri"/>
        <family val="2"/>
        <scheme val="minor"/>
      </rPr>
      <t xml:space="preserve">. After </t>
    </r>
    <r>
      <rPr>
        <b/>
        <sz val="11"/>
        <color rgb="FFFF0000"/>
        <rFont val="Calibri"/>
        <family val="2"/>
        <scheme val="minor"/>
      </rPr>
      <t>several emails</t>
    </r>
    <r>
      <rPr>
        <sz val="11"/>
        <color rgb="FF000000"/>
        <rFont val="Calibri"/>
        <family val="2"/>
        <scheme val="minor"/>
      </rPr>
      <t xml:space="preserve"> and phone </t>
    </r>
    <r>
      <rPr>
        <b/>
        <sz val="11"/>
        <color rgb="FFFF0000"/>
        <rFont val="Calibri"/>
        <family val="2"/>
        <scheme val="minor"/>
      </rPr>
      <t>calls</t>
    </r>
    <r>
      <rPr>
        <sz val="11"/>
        <color rgb="FF000000"/>
        <rFont val="Calibri"/>
        <family val="2"/>
        <scheme val="minor"/>
      </rPr>
      <t xml:space="preserve"> got 100 of 199 in gift cards so in todays </t>
    </r>
    <r>
      <rPr>
        <b/>
        <sz val="11"/>
        <color rgb="FFFF0000"/>
        <rFont val="Calibri"/>
        <family val="2"/>
        <scheme val="minor"/>
      </rPr>
      <t>BS</t>
    </r>
    <r>
      <rPr>
        <sz val="11"/>
        <color rgb="FF000000"/>
        <rFont val="Calibri"/>
        <family val="2"/>
        <scheme val="minor"/>
      </rPr>
      <t xml:space="preserve"> filled world best I could hope for. Stop </t>
    </r>
    <r>
      <rPr>
        <b/>
        <sz val="11"/>
        <color rgb="FFFF0000"/>
        <rFont val="Calibri"/>
        <family val="2"/>
        <scheme val="minor"/>
      </rPr>
      <t>lying</t>
    </r>
    <r>
      <rPr>
        <sz val="11"/>
        <color rgb="FF000000"/>
        <rFont val="Calibri"/>
        <family val="2"/>
        <scheme val="minor"/>
      </rPr>
      <t xml:space="preserve"> to the customer. I realize help line personnel are limited to HD </t>
    </r>
    <r>
      <rPr>
        <b/>
        <sz val="11"/>
        <color rgb="FFFF0000"/>
        <rFont val="Calibri"/>
        <family val="2"/>
        <scheme val="minor"/>
      </rPr>
      <t>policy</t>
    </r>
    <r>
      <rPr>
        <sz val="11"/>
        <color rgb="FF000000"/>
        <rFont val="Calibri"/>
        <family val="2"/>
        <scheme val="minor"/>
      </rPr>
      <t xml:space="preserve"> no matter so do not </t>
    </r>
    <r>
      <rPr>
        <b/>
        <sz val="11"/>
        <color rgb="FFFF0000"/>
        <rFont val="Calibri"/>
        <family val="2"/>
        <scheme val="minor"/>
      </rPr>
      <t>blame</t>
    </r>
    <r>
      <rPr>
        <sz val="11"/>
        <color rgb="FF000000"/>
        <rFont val="Calibri"/>
        <family val="2"/>
        <scheme val="minor"/>
      </rPr>
      <t xml:space="preserve"> them - corp wants more profits!</t>
    </r>
  </si>
  <si>
    <r>
      <t xml:space="preserve">Aimee mahana </t>
    </r>
    <r>
      <rPr>
        <b/>
        <sz val="11"/>
        <color rgb="FFFF0000"/>
        <rFont val="Calibri"/>
        <family val="2"/>
        <scheme val="minor"/>
      </rPr>
      <t>help me</t>
    </r>
    <r>
      <rPr>
        <sz val="11"/>
        <color rgb="FF000000"/>
        <rFont val="Calibri"/>
        <family val="2"/>
        <scheme val="minor"/>
      </rPr>
      <t xml:space="preserve"> get everything right she made it where I took the machine back an got my money in return  I just thought that I got ripped of when they sold me a broken plate compactor and when I tried to return it they </t>
    </r>
    <r>
      <rPr>
        <b/>
        <sz val="11"/>
        <color rgb="FFFF0000"/>
        <rFont val="Calibri"/>
        <family val="2"/>
        <scheme val="minor"/>
      </rPr>
      <t>could not do anything</t>
    </r>
    <r>
      <rPr>
        <sz val="11"/>
        <color rgb="FF000000"/>
        <rFont val="Calibri"/>
        <family val="2"/>
        <scheme val="minor"/>
      </rPr>
      <t xml:space="preserve"> for me  I think they need better costumer service at the rental department an better mechanics</t>
    </r>
  </si>
  <si>
    <r>
      <t xml:space="preserve">My $1800 washer and dryer were practically dropped off the back of the and </t>
    </r>
    <r>
      <rPr>
        <b/>
        <sz val="11"/>
        <color rgb="FFFF0000"/>
        <rFont val="Calibri"/>
        <family val="2"/>
        <scheme val="minor"/>
      </rPr>
      <t>bounced</t>
    </r>
    <r>
      <rPr>
        <sz val="11"/>
        <color rgb="FF000000"/>
        <rFont val="Calibri"/>
        <family val="2"/>
        <scheme val="minor"/>
      </rPr>
      <t xml:space="preserve"> around repeatedly.  Next, the installer either scratched or cut himself and left blood (as well as grime) all over both appliances - for ME to clean up.  Then, the vent pipe did not fit properly, so they were going to use the original, rather than the ONE I PAID FOR!  Had I not said something, the new vent pipe could have ended up in their parts bin.  Lately, when installed the new vent pipe, they installed it at full-</t>
    </r>
    <r>
      <rPr>
        <b/>
        <sz val="11"/>
        <color rgb="FFFF0000"/>
        <rFont val="Calibri"/>
        <family val="2"/>
        <scheme val="minor"/>
      </rPr>
      <t>length</t>
    </r>
    <r>
      <rPr>
        <sz val="11"/>
        <color rgb="FF000000"/>
        <rFont val="Calibri"/>
        <family val="2"/>
        <scheme val="minor"/>
      </rPr>
      <t>, so the dryer had to stick out into the laundry room excessively.  When I questioned the installer, he said Id have to fix it myself, that he was not allowed to cut it.  Hey Home Depot - I PAID TO HAVE IT UP AND RUNNING, NOT LEFT FOR ME TO FIX!!  Id like to speak with someone about all of this please.</t>
    </r>
  </si>
  <si>
    <r>
      <t xml:space="preserve">I never dealt with an Ethan! And a gift from my son thats stationed </t>
    </r>
    <r>
      <rPr>
        <b/>
        <sz val="11"/>
        <color rgb="FFFF0000"/>
        <rFont val="Calibri"/>
        <family val="2"/>
        <scheme val="minor"/>
      </rPr>
      <t>overseas</t>
    </r>
    <r>
      <rPr>
        <sz val="11"/>
        <color rgb="FF000000"/>
        <rFont val="Calibri"/>
        <family val="2"/>
        <scheme val="minor"/>
      </rPr>
      <t xml:space="preserve"> now cannot talk to anyone at Home Depot. The product was not workable and Im extremely </t>
    </r>
    <r>
      <rPr>
        <b/>
        <sz val="11"/>
        <color rgb="FFFF0000"/>
        <rFont val="Calibri"/>
        <family val="2"/>
        <scheme val="minor"/>
      </rPr>
      <t>disappointed</t>
    </r>
    <r>
      <rPr>
        <sz val="11"/>
        <color rgb="FF000000"/>
        <rFont val="Calibri"/>
        <family val="2"/>
        <scheme val="minor"/>
      </rPr>
      <t>.</t>
    </r>
  </si>
  <si>
    <r>
      <t xml:space="preserve">It only took 2 </t>
    </r>
    <r>
      <rPr>
        <b/>
        <sz val="11"/>
        <color rgb="FFFF0000"/>
        <rFont val="Calibri"/>
        <family val="2"/>
        <scheme val="minor"/>
      </rPr>
      <t>weeks</t>
    </r>
    <r>
      <rPr>
        <sz val="11"/>
        <color rgb="FF000000"/>
        <rFont val="Calibri"/>
        <family val="2"/>
        <scheme val="minor"/>
      </rPr>
      <t xml:space="preserve"> to get my light </t>
    </r>
    <r>
      <rPr>
        <b/>
        <sz val="11"/>
        <color rgb="FFFF0000"/>
        <rFont val="Calibri"/>
        <family val="2"/>
        <scheme val="minor"/>
      </rPr>
      <t>warranty</t>
    </r>
    <r>
      <rPr>
        <sz val="11"/>
        <color rgb="FF000000"/>
        <rFont val="Calibri"/>
        <family val="2"/>
        <scheme val="minor"/>
      </rPr>
      <t xml:space="preserve"> recognized, and 4 other of Ethans colleagues.</t>
    </r>
  </si>
  <si>
    <r>
      <t xml:space="preserve">Overall </t>
    </r>
    <r>
      <rPr>
        <b/>
        <sz val="11"/>
        <color rgb="FFFF0000"/>
        <rFont val="Calibri"/>
        <family val="2"/>
        <scheme val="minor"/>
      </rPr>
      <t>horrible</t>
    </r>
    <r>
      <rPr>
        <sz val="11"/>
        <color rgb="FF000000"/>
        <rFont val="Calibri"/>
        <family val="2"/>
        <scheme val="minor"/>
      </rPr>
      <t xml:space="preserve"> experience since receding our </t>
    </r>
    <r>
      <rPr>
        <b/>
        <sz val="11"/>
        <color rgb="FFFF0000"/>
        <rFont val="Calibri"/>
        <family val="2"/>
        <scheme val="minor"/>
      </rPr>
      <t>damaged</t>
    </r>
    <r>
      <rPr>
        <sz val="11"/>
        <color rgb="FF000000"/>
        <rFont val="Calibri"/>
        <family val="2"/>
        <scheme val="minor"/>
      </rPr>
      <t xml:space="preserve"> merchandise on May 23. I formally registered issue May 26. Its now July 3 and I still do not have a </t>
    </r>
    <r>
      <rPr>
        <b/>
        <sz val="11"/>
        <color rgb="FFFF0000"/>
        <rFont val="Calibri"/>
        <family val="2"/>
        <scheme val="minor"/>
      </rPr>
      <t>replacement</t>
    </r>
    <r>
      <rPr>
        <sz val="11"/>
        <color rgb="FF000000"/>
        <rFont val="Calibri"/>
        <family val="2"/>
        <scheme val="minor"/>
      </rPr>
      <t xml:space="preserve">. Any information that Ive been provided appears to be a </t>
    </r>
    <r>
      <rPr>
        <b/>
        <sz val="11"/>
        <color rgb="FFFF0000"/>
        <rFont val="Calibri"/>
        <family val="2"/>
        <scheme val="minor"/>
      </rPr>
      <t>lie</t>
    </r>
    <r>
      <rPr>
        <sz val="11"/>
        <color rgb="FF000000"/>
        <rFont val="Calibri"/>
        <family val="2"/>
        <scheme val="minor"/>
      </rPr>
      <t xml:space="preserve"> or </t>
    </r>
    <r>
      <rPr>
        <b/>
        <sz val="11"/>
        <color rgb="FFFF0000"/>
        <rFont val="Calibri"/>
        <family val="2"/>
        <scheme val="minor"/>
      </rPr>
      <t>no one can tell me</t>
    </r>
    <r>
      <rPr>
        <sz val="11"/>
        <color rgb="FF000000"/>
        <rFont val="Calibri"/>
        <family val="2"/>
        <scheme val="minor"/>
      </rPr>
      <t xml:space="preserve"> where my replacement is. Its </t>
    </r>
    <r>
      <rPr>
        <b/>
        <sz val="11"/>
        <color rgb="FFFF0000"/>
        <rFont val="Calibri"/>
        <family val="2"/>
        <scheme val="minor"/>
      </rPr>
      <t>ridiculous</t>
    </r>
    <r>
      <rPr>
        <sz val="11"/>
        <color rgb="FF000000"/>
        <rFont val="Calibri"/>
        <family val="2"/>
        <scheme val="minor"/>
      </rPr>
      <t xml:space="preserve"> that its unknown when it shipped or by who. Its fun contacting a freight carrier to find out where it is and the reference number does not exist. What a </t>
    </r>
    <r>
      <rPr>
        <b/>
        <sz val="11"/>
        <color rgb="FFFF0000"/>
        <rFont val="Calibri"/>
        <family val="2"/>
        <scheme val="minor"/>
      </rPr>
      <t>joke</t>
    </r>
    <r>
      <rPr>
        <sz val="11"/>
        <color rgb="FF000000"/>
        <rFont val="Calibri"/>
        <family val="2"/>
        <scheme val="minor"/>
      </rPr>
      <t xml:space="preserve">. No one knows anything or is blatantly </t>
    </r>
    <r>
      <rPr>
        <b/>
        <sz val="11"/>
        <color rgb="FFFF0000"/>
        <rFont val="Calibri"/>
        <family val="2"/>
        <scheme val="minor"/>
      </rPr>
      <t>lying</t>
    </r>
    <r>
      <rPr>
        <sz val="11"/>
        <color rgb="FF000000"/>
        <rFont val="Calibri"/>
        <family val="2"/>
        <scheme val="minor"/>
      </rPr>
      <t xml:space="preserve">.   I no longer want your patio table replacement. I want my </t>
    </r>
    <r>
      <rPr>
        <b/>
        <sz val="11"/>
        <color rgb="FFFF0000"/>
        <rFont val="Calibri"/>
        <family val="2"/>
        <scheme val="minor"/>
      </rPr>
      <t>money back</t>
    </r>
    <r>
      <rPr>
        <sz val="11"/>
        <color rgb="FF000000"/>
        <rFont val="Calibri"/>
        <family val="2"/>
        <scheme val="minor"/>
      </rPr>
      <t xml:space="preserve">. I am happy to share countless emails documenting the </t>
    </r>
    <r>
      <rPr>
        <b/>
        <sz val="11"/>
        <color rgb="FFFF0000"/>
        <rFont val="Calibri"/>
        <family val="2"/>
        <scheme val="minor"/>
      </rPr>
      <t>lack of service</t>
    </r>
    <r>
      <rPr>
        <sz val="11"/>
        <color rgb="FF000000"/>
        <rFont val="Calibri"/>
        <family val="2"/>
        <scheme val="minor"/>
      </rPr>
      <t xml:space="preserve"> and look forward to sharing online with anyone who wants to know about my absolutely horrible experience.  felt free to call or email me. Id love to hear from anyone that cares.   Stacy Brethauer Cambridge, ON 226 751-5533</t>
    </r>
  </si>
  <si>
    <r>
      <t xml:space="preserve">Right now Im waiting to speak to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on Thursday at 12:30</t>
    </r>
  </si>
  <si>
    <r>
      <t xml:space="preserve">I spent 4 days on the phone with this issue. Lost 4 days of work. My flooring never showed up (100 boxes) no one would help or locate it. SO I CANCELED THE ORDER, I NEVER RECEIVED IT, and now they tell me Im </t>
    </r>
    <r>
      <rPr>
        <b/>
        <sz val="11"/>
        <color rgb="FFFF0000"/>
        <rFont val="Calibri"/>
        <family val="2"/>
        <scheme val="minor"/>
      </rPr>
      <t>having to wait</t>
    </r>
    <r>
      <rPr>
        <sz val="11"/>
        <color rgb="FF000000"/>
        <rFont val="Calibri"/>
        <family val="2"/>
        <scheme val="minor"/>
      </rPr>
      <t xml:space="preserve"> til it ships back to vendor, to receive </t>
    </r>
    <r>
      <rPr>
        <b/>
        <sz val="11"/>
        <color rgb="FFFF0000"/>
        <rFont val="Calibri"/>
        <family val="2"/>
        <scheme val="minor"/>
      </rPr>
      <t>credit</t>
    </r>
    <r>
      <rPr>
        <sz val="11"/>
        <color rgb="FF000000"/>
        <rFont val="Calibri"/>
        <family val="2"/>
        <scheme val="minor"/>
      </rPr>
      <t xml:space="preserve"> on my account. And how long will that take. The product is now between the shipping co and Home Depot, not me. Im out $7500.00 dollars and having to </t>
    </r>
    <r>
      <rPr>
        <b/>
        <sz val="11"/>
        <color rgb="FFFF0000"/>
        <rFont val="Calibri"/>
        <family val="2"/>
        <scheme val="minor"/>
      </rPr>
      <t>start all over</t>
    </r>
    <r>
      <rPr>
        <sz val="11"/>
        <color rgb="FF000000"/>
        <rFont val="Calibri"/>
        <family val="2"/>
        <scheme val="minor"/>
      </rPr>
      <t xml:space="preserve">. That is definitely not right, since it was never delivered to me.  Customer service at Home Depot is the worst I have ever had to deal with. They </t>
    </r>
    <r>
      <rPr>
        <b/>
        <sz val="11"/>
        <color rgb="FFFF0000"/>
        <rFont val="Calibri"/>
        <family val="2"/>
        <scheme val="minor"/>
      </rPr>
      <t>do not care</t>
    </r>
    <r>
      <rPr>
        <sz val="11"/>
        <color rgb="FF000000"/>
        <rFont val="Calibri"/>
        <family val="2"/>
        <scheme val="minor"/>
      </rPr>
      <t xml:space="preserve"> about their customers at all. This will be reported and everyone will here about this.</t>
    </r>
  </si>
  <si>
    <r>
      <t xml:space="preserve">Im </t>
    </r>
    <r>
      <rPr>
        <b/>
        <sz val="11"/>
        <color rgb="FFFF0000"/>
        <rFont val="Calibri"/>
        <family val="2"/>
        <scheme val="minor"/>
      </rPr>
      <t>still waiting for</t>
    </r>
    <r>
      <rPr>
        <sz val="11"/>
        <color rgb="FF000000"/>
        <rFont val="Calibri"/>
        <family val="2"/>
        <scheme val="minor"/>
      </rPr>
      <t xml:space="preserve"> the </t>
    </r>
    <r>
      <rPr>
        <b/>
        <sz val="11"/>
        <color rgb="FFFF0000"/>
        <rFont val="Calibri"/>
        <family val="2"/>
        <scheme val="minor"/>
      </rPr>
      <t>manager</t>
    </r>
    <r>
      <rPr>
        <sz val="11"/>
        <color rgb="FF000000"/>
        <rFont val="Calibri"/>
        <family val="2"/>
        <scheme val="minor"/>
      </rPr>
      <t xml:space="preserve"> to </t>
    </r>
    <r>
      <rPr>
        <b/>
        <sz val="11"/>
        <color rgb="FFFF0000"/>
        <rFont val="Calibri"/>
        <family val="2"/>
        <scheme val="minor"/>
      </rPr>
      <t>call me back</t>
    </r>
    <r>
      <rPr>
        <sz val="11"/>
        <color rgb="FF000000"/>
        <rFont val="Calibri"/>
        <family val="2"/>
        <scheme val="minor"/>
      </rPr>
      <t xml:space="preserve"> after </t>
    </r>
    <r>
      <rPr>
        <b/>
        <sz val="11"/>
        <color rgb="FFFF0000"/>
        <rFont val="Calibri"/>
        <family val="2"/>
        <scheme val="minor"/>
      </rPr>
      <t>several days</t>
    </r>
    <r>
      <rPr>
        <sz val="11"/>
        <color rgb="FF000000"/>
        <rFont val="Calibri"/>
        <family val="2"/>
        <scheme val="minor"/>
      </rPr>
      <t>.</t>
    </r>
  </si>
  <si>
    <r>
      <t xml:space="preserve">It was nearly impossible. I was looped around try after try. Finally, I got the </t>
    </r>
    <r>
      <rPr>
        <b/>
        <sz val="11"/>
        <color rgb="FFFF0000"/>
        <rFont val="Calibri"/>
        <family val="2"/>
        <scheme val="minor"/>
      </rPr>
      <t>right person</t>
    </r>
    <r>
      <rPr>
        <sz val="11"/>
        <color rgb="FF000000"/>
        <rFont val="Calibri"/>
        <family val="2"/>
        <scheme val="minor"/>
      </rPr>
      <t xml:space="preserve"> and that was a </t>
    </r>
    <r>
      <rPr>
        <b/>
        <sz val="11"/>
        <color rgb="FFFF0000"/>
        <rFont val="Calibri"/>
        <family val="2"/>
        <scheme val="minor"/>
      </rPr>
      <t>complicated</t>
    </r>
    <r>
      <rPr>
        <sz val="11"/>
        <color rgb="FF000000"/>
        <rFont val="Calibri"/>
        <family val="2"/>
        <scheme val="minor"/>
      </rPr>
      <t xml:space="preserve"> mess to explain my case Too make a long story short, I still have 4 pallets of shingles sitting at my home after a failed pick-up!!! Now, I </t>
    </r>
    <r>
      <rPr>
        <b/>
        <sz val="11"/>
        <color rgb="FFFF0000"/>
        <rFont val="Calibri"/>
        <family val="2"/>
        <scheme val="minor"/>
      </rPr>
      <t>have to wait</t>
    </r>
    <r>
      <rPr>
        <sz val="11"/>
        <color rgb="FF000000"/>
        <rFont val="Calibri"/>
        <family val="2"/>
        <scheme val="minor"/>
      </rPr>
      <t xml:space="preserve">, one more, for </t>
    </r>
    <r>
      <rPr>
        <b/>
        <sz val="11"/>
        <color rgb="FFFF0000"/>
        <rFont val="Calibri"/>
        <family val="2"/>
        <scheme val="minor"/>
      </rPr>
      <t>a solution</t>
    </r>
    <r>
      <rPr>
        <sz val="11"/>
        <color rgb="FF000000"/>
        <rFont val="Calibri"/>
        <family val="2"/>
        <scheme val="minor"/>
      </rPr>
      <t xml:space="preserve"> from online services.  I am exhausted and simply beside myself.</t>
    </r>
  </si>
  <si>
    <r>
      <t xml:space="preserve">Purchased a toilet stool I was going to install however found out toilet had been used before because it had caulking on the bottom &amp; bolts for stool lids missed.  This was supposed to be a new toilet thats what I paid for but did not get.  did not bring toilet back because it was heavy &amp; Im elderly.  Very </t>
    </r>
    <r>
      <rPr>
        <b/>
        <sz val="11"/>
        <color rgb="FFFF0000"/>
        <rFont val="Calibri"/>
        <family val="2"/>
        <scheme val="minor"/>
      </rPr>
      <t>disappointed</t>
    </r>
    <r>
      <rPr>
        <sz val="11"/>
        <color rgb="FF000000"/>
        <rFont val="Calibri"/>
        <family val="2"/>
        <scheme val="minor"/>
      </rPr>
      <t xml:space="preserve"> please educate your employees to make sure returns have everything in it instead of just placing on shelve to be someone elses </t>
    </r>
    <r>
      <rPr>
        <b/>
        <sz val="11"/>
        <color rgb="FFFF0000"/>
        <rFont val="Calibri"/>
        <family val="2"/>
        <scheme val="minor"/>
      </rPr>
      <t>nightmare</t>
    </r>
    <r>
      <rPr>
        <sz val="11"/>
        <color rgb="FF000000"/>
        <rFont val="Calibri"/>
        <family val="2"/>
        <scheme val="minor"/>
      </rPr>
      <t xml:space="preserve"> purchase.  We been shopping at Home Depot for over 30 yrs.</t>
    </r>
  </si>
  <si>
    <r>
      <t xml:space="preserve">Customer service line did great, unfortunately the </t>
    </r>
    <r>
      <rPr>
        <b/>
        <sz val="11"/>
        <color rgb="FFFF0000"/>
        <rFont val="Calibri"/>
        <family val="2"/>
        <scheme val="minor"/>
      </rPr>
      <t>poor service</t>
    </r>
    <r>
      <rPr>
        <sz val="11"/>
        <color rgb="FF000000"/>
        <rFont val="Calibri"/>
        <family val="2"/>
        <scheme val="minor"/>
      </rPr>
      <t xml:space="preserve"> from the North Olmsted management team and special order Jessica.There </t>
    </r>
    <r>
      <rPr>
        <b/>
        <sz val="11"/>
        <color rgb="FFFF0000"/>
        <rFont val="Calibri"/>
        <family val="2"/>
        <scheme val="minor"/>
      </rPr>
      <t>unprofessional</t>
    </r>
    <r>
      <rPr>
        <sz val="11"/>
        <color rgb="FF000000"/>
        <rFont val="Calibri"/>
        <family val="2"/>
        <scheme val="minor"/>
      </rPr>
      <t xml:space="preserve"> manner towards customers and constant excuses of not enough employees etc,  Going forward my wife, friends and family have decided to take our business to  Lowes, and Menards. Sharing our experience plus their recent experience with Home Depot, shows that customer service is not a factor in Home Depot culture.  Even when asked to be contacted by District </t>
    </r>
    <r>
      <rPr>
        <b/>
        <sz val="11"/>
        <color rgb="FFFF0000"/>
        <rFont val="Calibri"/>
        <family val="2"/>
        <scheme val="minor"/>
      </rPr>
      <t>Manager</t>
    </r>
    <r>
      <rPr>
        <sz val="11"/>
        <color rgb="FF000000"/>
        <rFont val="Calibri"/>
        <family val="2"/>
        <scheme val="minor"/>
      </rPr>
      <t xml:space="preserve"> Mike Collins, received excuses.</t>
    </r>
  </si>
  <si>
    <r>
      <t xml:space="preserve">Nothing at all has come of my complaint and I absolutely felt I could </t>
    </r>
    <r>
      <rPr>
        <b/>
        <sz val="11"/>
        <color rgb="FFFF0000"/>
        <rFont val="Calibri"/>
        <family val="2"/>
        <scheme val="minor"/>
      </rPr>
      <t>take my business elsewhere</t>
    </r>
    <r>
      <rPr>
        <sz val="11"/>
        <color rgb="FF000000"/>
        <rFont val="Calibri"/>
        <family val="2"/>
        <scheme val="minor"/>
      </rPr>
      <t xml:space="preserve">. This branch is running a complete </t>
    </r>
    <r>
      <rPr>
        <b/>
        <sz val="11"/>
        <color rgb="FFFF0000"/>
        <rFont val="Calibri"/>
        <family val="2"/>
        <scheme val="minor"/>
      </rPr>
      <t>scam</t>
    </r>
    <r>
      <rPr>
        <sz val="11"/>
        <color rgb="FF000000"/>
        <rFont val="Calibri"/>
        <family val="2"/>
        <scheme val="minor"/>
      </rPr>
      <t xml:space="preserve"> renting equipment they know is </t>
    </r>
    <r>
      <rPr>
        <b/>
        <sz val="11"/>
        <color rgb="FFFF0000"/>
        <rFont val="Calibri"/>
        <family val="2"/>
        <scheme val="minor"/>
      </rPr>
      <t>defective</t>
    </r>
    <r>
      <rPr>
        <sz val="11"/>
        <color rgb="FF000000"/>
        <rFont val="Calibri"/>
        <family val="2"/>
        <scheme val="minor"/>
      </rPr>
      <t xml:space="preserve"> and using their service department as a way to prolong holding on to the rented equipment extending the amount owed for the </t>
    </r>
    <r>
      <rPr>
        <b/>
        <sz val="11"/>
        <color rgb="FFFF0000"/>
        <rFont val="Calibri"/>
        <family val="2"/>
        <scheme val="minor"/>
      </rPr>
      <t>faulty</t>
    </r>
    <r>
      <rPr>
        <sz val="11"/>
        <color rgb="FF000000"/>
        <rFont val="Calibri"/>
        <family val="2"/>
        <scheme val="minor"/>
      </rPr>
      <t xml:space="preserve"> equipment. I am extremely </t>
    </r>
    <r>
      <rPr>
        <b/>
        <sz val="11"/>
        <color rgb="FFFF0000"/>
        <rFont val="Calibri"/>
        <family val="2"/>
        <scheme val="minor"/>
      </rPr>
      <t>disappointed</t>
    </r>
    <r>
      <rPr>
        <sz val="11"/>
        <color rgb="FF000000"/>
        <rFont val="Calibri"/>
        <family val="2"/>
        <scheme val="minor"/>
      </rPr>
      <t>. I just moved to Little Rock and purchased a farm and home that need major renovations and Ill be taking my needs elsewhere if nothing comes of this.</t>
    </r>
  </si>
  <si>
    <r>
      <t xml:space="preserve">Very pleased with your customer service! You guys always listened to my complaints. However, I think its best if you can remove </t>
    </r>
    <r>
      <rPr>
        <b/>
        <sz val="11"/>
        <color rgb="FFFF0000"/>
        <rFont val="Calibri"/>
        <family val="2"/>
        <scheme val="minor"/>
      </rPr>
      <t>defective</t>
    </r>
    <r>
      <rPr>
        <sz val="11"/>
        <color rgb="FF000000"/>
        <rFont val="Calibri"/>
        <family val="2"/>
        <scheme val="minor"/>
      </rPr>
      <t xml:space="preserve"> items from the shelf. Its for all the customers goods. I wasted 1 week of the time looking for the right size linkage as of today no luck. I understand you offered me </t>
    </r>
    <r>
      <rPr>
        <b/>
        <sz val="11"/>
        <color rgb="FFFF0000"/>
        <rFont val="Calibri"/>
        <family val="2"/>
        <scheme val="minor"/>
      </rPr>
      <t>refund</t>
    </r>
    <r>
      <rPr>
        <sz val="11"/>
        <color rgb="FF000000"/>
        <rFont val="Calibri"/>
        <family val="2"/>
        <scheme val="minor"/>
      </rPr>
      <t xml:space="preserve"> and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However, it has been a good </t>
    </r>
    <r>
      <rPr>
        <b/>
        <sz val="11"/>
        <color rgb="FFFF0000"/>
        <rFont val="Calibri"/>
        <family val="2"/>
        <scheme val="minor"/>
      </rPr>
      <t>waste of my time</t>
    </r>
    <r>
      <rPr>
        <sz val="11"/>
        <color rgb="FF000000"/>
        <rFont val="Calibri"/>
        <family val="2"/>
        <scheme val="minor"/>
      </rPr>
      <t xml:space="preserve"> for me to deal with this mess. I hope the drain plug will come in earlier than Monday so I can put it in use immediately as I have not been able to take a bath for 2 </t>
    </r>
    <r>
      <rPr>
        <b/>
        <sz val="11"/>
        <color rgb="FFFF0000"/>
        <rFont val="Calibri"/>
        <family val="2"/>
        <scheme val="minor"/>
      </rPr>
      <t>weeks</t>
    </r>
    <r>
      <rPr>
        <sz val="11"/>
        <color rgb="FF000000"/>
        <rFont val="Calibri"/>
        <family val="2"/>
        <scheme val="minor"/>
      </rPr>
      <t xml:space="preserve"> already for my new tub!!!!! Its super </t>
    </r>
    <r>
      <rPr>
        <b/>
        <sz val="11"/>
        <color rgb="FFFF0000"/>
        <rFont val="Calibri"/>
        <family val="2"/>
        <scheme val="minor"/>
      </rPr>
      <t>stressful</t>
    </r>
    <r>
      <rPr>
        <sz val="11"/>
        <color rgb="FF000000"/>
        <rFont val="Calibri"/>
        <family val="2"/>
        <scheme val="minor"/>
      </rPr>
      <t>.</t>
    </r>
  </si>
  <si>
    <r>
      <t xml:space="preserve">Its a shame home depo does not have sales people! If I were the </t>
    </r>
    <r>
      <rPr>
        <b/>
        <sz val="11"/>
        <color rgb="FFFF0000"/>
        <rFont val="Calibri"/>
        <family val="2"/>
        <scheme val="minor"/>
      </rPr>
      <t>manager</t>
    </r>
    <r>
      <rPr>
        <sz val="11"/>
        <color rgb="FF000000"/>
        <rFont val="Calibri"/>
        <family val="2"/>
        <scheme val="minor"/>
      </rPr>
      <t>, the salesman could have been fired immediately</t>
    </r>
  </si>
  <si>
    <r>
      <t xml:space="preserve">I wanted this order canceled. When ordered the projected delivery was 7/5. Soon it became 7/13. This was not going to work for me since we had storms and I could not get my vehicle in. I wanted it canceled and was told by one of your representatives that it was canceled and I would get an email showing a </t>
    </r>
    <r>
      <rPr>
        <b/>
        <sz val="11"/>
        <color rgb="FFFF0000"/>
        <rFont val="Calibri"/>
        <family val="2"/>
        <scheme val="minor"/>
      </rPr>
      <t>credit</t>
    </r>
    <r>
      <rPr>
        <sz val="11"/>
        <color rgb="FF000000"/>
        <rFont val="Calibri"/>
        <family val="2"/>
        <scheme val="minor"/>
      </rPr>
      <t xml:space="preserve"> to my credit card for the cost of the product. That was </t>
    </r>
    <r>
      <rPr>
        <b/>
        <sz val="11"/>
        <color rgb="FFFF0000"/>
        <rFont val="Calibri"/>
        <family val="2"/>
        <scheme val="minor"/>
      </rPr>
      <t>not true</t>
    </r>
    <r>
      <rPr>
        <sz val="11"/>
        <color rgb="FF000000"/>
        <rFont val="Calibri"/>
        <family val="2"/>
        <scheme val="minor"/>
      </rPr>
      <t xml:space="preserve">. I drove 50 miles each way to purchase the product from Lowes on July 4. Thanks Home Depot. </t>
    </r>
    <r>
      <rPr>
        <b/>
        <sz val="11"/>
        <color rgb="FFFF0000"/>
        <rFont val="Calibri"/>
        <family val="2"/>
        <scheme val="minor"/>
      </rPr>
      <t>Terrible</t>
    </r>
    <r>
      <rPr>
        <sz val="11"/>
        <color rgb="FF000000"/>
        <rFont val="Calibri"/>
        <family val="2"/>
        <scheme val="minor"/>
      </rPr>
      <t xml:space="preserve"> service.</t>
    </r>
  </si>
  <si>
    <r>
      <t xml:space="preserve">This review is not for Latina, this review is for the flooring department and carpet installation experience.   I had originally got a quote for 2 rooms to be installed. Bedroom #1 (first room he measured) and Bedroom #2(2nd room he measured) . We decided to get bedroom #1 carpet replaced only. After paying and scheduled an install date, I assumed everything was great.  When the installers came to my home, they stated that there was not enough carpet to be installed because the carpet Home Depot flooring ordered was the wrong amount for the room measured. They stated the room that was measured was for bedroom #2.  i do not know how the discrepancy occurred but I was 100% clear to the flooring department that I wanted bedroom #1 only and not bedroom #2.  I am extremely </t>
    </r>
    <r>
      <rPr>
        <b/>
        <sz val="11"/>
        <color rgb="FFFF0000"/>
        <rFont val="Calibri"/>
        <family val="2"/>
        <scheme val="minor"/>
      </rPr>
      <t>disappointed</t>
    </r>
    <r>
      <rPr>
        <sz val="11"/>
        <color rgb="FF000000"/>
        <rFont val="Calibri"/>
        <family val="2"/>
        <scheme val="minor"/>
      </rPr>
      <t xml:space="preserve"> and </t>
    </r>
    <r>
      <rPr>
        <b/>
        <sz val="11"/>
        <color rgb="FFFF0000"/>
        <rFont val="Calibri"/>
        <family val="2"/>
        <scheme val="minor"/>
      </rPr>
      <t>dissatisfied</t>
    </r>
    <r>
      <rPr>
        <sz val="11"/>
        <color rgb="FF000000"/>
        <rFont val="Calibri"/>
        <family val="2"/>
        <scheme val="minor"/>
      </rPr>
      <t xml:space="preserve"> with this whole experience and will probably never order flooring or any special orders from the Home Depot department ever again. It was a </t>
    </r>
    <r>
      <rPr>
        <b/>
        <sz val="11"/>
        <color rgb="FFFF0000"/>
        <rFont val="Calibri"/>
        <family val="2"/>
        <scheme val="minor"/>
      </rPr>
      <t>waste of my time</t>
    </r>
    <r>
      <rPr>
        <sz val="11"/>
        <color rgb="FF000000"/>
        <rFont val="Calibri"/>
        <family val="2"/>
        <scheme val="minor"/>
      </rPr>
      <t xml:space="preserve"> off of work, energy because I am </t>
    </r>
    <r>
      <rPr>
        <b/>
        <sz val="11"/>
        <color rgb="FFFF0000"/>
        <rFont val="Calibri"/>
        <family val="2"/>
        <scheme val="minor"/>
      </rPr>
      <t>8 months</t>
    </r>
    <r>
      <rPr>
        <sz val="11"/>
        <color rgb="FF000000"/>
        <rFont val="Calibri"/>
        <family val="2"/>
        <scheme val="minor"/>
      </rPr>
      <t xml:space="preserve"> pregnant, and detrimental to my health and overall well being as I am carrying a baby. Now I am stuck with waiting to </t>
    </r>
    <r>
      <rPr>
        <b/>
        <sz val="11"/>
        <color rgb="FFFF0000"/>
        <rFont val="Calibri"/>
        <family val="2"/>
        <scheme val="minor"/>
      </rPr>
      <t>replace</t>
    </r>
    <r>
      <rPr>
        <sz val="11"/>
        <color rgb="FF000000"/>
        <rFont val="Calibri"/>
        <family val="2"/>
        <scheme val="minor"/>
      </rPr>
      <t xml:space="preserve"> this carpet and finding other contractors to get the job done because Home Depot did not fulfill my order correctly and to satisfaction. </t>
    </r>
    <r>
      <rPr>
        <b/>
        <sz val="11"/>
        <color rgb="FFFF0000"/>
        <rFont val="Calibri"/>
        <family val="2"/>
        <scheme val="minor"/>
      </rPr>
      <t>Worst experience</t>
    </r>
    <r>
      <rPr>
        <sz val="11"/>
        <color rgb="FF000000"/>
        <rFont val="Calibri"/>
        <family val="2"/>
        <scheme val="minor"/>
      </rPr>
      <t xml:space="preserve"> ever.</t>
    </r>
  </si>
  <si>
    <r>
      <t xml:space="preserve">I bought a Home Depot </t>
    </r>
    <r>
      <rPr>
        <b/>
        <sz val="11"/>
        <color rgb="FFFF0000"/>
        <rFont val="Calibri"/>
        <family val="2"/>
        <scheme val="minor"/>
      </rPr>
      <t>gift card</t>
    </r>
    <r>
      <rPr>
        <sz val="11"/>
        <color rgb="FF000000"/>
        <rFont val="Calibri"/>
        <family val="2"/>
        <scheme val="minor"/>
      </rPr>
      <t xml:space="preserve"> for my mom and when she tried to use it the card had a zero balance due to gift card fraud. I think its </t>
    </r>
    <r>
      <rPr>
        <b/>
        <sz val="11"/>
        <color rgb="FFFF0000"/>
        <rFont val="Calibri"/>
        <family val="2"/>
        <scheme val="minor"/>
      </rPr>
      <t>absurd</t>
    </r>
    <r>
      <rPr>
        <sz val="11"/>
        <color rgb="FF000000"/>
        <rFont val="Calibri"/>
        <family val="2"/>
        <scheme val="minor"/>
      </rPr>
      <t xml:space="preserve"> that you will ONLY accept the original receipt in order to </t>
    </r>
    <r>
      <rPr>
        <b/>
        <sz val="11"/>
        <color rgb="FFFF0000"/>
        <rFont val="Calibri"/>
        <family val="2"/>
        <scheme val="minor"/>
      </rPr>
      <t>escalate</t>
    </r>
    <r>
      <rPr>
        <sz val="11"/>
        <color rgb="FF000000"/>
        <rFont val="Calibri"/>
        <family val="2"/>
        <scheme val="minor"/>
      </rPr>
      <t xml:space="preserve"> the case and not accept a duplicate receipt generated from the </t>
    </r>
    <r>
      <rPr>
        <b/>
        <sz val="11"/>
        <color rgb="FFFF0000"/>
        <rFont val="Calibri"/>
        <family val="2"/>
        <scheme val="minor"/>
      </rPr>
      <t>store</t>
    </r>
    <r>
      <rPr>
        <sz val="11"/>
        <color rgb="FF000000"/>
        <rFont val="Calibri"/>
        <family val="2"/>
        <scheme val="minor"/>
      </rPr>
      <t xml:space="preserve">. Plus a </t>
    </r>
    <r>
      <rPr>
        <b/>
        <sz val="11"/>
        <color rgb="FFFF0000"/>
        <rFont val="Calibri"/>
        <family val="2"/>
        <scheme val="minor"/>
      </rPr>
      <t>supervisor</t>
    </r>
    <r>
      <rPr>
        <sz val="11"/>
        <color rgb="FF000000"/>
        <rFont val="Calibri"/>
        <family val="2"/>
        <scheme val="minor"/>
      </rPr>
      <t xml:space="preserve"> was </t>
    </r>
    <r>
      <rPr>
        <b/>
        <sz val="11"/>
        <color rgb="FFFF0000"/>
        <rFont val="Calibri"/>
        <family val="2"/>
        <scheme val="minor"/>
      </rPr>
      <t>supposed to call me back</t>
    </r>
    <r>
      <rPr>
        <sz val="11"/>
        <color rgb="FF000000"/>
        <rFont val="Calibri"/>
        <family val="2"/>
        <scheme val="minor"/>
      </rPr>
      <t xml:space="preserve"> and on one ever did. So basically Im out $50. I am thoroughly </t>
    </r>
    <r>
      <rPr>
        <b/>
        <sz val="11"/>
        <color rgb="FFFF0000"/>
        <rFont val="Calibri"/>
        <family val="2"/>
        <scheme val="minor"/>
      </rPr>
      <t>disappointed</t>
    </r>
    <r>
      <rPr>
        <sz val="11"/>
        <color rgb="FF000000"/>
        <rFont val="Calibri"/>
        <family val="2"/>
        <scheme val="minor"/>
      </rPr>
      <t xml:space="preserve"> in how Home Depot has handled this gift card fraud issue.</t>
    </r>
  </si>
  <si>
    <r>
      <t xml:space="preserve">Update your </t>
    </r>
    <r>
      <rPr>
        <b/>
        <sz val="11"/>
        <color rgb="FFFF0000"/>
        <rFont val="Calibri"/>
        <family val="2"/>
        <scheme val="minor"/>
      </rPr>
      <t>policy</t>
    </r>
    <r>
      <rPr>
        <sz val="11"/>
        <color rgb="FF000000"/>
        <rFont val="Calibri"/>
        <family val="2"/>
        <scheme val="minor"/>
      </rPr>
      <t xml:space="preserve"> to reflect that you care about your customers and their hard earned money. Its </t>
    </r>
    <r>
      <rPr>
        <b/>
        <sz val="11"/>
        <color rgb="FFFF0000"/>
        <rFont val="Calibri"/>
        <family val="2"/>
        <scheme val="minor"/>
      </rPr>
      <t>ridiculous</t>
    </r>
    <r>
      <rPr>
        <sz val="11"/>
        <color rgb="FF000000"/>
        <rFont val="Calibri"/>
        <family val="2"/>
        <scheme val="minor"/>
      </rPr>
      <t xml:space="preserve"> that yall would </t>
    </r>
    <r>
      <rPr>
        <b/>
        <sz val="11"/>
        <color rgb="FFFF0000"/>
        <rFont val="Calibri"/>
        <family val="2"/>
        <scheme val="minor"/>
      </rPr>
      <t>not price match</t>
    </r>
    <r>
      <rPr>
        <sz val="11"/>
        <color rgb="FF000000"/>
        <rFont val="Calibri"/>
        <family val="2"/>
        <scheme val="minor"/>
      </rPr>
      <t xml:space="preserve"> your own pricing!!! If you offer it online for a price &amp; then you could offer it in </t>
    </r>
    <r>
      <rPr>
        <b/>
        <sz val="11"/>
        <color rgb="FFFF0000"/>
        <rFont val="Calibri"/>
        <family val="2"/>
        <scheme val="minor"/>
      </rPr>
      <t>store</t>
    </r>
    <r>
      <rPr>
        <sz val="11"/>
        <color rgb="FF000000"/>
        <rFont val="Calibri"/>
        <family val="2"/>
        <scheme val="minor"/>
      </rPr>
      <t xml:space="preserve"> when the items are in stock. No one could be required to click checkout on the </t>
    </r>
    <r>
      <rPr>
        <b/>
        <sz val="11"/>
        <color rgb="FFFF0000"/>
        <rFont val="Calibri"/>
        <family val="2"/>
        <scheme val="minor"/>
      </rPr>
      <t>web</t>
    </r>
    <r>
      <rPr>
        <sz val="11"/>
        <color rgb="FF000000"/>
        <rFont val="Calibri"/>
        <family val="2"/>
        <scheme val="minor"/>
      </rPr>
      <t xml:space="preserve"> site for that to happen when they can pick it up in the store. We cancelled our previous appliance order with Home Depot after this experience because we felt as if we are not appreciated as customers.</t>
    </r>
  </si>
  <si>
    <r>
      <t xml:space="preserve">All I sought was a </t>
    </r>
    <r>
      <rPr>
        <b/>
        <sz val="11"/>
        <color rgb="FFFF0000"/>
        <rFont val="Calibri"/>
        <family val="2"/>
        <scheme val="minor"/>
      </rPr>
      <t>replacement</t>
    </r>
    <r>
      <rPr>
        <sz val="11"/>
        <color rgb="FF000000"/>
        <rFont val="Calibri"/>
        <family val="2"/>
        <scheme val="minor"/>
      </rPr>
      <t xml:space="preserve"> door for cabinets that I bought there. I was told it was not a </t>
    </r>
    <r>
      <rPr>
        <b/>
        <sz val="11"/>
        <color rgb="FFFF0000"/>
        <rFont val="Calibri"/>
        <family val="2"/>
        <scheme val="minor"/>
      </rPr>
      <t>warranty</t>
    </r>
    <r>
      <rPr>
        <sz val="11"/>
        <color rgb="FF000000"/>
        <rFont val="Calibri"/>
        <family val="2"/>
        <scheme val="minor"/>
      </rPr>
      <t xml:space="preserve"> issue. Had it been I could have received a new door as a replacement. I am willing to pay for the replacement. Had it been a warranty issue you could have replaced the door. Therefore, a door can be obtained. There is no viable reason for me not to be sold a door. I have purchased a lot from Home Depot over the last ten years. I could have easily gone to Lowes. I did not .</t>
    </r>
  </si>
  <si>
    <r>
      <t xml:space="preserve">Your response to my complaint was laughably inadequate.  Im left with the impression that your customer complaint division has a </t>
    </r>
    <r>
      <rPr>
        <b/>
        <sz val="11"/>
        <color rgb="FFFF0000"/>
        <rFont val="Calibri"/>
        <family val="2"/>
        <scheme val="minor"/>
      </rPr>
      <t>policy</t>
    </r>
    <r>
      <rPr>
        <sz val="11"/>
        <color rgb="FF000000"/>
        <rFont val="Calibri"/>
        <family val="2"/>
        <scheme val="minor"/>
      </rPr>
      <t xml:space="preserve"> to talk, but not </t>
    </r>
    <r>
      <rPr>
        <b/>
        <sz val="11"/>
        <color rgb="FFFF0000"/>
        <rFont val="Calibri"/>
        <family val="2"/>
        <scheme val="minor"/>
      </rPr>
      <t>listen</t>
    </r>
    <r>
      <rPr>
        <sz val="11"/>
        <color rgb="FF000000"/>
        <rFont val="Calibri"/>
        <family val="2"/>
        <scheme val="minor"/>
      </rPr>
      <t>. Hello Mr Cole,BlaH, blah, blah, blah blah. Thanks for calling. Bye now. Military veterans are not your priority.</t>
    </r>
  </si>
  <si>
    <r>
      <t xml:space="preserve">If you buy something and it is </t>
    </r>
    <r>
      <rPr>
        <b/>
        <sz val="11"/>
        <color rgb="FFFF0000"/>
        <rFont val="Calibri"/>
        <family val="2"/>
        <scheme val="minor"/>
      </rPr>
      <t>missing parts</t>
    </r>
    <r>
      <rPr>
        <sz val="11"/>
        <color rgb="FF000000"/>
        <rFont val="Calibri"/>
        <family val="2"/>
        <scheme val="minor"/>
      </rPr>
      <t xml:space="preserve"> it could be replaced, no questions or hassles. </t>
    </r>
    <r>
      <rPr>
        <b/>
        <sz val="11"/>
        <color rgb="FFFF0000"/>
        <rFont val="Calibri"/>
        <family val="2"/>
        <scheme val="minor"/>
      </rPr>
      <t>Sad</t>
    </r>
    <r>
      <rPr>
        <sz val="11"/>
        <color rgb="FF000000"/>
        <rFont val="Calibri"/>
        <family val="2"/>
        <scheme val="minor"/>
      </rPr>
      <t xml:space="preserve"> that Home Depot is starting to </t>
    </r>
    <r>
      <rPr>
        <b/>
        <sz val="11"/>
        <color rgb="FFFF0000"/>
        <rFont val="Calibri"/>
        <family val="2"/>
        <scheme val="minor"/>
      </rPr>
      <t>act like</t>
    </r>
    <r>
      <rPr>
        <sz val="11"/>
        <color rgb="FF000000"/>
        <rFont val="Calibri"/>
        <family val="2"/>
        <scheme val="minor"/>
      </rPr>
      <t xml:space="preserve"> Lowes.  The wheels I received only had one center piece included, each wheel could have had one.  </t>
    </r>
    <r>
      <rPr>
        <b/>
        <sz val="11"/>
        <color rgb="FFFF0000"/>
        <rFont val="Calibri"/>
        <family val="2"/>
        <scheme val="minor"/>
      </rPr>
      <t>Disappointed</t>
    </r>
    <r>
      <rPr>
        <sz val="11"/>
        <color rgb="FF000000"/>
        <rFont val="Calibri"/>
        <family val="2"/>
        <scheme val="minor"/>
      </rPr>
      <t>. I used to never go to Lowes but if Hime Depit cannot Stan behind products I may.</t>
    </r>
  </si>
  <si>
    <r>
      <t xml:space="preserve">As a veteran, anticipated I would get a </t>
    </r>
    <r>
      <rPr>
        <b/>
        <sz val="11"/>
        <color rgb="FFFF0000"/>
        <rFont val="Calibri"/>
        <family val="2"/>
        <scheme val="minor"/>
      </rPr>
      <t>discount</t>
    </r>
    <r>
      <rPr>
        <sz val="11"/>
        <color rgb="FF000000"/>
        <rFont val="Calibri"/>
        <family val="2"/>
        <scheme val="minor"/>
      </rPr>
      <t xml:space="preserve"> for the approximated $1,600.00 vertical blinds I purchased. But the checkout desk </t>
    </r>
    <r>
      <rPr>
        <b/>
        <sz val="11"/>
        <color rgb="FFFF0000"/>
        <rFont val="Calibri"/>
        <family val="2"/>
        <scheme val="minor"/>
      </rPr>
      <t>refused</t>
    </r>
    <r>
      <rPr>
        <sz val="11"/>
        <color rgb="FF000000"/>
        <rFont val="Calibri"/>
        <family val="2"/>
        <scheme val="minor"/>
      </rPr>
      <t xml:space="preserve"> saying I was not entitled because the blinds would be installed and that was not covered with a discount. I believe the discount could be made for the product Purchased. Do you not agree? Please clarify as I have always been given a discount in the past whenever Ive bought anything at Home Depot as a veteran! Please reply. My email is: vanpeez1@aol.com Thank you. F. Van Poznak</t>
    </r>
  </si>
  <si>
    <r>
      <t xml:space="preserve">I simply need an additional remote for the winders SFL-550L2 ceiling fan/light that I purchased. The unit is useless to me where I wanted it because I cannot find another remote. This email was supposed to be an answer to see if I could get another remote, and instead you want me to answer survey questions. Im </t>
    </r>
    <r>
      <rPr>
        <b/>
        <sz val="11"/>
        <color rgb="FFFF0000"/>
        <rFont val="Calibri"/>
        <family val="2"/>
        <scheme val="minor"/>
      </rPr>
      <t>disappointed</t>
    </r>
    <r>
      <rPr>
        <sz val="11"/>
        <color rgb="FF000000"/>
        <rFont val="Calibri"/>
        <family val="2"/>
        <scheme val="minor"/>
      </rPr>
      <t xml:space="preserve"> in this corporation for the lack of </t>
    </r>
    <r>
      <rPr>
        <b/>
        <sz val="11"/>
        <color rgb="FFFF0000"/>
        <rFont val="Calibri"/>
        <family val="2"/>
        <scheme val="minor"/>
      </rPr>
      <t>follow through</t>
    </r>
    <r>
      <rPr>
        <sz val="11"/>
        <color rgb="FF000000"/>
        <rFont val="Calibri"/>
        <family val="2"/>
        <scheme val="minor"/>
      </rPr>
      <t xml:space="preserve"> Ive received, and the simple remote that cannot be found anywhere. I certainly will not be purchasing anything through Home Depot that I cannot physically see anymore.</t>
    </r>
  </si>
  <si>
    <r>
      <t xml:space="preserve">Product I purchased was </t>
    </r>
    <r>
      <rPr>
        <b/>
        <sz val="11"/>
        <color rgb="FFFF0000"/>
        <rFont val="Calibri"/>
        <family val="2"/>
        <scheme val="minor"/>
      </rPr>
      <t>damaged</t>
    </r>
    <r>
      <rPr>
        <sz val="11"/>
        <color rgb="FF000000"/>
        <rFont val="Calibri"/>
        <family val="2"/>
        <scheme val="minor"/>
      </rPr>
      <t>, sent pictures, have not gotten a response back</t>
    </r>
  </si>
  <si>
    <r>
      <t>I ord</t>
    </r>
    <r>
      <rPr>
        <sz val="11"/>
        <color rgb="FF000000"/>
        <rFont val="Calibri"/>
        <family val="2"/>
        <scheme val="minor"/>
      </rPr>
      <t xml:space="preserve">ered flooring to finish up a floor. They said it would be 5 days 5 days turned into 6weeks. Bought a dryer and sent them back twice. Bought a table saw had to take that back it was used. Between the dryers the saw and flooring that did it for me Ill </t>
    </r>
    <r>
      <rPr>
        <b/>
        <sz val="11"/>
        <color rgb="FFFF0000"/>
        <rFont val="Calibri"/>
        <family val="2"/>
        <scheme val="minor"/>
      </rPr>
      <t>never buy</t>
    </r>
    <r>
      <rPr>
        <sz val="11"/>
        <color rgb="FF000000"/>
        <rFont val="Calibri"/>
        <family val="2"/>
        <scheme val="minor"/>
      </rPr>
      <t xml:space="preserve"> anything from Home Depot anything and will strongly tell others to </t>
    </r>
    <r>
      <rPr>
        <b/>
        <sz val="11"/>
        <color rgb="FFFF0000"/>
        <rFont val="Calibri"/>
        <family val="2"/>
        <scheme val="minor"/>
      </rPr>
      <t>go elsewhere</t>
    </r>
    <r>
      <rPr>
        <sz val="11"/>
        <color rgb="FF000000"/>
        <rFont val="Calibri"/>
        <family val="2"/>
        <scheme val="minor"/>
      </rPr>
      <t>.</t>
    </r>
  </si>
  <si>
    <r>
      <t xml:space="preserve">I asked to speak with Dianas </t>
    </r>
    <r>
      <rPr>
        <b/>
        <sz val="11"/>
        <color rgb="FFFF0000"/>
        <rFont val="Calibri"/>
        <family val="2"/>
        <scheme val="minor"/>
      </rPr>
      <t>supervisor</t>
    </r>
    <r>
      <rPr>
        <sz val="11"/>
        <color rgb="FF000000"/>
        <rFont val="Calibri"/>
        <family val="2"/>
        <scheme val="minor"/>
      </rPr>
      <t xml:space="preserve">, I waited about </t>
    </r>
    <r>
      <rPr>
        <b/>
        <sz val="11"/>
        <color rgb="FFFF0000"/>
        <rFont val="Calibri"/>
        <family val="2"/>
        <scheme val="minor"/>
      </rPr>
      <t>15 minutes</t>
    </r>
    <r>
      <rPr>
        <sz val="11"/>
        <color rgb="FF000000"/>
        <rFont val="Calibri"/>
        <family val="2"/>
        <scheme val="minor"/>
      </rPr>
      <t xml:space="preserve">, then she </t>
    </r>
    <r>
      <rPr>
        <b/>
        <sz val="11"/>
        <color rgb="FFFF0000"/>
        <rFont val="Calibri"/>
        <family val="2"/>
        <scheme val="minor"/>
      </rPr>
      <t>hung up</t>
    </r>
    <r>
      <rPr>
        <sz val="11"/>
        <color rgb="FF000000"/>
        <rFont val="Calibri"/>
        <family val="2"/>
        <scheme val="minor"/>
      </rPr>
      <t xml:space="preserve"> on me.  My issue was </t>
    </r>
    <r>
      <rPr>
        <b/>
        <sz val="11"/>
        <color rgb="FFFF0000"/>
        <rFont val="Calibri"/>
        <family val="2"/>
        <scheme val="minor"/>
      </rPr>
      <t>not resolved</t>
    </r>
    <r>
      <rPr>
        <sz val="11"/>
        <color rgb="FF000000"/>
        <rFont val="Calibri"/>
        <family val="2"/>
        <scheme val="minor"/>
      </rPr>
      <t xml:space="preserve">.  The range hood I purchased was </t>
    </r>
    <r>
      <rPr>
        <b/>
        <sz val="11"/>
        <color rgb="FFFF0000"/>
        <rFont val="Calibri"/>
        <family val="2"/>
        <scheme val="minor"/>
      </rPr>
      <t>defective</t>
    </r>
    <r>
      <rPr>
        <sz val="11"/>
        <color rgb="FF000000"/>
        <rFont val="Calibri"/>
        <family val="2"/>
        <scheme val="minor"/>
      </rPr>
      <t xml:space="preserve"> from the start. (A plastic piece from the fan wheel assembly came loose and melted through the housing with potential to start a fire.  I could have received (at least) </t>
    </r>
    <r>
      <rPr>
        <b/>
        <sz val="11"/>
        <color rgb="FFFF0000"/>
        <rFont val="Calibri"/>
        <family val="2"/>
        <scheme val="minor"/>
      </rPr>
      <t>credit</t>
    </r>
    <r>
      <rPr>
        <sz val="11"/>
        <color rgb="FF000000"/>
        <rFont val="Calibri"/>
        <family val="2"/>
        <scheme val="minor"/>
      </rPr>
      <t xml:space="preserve"> towards a </t>
    </r>
    <r>
      <rPr>
        <b/>
        <sz val="11"/>
        <color rgb="FFFF0000"/>
        <rFont val="Calibri"/>
        <family val="2"/>
        <scheme val="minor"/>
      </rPr>
      <t>replacement</t>
    </r>
    <r>
      <rPr>
        <sz val="11"/>
        <color rgb="FF000000"/>
        <rFont val="Calibri"/>
        <family val="2"/>
        <scheme val="minor"/>
      </rPr>
      <t xml:space="preserve">, but instead I wasted time on a </t>
    </r>
    <r>
      <rPr>
        <b/>
        <sz val="11"/>
        <color rgb="FFFF0000"/>
        <rFont val="Calibri"/>
        <family val="2"/>
        <scheme val="minor"/>
      </rPr>
      <t>lengthy phone call</t>
    </r>
    <r>
      <rPr>
        <sz val="11"/>
        <color rgb="FF000000"/>
        <rFont val="Calibri"/>
        <family val="2"/>
        <scheme val="minor"/>
      </rPr>
      <t xml:space="preserve"> in which I was hung up on.</t>
    </r>
  </si>
  <si>
    <r>
      <t xml:space="preserve">I am not sure why it </t>
    </r>
    <r>
      <rPr>
        <b/>
        <sz val="11"/>
        <color rgb="FFFF0000"/>
        <rFont val="Calibri"/>
        <family val="2"/>
        <scheme val="minor"/>
      </rPr>
      <t>took so long</t>
    </r>
    <r>
      <rPr>
        <sz val="11"/>
        <color rgb="FF000000"/>
        <rFont val="Calibri"/>
        <family val="2"/>
        <scheme val="minor"/>
      </rPr>
      <t xml:space="preserve"> to retrieve the receipt. Not all Home Depots give the same customer service and that is very unfortunate.</t>
    </r>
  </si>
  <si>
    <r>
      <t xml:space="preserve">I still </t>
    </r>
    <r>
      <rPr>
        <b/>
        <sz val="11"/>
        <color rgb="FFFF0000"/>
        <rFont val="Calibri"/>
        <family val="2"/>
        <scheme val="minor"/>
      </rPr>
      <t>have not received</t>
    </r>
    <r>
      <rPr>
        <sz val="11"/>
        <color rgb="FF000000"/>
        <rFont val="Calibri"/>
        <family val="2"/>
        <scheme val="minor"/>
      </rPr>
      <t xml:space="preserve"> medical care for my injuries, I tried to talk to your </t>
    </r>
    <r>
      <rPr>
        <b/>
        <sz val="11"/>
        <color rgb="FFFF0000"/>
        <rFont val="Calibri"/>
        <family val="2"/>
        <scheme val="minor"/>
      </rPr>
      <t>insurance</t>
    </r>
    <r>
      <rPr>
        <sz val="11"/>
        <color rgb="FF000000"/>
        <rFont val="Calibri"/>
        <family val="2"/>
        <scheme val="minor"/>
      </rPr>
      <t xml:space="preserve"> company but they put me on indefinite hold.  </t>
    </r>
    <r>
      <rPr>
        <b/>
        <sz val="11"/>
        <color rgb="FFFF0000"/>
        <rFont val="Calibri"/>
        <family val="2"/>
        <scheme val="minor"/>
      </rPr>
      <t>Not one person</t>
    </r>
    <r>
      <rPr>
        <sz val="11"/>
        <color rgb="FF000000"/>
        <rFont val="Calibri"/>
        <family val="2"/>
        <scheme val="minor"/>
      </rPr>
      <t xml:space="preserve"> knew how to do first aid.  One woman finally found the first aid kit and handed to me.</t>
    </r>
  </si>
  <si>
    <r>
      <t xml:space="preserve">Antonio was awesome. HD has been a </t>
    </r>
    <r>
      <rPr>
        <b/>
        <sz val="11"/>
        <color rgb="FFFF0000"/>
        <rFont val="Calibri"/>
        <family val="2"/>
        <scheme val="minor"/>
      </rPr>
      <t>garbage</t>
    </r>
    <r>
      <rPr>
        <sz val="11"/>
        <color rgb="FF000000"/>
        <rFont val="Calibri"/>
        <family val="2"/>
        <scheme val="minor"/>
      </rPr>
      <t xml:space="preserve"> experience from a </t>
    </r>
    <r>
      <rPr>
        <b/>
        <sz val="11"/>
        <color rgb="FFFF0000"/>
        <rFont val="Calibri"/>
        <family val="2"/>
        <scheme val="minor"/>
      </rPr>
      <t>store</t>
    </r>
    <r>
      <rPr>
        <sz val="11"/>
        <color rgb="FF000000"/>
        <rFont val="Calibri"/>
        <family val="2"/>
        <scheme val="minor"/>
      </rPr>
      <t xml:space="preserve"> associate </t>
    </r>
    <r>
      <rPr>
        <b/>
        <sz val="11"/>
        <color rgb="FFFF0000"/>
        <rFont val="Calibri"/>
        <family val="2"/>
        <scheme val="minor"/>
      </rPr>
      <t>hanging up</t>
    </r>
    <r>
      <rPr>
        <sz val="11"/>
        <color rgb="FF000000"/>
        <rFont val="Calibri"/>
        <family val="2"/>
        <scheme val="minor"/>
      </rPr>
      <t xml:space="preserve"> on me, to the call </t>
    </r>
    <r>
      <rPr>
        <b/>
        <sz val="11"/>
        <color rgb="FFFF0000"/>
        <rFont val="Calibri"/>
        <family val="2"/>
        <scheme val="minor"/>
      </rPr>
      <t>tree</t>
    </r>
    <r>
      <rPr>
        <sz val="11"/>
        <color rgb="FF000000"/>
        <rFont val="Calibri"/>
        <family val="2"/>
        <scheme val="minor"/>
      </rPr>
      <t xml:space="preserve"> (</t>
    </r>
    <r>
      <rPr>
        <b/>
        <sz val="11"/>
        <color rgb="FFFF0000"/>
        <rFont val="Calibri"/>
        <family val="2"/>
        <scheme val="minor"/>
      </rPr>
      <t>IVR</t>
    </r>
    <r>
      <rPr>
        <sz val="11"/>
        <color rgb="FF000000"/>
        <rFont val="Calibri"/>
        <family val="2"/>
        <scheme val="minor"/>
      </rPr>
      <t xml:space="preserve">) taking me to the wrong person and getting </t>
    </r>
    <r>
      <rPr>
        <b/>
        <sz val="11"/>
        <color rgb="FFFF0000"/>
        <rFont val="Calibri"/>
        <family val="2"/>
        <scheme val="minor"/>
      </rPr>
      <t>transferred</t>
    </r>
    <r>
      <rPr>
        <sz val="11"/>
        <color rgb="FF000000"/>
        <rFont val="Calibri"/>
        <family val="2"/>
        <scheme val="minor"/>
      </rPr>
      <t xml:space="preserve"> 4x. It is </t>
    </r>
    <r>
      <rPr>
        <b/>
        <sz val="11"/>
        <color rgb="FFFF0000"/>
        <rFont val="Calibri"/>
        <family val="2"/>
        <scheme val="minor"/>
      </rPr>
      <t>sad</t>
    </r>
    <r>
      <rPr>
        <sz val="11"/>
        <color rgb="FF000000"/>
        <rFont val="Calibri"/>
        <family val="2"/>
        <scheme val="minor"/>
      </rPr>
      <t xml:space="preserve"> because I have bought a lot over the years and have leveraged HD as a partner on my projects. If I had an ex wife I would tell her to get a job there so there is no chance I would see her. Stick that in your pipe and smoke it. Also search for me in tiktok: Why Home Depot is Dying</t>
    </r>
  </si>
  <si>
    <r>
      <t xml:space="preserve">Called about a missing part of a freezer that I had purchased in a </t>
    </r>
    <r>
      <rPr>
        <b/>
        <sz val="11"/>
        <color rgb="FFFF0000"/>
        <rFont val="Calibri"/>
        <family val="2"/>
        <scheme val="minor"/>
      </rPr>
      <t>store</t>
    </r>
    <r>
      <rPr>
        <sz val="11"/>
        <color rgb="FF000000"/>
        <rFont val="Calibri"/>
        <family val="2"/>
        <scheme val="minor"/>
      </rPr>
      <t xml:space="preserve"> and seems like nobody new how to get the part I was missing spent like </t>
    </r>
    <r>
      <rPr>
        <b/>
        <sz val="11"/>
        <color rgb="FFFF0000"/>
        <rFont val="Calibri"/>
        <family val="2"/>
        <scheme val="minor"/>
      </rPr>
      <t>3 hours on the phone</t>
    </r>
    <r>
      <rPr>
        <sz val="11"/>
        <color rgb="FF000000"/>
        <rFont val="Calibri"/>
        <family val="2"/>
        <scheme val="minor"/>
      </rPr>
      <t xml:space="preserve"> and all I was told was take back the freezer and </t>
    </r>
    <r>
      <rPr>
        <b/>
        <sz val="11"/>
        <color rgb="FFFF0000"/>
        <rFont val="Calibri"/>
        <family val="2"/>
        <scheme val="minor"/>
      </rPr>
      <t>exchange</t>
    </r>
    <r>
      <rPr>
        <sz val="11"/>
        <color rgb="FF000000"/>
        <rFont val="Calibri"/>
        <family val="2"/>
        <scheme val="minor"/>
      </rPr>
      <t xml:space="preserve"> it not an option since i had it delivered?&gt;7 Bso just went online to Amazon and bought the part I needed :( not cool if in store sells an item but no way to check in the box to make sure everything is there </t>
    </r>
    <r>
      <rPr>
        <b/>
        <sz val="11"/>
        <color rgb="FFFF0000"/>
        <rFont val="Calibri"/>
        <family val="2"/>
        <scheme val="minor"/>
      </rPr>
      <t>not happy</t>
    </r>
    <r>
      <rPr>
        <sz val="11"/>
        <color rgb="FF000000"/>
        <rFont val="Calibri"/>
        <family val="2"/>
        <scheme val="minor"/>
      </rPr>
      <t xml:space="preserve"> had to pay for a part that I already could have had when I bought the unit</t>
    </r>
  </si>
  <si>
    <r>
      <t xml:space="preserve">We finally received our </t>
    </r>
    <r>
      <rPr>
        <b/>
        <sz val="11"/>
        <color rgb="FFFF0000"/>
        <rFont val="Calibri"/>
        <family val="2"/>
        <scheme val="minor"/>
      </rPr>
      <t>replacement</t>
    </r>
    <r>
      <rPr>
        <sz val="11"/>
        <color rgb="FF000000"/>
        <rFont val="Calibri"/>
        <family val="2"/>
        <scheme val="minor"/>
      </rPr>
      <t xml:space="preserve"> table top today. It arrived in one piece and looks great.  We now have a </t>
    </r>
    <r>
      <rPr>
        <b/>
        <sz val="11"/>
        <color rgb="FFFF0000"/>
        <rFont val="Calibri"/>
        <family val="2"/>
        <scheme val="minor"/>
      </rPr>
      <t>damaged</t>
    </r>
    <r>
      <rPr>
        <sz val="11"/>
        <color rgb="FF000000"/>
        <rFont val="Calibri"/>
        <family val="2"/>
        <scheme val="minor"/>
      </rPr>
      <t xml:space="preserve"> table in our garage and </t>
    </r>
    <r>
      <rPr>
        <b/>
        <sz val="11"/>
        <color rgb="FFFF0000"/>
        <rFont val="Calibri"/>
        <family val="2"/>
        <scheme val="minor"/>
      </rPr>
      <t>do not know what</t>
    </r>
    <r>
      <rPr>
        <sz val="11"/>
        <color rgb="FF000000"/>
        <rFont val="Calibri"/>
        <family val="2"/>
        <scheme val="minor"/>
      </rPr>
      <t xml:space="preserve"> to do with it. The table assembly weighs 185 pounds and the trucking company did not have a work order for a pickup, so here we are. I will reach out to Maribel and see what she says .</t>
    </r>
  </si>
  <si>
    <r>
      <t xml:space="preserve">Issue still is </t>
    </r>
    <r>
      <rPr>
        <b/>
        <sz val="11"/>
        <color rgb="FFFF0000"/>
        <rFont val="Calibri"/>
        <family val="2"/>
        <scheme val="minor"/>
      </rPr>
      <t>not resolved</t>
    </r>
    <r>
      <rPr>
        <sz val="11"/>
        <color rgb="FF000000"/>
        <rFont val="Calibri"/>
        <family val="2"/>
        <scheme val="minor"/>
      </rPr>
      <t xml:space="preserve">. </t>
    </r>
    <r>
      <rPr>
        <b/>
        <sz val="11"/>
        <color rgb="FFFF0000"/>
        <rFont val="Calibri"/>
        <family val="2"/>
        <scheme val="minor"/>
      </rPr>
      <t>Have not heard from</t>
    </r>
    <r>
      <rPr>
        <sz val="11"/>
        <color rgb="FF000000"/>
        <rFont val="Calibri"/>
        <family val="2"/>
        <scheme val="minor"/>
      </rPr>
      <t xml:space="preserve"> anyone lately. Need to </t>
    </r>
    <r>
      <rPr>
        <b/>
        <sz val="11"/>
        <color rgb="FFFF0000"/>
        <rFont val="Calibri"/>
        <family val="2"/>
        <scheme val="minor"/>
      </rPr>
      <t>follow up</t>
    </r>
    <r>
      <rPr>
        <sz val="11"/>
        <color rgb="FF000000"/>
        <rFont val="Calibri"/>
        <family val="2"/>
        <scheme val="minor"/>
      </rPr>
      <t xml:space="preserve"> and get mecstatified. My cell is 706-202-4144</t>
    </r>
  </si>
  <si>
    <r>
      <t xml:space="preserve">Ive called twice to speak to a </t>
    </r>
    <r>
      <rPr>
        <b/>
        <sz val="11"/>
        <color rgb="FFFF0000"/>
        <rFont val="Calibri"/>
        <family val="2"/>
        <scheme val="minor"/>
      </rPr>
      <t>supervisor</t>
    </r>
    <r>
      <rPr>
        <sz val="11"/>
        <color rgb="FF000000"/>
        <rFont val="Calibri"/>
        <family val="2"/>
        <scheme val="minor"/>
      </rPr>
      <t xml:space="preserve"> and have not spoken to one yet.  On July 1 2023 the representative </t>
    </r>
    <r>
      <rPr>
        <b/>
        <sz val="11"/>
        <color rgb="FFFF0000"/>
        <rFont val="Calibri"/>
        <family val="2"/>
        <scheme val="minor"/>
      </rPr>
      <t>refused</t>
    </r>
    <r>
      <rPr>
        <sz val="11"/>
        <color rgb="FF000000"/>
        <rFont val="Calibri"/>
        <family val="2"/>
        <scheme val="minor"/>
      </rPr>
      <t xml:space="preserve"> to </t>
    </r>
    <r>
      <rPr>
        <b/>
        <sz val="11"/>
        <color rgb="FFFF0000"/>
        <rFont val="Calibri"/>
        <family val="2"/>
        <scheme val="minor"/>
      </rPr>
      <t>transfer</t>
    </r>
    <r>
      <rPr>
        <sz val="11"/>
        <color rgb="FF000000"/>
        <rFont val="Calibri"/>
        <family val="2"/>
        <scheme val="minor"/>
      </rPr>
      <t xml:space="preserve"> me to one.  On July 3,2023 I was told that a supervisor </t>
    </r>
    <r>
      <rPr>
        <b/>
        <sz val="11"/>
        <color rgb="FFFF0000"/>
        <rFont val="Calibri"/>
        <family val="2"/>
        <scheme val="minor"/>
      </rPr>
      <t>would call me back</t>
    </r>
    <r>
      <rPr>
        <sz val="11"/>
        <color rgb="FF000000"/>
        <rFont val="Calibri"/>
        <family val="2"/>
        <scheme val="minor"/>
      </rPr>
      <t xml:space="preserve"> and again </t>
    </r>
    <r>
      <rPr>
        <b/>
        <sz val="11"/>
        <color rgb="FFFF0000"/>
        <rFont val="Calibri"/>
        <family val="2"/>
        <scheme val="minor"/>
      </rPr>
      <t>no one has called me back</t>
    </r>
    <r>
      <rPr>
        <sz val="11"/>
        <color rgb="FF000000"/>
        <rFont val="Calibri"/>
        <family val="2"/>
        <scheme val="minor"/>
      </rPr>
      <t xml:space="preserve"> !</t>
    </r>
  </si>
  <si>
    <r>
      <t xml:space="preserve">I was recently trying to return light fixtures that I purchased earlier this year. I thought I had purchased them using my Home Depot CC which is what I usually do and was under the impression that I had one year to return them but inadvertently ended up using another card. Despite my requests and pleas I was flat out denied the returns by Home Depot and was not even offered a Home Depot </t>
    </r>
    <r>
      <rPr>
        <b/>
        <sz val="11"/>
        <color rgb="FFFF0000"/>
        <rFont val="Calibri"/>
        <family val="2"/>
        <scheme val="minor"/>
      </rPr>
      <t>gift card</t>
    </r>
    <r>
      <rPr>
        <sz val="11"/>
        <color rgb="FF000000"/>
        <rFont val="Calibri"/>
        <family val="2"/>
        <scheme val="minor"/>
      </rPr>
      <t xml:space="preserve"> as I had to purchase several items from Home Depot! After this incident and if this is how it treats its frequent customers, I will never ever shop at Home Depot!</t>
    </r>
  </si>
  <si>
    <r>
      <t xml:space="preserve">Im waiting to hear if the problem with our military </t>
    </r>
    <r>
      <rPr>
        <b/>
        <sz val="11"/>
        <color rgb="FFFF0000"/>
        <rFont val="Calibri"/>
        <family val="2"/>
        <scheme val="minor"/>
      </rPr>
      <t>discount</t>
    </r>
    <r>
      <rPr>
        <sz val="11"/>
        <color rgb="FF000000"/>
        <rFont val="Calibri"/>
        <family val="2"/>
        <scheme val="minor"/>
      </rPr>
      <t xml:space="preserve"> has been fixed</t>
    </r>
  </si>
  <si>
    <r>
      <t>Not sure</t>
    </r>
    <r>
      <rPr>
        <sz val="11"/>
        <color rgb="FF000000"/>
        <rFont val="Calibri"/>
        <family val="2"/>
        <scheme val="minor"/>
      </rPr>
      <t xml:space="preserve"> who I am rating. I had to go through 4 online agents who </t>
    </r>
    <r>
      <rPr>
        <b/>
        <sz val="11"/>
        <color rgb="FFFF0000"/>
        <rFont val="Calibri"/>
        <family val="2"/>
        <scheme val="minor"/>
      </rPr>
      <t>put me on hold</t>
    </r>
    <r>
      <rPr>
        <sz val="11"/>
        <color rgb="FF000000"/>
        <rFont val="Calibri"/>
        <family val="2"/>
        <scheme val="minor"/>
      </rPr>
      <t xml:space="preserve"> &amp; </t>
    </r>
    <r>
      <rPr>
        <b/>
        <sz val="11"/>
        <color rgb="FFFF0000"/>
        <rFont val="Calibri"/>
        <family val="2"/>
        <scheme val="minor"/>
      </rPr>
      <t>disconnected</t>
    </r>
    <r>
      <rPr>
        <sz val="11"/>
        <color rgb="FF000000"/>
        <rFont val="Calibri"/>
        <family val="2"/>
        <scheme val="minor"/>
      </rPr>
      <t xml:space="preserve"> me. The 5th agent was incredible &amp; helped resolved the issue 100%. Shes my hero. It took over 1 hr to get to some one to </t>
    </r>
    <r>
      <rPr>
        <b/>
        <sz val="11"/>
        <color rgb="FFFF0000"/>
        <rFont val="Calibri"/>
        <family val="2"/>
        <scheme val="minor"/>
      </rPr>
      <t>help me</t>
    </r>
  </si>
  <si>
    <r>
      <t xml:space="preserve">I do not believe it took 4 trips &amp; a call to Home Depot to correct an installation! To have another contractor not able to finish their project because of your contractor and no </t>
    </r>
    <r>
      <rPr>
        <b/>
        <sz val="11"/>
        <color rgb="FFFF0000"/>
        <rFont val="Calibri"/>
        <family val="2"/>
        <scheme val="minor"/>
      </rPr>
      <t>compensation</t>
    </r>
    <r>
      <rPr>
        <sz val="11"/>
        <color rgb="FF000000"/>
        <rFont val="Calibri"/>
        <family val="2"/>
        <scheme val="minor"/>
      </rPr>
      <t xml:space="preserve"> just excuses. My patio is still not complete because of Home Depot plus they will charge me to come back to finish! A week and a half just for </t>
    </r>
    <r>
      <rPr>
        <b/>
        <sz val="11"/>
        <color rgb="FFFF0000"/>
        <rFont val="Calibri"/>
        <family val="2"/>
        <scheme val="minor"/>
      </rPr>
      <t>a return call</t>
    </r>
    <r>
      <rPr>
        <sz val="11"/>
        <color rgb="FF000000"/>
        <rFont val="Calibri"/>
        <family val="2"/>
        <scheme val="minor"/>
      </rPr>
      <t>! Never again</t>
    </r>
  </si>
  <si>
    <r>
      <t>Terrible</t>
    </r>
    <r>
      <rPr>
        <sz val="11"/>
        <color rgb="FF000000"/>
        <rFont val="Calibri"/>
        <family val="2"/>
        <scheme val="minor"/>
      </rPr>
      <t xml:space="preserve"> service using texting as a communication for </t>
    </r>
    <r>
      <rPr>
        <b/>
        <sz val="11"/>
        <color rgb="FFFF0000"/>
        <rFont val="Calibri"/>
        <family val="2"/>
        <scheme val="minor"/>
      </rPr>
      <t>defective</t>
    </r>
    <r>
      <rPr>
        <sz val="11"/>
        <color rgb="FF000000"/>
        <rFont val="Calibri"/>
        <family val="2"/>
        <scheme val="minor"/>
      </rPr>
      <t xml:space="preserve"> product. Then being put </t>
    </r>
    <r>
      <rPr>
        <b/>
        <sz val="11"/>
        <color rgb="FFFF0000"/>
        <rFont val="Calibri"/>
        <family val="2"/>
        <scheme val="minor"/>
      </rPr>
      <t>on hold</t>
    </r>
    <r>
      <rPr>
        <sz val="11"/>
        <color rgb="FF000000"/>
        <rFont val="Calibri"/>
        <family val="2"/>
        <scheme val="minor"/>
      </rPr>
      <t xml:space="preserve"> for </t>
    </r>
    <r>
      <rPr>
        <b/>
        <sz val="11"/>
        <color rgb="FFFF0000"/>
        <rFont val="Calibri"/>
        <family val="2"/>
        <scheme val="minor"/>
      </rPr>
      <t>35 minutes</t>
    </r>
    <r>
      <rPr>
        <sz val="11"/>
        <color rgb="FF000000"/>
        <rFont val="Calibri"/>
        <family val="2"/>
        <scheme val="minor"/>
      </rPr>
      <t xml:space="preserve"> to speak with someone. Then being told I have to fix your defective product while under </t>
    </r>
    <r>
      <rPr>
        <b/>
        <sz val="11"/>
        <color rgb="FFFF0000"/>
        <rFont val="Calibri"/>
        <family val="2"/>
        <scheme val="minor"/>
      </rPr>
      <t>warranty</t>
    </r>
    <r>
      <rPr>
        <sz val="11"/>
        <color rgb="FF000000"/>
        <rFont val="Calibri"/>
        <family val="2"/>
        <scheme val="minor"/>
      </rPr>
      <t xml:space="preserve">. Use to shop here regularly but now I will </t>
    </r>
    <r>
      <rPr>
        <b/>
        <sz val="11"/>
        <color rgb="FFFF0000"/>
        <rFont val="Calibri"/>
        <family val="2"/>
        <scheme val="minor"/>
      </rPr>
      <t>shop elsewhere</t>
    </r>
    <r>
      <rPr>
        <sz val="11"/>
        <color rgb="FF000000"/>
        <rFont val="Calibri"/>
        <family val="2"/>
        <scheme val="minor"/>
      </rPr>
      <t xml:space="preserve"> You do not back the products warranty, just pass the problem on to your customer!!!</t>
    </r>
  </si>
  <si>
    <r>
      <t xml:space="preserve">I just opened a new Home Depot credit card and spent 1000.00. We ordered a custom closet door, we wanted to cancel it a week later. We were originally told it would not be ready until Sept 28. Weve been buying all our remodeling supplies at Home Depot, and I have the receipts to prove it. Lots of money spent. The asst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told us a hard NO on </t>
    </r>
    <r>
      <rPr>
        <b/>
        <sz val="11"/>
        <color rgb="FFFF0000"/>
        <rFont val="Calibri"/>
        <family val="2"/>
        <scheme val="minor"/>
      </rPr>
      <t>canceling</t>
    </r>
    <r>
      <rPr>
        <sz val="11"/>
        <color rgb="FF000000"/>
        <rFont val="Calibri"/>
        <family val="2"/>
        <scheme val="minor"/>
      </rPr>
      <t xml:space="preserve">. We are </t>
    </r>
    <r>
      <rPr>
        <b/>
        <sz val="11"/>
        <color rgb="FFFF0000"/>
        <rFont val="Calibri"/>
        <family val="2"/>
        <scheme val="minor"/>
      </rPr>
      <t>not happy</t>
    </r>
    <r>
      <rPr>
        <sz val="11"/>
        <color rgb="FF000000"/>
        <rFont val="Calibri"/>
        <family val="2"/>
        <scheme val="minor"/>
      </rPr>
      <t>.Floor and Decor is our go to now.</t>
    </r>
  </si>
  <si>
    <r>
      <t xml:space="preserve">Have to sets of taps and the drain plugs are leaky and they said they would only </t>
    </r>
    <r>
      <rPr>
        <b/>
        <sz val="11"/>
        <color rgb="FFFF0000"/>
        <rFont val="Calibri"/>
        <family val="2"/>
        <scheme val="minor"/>
      </rPr>
      <t>replace</t>
    </r>
    <r>
      <rPr>
        <sz val="11"/>
        <color rgb="FF000000"/>
        <rFont val="Calibri"/>
        <family val="2"/>
        <scheme val="minor"/>
      </rPr>
      <t xml:space="preserve"> one because tap were replaced under </t>
    </r>
    <r>
      <rPr>
        <b/>
        <sz val="11"/>
        <color rgb="FFFF0000"/>
        <rFont val="Calibri"/>
        <family val="2"/>
        <scheme val="minor"/>
      </rPr>
      <t>warranty</t>
    </r>
    <r>
      <rPr>
        <sz val="11"/>
        <color rgb="FF000000"/>
        <rFont val="Calibri"/>
        <family val="2"/>
        <scheme val="minor"/>
      </rPr>
      <t xml:space="preserve"> </t>
    </r>
    <r>
      <rPr>
        <b/>
        <sz val="11"/>
        <color rgb="FFFF0000"/>
        <rFont val="Calibri"/>
        <family val="2"/>
        <scheme val="minor"/>
      </rPr>
      <t>do not know what</t>
    </r>
    <r>
      <rPr>
        <sz val="11"/>
        <color rgb="FF000000"/>
        <rFont val="Calibri"/>
        <family val="2"/>
        <scheme val="minor"/>
      </rPr>
      <t xml:space="preserve"> that had to do with drain plugs not holding water in both sinks !!</t>
    </r>
  </si>
  <si>
    <r>
      <t xml:space="preserve">The situation that happened was unfortunate. I only emailed corporate hoping to tell the company so it does not happen again. I received a response from all levels of everyone and I was amazed that the old school business style still exists.   I received so </t>
    </r>
    <r>
      <rPr>
        <b/>
        <sz val="11"/>
        <color rgb="FFFF0000"/>
        <rFont val="Calibri"/>
        <family val="2"/>
        <scheme val="minor"/>
      </rPr>
      <t>many calls</t>
    </r>
    <r>
      <rPr>
        <sz val="11"/>
        <color rgb="FF000000"/>
        <rFont val="Calibri"/>
        <family val="2"/>
        <scheme val="minor"/>
      </rPr>
      <t xml:space="preserve"> with updates that I </t>
    </r>
    <r>
      <rPr>
        <b/>
        <sz val="11"/>
        <color rgb="FFFF0000"/>
        <rFont val="Calibri"/>
        <family val="2"/>
        <scheme val="minor"/>
      </rPr>
      <t>could not answer</t>
    </r>
    <r>
      <rPr>
        <sz val="11"/>
        <color rgb="FF000000"/>
        <rFont val="Calibri"/>
        <family val="2"/>
        <scheme val="minor"/>
      </rPr>
      <t xml:space="preserve"> them all. This helped cement me as a </t>
    </r>
    <r>
      <rPr>
        <b/>
        <sz val="11"/>
        <color rgb="FFFF0000"/>
        <rFont val="Calibri"/>
        <family val="2"/>
        <scheme val="minor"/>
      </rPr>
      <t>lifelong customer</t>
    </r>
    <r>
      <rPr>
        <sz val="11"/>
        <color rgb="FF000000"/>
        <rFont val="Calibri"/>
        <family val="2"/>
        <scheme val="minor"/>
      </rPr>
      <t>.</t>
    </r>
  </si>
  <si>
    <r>
      <t xml:space="preserve">Valetas inexperinced caused me to waste more than 3 </t>
    </r>
    <r>
      <rPr>
        <b/>
        <sz val="11"/>
        <color rgb="FFFF0000"/>
        <rFont val="Calibri"/>
        <family val="2"/>
        <scheme val="minor"/>
      </rPr>
      <t>weeks</t>
    </r>
    <r>
      <rPr>
        <sz val="11"/>
        <color rgb="FF000000"/>
        <rFont val="Calibri"/>
        <family val="2"/>
        <scheme val="minor"/>
      </rPr>
      <t xml:space="preserve"> of my time. She gave me the </t>
    </r>
    <r>
      <rPr>
        <b/>
        <sz val="11"/>
        <color rgb="FFFF0000"/>
        <rFont val="Calibri"/>
        <family val="2"/>
        <scheme val="minor"/>
      </rPr>
      <t>wrong information</t>
    </r>
    <r>
      <rPr>
        <sz val="11"/>
        <color rgb="FF000000"/>
        <rFont val="Calibri"/>
        <family val="2"/>
        <scheme val="minor"/>
      </rPr>
      <t xml:space="preserve">, asked me to submit unnecessary information and </t>
    </r>
    <r>
      <rPr>
        <b/>
        <sz val="11"/>
        <color rgb="FFFF0000"/>
        <rFont val="Calibri"/>
        <family val="2"/>
        <scheme val="minor"/>
      </rPr>
      <t>wasted my time</t>
    </r>
    <r>
      <rPr>
        <sz val="11"/>
        <color rgb="FF000000"/>
        <rFont val="Calibri"/>
        <family val="2"/>
        <scheme val="minor"/>
      </rPr>
      <t xml:space="preserve">. I spoke to other reps who finally fixed my issue and they were surprised valeta was making jump through uncessary time wasting </t>
    </r>
    <r>
      <rPr>
        <b/>
        <sz val="11"/>
        <color rgb="FFFF0000"/>
        <rFont val="Calibri"/>
        <family val="2"/>
        <scheme val="minor"/>
      </rPr>
      <t>hoops</t>
    </r>
    <r>
      <rPr>
        <sz val="11"/>
        <color rgb="FF000000"/>
        <rFont val="Calibri"/>
        <family val="2"/>
        <scheme val="minor"/>
      </rPr>
      <t xml:space="preserve">. After my issue was settled, she called me to </t>
    </r>
    <r>
      <rPr>
        <b/>
        <sz val="11"/>
        <color rgb="FFFF0000"/>
        <rFont val="Calibri"/>
        <family val="2"/>
        <scheme val="minor"/>
      </rPr>
      <t>follow up</t>
    </r>
    <r>
      <rPr>
        <sz val="11"/>
        <color rgb="FF000000"/>
        <rFont val="Calibri"/>
        <family val="2"/>
        <scheme val="minor"/>
      </rPr>
      <t xml:space="preserve"> requesting the same uncessary information and I had to inform her someone else had addressed my concern more than 3 weeks after I started dealing with her.</t>
    </r>
  </si>
  <si>
    <r>
      <t xml:space="preserve">Allyson the customer service agent was very helpful and did what she could but not much can be done to overcome Home Depots new rigid return </t>
    </r>
    <r>
      <rPr>
        <b/>
        <sz val="11"/>
        <color rgb="FFFF0000"/>
        <rFont val="Calibri"/>
        <family val="2"/>
        <scheme val="minor"/>
      </rPr>
      <t>policy</t>
    </r>
    <r>
      <rPr>
        <sz val="11"/>
        <color rgb="FF000000"/>
        <rFont val="Calibri"/>
        <family val="2"/>
        <scheme val="minor"/>
      </rPr>
      <t xml:space="preserve">.  Home Depot used to pride itself on its liberal return policy and it was a hallmark of their customer service.  However, even with a receipt, I was denied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for an opened return because it was beyond 90 days.  I would not be back to Home Depot and will just purchase from Amazon.  what is the point of driving to a Home Depot when theyve given up on customer service?</t>
    </r>
  </si>
  <si>
    <r>
      <t xml:space="preserve">Based on the </t>
    </r>
    <r>
      <rPr>
        <b/>
        <sz val="11"/>
        <color rgb="FFFF0000"/>
        <rFont val="Calibri"/>
        <family val="2"/>
        <scheme val="minor"/>
      </rPr>
      <t>horrible</t>
    </r>
    <r>
      <rPr>
        <sz val="11"/>
        <color rgb="FF000000"/>
        <rFont val="Calibri"/>
        <family val="2"/>
        <scheme val="minor"/>
      </rPr>
      <t xml:space="preserve"> interaction with the lawn and garden employee Griffin on the 4th and the 5th that prompted me to finally contact and file a complaint with corporate, I truly felt my grill purchase could be further discounted or fully refunded. I shop quite often </t>
    </r>
    <r>
      <rPr>
        <b/>
        <sz val="11"/>
        <color rgb="FFFF0000"/>
        <rFont val="Calibri"/>
        <family val="2"/>
        <scheme val="minor"/>
      </rPr>
      <t>at least 2 times</t>
    </r>
    <r>
      <rPr>
        <sz val="11"/>
        <color rgb="FF000000"/>
        <rFont val="Calibri"/>
        <family val="2"/>
        <scheme val="minor"/>
      </rPr>
      <t xml:space="preserve"> a week at this location </t>
    </r>
    <r>
      <rPr>
        <b/>
        <sz val="11"/>
        <color rgb="FFFF0000"/>
        <rFont val="Calibri"/>
        <family val="2"/>
        <scheme val="minor"/>
      </rPr>
      <t>store</t>
    </r>
    <r>
      <rPr>
        <sz val="11"/>
        <color rgb="FF000000"/>
        <rFont val="Calibri"/>
        <family val="2"/>
        <scheme val="minor"/>
      </rPr>
      <t xml:space="preserve"> #1901 in Broadview, IL.  I have never been treated this rudely by an employee. Being in customer service myself, Id would be jumping through </t>
    </r>
    <r>
      <rPr>
        <b/>
        <sz val="11"/>
        <color rgb="FFFF0000"/>
        <rFont val="Calibri"/>
        <family val="2"/>
        <scheme val="minor"/>
      </rPr>
      <t>hoops</t>
    </r>
    <r>
      <rPr>
        <sz val="11"/>
        <color rgb="FF000000"/>
        <rFont val="Calibri"/>
        <family val="2"/>
        <scheme val="minor"/>
      </rPr>
      <t xml:space="preserve"> to make a customer happy. Griffin was absolutely horrible and treated me as if I was a </t>
    </r>
    <r>
      <rPr>
        <b/>
        <sz val="11"/>
        <color rgb="FFFF0000"/>
        <rFont val="Calibri"/>
        <family val="2"/>
        <scheme val="minor"/>
      </rPr>
      <t>bother</t>
    </r>
    <r>
      <rPr>
        <sz val="11"/>
        <color rgb="FF000000"/>
        <rFont val="Calibri"/>
        <family val="2"/>
        <scheme val="minor"/>
      </rPr>
      <t xml:space="preserve"> to him instead of a customer. I will think twice before I spend my money at this Home Depot. Im in the same driving distance from a Lowes and a Menards.</t>
    </r>
  </si>
  <si>
    <r>
      <t xml:space="preserve">I asked to speak to a </t>
    </r>
    <r>
      <rPr>
        <b/>
        <sz val="11"/>
        <color rgb="FFFF0000"/>
        <rFont val="Calibri"/>
        <family val="2"/>
        <scheme val="minor"/>
      </rPr>
      <t>supervisor</t>
    </r>
    <r>
      <rPr>
        <sz val="11"/>
        <color rgb="FF000000"/>
        <rFont val="Calibri"/>
        <family val="2"/>
        <scheme val="minor"/>
      </rPr>
      <t xml:space="preserve"> at the onset of the call. Fatima asked for my information and asked about my issue so she could relay the information. Once I informed her of my situation she stated she did not felt my call was relevant enough to putt it </t>
    </r>
    <r>
      <rPr>
        <b/>
        <sz val="11"/>
        <color rgb="FFFF0000"/>
        <rFont val="Calibri"/>
        <family val="2"/>
        <scheme val="minor"/>
      </rPr>
      <t>through to</t>
    </r>
    <r>
      <rPr>
        <sz val="11"/>
        <color rgb="FF000000"/>
        <rFont val="Calibri"/>
        <family val="2"/>
        <scheme val="minor"/>
      </rPr>
      <t xml:space="preserve"> a supervisor. I do not felt she is </t>
    </r>
    <r>
      <rPr>
        <b/>
        <sz val="11"/>
        <color rgb="FFFF0000"/>
        <rFont val="Calibri"/>
        <family val="2"/>
        <scheme val="minor"/>
      </rPr>
      <t>qualified</t>
    </r>
    <r>
      <rPr>
        <sz val="11"/>
        <color rgb="FF000000"/>
        <rFont val="Calibri"/>
        <family val="2"/>
        <scheme val="minor"/>
      </rPr>
      <t xml:space="preserve"> to determine whether a call could be </t>
    </r>
    <r>
      <rPr>
        <b/>
        <sz val="11"/>
        <color rgb="FFFF0000"/>
        <rFont val="Calibri"/>
        <family val="2"/>
        <scheme val="minor"/>
      </rPr>
      <t>transferred to</t>
    </r>
    <r>
      <rPr>
        <sz val="11"/>
        <color rgb="FF000000"/>
        <rFont val="Calibri"/>
        <family val="2"/>
        <scheme val="minor"/>
      </rPr>
      <t xml:space="preserve"> a supervisor/</t>
    </r>
    <r>
      <rPr>
        <b/>
        <sz val="11"/>
        <color rgb="FFFF0000"/>
        <rFont val="Calibri"/>
        <family val="2"/>
        <scheme val="minor"/>
      </rPr>
      <t>manager</t>
    </r>
    <r>
      <rPr>
        <sz val="11"/>
        <color rgb="FF000000"/>
        <rFont val="Calibri"/>
        <family val="2"/>
        <scheme val="minor"/>
      </rPr>
      <t>. Instead of her de-escalating a situation, she named it he situation worse in my opinion.</t>
    </r>
  </si>
  <si>
    <r>
      <t xml:space="preserve">Your staff is </t>
    </r>
    <r>
      <rPr>
        <b/>
        <sz val="11"/>
        <color rgb="FFFF0000"/>
        <rFont val="Calibri"/>
        <family val="2"/>
        <scheme val="minor"/>
      </rPr>
      <t>incompetent</t>
    </r>
    <r>
      <rPr>
        <sz val="11"/>
        <color rgb="FF000000"/>
        <rFont val="Calibri"/>
        <family val="2"/>
        <scheme val="minor"/>
      </rPr>
      <t xml:space="preserve"> &amp; </t>
    </r>
    <r>
      <rPr>
        <b/>
        <sz val="11"/>
        <color rgb="FFFF0000"/>
        <rFont val="Calibri"/>
        <family val="2"/>
        <scheme val="minor"/>
      </rPr>
      <t>rude</t>
    </r>
    <r>
      <rPr>
        <sz val="11"/>
        <color rgb="FF000000"/>
        <rFont val="Calibri"/>
        <family val="2"/>
        <scheme val="minor"/>
      </rPr>
      <t xml:space="preserve"> . Theyre </t>
    </r>
    <r>
      <rPr>
        <b/>
        <sz val="11"/>
        <color rgb="FFFF0000"/>
        <rFont val="Calibri"/>
        <family val="2"/>
        <scheme val="minor"/>
      </rPr>
      <t>not helpful</t>
    </r>
    <r>
      <rPr>
        <sz val="11"/>
        <color rgb="FF000000"/>
        <rFont val="Calibri"/>
        <family val="2"/>
        <scheme val="minor"/>
      </rPr>
      <t xml:space="preserve"> whatsoever. I could have never had to file a complaint if they were trained properly in customer service </t>
    </r>
    <r>
      <rPr>
        <b/>
        <sz val="11"/>
        <color rgb="FFFF0000"/>
        <rFont val="Calibri"/>
        <family val="2"/>
        <scheme val="minor"/>
      </rPr>
      <t>skills</t>
    </r>
    <r>
      <rPr>
        <sz val="11"/>
        <color rgb="FF000000"/>
        <rFont val="Calibri"/>
        <family val="2"/>
        <scheme val="minor"/>
      </rPr>
      <t xml:space="preserve">. They sell products which do not exist &amp; try to keep the money after the fact. My mom and I have the same issues with Home Depot. She stopped shopping there a </t>
    </r>
    <r>
      <rPr>
        <b/>
        <sz val="11"/>
        <color rgb="FFFF0000"/>
        <rFont val="Calibri"/>
        <family val="2"/>
        <scheme val="minor"/>
      </rPr>
      <t>long time</t>
    </r>
    <r>
      <rPr>
        <sz val="11"/>
        <color rgb="FF000000"/>
        <rFont val="Calibri"/>
        <family val="2"/>
        <scheme val="minor"/>
      </rPr>
      <t xml:space="preserve"> ago. I now will no longer shop there. You could retrain All your staff !</t>
    </r>
  </si>
  <si>
    <r>
      <t xml:space="preserve">Yes, waive the late fee. I have never been late prior to this billing. The fee was not anticipated for being 1 </t>
    </r>
    <r>
      <rPr>
        <b/>
        <sz val="11"/>
        <color rgb="FFFF0000"/>
        <rFont val="Calibri"/>
        <family val="2"/>
        <scheme val="minor"/>
      </rPr>
      <t>day late</t>
    </r>
    <r>
      <rPr>
        <sz val="11"/>
        <color rgb="FF000000"/>
        <rFont val="Calibri"/>
        <family val="2"/>
        <scheme val="minor"/>
      </rPr>
      <t xml:space="preserve">.  Im extremely </t>
    </r>
    <r>
      <rPr>
        <b/>
        <sz val="11"/>
        <color rgb="FFFF0000"/>
        <rFont val="Calibri"/>
        <family val="2"/>
        <scheme val="minor"/>
      </rPr>
      <t>disappointed</t>
    </r>
    <r>
      <rPr>
        <sz val="11"/>
        <color rgb="FF000000"/>
        <rFont val="Calibri"/>
        <family val="2"/>
        <scheme val="minor"/>
      </rPr>
      <t xml:space="preserve"> in customer service. The gentleman in </t>
    </r>
    <r>
      <rPr>
        <b/>
        <sz val="11"/>
        <color rgb="FFFF0000"/>
        <rFont val="Calibri"/>
        <family val="2"/>
        <scheme val="minor"/>
      </rPr>
      <t>store</t>
    </r>
    <r>
      <rPr>
        <sz val="11"/>
        <color rgb="FF000000"/>
        <rFont val="Calibri"/>
        <family val="2"/>
        <scheme val="minor"/>
      </rPr>
      <t xml:space="preserve"> tried his best but the person he telephoned was not.  Youve lost me as a customer.</t>
    </r>
  </si>
  <si>
    <r>
      <t xml:space="preserve">I was not </t>
    </r>
    <r>
      <rPr>
        <b/>
        <sz val="11"/>
        <color rgb="FFFF0000"/>
        <rFont val="Calibri"/>
        <family val="2"/>
        <scheme val="minor"/>
      </rPr>
      <t>compensated</t>
    </r>
    <r>
      <rPr>
        <sz val="11"/>
        <color rgb="FF000000"/>
        <rFont val="Calibri"/>
        <family val="2"/>
        <scheme val="minor"/>
      </rPr>
      <t xml:space="preserve"> fairly for having to take two days off of work for something that could have been correctly in one day. Not compensating for customers time is wrong. What if the delivery person for HD arrived at a home and the customer was not home? i am sure the customer would be under much scrutiny for wasting the delivery persons time. Customer service is non-existent these days and I am </t>
    </r>
    <r>
      <rPr>
        <b/>
        <sz val="11"/>
        <color rgb="FFFF0000"/>
        <rFont val="Calibri"/>
        <family val="2"/>
        <scheme val="minor"/>
      </rPr>
      <t>sick</t>
    </r>
    <r>
      <rPr>
        <sz val="11"/>
        <color rgb="FF000000"/>
        <rFont val="Calibri"/>
        <family val="2"/>
        <scheme val="minor"/>
      </rPr>
      <t xml:space="preserve"> of COVID and all of the other excuses. I had to talk to people on at least 4 different occasions in order to get </t>
    </r>
    <r>
      <rPr>
        <b/>
        <sz val="11"/>
        <color rgb="FFFF0000"/>
        <rFont val="Calibri"/>
        <family val="2"/>
        <scheme val="minor"/>
      </rPr>
      <t>a solution</t>
    </r>
    <r>
      <rPr>
        <sz val="11"/>
        <color rgb="FF000000"/>
        <rFont val="Calibri"/>
        <family val="2"/>
        <scheme val="minor"/>
      </rPr>
      <t xml:space="preserve"> of $150. Wow.</t>
    </r>
  </si>
  <si>
    <r>
      <t>Worst experience</t>
    </r>
    <r>
      <rPr>
        <sz val="11"/>
        <color rgb="FF000000"/>
        <rFont val="Calibri"/>
        <family val="2"/>
        <scheme val="minor"/>
      </rPr>
      <t xml:space="preserve"> with the Home Depot customer service department!! Very condescending </t>
    </r>
    <r>
      <rPr>
        <b/>
        <sz val="11"/>
        <color rgb="FFFF0000"/>
        <rFont val="Calibri"/>
        <family val="2"/>
        <scheme val="minor"/>
      </rPr>
      <t>attitude</t>
    </r>
    <r>
      <rPr>
        <sz val="11"/>
        <color rgb="FF000000"/>
        <rFont val="Calibri"/>
        <family val="2"/>
        <scheme val="minor"/>
      </rPr>
      <t xml:space="preserve"> toward customers. </t>
    </r>
    <r>
      <rPr>
        <b/>
        <sz val="11"/>
        <color rgb="FFFF0000"/>
        <rFont val="Calibri"/>
        <family val="2"/>
        <scheme val="minor"/>
      </rPr>
      <t>Not sure</t>
    </r>
    <r>
      <rPr>
        <sz val="11"/>
        <color rgb="FF000000"/>
        <rFont val="Calibri"/>
        <family val="2"/>
        <scheme val="minor"/>
      </rPr>
      <t xml:space="preserve">, I would ever ask Home Depot to do any type of install for me. Thought that would be a good choice to go to a reputable resource but found it very difficult as a consumer. Installation people very </t>
    </r>
    <r>
      <rPr>
        <b/>
        <sz val="11"/>
        <color rgb="FFFF0000"/>
        <rFont val="Calibri"/>
        <family val="2"/>
        <scheme val="minor"/>
      </rPr>
      <t>rude</t>
    </r>
    <r>
      <rPr>
        <sz val="11"/>
        <color rgb="FF000000"/>
        <rFont val="Calibri"/>
        <family val="2"/>
        <scheme val="minor"/>
      </rPr>
      <t xml:space="preserve"> also. </t>
    </r>
    <r>
      <rPr>
        <b/>
        <sz val="11"/>
        <color rgb="FFFF0000"/>
        <rFont val="Calibri"/>
        <family val="2"/>
        <scheme val="minor"/>
      </rPr>
      <t>Bad experience</t>
    </r>
    <r>
      <rPr>
        <sz val="11"/>
        <color rgb="FF000000"/>
        <rFont val="Calibri"/>
        <family val="2"/>
        <scheme val="minor"/>
      </rPr>
      <t>, thus would not have them install what I wanted to purchase from Home Depot.</t>
    </r>
  </si>
  <si>
    <r>
      <t xml:space="preserve">I </t>
    </r>
    <r>
      <rPr>
        <b/>
        <sz val="11"/>
        <color rgb="FFFF0000"/>
        <rFont val="Calibri"/>
        <family val="2"/>
        <scheme val="minor"/>
      </rPr>
      <t>have not received</t>
    </r>
    <r>
      <rPr>
        <sz val="11"/>
        <color rgb="FF000000"/>
        <rFont val="Calibri"/>
        <family val="2"/>
        <scheme val="minor"/>
      </rPr>
      <t xml:space="preserve"> my parts yet. Its </t>
    </r>
    <r>
      <rPr>
        <b/>
        <sz val="11"/>
        <color rgb="FFFF0000"/>
        <rFont val="Calibri"/>
        <family val="2"/>
        <scheme val="minor"/>
      </rPr>
      <t>terrible</t>
    </r>
    <r>
      <rPr>
        <sz val="11"/>
        <color rgb="FF000000"/>
        <rFont val="Calibri"/>
        <family val="2"/>
        <scheme val="minor"/>
      </rPr>
      <t xml:space="preserve"> that a brand new Fossett had so </t>
    </r>
    <r>
      <rPr>
        <b/>
        <sz val="11"/>
        <color rgb="FFFF0000"/>
        <rFont val="Calibri"/>
        <family val="2"/>
        <scheme val="minor"/>
      </rPr>
      <t>many problems</t>
    </r>
    <r>
      <rPr>
        <sz val="11"/>
        <color rgb="FF000000"/>
        <rFont val="Calibri"/>
        <family val="2"/>
        <scheme val="minor"/>
      </rPr>
      <t xml:space="preserve">. I do appreciate the fact that they were willing to send the </t>
    </r>
    <r>
      <rPr>
        <b/>
        <sz val="11"/>
        <color rgb="FFFF0000"/>
        <rFont val="Calibri"/>
        <family val="2"/>
        <scheme val="minor"/>
      </rPr>
      <t>replacement</t>
    </r>
    <r>
      <rPr>
        <sz val="11"/>
        <color rgb="FF000000"/>
        <rFont val="Calibri"/>
        <family val="2"/>
        <scheme val="minor"/>
      </rPr>
      <t xml:space="preserve"> parts right away.</t>
    </r>
  </si>
  <si>
    <r>
      <t xml:space="preserve">Junnetta vas very nice and knowledgeable about how to process my </t>
    </r>
    <r>
      <rPr>
        <b/>
        <sz val="11"/>
        <color rgb="FFFF0000"/>
        <rFont val="Calibri"/>
        <family val="2"/>
        <scheme val="minor"/>
      </rPr>
      <t>warranty</t>
    </r>
    <r>
      <rPr>
        <sz val="11"/>
        <color rgb="FF000000"/>
        <rFont val="Calibri"/>
        <family val="2"/>
        <scheme val="minor"/>
      </rPr>
      <t xml:space="preserve"> claim. That typed she said she could have to </t>
    </r>
    <r>
      <rPr>
        <b/>
        <sz val="11"/>
        <color rgb="FFFF0000"/>
        <rFont val="Calibri"/>
        <family val="2"/>
        <scheme val="minor"/>
      </rPr>
      <t>call me back</t>
    </r>
    <r>
      <rPr>
        <sz val="11"/>
        <color rgb="FF000000"/>
        <rFont val="Calibri"/>
        <family val="2"/>
        <scheme val="minor"/>
      </rPr>
      <t xml:space="preserve"> in a day or so when the manufacturer responded to her request so that my unit could get the </t>
    </r>
    <r>
      <rPr>
        <b/>
        <sz val="11"/>
        <color rgb="FFFF0000"/>
        <rFont val="Calibri"/>
        <family val="2"/>
        <scheme val="minor"/>
      </rPr>
      <t>replacement</t>
    </r>
    <r>
      <rPr>
        <sz val="11"/>
        <color rgb="FF000000"/>
        <rFont val="Calibri"/>
        <family val="2"/>
        <scheme val="minor"/>
      </rPr>
      <t xml:space="preserve"> parts. Its been a week and </t>
    </r>
    <r>
      <rPr>
        <b/>
        <sz val="11"/>
        <color rgb="FFFF0000"/>
        <rFont val="Calibri"/>
        <family val="2"/>
        <scheme val="minor"/>
      </rPr>
      <t>no callback</t>
    </r>
    <r>
      <rPr>
        <sz val="11"/>
        <color rgb="FF000000"/>
        <rFont val="Calibri"/>
        <family val="2"/>
        <scheme val="minor"/>
      </rPr>
      <t xml:space="preserve">. My unit is still </t>
    </r>
    <r>
      <rPr>
        <b/>
        <sz val="11"/>
        <color rgb="FFFF0000"/>
        <rFont val="Calibri"/>
        <family val="2"/>
        <scheme val="minor"/>
      </rPr>
      <t>broken</t>
    </r>
    <r>
      <rPr>
        <sz val="11"/>
        <color rgb="FF000000"/>
        <rFont val="Calibri"/>
        <family val="2"/>
        <scheme val="minor"/>
      </rPr>
      <t xml:space="preserve"> and </t>
    </r>
    <r>
      <rPr>
        <b/>
        <sz val="11"/>
        <color rgb="FFFF0000"/>
        <rFont val="Calibri"/>
        <family val="2"/>
        <scheme val="minor"/>
      </rPr>
      <t>not working</t>
    </r>
    <r>
      <rPr>
        <sz val="11"/>
        <color rgb="FF000000"/>
        <rFont val="Calibri"/>
        <family val="2"/>
        <scheme val="minor"/>
      </rPr>
      <t xml:space="preserve">, so while she was a present person to talk to and I appreciate her help, my </t>
    </r>
    <r>
      <rPr>
        <b/>
        <sz val="11"/>
        <color rgb="FFFF0000"/>
        <rFont val="Calibri"/>
        <family val="2"/>
        <scheme val="minor"/>
      </rPr>
      <t>issue is not resolved</t>
    </r>
    <r>
      <rPr>
        <sz val="11"/>
        <color rgb="FF000000"/>
        <rFont val="Calibri"/>
        <family val="2"/>
        <scheme val="minor"/>
      </rPr>
      <t xml:space="preserve"> and does not seem to have a resolution incoming.</t>
    </r>
  </si>
  <si>
    <r>
      <t xml:space="preserve">Bob was very helpful and provided what I needed. BUT overall home depot customer care service was extremely </t>
    </r>
    <r>
      <rPr>
        <b/>
        <sz val="11"/>
        <color rgb="FFFF0000"/>
        <rFont val="Calibri"/>
        <family val="2"/>
        <scheme val="minor"/>
      </rPr>
      <t>disappointing</t>
    </r>
    <r>
      <rPr>
        <sz val="11"/>
        <color rgb="FF000000"/>
        <rFont val="Calibri"/>
        <family val="2"/>
        <scheme val="minor"/>
      </rPr>
      <t xml:space="preserve">. The purchased furniture had </t>
    </r>
    <r>
      <rPr>
        <b/>
        <sz val="11"/>
        <color rgb="FFFF0000"/>
        <rFont val="Calibri"/>
        <family val="2"/>
        <scheme val="minor"/>
      </rPr>
      <t>defect</t>
    </r>
    <r>
      <rPr>
        <sz val="11"/>
        <color rgb="FF000000"/>
        <rFont val="Calibri"/>
        <family val="2"/>
        <scheme val="minor"/>
      </rPr>
      <t xml:space="preserve"> and its large so I could not pick it up myself at home depot thats why I willingly paid the delivery fee to my house. The first Home depot online customer service staff that I reached was very </t>
    </r>
    <r>
      <rPr>
        <b/>
        <sz val="11"/>
        <color rgb="FFFF0000"/>
        <rFont val="Calibri"/>
        <family val="2"/>
        <scheme val="minor"/>
      </rPr>
      <t>unprofessional</t>
    </r>
    <r>
      <rPr>
        <sz val="11"/>
        <color rgb="FF000000"/>
        <rFont val="Calibri"/>
        <family val="2"/>
        <scheme val="minor"/>
      </rPr>
      <t xml:space="preserve"> and </t>
    </r>
    <r>
      <rPr>
        <b/>
        <sz val="11"/>
        <color rgb="FFFF0000"/>
        <rFont val="Calibri"/>
        <family val="2"/>
        <scheme val="minor"/>
      </rPr>
      <t>lack of knowledge</t>
    </r>
    <r>
      <rPr>
        <sz val="11"/>
        <color rgb="FF000000"/>
        <rFont val="Calibri"/>
        <family val="2"/>
        <scheme val="minor"/>
      </rPr>
      <t xml:space="preserve"> for her job. She said the only thing I can do is to bring the </t>
    </r>
    <r>
      <rPr>
        <b/>
        <sz val="11"/>
        <color rgb="FFFF0000"/>
        <rFont val="Calibri"/>
        <family val="2"/>
        <scheme val="minor"/>
      </rPr>
      <t>defective</t>
    </r>
    <r>
      <rPr>
        <sz val="11"/>
        <color rgb="FF000000"/>
        <rFont val="Calibri"/>
        <family val="2"/>
        <scheme val="minor"/>
      </rPr>
      <t xml:space="preserve"> furniture to home depot to </t>
    </r>
    <r>
      <rPr>
        <b/>
        <sz val="11"/>
        <color rgb="FFFF0000"/>
        <rFont val="Calibri"/>
        <family val="2"/>
        <scheme val="minor"/>
      </rPr>
      <t>exchange</t>
    </r>
    <r>
      <rPr>
        <sz val="11"/>
        <color rgb="FF000000"/>
        <rFont val="Calibri"/>
        <family val="2"/>
        <scheme val="minor"/>
      </rPr>
      <t xml:space="preserve">. If I could do that, I would not have asked for delivery and paid the fee. She sounds she </t>
    </r>
    <r>
      <rPr>
        <b/>
        <sz val="11"/>
        <color rgb="FFFF0000"/>
        <rFont val="Calibri"/>
        <family val="2"/>
        <scheme val="minor"/>
      </rPr>
      <t>did not want to help</t>
    </r>
    <r>
      <rPr>
        <sz val="11"/>
        <color rgb="FF000000"/>
        <rFont val="Calibri"/>
        <family val="2"/>
        <scheme val="minor"/>
      </rPr>
      <t xml:space="preserve"> my case literally and </t>
    </r>
    <r>
      <rPr>
        <b/>
        <sz val="11"/>
        <color rgb="FFFF0000"/>
        <rFont val="Calibri"/>
        <family val="2"/>
        <scheme val="minor"/>
      </rPr>
      <t>hung up</t>
    </r>
    <r>
      <rPr>
        <sz val="11"/>
        <color rgb="FF000000"/>
        <rFont val="Calibri"/>
        <family val="2"/>
        <scheme val="minor"/>
      </rPr>
      <t xml:space="preserve"> the call saying she is tied up with something else. The second staff was better than the first staff but still not professional either. She said Home depot is just distributor and not manufacturer. You have to call the manufacturer. I requested the manufacturers phone number or </t>
    </r>
    <r>
      <rPr>
        <b/>
        <sz val="11"/>
        <color rgb="FFFF0000"/>
        <rFont val="Calibri"/>
        <family val="2"/>
        <scheme val="minor"/>
      </rPr>
      <t>transferring me</t>
    </r>
    <r>
      <rPr>
        <sz val="11"/>
        <color rgb="FF000000"/>
        <rFont val="Calibri"/>
        <family val="2"/>
        <scheme val="minor"/>
      </rPr>
      <t xml:space="preserve"> to them and then the response was just to find the number by myself and call them. I wasted literally 3 and half hours of my time to </t>
    </r>
    <r>
      <rPr>
        <b/>
        <sz val="11"/>
        <color rgb="FFFF0000"/>
        <rFont val="Calibri"/>
        <family val="2"/>
        <scheme val="minor"/>
      </rPr>
      <t>get to the right person</t>
    </r>
    <r>
      <rPr>
        <sz val="11"/>
        <color rgb="FF000000"/>
        <rFont val="Calibri"/>
        <family val="2"/>
        <scheme val="minor"/>
      </rPr>
      <t xml:space="preserve"> and find the real help. It was very </t>
    </r>
    <r>
      <rPr>
        <b/>
        <sz val="11"/>
        <color rgb="FFFF0000"/>
        <rFont val="Calibri"/>
        <family val="2"/>
        <scheme val="minor"/>
      </rPr>
      <t>unpleasant experience</t>
    </r>
    <r>
      <rPr>
        <sz val="11"/>
        <color rgb="FF000000"/>
        <rFont val="Calibri"/>
        <family val="2"/>
        <scheme val="minor"/>
      </rPr>
      <t xml:space="preserve"> and I believe Home depot need to give professional </t>
    </r>
    <r>
      <rPr>
        <b/>
        <sz val="11"/>
        <color rgb="FFFF0000"/>
        <rFont val="Calibri"/>
        <family val="2"/>
        <scheme val="minor"/>
      </rPr>
      <t>training</t>
    </r>
    <r>
      <rPr>
        <sz val="11"/>
        <color rgb="FF000000"/>
        <rFont val="Calibri"/>
        <family val="2"/>
        <scheme val="minor"/>
      </rPr>
      <t xml:space="preserve"> to those people who care customers service. Bob was genuinely helpful and I am glad he could find the solution for me.</t>
    </r>
  </si>
  <si>
    <r>
      <t xml:space="preserve">Javier was great, its my local </t>
    </r>
    <r>
      <rPr>
        <b/>
        <sz val="11"/>
        <color rgb="FFFF0000"/>
        <rFont val="Calibri"/>
        <family val="2"/>
        <scheme val="minor"/>
      </rPr>
      <t>store</t>
    </r>
    <r>
      <rPr>
        <sz val="11"/>
        <color rgb="FF000000"/>
        <rFont val="Calibri"/>
        <family val="2"/>
        <scheme val="minor"/>
      </rPr>
      <t xml:space="preserve"> thats the issue. I have repeatedly asked them to collect the </t>
    </r>
    <r>
      <rPr>
        <b/>
        <sz val="11"/>
        <color rgb="FFFF0000"/>
        <rFont val="Calibri"/>
        <family val="2"/>
        <scheme val="minor"/>
      </rPr>
      <t>damaged</t>
    </r>
    <r>
      <rPr>
        <sz val="11"/>
        <color rgb="FF000000"/>
        <rFont val="Calibri"/>
        <family val="2"/>
        <scheme val="minor"/>
      </rPr>
      <t xml:space="preserve"> wood ordered and they do not collect it.  I would like my </t>
    </r>
    <r>
      <rPr>
        <b/>
        <sz val="11"/>
        <color rgb="FFFF0000"/>
        <rFont val="Calibri"/>
        <family val="2"/>
        <scheme val="minor"/>
      </rPr>
      <t>money back</t>
    </r>
    <r>
      <rPr>
        <sz val="11"/>
        <color rgb="FF000000"/>
        <rFont val="Calibri"/>
        <family val="2"/>
        <scheme val="minor"/>
      </rPr>
      <t>.  Michael Gilmartin</t>
    </r>
  </si>
  <si>
    <r>
      <t xml:space="preserve">I had an amazing experience with a gentleman outside by the name of: Water.  I had just finished buying 12 - 40lb bags of water softener salt bags and had just entered the parking lot.  Water had quickly approached me and came RUNNING up to me asking if I needed any help with my bags to put into my car.   I was shocked and lost for words as I had never experienced such customer service by any employee with Home Depot ever.   Water was through and through the most pleasant experience Ive ever had.  He helped put all the bags I bought into my car and made my day with his kindness and customer service.    He had made such a positive impact and I will certainly will alway choose to go to this Home Depot location just because of him.  Not only that, it was 95 degrees outside and extremely humid.  After helping me, he continued to organize the shopping carts outside extremely promptly.  I really hope corporate and management acknowledge what asset Water is to Home Depot and hope he gets the proper </t>
    </r>
    <r>
      <rPr>
        <b/>
        <sz val="11"/>
        <color rgb="FFFF0000"/>
        <rFont val="Calibri"/>
        <family val="2"/>
        <scheme val="minor"/>
      </rPr>
      <t>compensation</t>
    </r>
    <r>
      <rPr>
        <sz val="11"/>
        <color rgb="FF000000"/>
        <rFont val="Calibri"/>
        <family val="2"/>
        <scheme val="minor"/>
      </rPr>
      <t xml:space="preserve"> for his hard work.  Thank you water for going above and beyond my expectations of Home Depot.   I am so grateful and thankful of you.</t>
    </r>
  </si>
  <si>
    <r>
      <t xml:space="preserve">The last </t>
    </r>
    <r>
      <rPr>
        <b/>
        <sz val="11"/>
        <color rgb="FFFF0000"/>
        <rFont val="Calibri"/>
        <family val="2"/>
        <scheme val="minor"/>
      </rPr>
      <t>disconnected</t>
    </r>
    <r>
      <rPr>
        <sz val="11"/>
        <color rgb="FF000000"/>
        <rFont val="Calibri"/>
        <family val="2"/>
        <scheme val="minor"/>
      </rPr>
      <t xml:space="preserve"> the call on me in the middle of me speaking I still did not get no information regarding to my case</t>
    </r>
  </si>
  <si>
    <r>
      <t xml:space="preserve">Management at the Cape May </t>
    </r>
    <r>
      <rPr>
        <b/>
        <sz val="11"/>
        <color rgb="FFFF0000"/>
        <rFont val="Calibri"/>
        <family val="2"/>
        <scheme val="minor"/>
      </rPr>
      <t>store</t>
    </r>
    <r>
      <rPr>
        <sz val="11"/>
        <color rgb="FF000000"/>
        <rFont val="Calibri"/>
        <family val="2"/>
        <scheme val="minor"/>
      </rPr>
      <t xml:space="preserve"> (some management) did not care about how I was injured or how to correct the problem so more customers were not hurt, Myself and others that saw the trim boards fall down on me could not believe </t>
    </r>
    <r>
      <rPr>
        <b/>
        <sz val="11"/>
        <color rgb="FFFF0000"/>
        <rFont val="Calibri"/>
        <family val="2"/>
        <scheme val="minor"/>
      </rPr>
      <t>how long it took</t>
    </r>
    <r>
      <rPr>
        <sz val="11"/>
        <color rgb="FF000000"/>
        <rFont val="Calibri"/>
        <family val="2"/>
        <scheme val="minor"/>
      </rPr>
      <t xml:space="preserve"> for a </t>
    </r>
    <r>
      <rPr>
        <b/>
        <sz val="11"/>
        <color rgb="FFFF0000"/>
        <rFont val="Calibri"/>
        <family val="2"/>
        <scheme val="minor"/>
      </rPr>
      <t>manager</t>
    </r>
    <r>
      <rPr>
        <sz val="11"/>
        <color rgb="FF000000"/>
        <rFont val="Calibri"/>
        <family val="2"/>
        <scheme val="minor"/>
      </rPr>
      <t xml:space="preserve"> to finally show up,more than </t>
    </r>
    <r>
      <rPr>
        <b/>
        <sz val="11"/>
        <color rgb="FFFF0000"/>
        <rFont val="Calibri"/>
        <family val="2"/>
        <scheme val="minor"/>
      </rPr>
      <t>15 minutes</t>
    </r>
    <r>
      <rPr>
        <sz val="11"/>
        <color rgb="FF000000"/>
        <rFont val="Calibri"/>
        <family val="2"/>
        <scheme val="minor"/>
      </rPr>
      <t xml:space="preserve"> and then I was asked for my name and number and that someone will call me and walked away .another couple that was in the same isle helped me with my 8 cut down my lower leg no stitches were needed just butterfly bandages,The couple said they </t>
    </r>
    <r>
      <rPr>
        <b/>
        <sz val="11"/>
        <color rgb="FFFF0000"/>
        <rFont val="Calibri"/>
        <family val="2"/>
        <scheme val="minor"/>
      </rPr>
      <t>would call</t>
    </r>
    <r>
      <rPr>
        <sz val="11"/>
        <color rgb="FF000000"/>
        <rFont val="Calibri"/>
        <family val="2"/>
        <scheme val="minor"/>
      </rPr>
      <t xml:space="preserve"> a lawyer if it fell on them!</t>
    </r>
  </si>
  <si>
    <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was not understanding about the situation at all</t>
    </r>
  </si>
  <si>
    <r>
      <t xml:space="preserve">No satisfaction at all !!! I received the same email answer 2 times &amp; the 3rd email was not any better!!! REALLY </t>
    </r>
    <r>
      <rPr>
        <b/>
        <sz val="11"/>
        <color rgb="FFFF0000"/>
        <rFont val="Calibri"/>
        <family val="2"/>
        <scheme val="minor"/>
      </rPr>
      <t>DISAPPOINTED</t>
    </r>
    <r>
      <rPr>
        <sz val="11"/>
        <color rgb="FF000000"/>
        <rFont val="Calibri"/>
        <family val="2"/>
        <scheme val="minor"/>
      </rPr>
      <t>!!!!</t>
    </r>
  </si>
  <si>
    <r>
      <t xml:space="preserve">My delivery is not here and it says it is. The delivery dates kept a changing  and at one point the home depot tracking </t>
    </r>
    <r>
      <rPr>
        <b/>
        <sz val="11"/>
        <color rgb="FFFF0000"/>
        <rFont val="Calibri"/>
        <family val="2"/>
        <scheme val="minor"/>
      </rPr>
      <t>web</t>
    </r>
    <r>
      <rPr>
        <sz val="11"/>
        <color rgb="FF000000"/>
        <rFont val="Calibri"/>
        <family val="2"/>
        <scheme val="minor"/>
      </rPr>
      <t xml:space="preserve"> site stated delivery date July 12 but the fed ex stated a July 8 I sat in my living room took the day off work on July 8 and nothing.  Now I am waiting for fed ex to finish their investigation. And after going through this </t>
    </r>
    <r>
      <rPr>
        <b/>
        <sz val="11"/>
        <color rgb="FFFF0000"/>
        <rFont val="Calibri"/>
        <family val="2"/>
        <scheme val="minor"/>
      </rPr>
      <t>ordeal</t>
    </r>
    <r>
      <rPr>
        <sz val="11"/>
        <color rgb="FF000000"/>
        <rFont val="Calibri"/>
        <family val="2"/>
        <scheme val="minor"/>
      </rPr>
      <t xml:space="preserve"> I get a hold of Home Depot and I am told to take it up with fed ex because they are the shipper which really pissed me off because it shows a great lack of support and understanding from Home Depot and its very </t>
    </r>
    <r>
      <rPr>
        <b/>
        <sz val="11"/>
        <color rgb="FFFF0000"/>
        <rFont val="Calibri"/>
        <family val="2"/>
        <scheme val="minor"/>
      </rPr>
      <t>rude</t>
    </r>
    <r>
      <rPr>
        <sz val="11"/>
        <color rgb="FF000000"/>
        <rFont val="Calibri"/>
        <family val="2"/>
        <scheme val="minor"/>
      </rPr>
      <t xml:space="preserve"> so no I will never order online from Home Depot if I do Ill have it shipped to the </t>
    </r>
    <r>
      <rPr>
        <b/>
        <sz val="11"/>
        <color rgb="FFFF0000"/>
        <rFont val="Calibri"/>
        <family val="2"/>
        <scheme val="minor"/>
      </rPr>
      <t>store</t>
    </r>
  </si>
  <si>
    <r>
      <t xml:space="preserve">I never got a callback from Valeta. Ended up calling your customer service number 4 times - </t>
    </r>
    <r>
      <rPr>
        <b/>
        <sz val="11"/>
        <color rgb="FFFF0000"/>
        <rFont val="Calibri"/>
        <family val="2"/>
        <scheme val="minor"/>
      </rPr>
      <t>next person</t>
    </r>
    <r>
      <rPr>
        <sz val="11"/>
        <color rgb="FF000000"/>
        <rFont val="Calibri"/>
        <family val="2"/>
        <scheme val="minor"/>
      </rPr>
      <t xml:space="preserve"> I spoke with did </t>
    </r>
    <r>
      <rPr>
        <b/>
        <sz val="11"/>
        <color rgb="FFFF0000"/>
        <rFont val="Calibri"/>
        <family val="2"/>
        <scheme val="minor"/>
      </rPr>
      <t>not call me back</t>
    </r>
    <r>
      <rPr>
        <sz val="11"/>
        <color rgb="FF000000"/>
        <rFont val="Calibri"/>
        <family val="2"/>
        <scheme val="minor"/>
      </rPr>
      <t xml:space="preserve"> after our call was </t>
    </r>
    <r>
      <rPr>
        <b/>
        <sz val="11"/>
        <color rgb="FFFF0000"/>
        <rFont val="Calibri"/>
        <family val="2"/>
        <scheme val="minor"/>
      </rPr>
      <t>disconnected</t>
    </r>
    <r>
      <rPr>
        <sz val="11"/>
        <color rgb="FF000000"/>
        <rFont val="Calibri"/>
        <family val="2"/>
        <scheme val="minor"/>
      </rPr>
      <t xml:space="preserve">. </t>
    </r>
    <r>
      <rPr>
        <b/>
        <sz val="11"/>
        <color rgb="FFFF0000"/>
        <rFont val="Calibri"/>
        <family val="2"/>
        <scheme val="minor"/>
      </rPr>
      <t>Called AGAIN</t>
    </r>
    <r>
      <rPr>
        <sz val="11"/>
        <color rgb="FF000000"/>
        <rFont val="Calibri"/>
        <family val="2"/>
        <scheme val="minor"/>
      </rPr>
      <t xml:space="preserve"> and finally spoke to two extremely </t>
    </r>
    <r>
      <rPr>
        <b/>
        <sz val="11"/>
        <color rgb="FFFF0000"/>
        <rFont val="Calibri"/>
        <family val="2"/>
        <scheme val="minor"/>
      </rPr>
      <t>competent</t>
    </r>
    <r>
      <rPr>
        <sz val="11"/>
        <color rgb="FF000000"/>
        <rFont val="Calibri"/>
        <family val="2"/>
        <scheme val="minor"/>
      </rPr>
      <t xml:space="preserve"> people. Please </t>
    </r>
    <r>
      <rPr>
        <b/>
        <sz val="11"/>
        <color rgb="FFFF0000"/>
        <rFont val="Calibri"/>
        <family val="2"/>
        <scheme val="minor"/>
      </rPr>
      <t>track</t>
    </r>
    <r>
      <rPr>
        <sz val="11"/>
        <color rgb="FF000000"/>
        <rFont val="Calibri"/>
        <family val="2"/>
        <scheme val="minor"/>
      </rPr>
      <t xml:space="preserve"> them both down and give them raises, since they went above and beyond in solving my problems.</t>
    </r>
  </si>
  <si>
    <r>
      <t xml:space="preserve">I bought lifetime windows for a new home and since youve changed software 3 times since the purchase its difficult. Your venor knows the product however is </t>
    </r>
    <r>
      <rPr>
        <b/>
        <sz val="11"/>
        <color rgb="FFFF0000"/>
        <rFont val="Calibri"/>
        <family val="2"/>
        <scheme val="minor"/>
      </rPr>
      <t>not helpful</t>
    </r>
    <r>
      <rPr>
        <sz val="11"/>
        <color rgb="FF000000"/>
        <rFont val="Calibri"/>
        <family val="2"/>
        <scheme val="minor"/>
      </rPr>
      <t>. Ill need further help from home Depo to resolve this.</t>
    </r>
  </si>
  <si>
    <r>
      <t xml:space="preserve">Unbelievably </t>
    </r>
    <r>
      <rPr>
        <b/>
        <sz val="11"/>
        <color rgb="FFFF0000"/>
        <rFont val="Calibri"/>
        <family val="2"/>
        <scheme val="minor"/>
      </rPr>
      <t>bad experience</t>
    </r>
    <r>
      <rPr>
        <sz val="11"/>
        <color rgb="FF000000"/>
        <rFont val="Calibri"/>
        <family val="2"/>
        <scheme val="minor"/>
      </rPr>
      <t xml:space="preserve">, very </t>
    </r>
    <r>
      <rPr>
        <b/>
        <sz val="11"/>
        <color rgb="FFFF0000"/>
        <rFont val="Calibri"/>
        <family val="2"/>
        <scheme val="minor"/>
      </rPr>
      <t>disappointed</t>
    </r>
    <r>
      <rPr>
        <sz val="11"/>
        <color rgb="FF000000"/>
        <rFont val="Calibri"/>
        <family val="2"/>
        <scheme val="minor"/>
      </rPr>
      <t xml:space="preserve">. Trying to get information on where I can purchase </t>
    </r>
    <r>
      <rPr>
        <b/>
        <sz val="11"/>
        <color rgb="FFFF0000"/>
        <rFont val="Calibri"/>
        <family val="2"/>
        <scheme val="minor"/>
      </rPr>
      <t>replacement</t>
    </r>
    <r>
      <rPr>
        <sz val="11"/>
        <color rgb="FF000000"/>
        <rFont val="Calibri"/>
        <family val="2"/>
        <scheme val="minor"/>
      </rPr>
      <t xml:space="preserve"> batteries for two Hampton Bay Solar Rechargable lanterns purchased at Home Deepot. No one can answer this question - not Home Depot Customer Service, Not Hampton Bay Customer Service. No one returned my </t>
    </r>
    <r>
      <rPr>
        <b/>
        <sz val="11"/>
        <color rgb="FFFF0000"/>
        <rFont val="Calibri"/>
        <family val="2"/>
        <scheme val="minor"/>
      </rPr>
      <t>numerous call</t>
    </r>
    <r>
      <rPr>
        <sz val="11"/>
        <color rgb="FF000000"/>
        <rFont val="Calibri"/>
        <family val="2"/>
        <scheme val="minor"/>
      </rPr>
      <t xml:space="preserve"> or e-mails. Batteries impossible to find in Home Deopt </t>
    </r>
    <r>
      <rPr>
        <b/>
        <sz val="11"/>
        <color rgb="FFFF0000"/>
        <rFont val="Calibri"/>
        <family val="2"/>
        <scheme val="minor"/>
      </rPr>
      <t>Store</t>
    </r>
    <r>
      <rPr>
        <sz val="11"/>
        <color rgb="FF000000"/>
        <rFont val="Calibri"/>
        <family val="2"/>
        <scheme val="minor"/>
      </rPr>
      <t xml:space="preserve"> or online! If </t>
    </r>
    <r>
      <rPr>
        <b/>
        <sz val="11"/>
        <color rgb="FFFF0000"/>
        <rFont val="Calibri"/>
        <family val="2"/>
        <scheme val="minor"/>
      </rPr>
      <t>not resolved</t>
    </r>
    <r>
      <rPr>
        <sz val="11"/>
        <color rgb="FF000000"/>
        <rFont val="Calibri"/>
        <family val="2"/>
        <scheme val="minor"/>
      </rPr>
      <t xml:space="preserve">, I will be returning this product for a full </t>
    </r>
    <r>
      <rPr>
        <b/>
        <sz val="11"/>
        <color rgb="FFFF0000"/>
        <rFont val="Calibri"/>
        <family val="2"/>
        <scheme val="minor"/>
      </rPr>
      <t>refund</t>
    </r>
    <r>
      <rPr>
        <sz val="11"/>
        <color rgb="FF000000"/>
        <rFont val="Calibri"/>
        <family val="2"/>
        <scheme val="minor"/>
      </rPr>
      <t xml:space="preserve">. cannot believe I am having so much difficulty in simply getting information as to where I can purchase these extremely hard to find batteries. </t>
    </r>
    <r>
      <rPr>
        <b/>
        <sz val="11"/>
        <color rgb="FFFF0000"/>
        <rFont val="Calibri"/>
        <family val="2"/>
        <scheme val="minor"/>
      </rPr>
      <t>Horrible</t>
    </r>
    <r>
      <rPr>
        <sz val="11"/>
        <color rgb="FF000000"/>
        <rFont val="Calibri"/>
        <family val="2"/>
        <scheme val="minor"/>
      </rPr>
      <t xml:space="preserve"> experience!</t>
    </r>
  </si>
  <si>
    <r>
      <t xml:space="preserve">Pedro was great. But I was </t>
    </r>
    <r>
      <rPr>
        <b/>
        <sz val="11"/>
        <color rgb="FFFF0000"/>
        <rFont val="Calibri"/>
        <family val="2"/>
        <scheme val="minor"/>
      </rPr>
      <t>disappointed</t>
    </r>
    <r>
      <rPr>
        <sz val="11"/>
        <color rgb="FF000000"/>
        <rFont val="Calibri"/>
        <family val="2"/>
        <scheme val="minor"/>
      </rPr>
      <t xml:space="preserve"> with delivery. I ordered a riding mower and it was delivered without the key and owners manual. I had to </t>
    </r>
    <r>
      <rPr>
        <b/>
        <sz val="11"/>
        <color rgb="FFFF0000"/>
        <rFont val="Calibri"/>
        <family val="2"/>
        <scheme val="minor"/>
      </rPr>
      <t>drive 62 miles</t>
    </r>
    <r>
      <rPr>
        <sz val="11"/>
        <color rgb="FF000000"/>
        <rFont val="Calibri"/>
        <family val="2"/>
        <scheme val="minor"/>
      </rPr>
      <t xml:space="preserve"> round trip to pick one up at the </t>
    </r>
    <r>
      <rPr>
        <b/>
        <sz val="11"/>
        <color rgb="FFFF0000"/>
        <rFont val="Calibri"/>
        <family val="2"/>
        <scheme val="minor"/>
      </rPr>
      <t>store</t>
    </r>
    <r>
      <rPr>
        <sz val="11"/>
        <color rgb="FF000000"/>
        <rFont val="Calibri"/>
        <family val="2"/>
        <scheme val="minor"/>
      </rPr>
      <t xml:space="preserve">. I was told that the manual and key were shrink wrapped around the seat, but it was not there upon delivery. It must have blown off. The driver said he </t>
    </r>
    <r>
      <rPr>
        <b/>
        <sz val="11"/>
        <color rgb="FFFF0000"/>
        <rFont val="Calibri"/>
        <family val="2"/>
        <scheme val="minor"/>
      </rPr>
      <t>never got it</t>
    </r>
    <r>
      <rPr>
        <sz val="11"/>
        <color rgb="FF000000"/>
        <rFont val="Calibri"/>
        <family val="2"/>
        <scheme val="minor"/>
      </rPr>
      <t>.</t>
    </r>
  </si>
  <si>
    <r>
      <t xml:space="preserve">Was over </t>
    </r>
    <r>
      <rPr>
        <b/>
        <sz val="11"/>
        <color rgb="FFFF0000"/>
        <rFont val="Calibri"/>
        <family val="2"/>
        <scheme val="minor"/>
      </rPr>
      <t>complicated</t>
    </r>
    <r>
      <rPr>
        <sz val="11"/>
        <color rgb="FF000000"/>
        <rFont val="Calibri"/>
        <family val="2"/>
        <scheme val="minor"/>
      </rPr>
      <t xml:space="preserve"> and annoying process. No idea if my problem will be resolved.</t>
    </r>
  </si>
  <si>
    <r>
      <t xml:space="preserve">I think that somewhere along the line people have lost respect for one another. The fact that the person that I came in contact with about the Pergola felt the need to be better than me was on necessary. I did not try to be a little her. Therefore, do not try to be a little me same goes as your </t>
    </r>
    <r>
      <rPr>
        <b/>
        <sz val="11"/>
        <color rgb="FFFF0000"/>
        <rFont val="Calibri"/>
        <family val="2"/>
        <scheme val="minor"/>
      </rPr>
      <t>manager</t>
    </r>
    <r>
      <rPr>
        <sz val="11"/>
        <color rgb="FF000000"/>
        <rFont val="Calibri"/>
        <family val="2"/>
        <scheme val="minor"/>
      </rPr>
      <t xml:space="preserve"> on that particular day, I dealt with him before over the handicap parking situation, and he really showed me that he cared enough to do absolutely nothing about it, that alone </t>
    </r>
    <r>
      <rPr>
        <b/>
        <sz val="11"/>
        <color rgb="FFFF0000"/>
        <rFont val="Calibri"/>
        <family val="2"/>
        <scheme val="minor"/>
      </rPr>
      <t>irritated</t>
    </r>
    <r>
      <rPr>
        <sz val="11"/>
        <color rgb="FF000000"/>
        <rFont val="Calibri"/>
        <family val="2"/>
        <scheme val="minor"/>
      </rPr>
      <t xml:space="preserve"> me I just wish everyone who is handicapped that needed a place to park wouldve approached them instead of just me because I really think he just did not care. Its over and as I spoke with your representative, I did not </t>
    </r>
    <r>
      <rPr>
        <b/>
        <sz val="11"/>
        <color rgb="FFFF0000"/>
        <rFont val="Calibri"/>
        <family val="2"/>
        <scheme val="minor"/>
      </rPr>
      <t>disrespect</t>
    </r>
    <r>
      <rPr>
        <sz val="11"/>
        <color rgb="FF000000"/>
        <rFont val="Calibri"/>
        <family val="2"/>
        <scheme val="minor"/>
      </rPr>
      <t xml:space="preserve"> Home Depot. I just did not deserve it back the way they wanted to do business , thank you. Sincerely, Barry</t>
    </r>
  </si>
  <si>
    <r>
      <t xml:space="preserve">Delivered a fridge that </t>
    </r>
    <r>
      <rPr>
        <b/>
        <sz val="11"/>
        <color rgb="FFFF0000"/>
        <rFont val="Calibri"/>
        <family val="2"/>
        <scheme val="minor"/>
      </rPr>
      <t>did not work</t>
    </r>
    <r>
      <rPr>
        <sz val="11"/>
        <color rgb="FF000000"/>
        <rFont val="Calibri"/>
        <family val="2"/>
        <scheme val="minor"/>
      </rPr>
      <t xml:space="preserve"> and Christina was very </t>
    </r>
    <r>
      <rPr>
        <b/>
        <sz val="11"/>
        <color rgb="FFFF0000"/>
        <rFont val="Calibri"/>
        <family val="2"/>
        <scheme val="minor"/>
      </rPr>
      <t>rude</t>
    </r>
  </si>
  <si>
    <r>
      <t xml:space="preserve">Well, you did not deliver my decking, even though it was packed and ready. I had to rent my own </t>
    </r>
    <r>
      <rPr>
        <b/>
        <sz val="11"/>
        <color rgb="FFFF0000"/>
        <rFont val="Calibri"/>
        <family val="2"/>
        <scheme val="minor"/>
      </rPr>
      <t>truck</t>
    </r>
    <r>
      <rPr>
        <sz val="11"/>
        <color rgb="FF000000"/>
        <rFont val="Calibri"/>
        <family val="2"/>
        <scheme val="minor"/>
      </rPr>
      <t xml:space="preserve">, drive it over and then unload each of the 90 plus pieces of 16 foot deck and several 2x10 16 ft treated lumber instead of having it dropped as acs8ngle unit. Then pay and return the truck. I list 6 to 7 hours of my time after paying 100 for the non delivery and almost 100 for the truck rental. And I received a 250 dollar </t>
    </r>
    <r>
      <rPr>
        <b/>
        <sz val="11"/>
        <color rgb="FFFF0000"/>
        <rFont val="Calibri"/>
        <family val="2"/>
        <scheme val="minor"/>
      </rPr>
      <t>gift card</t>
    </r>
    <r>
      <rPr>
        <sz val="11"/>
        <color rgb="FF000000"/>
        <rFont val="Calibri"/>
        <family val="2"/>
        <scheme val="minor"/>
      </rPr>
      <t xml:space="preserve">, which means I do not get my </t>
    </r>
    <r>
      <rPr>
        <b/>
        <sz val="11"/>
        <color rgb="FFFF0000"/>
        <rFont val="Calibri"/>
        <family val="2"/>
        <scheme val="minor"/>
      </rPr>
      <t>money back</t>
    </r>
    <r>
      <rPr>
        <sz val="11"/>
        <color rgb="FF000000"/>
        <rFont val="Calibri"/>
        <family val="2"/>
        <scheme val="minor"/>
      </rPr>
      <t>, but still have to spend it at home depot. And my net pay from doing your work was 50 dollars?? Does not seem fair, and I worked at Bethel Lowes for 2 years and never saw customer treatment in this way......</t>
    </r>
  </si>
  <si>
    <r>
      <t xml:space="preserve">I </t>
    </r>
    <r>
      <rPr>
        <b/>
        <sz val="11"/>
        <color rgb="FFFF0000"/>
        <rFont val="Calibri"/>
        <family val="2"/>
        <scheme val="minor"/>
      </rPr>
      <t>spent over an hour</t>
    </r>
    <r>
      <rPr>
        <sz val="11"/>
        <color rgb="FF000000"/>
        <rFont val="Calibri"/>
        <family val="2"/>
        <scheme val="minor"/>
      </rPr>
      <t xml:space="preserve"> </t>
    </r>
    <r>
      <rPr>
        <b/>
        <sz val="11"/>
        <color rgb="FFFF0000"/>
        <rFont val="Calibri"/>
        <family val="2"/>
        <scheme val="minor"/>
      </rPr>
      <t>on hold</t>
    </r>
    <r>
      <rPr>
        <sz val="11"/>
        <color rgb="FF000000"/>
        <rFont val="Calibri"/>
        <family val="2"/>
        <scheme val="minor"/>
      </rPr>
      <t xml:space="preserve"> on the phone until I was able to be talk to a rep The woman I talked to was fantastic- she </t>
    </r>
    <r>
      <rPr>
        <b/>
        <sz val="11"/>
        <color rgb="FFFF0000"/>
        <rFont val="Calibri"/>
        <family val="2"/>
        <scheme val="minor"/>
      </rPr>
      <t>called me back</t>
    </r>
    <r>
      <rPr>
        <sz val="11"/>
        <color rgb="FF000000"/>
        <rFont val="Calibri"/>
        <family val="2"/>
        <scheme val="minor"/>
      </rPr>
      <t xml:space="preserve"> and kept me up on what was happening with my problem.  Now if I get the light kit Im supposed to get in 10 days I will be content that my problem was solved</t>
    </r>
  </si>
  <si>
    <r>
      <t xml:space="preserve">Miguel listened to my problems and made sure he had all the information needed for my case. Home Depot local </t>
    </r>
    <r>
      <rPr>
        <b/>
        <sz val="11"/>
        <color rgb="FFFF0000"/>
        <rFont val="Calibri"/>
        <family val="2"/>
        <scheme val="minor"/>
      </rPr>
      <t>manager</t>
    </r>
    <r>
      <rPr>
        <sz val="11"/>
        <color rgb="FF000000"/>
        <rFont val="Calibri"/>
        <family val="2"/>
        <scheme val="minor"/>
      </rPr>
      <t xml:space="preserve"> </t>
    </r>
    <r>
      <rPr>
        <b/>
        <sz val="11"/>
        <color rgb="FFFF0000"/>
        <rFont val="Calibri"/>
        <family val="2"/>
        <scheme val="minor"/>
      </rPr>
      <t>got a hold</t>
    </r>
    <r>
      <rPr>
        <sz val="11"/>
        <color rgb="FF000000"/>
        <rFont val="Calibri"/>
        <family val="2"/>
        <scheme val="minor"/>
      </rPr>
      <t xml:space="preserve"> of me the same day, listened to my problems, immediately helped me and reassured it would not happen again. Lynn provided me with great solutions to my problem and was extremely helpful. Very much appreciated</t>
    </r>
  </si>
  <si>
    <r>
      <t xml:space="preserve">Yes, I will.  Home Depot needs to stop the politics for the love of money.  The </t>
    </r>
    <r>
      <rPr>
        <b/>
        <sz val="11"/>
        <color rgb="FFFF0000"/>
        <rFont val="Calibri"/>
        <family val="2"/>
        <scheme val="minor"/>
      </rPr>
      <t>stress</t>
    </r>
    <r>
      <rPr>
        <sz val="11"/>
        <color rgb="FF000000"/>
        <rFont val="Calibri"/>
        <family val="2"/>
        <scheme val="minor"/>
      </rPr>
      <t xml:space="preserve"> caused by YOUR </t>
    </r>
    <r>
      <rPr>
        <b/>
        <sz val="11"/>
        <color rgb="FFFF0000"/>
        <rFont val="Calibri"/>
        <family val="2"/>
        <scheme val="minor"/>
      </rPr>
      <t>policies</t>
    </r>
    <r>
      <rPr>
        <sz val="11"/>
        <color rgb="FF000000"/>
        <rFont val="Calibri"/>
        <family val="2"/>
        <scheme val="minor"/>
      </rPr>
      <t xml:space="preserve"> on the SO CALLED 10% </t>
    </r>
    <r>
      <rPr>
        <b/>
        <sz val="11"/>
        <color rgb="FFFF0000"/>
        <rFont val="Calibri"/>
        <family val="2"/>
        <scheme val="minor"/>
      </rPr>
      <t>discount</t>
    </r>
    <r>
      <rPr>
        <sz val="11"/>
        <color rgb="FF000000"/>
        <rFont val="Calibri"/>
        <family val="2"/>
        <scheme val="minor"/>
      </rPr>
      <t xml:space="preserve"> is a </t>
    </r>
    <r>
      <rPr>
        <b/>
        <sz val="11"/>
        <color rgb="FFFF0000"/>
        <rFont val="Calibri"/>
        <family val="2"/>
        <scheme val="minor"/>
      </rPr>
      <t>disgrace</t>
    </r>
    <r>
      <rPr>
        <sz val="11"/>
        <color rgb="FF000000"/>
        <rFont val="Calibri"/>
        <family val="2"/>
        <scheme val="minor"/>
      </rPr>
      <t xml:space="preserve"> to the Military Community.  You play the games of Well, this considered normal product!  Buying 3 pieces of lumber might not be a Hugh savings for you, but it is a savings to us, the Military, even if it is  $3.67.  I am still in the process of communication with the public affairs office on FT. Riley, KS.  Not only hat, but if the </t>
    </r>
    <r>
      <rPr>
        <b/>
        <sz val="11"/>
        <color rgb="FFFF0000"/>
        <rFont val="Calibri"/>
        <family val="2"/>
        <scheme val="minor"/>
      </rPr>
      <t>policy</t>
    </r>
    <r>
      <rPr>
        <sz val="11"/>
        <color rgb="FF000000"/>
        <rFont val="Calibri"/>
        <family val="2"/>
        <scheme val="minor"/>
      </rPr>
      <t xml:space="preserve"> does not change, I will not hesitate to consider local news.  Let me add that I have witnessed EVEN Extra Pro </t>
    </r>
    <r>
      <rPr>
        <b/>
        <sz val="11"/>
        <color rgb="FFFF0000"/>
        <rFont val="Calibri"/>
        <family val="2"/>
        <scheme val="minor"/>
      </rPr>
      <t>discounts</t>
    </r>
    <r>
      <rPr>
        <sz val="11"/>
        <color rgb="FF000000"/>
        <rFont val="Calibri"/>
        <family val="2"/>
        <scheme val="minor"/>
      </rPr>
      <t xml:space="preserve"> are not given back the discount, and for what In the Name of Wokeness!?  I will </t>
    </r>
    <r>
      <rPr>
        <b/>
        <sz val="11"/>
        <color rgb="FFFF0000"/>
        <rFont val="Calibri"/>
        <family val="2"/>
        <scheme val="minor"/>
      </rPr>
      <t>go out of my way</t>
    </r>
    <r>
      <rPr>
        <sz val="11"/>
        <color rgb="FF000000"/>
        <rFont val="Calibri"/>
        <family val="2"/>
        <scheme val="minor"/>
      </rPr>
      <t xml:space="preserve"> to travel to Topeka to Lowes for my discount.  Of course I do not expect any action to be taken care of.</t>
    </r>
  </si>
  <si>
    <r>
      <t xml:space="preserve">I submitted this survey before&amp;we purchased a Hampton Bay patio set about 12 years ago&amp;the cushion seat covers only ( inside cushions are okay) just need replacements of seat and back covers which first live agent said ,  text back with your questions when your next live agent can forward all your questions and photos when Hampton Bay back East can view photos to identify the model Collection we purchased. Agent said all conversations would be saved at my email address. Did that and next live agent said, we do not save any conversations from a previous text chat..he gave us 3rd party </t>
    </r>
    <r>
      <rPr>
        <b/>
        <sz val="11"/>
        <color rgb="FFFF0000"/>
        <rFont val="Calibri"/>
        <family val="2"/>
        <scheme val="minor"/>
      </rPr>
      <t>contacts</t>
    </r>
    <r>
      <rPr>
        <sz val="11"/>
        <color rgb="FF000000"/>
        <rFont val="Calibri"/>
        <family val="2"/>
        <scheme val="minor"/>
      </rPr>
      <t xml:space="preserve"> to try and </t>
    </r>
    <r>
      <rPr>
        <b/>
        <sz val="11"/>
        <color rgb="FFFF0000"/>
        <rFont val="Calibri"/>
        <family val="2"/>
        <scheme val="minor"/>
      </rPr>
      <t>figure out</t>
    </r>
    <r>
      <rPr>
        <sz val="11"/>
        <color rgb="FF000000"/>
        <rFont val="Calibri"/>
        <family val="2"/>
        <scheme val="minor"/>
      </rPr>
      <t xml:space="preserve"> what set we purchased by showing photos ..tried several , sent photos and </t>
    </r>
    <r>
      <rPr>
        <b/>
        <sz val="11"/>
        <color rgb="FFFF0000"/>
        <rFont val="Calibri"/>
        <family val="2"/>
        <scheme val="minor"/>
      </rPr>
      <t>never heard back</t>
    </r>
    <r>
      <rPr>
        <sz val="11"/>
        <color rgb="FF000000"/>
        <rFont val="Calibri"/>
        <family val="2"/>
        <scheme val="minor"/>
      </rPr>
      <t xml:space="preserve"> from any of the 3rd party contacts..</t>
    </r>
    <r>
      <rPr>
        <b/>
        <sz val="11"/>
        <color rgb="FFFF0000"/>
        <rFont val="Calibri"/>
        <family val="2"/>
        <scheme val="minor"/>
      </rPr>
      <t>frustrating</t>
    </r>
    <r>
      <rPr>
        <sz val="11"/>
        <color rgb="FF000000"/>
        <rFont val="Calibri"/>
        <family val="2"/>
        <scheme val="minor"/>
      </rPr>
      <t>..</t>
    </r>
  </si>
  <si>
    <r>
      <t xml:space="preserve">Rebecca was amazing on the phone however I got emails saying I never send them pictures and they tried to contact me but I never received any </t>
    </r>
    <r>
      <rPr>
        <b/>
        <sz val="11"/>
        <color rgb="FFFF0000"/>
        <rFont val="Calibri"/>
        <family val="2"/>
        <scheme val="minor"/>
      </rPr>
      <t>calls</t>
    </r>
    <r>
      <rPr>
        <sz val="11"/>
        <color rgb="FF000000"/>
        <rFont val="Calibri"/>
        <family val="2"/>
        <scheme val="minor"/>
      </rPr>
      <t xml:space="preserve"> and also after the original call I sent videos and pictures right after. Yet they said I did not. Which I did. And they closed my case. I am very very </t>
    </r>
    <r>
      <rPr>
        <b/>
        <sz val="11"/>
        <color rgb="FFFF0000"/>
        <rFont val="Calibri"/>
        <family val="2"/>
        <scheme val="minor"/>
      </rPr>
      <t>upset</t>
    </r>
    <r>
      <rPr>
        <sz val="11"/>
        <color rgb="FF000000"/>
        <rFont val="Calibri"/>
        <family val="2"/>
        <scheme val="minor"/>
      </rPr>
      <t xml:space="preserve"> about this.</t>
    </r>
  </si>
  <si>
    <r>
      <t xml:space="preserve">It was a little </t>
    </r>
    <r>
      <rPr>
        <b/>
        <sz val="11"/>
        <color rgb="FFFF0000"/>
        <rFont val="Calibri"/>
        <family val="2"/>
        <scheme val="minor"/>
      </rPr>
      <t>frustrating</t>
    </r>
    <r>
      <rPr>
        <sz val="11"/>
        <color rgb="FF000000"/>
        <rFont val="Calibri"/>
        <family val="2"/>
        <scheme val="minor"/>
      </rPr>
      <t xml:space="preserve"> because I bought the pergola 2 years ago. When I asked for </t>
    </r>
    <r>
      <rPr>
        <b/>
        <sz val="11"/>
        <color rgb="FFFF0000"/>
        <rFont val="Calibri"/>
        <family val="2"/>
        <scheme val="minor"/>
      </rPr>
      <t>replacement</t>
    </r>
    <r>
      <rPr>
        <sz val="11"/>
        <color rgb="FF000000"/>
        <rFont val="Calibri"/>
        <family val="2"/>
        <scheme val="minor"/>
      </rPr>
      <t xml:space="preserve"> parts she could not guarantee I would be able to purchase them. Without these parts the pergola is useless and </t>
    </r>
    <r>
      <rPr>
        <b/>
        <sz val="11"/>
        <color rgb="FFFF0000"/>
        <rFont val="Calibri"/>
        <family val="2"/>
        <scheme val="minor"/>
      </rPr>
      <t>would not work</t>
    </r>
    <r>
      <rPr>
        <sz val="11"/>
        <color rgb="FF000000"/>
        <rFont val="Calibri"/>
        <family val="2"/>
        <scheme val="minor"/>
      </rPr>
      <t xml:space="preserve">. Tomorrow will be one week since the call and I still do not have an answer to the decision about my case. Just a little frustrating. I have always used Home Depot for my repairs over Lowes but this is really </t>
    </r>
    <r>
      <rPr>
        <b/>
        <sz val="11"/>
        <color rgb="FFFF0000"/>
        <rFont val="Calibri"/>
        <family val="2"/>
        <scheme val="minor"/>
      </rPr>
      <t>aggravating</t>
    </r>
    <r>
      <rPr>
        <sz val="11"/>
        <color rgb="FF000000"/>
        <rFont val="Calibri"/>
        <family val="2"/>
        <scheme val="minor"/>
      </rPr>
      <t>.</t>
    </r>
  </si>
  <si>
    <r>
      <t xml:space="preserve">Maybe set the customer expectations correctly. That the delivery date may change and Home Depot does not communicate with you once purchase is done in </t>
    </r>
    <r>
      <rPr>
        <b/>
        <sz val="11"/>
        <color rgb="FFFF0000"/>
        <rFont val="Calibri"/>
        <family val="2"/>
        <scheme val="minor"/>
      </rPr>
      <t>store</t>
    </r>
    <r>
      <rPr>
        <sz val="11"/>
        <color rgb="FF000000"/>
        <rFont val="Calibri"/>
        <family val="2"/>
        <scheme val="minor"/>
      </rPr>
      <t xml:space="preserve">. Open up a concern with Home Depot online received an email and responded to the email. Silence ever since. Home Depot does not care about their customers once the sale is completed. As much as I </t>
    </r>
    <r>
      <rPr>
        <b/>
        <sz val="11"/>
        <color rgb="FFFF0000"/>
        <rFont val="Calibri"/>
        <family val="2"/>
        <scheme val="minor"/>
      </rPr>
      <t>hate</t>
    </r>
    <r>
      <rPr>
        <sz val="11"/>
        <color rgb="FF000000"/>
        <rFont val="Calibri"/>
        <family val="2"/>
        <scheme val="minor"/>
      </rPr>
      <t xml:space="preserve"> the blue store I will have to give them a chance now. Still need to finish my new home. would not be doing that with Home Depot. Pretty </t>
    </r>
    <r>
      <rPr>
        <b/>
        <sz val="11"/>
        <color rgb="FFFF0000"/>
        <rFont val="Calibri"/>
        <family val="2"/>
        <scheme val="minor"/>
      </rPr>
      <t>sad</t>
    </r>
    <r>
      <rPr>
        <sz val="11"/>
        <color rgb="FF000000"/>
        <rFont val="Calibri"/>
        <family val="2"/>
        <scheme val="minor"/>
      </rPr>
      <t xml:space="preserve"> after the money weve already spent with you.</t>
    </r>
  </si>
  <si>
    <r>
      <t xml:space="preserve">Its a hassle to have to go through the manufacturer and not Home Depot directly to redeem your </t>
    </r>
    <r>
      <rPr>
        <b/>
        <sz val="11"/>
        <color rgb="FFFF0000"/>
        <rFont val="Calibri"/>
        <family val="2"/>
        <scheme val="minor"/>
      </rPr>
      <t>warranty</t>
    </r>
    <r>
      <rPr>
        <sz val="11"/>
        <color rgb="FF000000"/>
        <rFont val="Calibri"/>
        <family val="2"/>
        <scheme val="minor"/>
      </rPr>
      <t xml:space="preserve"> and it was also </t>
    </r>
    <r>
      <rPr>
        <b/>
        <sz val="11"/>
        <color rgb="FFFF0000"/>
        <rFont val="Calibri"/>
        <family val="2"/>
        <scheme val="minor"/>
      </rPr>
      <t>disappointing</t>
    </r>
    <r>
      <rPr>
        <sz val="11"/>
        <color rgb="FF000000"/>
        <rFont val="Calibri"/>
        <family val="2"/>
        <scheme val="minor"/>
      </rPr>
      <t xml:space="preserve"> that they </t>
    </r>
    <r>
      <rPr>
        <b/>
        <sz val="11"/>
        <color rgb="FFFF0000"/>
        <rFont val="Calibri"/>
        <family val="2"/>
        <scheme val="minor"/>
      </rPr>
      <t>could not help me</t>
    </r>
    <r>
      <rPr>
        <sz val="11"/>
        <color rgb="FF000000"/>
        <rFont val="Calibri"/>
        <family val="2"/>
        <scheme val="minor"/>
      </rPr>
      <t xml:space="preserve"> locate a receipt on my pro account. I had to go back to bank records to find what it.</t>
    </r>
  </si>
  <si>
    <r>
      <t xml:space="preserve">The customer service representative was wonderful. It took her to get a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and regional mgr (Kalisha Taylor and Stephen Probicki) to just do what they said they would do. Its completely </t>
    </r>
    <r>
      <rPr>
        <b/>
        <sz val="11"/>
        <color rgb="FFFF0000"/>
        <rFont val="Calibri"/>
        <family val="2"/>
        <scheme val="minor"/>
      </rPr>
      <t>ridiculous</t>
    </r>
    <r>
      <rPr>
        <sz val="11"/>
        <color rgb="FF000000"/>
        <rFont val="Calibri"/>
        <family val="2"/>
        <scheme val="minor"/>
      </rPr>
      <t xml:space="preserve"> that after a nightmarish kitchen installation (that took </t>
    </r>
    <r>
      <rPr>
        <b/>
        <sz val="11"/>
        <color rgb="FFFF0000"/>
        <rFont val="Calibri"/>
        <family val="2"/>
        <scheme val="minor"/>
      </rPr>
      <t>8 months</t>
    </r>
    <r>
      <rPr>
        <sz val="11"/>
        <color rgb="FF000000"/>
        <rFont val="Calibri"/>
        <family val="2"/>
        <scheme val="minor"/>
      </rPr>
      <t xml:space="preserve"> to complete) that I still had to chase these leaders for over a month for the status of my </t>
    </r>
    <r>
      <rPr>
        <b/>
        <sz val="11"/>
        <color rgb="FFFF0000"/>
        <rFont val="Calibri"/>
        <family val="2"/>
        <scheme val="minor"/>
      </rPr>
      <t>compensation</t>
    </r>
    <r>
      <rPr>
        <sz val="11"/>
        <color rgb="FF000000"/>
        <rFont val="Calibri"/>
        <family val="2"/>
        <scheme val="minor"/>
      </rPr>
      <t xml:space="preserve"> for all of their stores errors. And then they went completely radio </t>
    </r>
    <r>
      <rPr>
        <b/>
        <sz val="11"/>
        <color rgb="FFFF0000"/>
        <rFont val="Calibri"/>
        <family val="2"/>
        <scheme val="minor"/>
      </rPr>
      <t>silent</t>
    </r>
    <r>
      <rPr>
        <sz val="11"/>
        <color rgb="FF000000"/>
        <rFont val="Calibri"/>
        <family val="2"/>
        <scheme val="minor"/>
      </rPr>
      <t xml:space="preserve"> and </t>
    </r>
    <r>
      <rPr>
        <b/>
        <sz val="11"/>
        <color rgb="FFFF0000"/>
        <rFont val="Calibri"/>
        <family val="2"/>
        <scheme val="minor"/>
      </rPr>
      <t>did not respond to my</t>
    </r>
    <r>
      <rPr>
        <sz val="11"/>
        <color rgb="FF000000"/>
        <rFont val="Calibri"/>
        <family val="2"/>
        <scheme val="minor"/>
      </rPr>
      <t xml:space="preserve"> inquiries FOR OVER TWO </t>
    </r>
    <r>
      <rPr>
        <b/>
        <sz val="11"/>
        <color rgb="FFFF0000"/>
        <rFont val="Calibri"/>
        <family val="2"/>
        <scheme val="minor"/>
      </rPr>
      <t>WEEKS</t>
    </r>
    <r>
      <rPr>
        <sz val="11"/>
        <color rgb="FF000000"/>
        <rFont val="Calibri"/>
        <family val="2"/>
        <scheme val="minor"/>
      </rPr>
      <t>. had it not been for the customer service rep that expedited the resolution and getting me the check, I likely could have pursued next steps against you because the agreement that Kalisha and Steve gave me - and we signed - stated that HD agreed to issue payment within 15 days of receipt of signed copy. And it took well over a month.   Do better.</t>
    </r>
  </si>
  <si>
    <r>
      <t xml:space="preserve">Yes!  Home Depot service personnel listened to my issue and sent two items that could remedy my issue.  However, when the electrician arrived and I described the issue the same way I had explained to Home Depot, he suggested the wall </t>
    </r>
    <r>
      <rPr>
        <b/>
        <sz val="11"/>
        <color rgb="FFFF0000"/>
        <rFont val="Calibri"/>
        <family val="2"/>
        <scheme val="minor"/>
      </rPr>
      <t>switch</t>
    </r>
    <r>
      <rPr>
        <sz val="11"/>
        <color rgb="FF000000"/>
        <rFont val="Calibri"/>
        <family val="2"/>
        <scheme val="minor"/>
      </rPr>
      <t xml:space="preserve"> was the only problem&amp;and he was correct!  I provided the wall switch which he changed and he presented me with a $150 bill! Thats more than the fan/light cost! If you had suggested a switch issue (based on the same information) I never could have called an electrician!</t>
    </r>
  </si>
  <si>
    <r>
      <t xml:space="preserve">I appreciated hector.  If the </t>
    </r>
    <r>
      <rPr>
        <b/>
        <sz val="11"/>
        <color rgb="FFFF0000"/>
        <rFont val="Calibri"/>
        <family val="2"/>
        <scheme val="minor"/>
      </rPr>
      <t>store</t>
    </r>
    <r>
      <rPr>
        <sz val="11"/>
        <color rgb="FF000000"/>
        <rFont val="Calibri"/>
        <family val="2"/>
        <scheme val="minor"/>
      </rPr>
      <t xml:space="preserve"> had done the transaction correctly the </t>
    </r>
    <r>
      <rPr>
        <b/>
        <sz val="11"/>
        <color rgb="FFFF0000"/>
        <rFont val="Calibri"/>
        <family val="2"/>
        <scheme val="minor"/>
      </rPr>
      <t>first time</t>
    </r>
    <r>
      <rPr>
        <sz val="11"/>
        <color rgb="FF000000"/>
        <rFont val="Calibri"/>
        <family val="2"/>
        <scheme val="minor"/>
      </rPr>
      <t xml:space="preserve">, I would not have had to spend </t>
    </r>
    <r>
      <rPr>
        <b/>
        <sz val="11"/>
        <color rgb="FFFF0000"/>
        <rFont val="Calibri"/>
        <family val="2"/>
        <scheme val="minor"/>
      </rPr>
      <t>30 minutes</t>
    </r>
    <r>
      <rPr>
        <sz val="11"/>
        <color rgb="FF000000"/>
        <rFont val="Calibri"/>
        <family val="2"/>
        <scheme val="minor"/>
      </rPr>
      <t xml:space="preserve"> on the phone getting it solved.</t>
    </r>
  </si>
  <si>
    <r>
      <t xml:space="preserve">The Astro turf experience with Home Depot has been nothing short of a </t>
    </r>
    <r>
      <rPr>
        <b/>
        <sz val="11"/>
        <color rgb="FFFF0000"/>
        <rFont val="Calibri"/>
        <family val="2"/>
        <scheme val="minor"/>
      </rPr>
      <t>disaster</t>
    </r>
    <r>
      <rPr>
        <sz val="11"/>
        <color rgb="FF000000"/>
        <rFont val="Calibri"/>
        <family val="2"/>
        <scheme val="minor"/>
      </rPr>
      <t>.  The ordering, the non delivery to the specific instructions I gave to where to put the turf. If I could attach a picture to this form, the delivery was basically dumped in my driveway.  When I called and placed my order of how many sq. Feet I needed, the turf company told me my measurements were wrong and I need the amount they came up with. Of course, now I have 33 feet of extra turf thats not needed that Im stuck with.  My measurements were correct. My delivery date was called and scheduled for Friday. I hired a crew to install my turf Saturday morning and with no turf, I still had to pay them. ($450) But HD gave me 250 of that back, (big whoop).   Turf company suckered me into more turf Delivery never showed on scheduled time Im out $$ for the crew I hired And now I have 33 feet of extra turf.   Guess Im a Lowes customer now.</t>
    </r>
  </si>
  <si>
    <r>
      <t xml:space="preserve">My responses above are not a reflection on Morgana. She did what she could I suppose by forwarding information on, however, I am so displeased with the fact that nothing can be done about my outside table and chairs, which are peeling and rusting. I believe it is poor workmanship, because I have the umbrella to match And it is perfect condition. This is a table and chairs that is still being sold at Home Depot, and it really bothers me that you are selling merchandise that is </t>
    </r>
    <r>
      <rPr>
        <b/>
        <sz val="11"/>
        <color rgb="FFFF0000"/>
        <rFont val="Calibri"/>
        <family val="2"/>
        <scheme val="minor"/>
      </rPr>
      <t>inferior</t>
    </r>
    <r>
      <rPr>
        <sz val="11"/>
        <color rgb="FF000000"/>
        <rFont val="Calibri"/>
        <family val="2"/>
        <scheme val="minor"/>
      </rPr>
      <t xml:space="preserve"> and you will not stand behind it. You must go to Hampton bay, the manufacture and have them take my table away and best and see why just mine is doing this after I protected it during the winter months by bringing it indoors since I am not in this home for six months out of the year during the month of October to March. I would like to take this matter further and appeal your position on not doing anything about this. This has never happened in the 35 years I have shopped Home Depot, most recently buying a refrigerator a few months ago that I sure hope youll stand behind. I would like a response from management if possible. Thank you for your </t>
    </r>
    <r>
      <rPr>
        <b/>
        <sz val="11"/>
        <color rgb="FFFF0000"/>
        <rFont val="Calibri"/>
        <family val="2"/>
        <scheme val="minor"/>
      </rPr>
      <t>consideration</t>
    </r>
    <r>
      <rPr>
        <sz val="11"/>
        <color rgb="FF000000"/>
        <rFont val="Calibri"/>
        <family val="2"/>
        <scheme val="minor"/>
      </rPr>
      <t xml:space="preserve"> to this matter.</t>
    </r>
  </si>
  <si>
    <r>
      <t xml:space="preserve">Your </t>
    </r>
    <r>
      <rPr>
        <b/>
        <sz val="11"/>
        <color rgb="FFFF0000"/>
        <rFont val="Calibri"/>
        <family val="2"/>
        <scheme val="minor"/>
      </rPr>
      <t>store</t>
    </r>
    <r>
      <rPr>
        <sz val="11"/>
        <color rgb="FF000000"/>
        <rFont val="Calibri"/>
        <family val="2"/>
        <scheme val="minor"/>
      </rPr>
      <t xml:space="preserve"> has the worst customer service . Every time I called to let you know nothing gets result . Your management at this store does not care  about their customer service. I would try not to shop at your store.</t>
    </r>
  </si>
  <si>
    <r>
      <t xml:space="preserve">My AC installation is still incomplete. Were going on 3 </t>
    </r>
    <r>
      <rPr>
        <b/>
        <sz val="11"/>
        <color rgb="FFFF0000"/>
        <rFont val="Calibri"/>
        <family val="2"/>
        <scheme val="minor"/>
      </rPr>
      <t>weeks</t>
    </r>
    <r>
      <rPr>
        <sz val="11"/>
        <color rgb="FF000000"/>
        <rFont val="Calibri"/>
        <family val="2"/>
        <scheme val="minor"/>
      </rPr>
      <t>. The subcontractor has been unresponsive and unbearable to work with.</t>
    </r>
  </si>
  <si>
    <r>
      <t xml:space="preserve">I had bought a patio set in 2018. The glass table top was </t>
    </r>
    <r>
      <rPr>
        <b/>
        <sz val="11"/>
        <color rgb="FFFF0000"/>
        <rFont val="Calibri"/>
        <family val="2"/>
        <scheme val="minor"/>
      </rPr>
      <t>broken</t>
    </r>
    <r>
      <rPr>
        <sz val="11"/>
        <color rgb="FF000000"/>
        <rFont val="Calibri"/>
        <family val="2"/>
        <scheme val="minor"/>
      </rPr>
      <t xml:space="preserve"> by a storm. I needed to </t>
    </r>
    <r>
      <rPr>
        <b/>
        <sz val="11"/>
        <color rgb="FFFF0000"/>
        <rFont val="Calibri"/>
        <family val="2"/>
        <scheme val="minor"/>
      </rPr>
      <t>replace</t>
    </r>
    <r>
      <rPr>
        <sz val="11"/>
        <color rgb="FF000000"/>
        <rFont val="Calibri"/>
        <family val="2"/>
        <scheme val="minor"/>
      </rPr>
      <t xml:space="preserve"> the top and was informed that that 51.5 diameter table is no longer made, and thus you cannot replace the top. Very </t>
    </r>
    <r>
      <rPr>
        <b/>
        <sz val="11"/>
        <color rgb="FFFF0000"/>
        <rFont val="Calibri"/>
        <family val="2"/>
        <scheme val="minor"/>
      </rPr>
      <t>disappointing</t>
    </r>
    <r>
      <rPr>
        <sz val="11"/>
        <color rgb="FF000000"/>
        <rFont val="Calibri"/>
        <family val="2"/>
        <scheme val="minor"/>
      </rPr>
      <t>. The rest of the set is still serviceable. Your available sets are smaller and less sturdy. 9</t>
    </r>
  </si>
  <si>
    <r>
      <t xml:space="preserve">The # given for Hampton Bay customer service </t>
    </r>
    <r>
      <rPr>
        <b/>
        <sz val="11"/>
        <color rgb="FFFF0000"/>
        <rFont val="Calibri"/>
        <family val="2"/>
        <scheme val="minor"/>
      </rPr>
      <t>does not work</t>
    </r>
    <r>
      <rPr>
        <sz val="11"/>
        <color rgb="FF000000"/>
        <rFont val="Calibri"/>
        <family val="2"/>
        <scheme val="minor"/>
      </rPr>
      <t xml:space="preserve"> or appear to be in service.</t>
    </r>
  </si>
  <si>
    <r>
      <t xml:space="preserve">Getting to someone who could look up a receipt took </t>
    </r>
    <r>
      <rPr>
        <b/>
        <sz val="11"/>
        <color rgb="FFFF0000"/>
        <rFont val="Calibri"/>
        <family val="2"/>
        <scheme val="minor"/>
      </rPr>
      <t>45 minutes</t>
    </r>
    <r>
      <rPr>
        <sz val="11"/>
        <color rgb="FF000000"/>
        <rFont val="Calibri"/>
        <family val="2"/>
        <scheme val="minor"/>
      </rPr>
      <t xml:space="preserve"> and several </t>
    </r>
    <r>
      <rPr>
        <b/>
        <sz val="11"/>
        <color rgb="FFFF0000"/>
        <rFont val="Calibri"/>
        <family val="2"/>
        <scheme val="minor"/>
      </rPr>
      <t>calls</t>
    </r>
    <r>
      <rPr>
        <sz val="11"/>
        <color rgb="FF000000"/>
        <rFont val="Calibri"/>
        <family val="2"/>
        <scheme val="minor"/>
      </rPr>
      <t xml:space="preserve">. In the past I could simply type 7 and then 5.. now I don''t know what you did but it is very </t>
    </r>
    <r>
      <rPr>
        <b/>
        <sz val="11"/>
        <color rgb="FFFF0000"/>
        <rFont val="Calibri"/>
        <family val="2"/>
        <scheme val="minor"/>
      </rPr>
      <t>complicated</t>
    </r>
    <r>
      <rPr>
        <sz val="11"/>
        <color rgb="FF000000"/>
        <rFont val="Calibri"/>
        <family val="2"/>
        <scheme val="minor"/>
      </rPr>
      <t>.</t>
    </r>
  </si>
  <si>
    <r>
      <t xml:space="preserve">Its too bad my experience on the phone with corporate cannot happen in your stores. The service I received in the </t>
    </r>
    <r>
      <rPr>
        <b/>
        <sz val="11"/>
        <color rgb="FFFF0000"/>
        <rFont val="Calibri"/>
        <family val="2"/>
        <scheme val="minor"/>
      </rPr>
      <t>store</t>
    </r>
    <r>
      <rPr>
        <sz val="11"/>
        <color rgb="FF000000"/>
        <rFont val="Calibri"/>
        <family val="2"/>
        <scheme val="minor"/>
      </rPr>
      <t xml:space="preserve"> was </t>
    </r>
    <r>
      <rPr>
        <b/>
        <sz val="11"/>
        <color rgb="FFFF0000"/>
        <rFont val="Calibri"/>
        <family val="2"/>
        <scheme val="minor"/>
      </rPr>
      <t>horrible</t>
    </r>
    <r>
      <rPr>
        <sz val="11"/>
        <color rgb="FF000000"/>
        <rFont val="Calibri"/>
        <family val="2"/>
        <scheme val="minor"/>
      </rPr>
      <t>. Thats the reason I would not shop at a Home Depot anymore. I will take my business to ace or Lowes. They appreciate their customers.</t>
    </r>
  </si>
  <si>
    <r>
      <t xml:space="preserve">William was very helpful but I am still </t>
    </r>
    <r>
      <rPr>
        <b/>
        <sz val="11"/>
        <color rgb="FFFF0000"/>
        <rFont val="Calibri"/>
        <family val="2"/>
        <scheme val="minor"/>
      </rPr>
      <t>upset</t>
    </r>
    <r>
      <rPr>
        <sz val="11"/>
        <color rgb="FF000000"/>
        <rFont val="Calibri"/>
        <family val="2"/>
        <scheme val="minor"/>
      </rPr>
      <t xml:space="preserve"> with Home Depot.  Does not make sense that you cannot use a </t>
    </r>
    <r>
      <rPr>
        <b/>
        <sz val="11"/>
        <color rgb="FFFF0000"/>
        <rFont val="Calibri"/>
        <family val="2"/>
        <scheme val="minor"/>
      </rPr>
      <t>gift card</t>
    </r>
    <r>
      <rPr>
        <sz val="11"/>
        <color rgb="FF000000"/>
        <rFont val="Calibri"/>
        <family val="2"/>
        <scheme val="minor"/>
      </rPr>
      <t xml:space="preserve"> if you have used a coupon.  No other stores do that. A gift card is cash and could be treated as such! You need to change your </t>
    </r>
    <r>
      <rPr>
        <b/>
        <sz val="11"/>
        <color rgb="FFFF0000"/>
        <rFont val="Calibri"/>
        <family val="2"/>
        <scheme val="minor"/>
      </rPr>
      <t>policy</t>
    </r>
    <r>
      <rPr>
        <sz val="11"/>
        <color rgb="FF000000"/>
        <rFont val="Calibri"/>
        <family val="2"/>
        <scheme val="minor"/>
      </rPr>
      <t>!</t>
    </r>
  </si>
  <si>
    <r>
      <t xml:space="preserve">I have called </t>
    </r>
    <r>
      <rPr>
        <b/>
        <sz val="11"/>
        <color rgb="FFFF0000"/>
        <rFont val="Calibri"/>
        <family val="2"/>
        <scheme val="minor"/>
      </rPr>
      <t>multiple times</t>
    </r>
    <r>
      <rPr>
        <sz val="11"/>
        <color rgb="FF000000"/>
        <rFont val="Calibri"/>
        <family val="2"/>
        <scheme val="minor"/>
      </rPr>
      <t xml:space="preserve"> to get a grill picked up that </t>
    </r>
    <r>
      <rPr>
        <b/>
        <sz val="11"/>
        <color rgb="FFFF0000"/>
        <rFont val="Calibri"/>
        <family val="2"/>
        <scheme val="minor"/>
      </rPr>
      <t>is not working</t>
    </r>
    <r>
      <rPr>
        <sz val="11"/>
        <color rgb="FF000000"/>
        <rFont val="Calibri"/>
        <family val="2"/>
        <scheme val="minor"/>
      </rPr>
      <t xml:space="preserve">. I have been told multiple times it was on the list, it was never picked up. I </t>
    </r>
    <r>
      <rPr>
        <b/>
        <sz val="11"/>
        <color rgb="FFFF0000"/>
        <rFont val="Calibri"/>
        <family val="2"/>
        <scheme val="minor"/>
      </rPr>
      <t>called again</t>
    </r>
    <r>
      <rPr>
        <sz val="11"/>
        <color rgb="FF000000"/>
        <rFont val="Calibri"/>
        <family val="2"/>
        <scheme val="minor"/>
      </rPr>
      <t xml:space="preserve"> and they said it would be picked up on Thursday 6-29. It was not: I called and they said </t>
    </r>
    <r>
      <rPr>
        <b/>
        <sz val="11"/>
        <color rgb="FFFF0000"/>
        <rFont val="Calibri"/>
        <family val="2"/>
        <scheme val="minor"/>
      </rPr>
      <t>not sure</t>
    </r>
    <r>
      <rPr>
        <sz val="11"/>
        <color rgb="FF000000"/>
        <rFont val="Calibri"/>
        <family val="2"/>
        <scheme val="minor"/>
      </rPr>
      <t xml:space="preserve"> why you were told that, its on the schedule for 7-6. Not sure what to believe</t>
    </r>
  </si>
  <si>
    <r>
      <t xml:space="preserve">The first customer service representative I spoke to was totally useless. She told me that she </t>
    </r>
    <r>
      <rPr>
        <b/>
        <sz val="11"/>
        <color rgb="FFFF0000"/>
        <rFont val="Calibri"/>
        <family val="2"/>
        <scheme val="minor"/>
      </rPr>
      <t>could not help me</t>
    </r>
    <r>
      <rPr>
        <sz val="11"/>
        <color rgb="FF000000"/>
        <rFont val="Calibri"/>
        <family val="2"/>
        <scheme val="minor"/>
      </rPr>
      <t xml:space="preserve"> &amp; I needed to contact Hudsons Bay because it was a Gluckstein product &amp; gave me their phone number! I could not believe it! Why would I contact Hudsons Bay when I purchased the produce from Home Depot? I called Home Depot customer care again &amp; spoke to Alberto who looked after my problem &amp; ordered the parts I needed to </t>
    </r>
    <r>
      <rPr>
        <b/>
        <sz val="11"/>
        <color rgb="FFFF0000"/>
        <rFont val="Calibri"/>
        <family val="2"/>
        <scheme val="minor"/>
      </rPr>
      <t>replace</t>
    </r>
    <r>
      <rPr>
        <sz val="11"/>
        <color rgb="FF000000"/>
        <rFont val="Calibri"/>
        <family val="2"/>
        <scheme val="minor"/>
      </rPr>
      <t>. Thank you to Alberto!</t>
    </r>
  </si>
  <si>
    <r>
      <t xml:space="preserve">Can''t even buy the </t>
    </r>
    <r>
      <rPr>
        <b/>
        <sz val="11"/>
        <color rgb="FFFF0000"/>
        <rFont val="Calibri"/>
        <family val="2"/>
        <scheme val="minor"/>
      </rPr>
      <t>broken part</t>
    </r>
    <r>
      <rPr>
        <sz val="11"/>
        <color rgb="FF000000"/>
        <rFont val="Calibri"/>
        <family val="2"/>
        <scheme val="minor"/>
      </rPr>
      <t xml:space="preserve"> of an </t>
    </r>
    <r>
      <rPr>
        <b/>
        <sz val="11"/>
        <color rgb="FFFF0000"/>
        <rFont val="Calibri"/>
        <family val="2"/>
        <scheme val="minor"/>
      </rPr>
      <t>expensive</t>
    </r>
    <r>
      <rPr>
        <sz val="11"/>
        <color rgb="FF000000"/>
        <rFont val="Calibri"/>
        <family val="2"/>
        <scheme val="minor"/>
      </rPr>
      <t xml:space="preserve"> pergola we bought there</t>
    </r>
  </si>
  <si>
    <r>
      <t xml:space="preserve">When I brought my power washer into the </t>
    </r>
    <r>
      <rPr>
        <b/>
        <sz val="11"/>
        <color rgb="FFFF0000"/>
        <rFont val="Calibri"/>
        <family val="2"/>
        <scheme val="minor"/>
      </rPr>
      <t>store</t>
    </r>
    <r>
      <rPr>
        <sz val="11"/>
        <color rgb="FF000000"/>
        <rFont val="Calibri"/>
        <family val="2"/>
        <scheme val="minor"/>
      </rPr>
      <t xml:space="preserve"> for </t>
    </r>
    <r>
      <rPr>
        <b/>
        <sz val="11"/>
        <color rgb="FFFF0000"/>
        <rFont val="Calibri"/>
        <family val="2"/>
        <scheme val="minor"/>
      </rPr>
      <t>replacement</t>
    </r>
    <r>
      <rPr>
        <sz val="11"/>
        <color rgb="FF000000"/>
        <rFont val="Calibri"/>
        <family val="2"/>
        <scheme val="minor"/>
      </rPr>
      <t xml:space="preserve"> &amp; I was told that I have no recourse on it (forced me to buy my 3rd power washer from you yesterday) this old one I bought off you 2 years ago with a </t>
    </r>
    <r>
      <rPr>
        <b/>
        <sz val="11"/>
        <color rgb="FFFF0000"/>
        <rFont val="Calibri"/>
        <family val="2"/>
        <scheme val="minor"/>
      </rPr>
      <t>warranty</t>
    </r>
    <r>
      <rPr>
        <sz val="11"/>
        <color rgb="FF000000"/>
        <rFont val="Calibri"/>
        <family val="2"/>
        <scheme val="minor"/>
      </rPr>
      <t xml:space="preserve"> &amp; however now due to HD not having any of the details in your system and me not having a copy of the receipt &amp; Im stuck with another </t>
    </r>
    <r>
      <rPr>
        <b/>
        <sz val="11"/>
        <color rgb="FFFF0000"/>
        <rFont val="Calibri"/>
        <family val="2"/>
        <scheme val="minor"/>
      </rPr>
      <t>broken</t>
    </r>
    <r>
      <rPr>
        <sz val="11"/>
        <color rgb="FF000000"/>
        <rFont val="Calibri"/>
        <family val="2"/>
        <scheme val="minor"/>
      </rPr>
      <t xml:space="preserve"> unit.</t>
    </r>
  </si>
  <si>
    <r>
      <t xml:space="preserve">20 minute hold, then try they did not have part in stock. Now I </t>
    </r>
    <r>
      <rPr>
        <b/>
        <sz val="11"/>
        <color rgb="FFFF0000"/>
        <rFont val="Calibri"/>
        <family val="2"/>
        <scheme val="minor"/>
      </rPr>
      <t>have to wait</t>
    </r>
    <r>
      <rPr>
        <sz val="11"/>
        <color rgb="FF000000"/>
        <rFont val="Calibri"/>
        <family val="2"/>
        <scheme val="minor"/>
      </rPr>
      <t>.</t>
    </r>
  </si>
  <si>
    <r>
      <t xml:space="preserve">I ordered and received confirmation of a delivery time.  The day of delivery I was informed that the delivery driver forgot to load my merchandise. I purchased these for delivery because i did not have time to go get them and I needed them that day. You caused me </t>
    </r>
    <r>
      <rPr>
        <b/>
        <sz val="11"/>
        <color rgb="FFFF0000"/>
        <rFont val="Calibri"/>
        <family val="2"/>
        <scheme val="minor"/>
      </rPr>
      <t>3 hours</t>
    </r>
    <r>
      <rPr>
        <sz val="11"/>
        <color rgb="FF000000"/>
        <rFont val="Calibri"/>
        <family val="2"/>
        <scheme val="minor"/>
      </rPr>
      <t xml:space="preserve"> of driving and a huge problem as rain was coming down on the equipment I needed to protect with the tarps</t>
    </r>
  </si>
  <si>
    <r>
      <t xml:space="preserve">This special order has gone wrong from the start, sending me the wrong product is the just another mistake in a long line of them.  Add to that that I </t>
    </r>
    <r>
      <rPr>
        <b/>
        <sz val="11"/>
        <color rgb="FFFF0000"/>
        <rFont val="Calibri"/>
        <family val="2"/>
        <scheme val="minor"/>
      </rPr>
      <t>have to wait</t>
    </r>
    <r>
      <rPr>
        <sz val="11"/>
        <color rgb="FF000000"/>
        <rFont val="Calibri"/>
        <family val="2"/>
        <scheme val="minor"/>
      </rPr>
      <t xml:space="preserve"> another 2-3 </t>
    </r>
    <r>
      <rPr>
        <b/>
        <sz val="11"/>
        <color rgb="FFFF0000"/>
        <rFont val="Calibri"/>
        <family val="2"/>
        <scheme val="minor"/>
      </rPr>
      <t>weeks</t>
    </r>
    <r>
      <rPr>
        <sz val="11"/>
        <color rgb="FF000000"/>
        <rFont val="Calibri"/>
        <family val="2"/>
        <scheme val="minor"/>
      </rPr>
      <t xml:space="preserve"> for Home Depot to correct THEIR mistake, while everything we own is cleared out of the house and being stored in the </t>
    </r>
    <r>
      <rPr>
        <b/>
        <sz val="11"/>
        <color rgb="FFFF0000"/>
        <rFont val="Calibri"/>
        <family val="2"/>
        <scheme val="minor"/>
      </rPr>
      <t>heat</t>
    </r>
    <r>
      <rPr>
        <sz val="11"/>
        <color rgb="FF000000"/>
        <rFont val="Calibri"/>
        <family val="2"/>
        <scheme val="minor"/>
      </rPr>
      <t xml:space="preserve"> and humidity of our garage (because we were finally getting the floors installed after a 2 month wait, when the installer found HD had sent us the wrong order) and that we are walking around on cement floors - and this has been the </t>
    </r>
    <r>
      <rPr>
        <b/>
        <sz val="11"/>
        <color rgb="FFFF0000"/>
        <rFont val="Calibri"/>
        <family val="2"/>
        <scheme val="minor"/>
      </rPr>
      <t>worst experience</t>
    </r>
    <r>
      <rPr>
        <sz val="11"/>
        <color rgb="FF000000"/>
        <rFont val="Calibri"/>
        <family val="2"/>
        <scheme val="minor"/>
      </rPr>
      <t xml:space="preserve"> we have ever had. Customer Care did nothing for us, just pushed the can on down the line to our local </t>
    </r>
    <r>
      <rPr>
        <b/>
        <sz val="11"/>
        <color rgb="FFFF0000"/>
        <rFont val="Calibri"/>
        <family val="2"/>
        <scheme val="minor"/>
      </rPr>
      <t>store</t>
    </r>
    <r>
      <rPr>
        <sz val="11"/>
        <color rgb="FF000000"/>
        <rFont val="Calibri"/>
        <family val="2"/>
        <scheme val="minor"/>
      </rPr>
      <t>, who we did not even buy our product from (we ordered through the 800 #/measuring department.). It was totally useless calling Customer Care, or Customer No Care.</t>
    </r>
  </si>
  <si>
    <r>
      <t xml:space="preserve">We still have </t>
    </r>
    <r>
      <rPr>
        <b/>
        <sz val="11"/>
        <color rgb="FFFF0000"/>
        <rFont val="Calibri"/>
        <family val="2"/>
        <scheme val="minor"/>
      </rPr>
      <t>not heard anything</t>
    </r>
    <r>
      <rPr>
        <sz val="11"/>
        <color rgb="FF000000"/>
        <rFont val="Calibri"/>
        <family val="2"/>
        <scheme val="minor"/>
      </rPr>
      <t xml:space="preserve"> back regarding our patio chairs e we its the dye coming out all over our clothes, very </t>
    </r>
    <r>
      <rPr>
        <b/>
        <sz val="11"/>
        <color rgb="FFFF0000"/>
        <rFont val="Calibri"/>
        <family val="2"/>
        <scheme val="minor"/>
      </rPr>
      <t>disappointed</t>
    </r>
    <r>
      <rPr>
        <sz val="11"/>
        <color rgb="FF000000"/>
        <rFont val="Calibri"/>
        <family val="2"/>
        <scheme val="minor"/>
      </rPr>
      <t>.</t>
    </r>
  </si>
  <si>
    <r>
      <t xml:space="preserve">Have </t>
    </r>
    <r>
      <rPr>
        <b/>
        <sz val="11"/>
        <color rgb="FFFF0000"/>
        <rFont val="Calibri"/>
        <family val="2"/>
        <scheme val="minor"/>
      </rPr>
      <t>not heard back</t>
    </r>
    <r>
      <rPr>
        <sz val="11"/>
        <color rgb="FF000000"/>
        <rFont val="Calibri"/>
        <family val="2"/>
        <scheme val="minor"/>
      </rPr>
      <t xml:space="preserve"> from anyone regarding a timeframe on the drawer slides. After paying $500 for a desk that I cannot use its not very acceptable that I cannot even return it</t>
    </r>
  </si>
  <si>
    <r>
      <t xml:space="preserve">I commend The Home Depots customer service team. Everyone Ive dealt with has demonstrated sincere attention to finding a solution with a </t>
    </r>
    <r>
      <rPr>
        <b/>
        <sz val="11"/>
        <color rgb="FFFF0000"/>
        <rFont val="Calibri"/>
        <family val="2"/>
        <scheme val="minor"/>
      </rPr>
      <t>sense of urgency</t>
    </r>
    <r>
      <rPr>
        <sz val="11"/>
        <color rgb="FF000000"/>
        <rFont val="Calibri"/>
        <family val="2"/>
        <scheme val="minor"/>
      </rPr>
      <t>. Thank you.</t>
    </r>
  </si>
  <si>
    <r>
      <t xml:space="preserve">What happened to me on June 2 was not my fault. The employees were trying to ring up some things for me. It kept coming up wrong. Then I was told if I went ahead and finish the transaction they maybe everything would come off. It did not. I was </t>
    </r>
    <r>
      <rPr>
        <b/>
        <sz val="11"/>
        <color rgb="FFFF0000"/>
        <rFont val="Calibri"/>
        <family val="2"/>
        <scheme val="minor"/>
      </rPr>
      <t>upset</t>
    </r>
    <r>
      <rPr>
        <sz val="11"/>
        <color rgb="FF000000"/>
        <rFont val="Calibri"/>
        <family val="2"/>
        <scheme val="minor"/>
      </rPr>
      <t xml:space="preserve">, crying, tired and told the associate that I did not want the stuff, because it rang up </t>
    </r>
    <r>
      <rPr>
        <b/>
        <sz val="11"/>
        <color rgb="FFFF0000"/>
        <rFont val="Calibri"/>
        <family val="2"/>
        <scheme val="minor"/>
      </rPr>
      <t>wrong price</t>
    </r>
    <r>
      <rPr>
        <sz val="11"/>
        <color rgb="FF000000"/>
        <rFont val="Calibri"/>
        <family val="2"/>
        <scheme val="minor"/>
      </rPr>
      <t xml:space="preserve">. We left the register and went to service desk, where he proceeded to take the chargers and battery operated chainsaw off. I kept my trash bags. One day I was looking at my bill and saw </t>
    </r>
    <r>
      <rPr>
        <b/>
        <sz val="11"/>
        <color rgb="FFFF0000"/>
        <rFont val="Calibri"/>
        <family val="2"/>
        <scheme val="minor"/>
      </rPr>
      <t>I was charged</t>
    </r>
    <r>
      <rPr>
        <sz val="11"/>
        <color rgb="FF000000"/>
        <rFont val="Calibri"/>
        <family val="2"/>
        <scheme val="minor"/>
      </rPr>
      <t xml:space="preserve"> $90 that day. I contacted the credit card company and told them what happened. They were investigating it. Then, this Friday, June 30, to try to correct the mistake. They pulled up the receipts from that day, June 2. She knew something did not look right She called the manage who looked at them and said I only get a partial </t>
    </r>
    <r>
      <rPr>
        <b/>
        <sz val="11"/>
        <color rgb="FFFF0000"/>
        <rFont val="Calibri"/>
        <family val="2"/>
        <scheme val="minor"/>
      </rPr>
      <t>refund</t>
    </r>
    <r>
      <rPr>
        <sz val="11"/>
        <color rgb="FF000000"/>
        <rFont val="Calibri"/>
        <family val="2"/>
        <scheme val="minor"/>
      </rPr>
      <t>. He was very condescending. I tried to tell him, that we walked from one register where it rung up to the service desk. The merchandise never left the building. He was still adamant. When I called corporate, Orlando said I did not return all of the merchandise, so I would not get a full refund. Ive been trying to explain that I wanted the full refund on the batteries and the chainsaw. I have never been so upset and humiliated in my entire life. I do not owe the full $90. I only owe for the two boxes of trash bags. I left only with the trash bags.</t>
    </r>
  </si>
  <si>
    <r>
      <t xml:space="preserve">Its too early to see if the </t>
    </r>
    <r>
      <rPr>
        <b/>
        <sz val="11"/>
        <color rgb="FFFF0000"/>
        <rFont val="Calibri"/>
        <family val="2"/>
        <scheme val="minor"/>
      </rPr>
      <t>replacement</t>
    </r>
    <r>
      <rPr>
        <sz val="11"/>
        <color rgb="FF000000"/>
        <rFont val="Calibri"/>
        <family val="2"/>
        <scheme val="minor"/>
      </rPr>
      <t xml:space="preserve"> part will get here. However Jorge was sure it would be processed and sent.  He was easy to deal with. Hopefully the replacement glass will arrive and will then be pleased with Home Depot standing behind the products they sell.</t>
    </r>
  </si>
  <si>
    <r>
      <t xml:space="preserve">Omar took down the information about my purchase (which was rather </t>
    </r>
    <r>
      <rPr>
        <b/>
        <sz val="11"/>
        <color rgb="FFFF0000"/>
        <rFont val="Calibri"/>
        <family val="2"/>
        <scheme val="minor"/>
      </rPr>
      <t>complicated</t>
    </r>
    <r>
      <rPr>
        <sz val="11"/>
        <color rgb="FF000000"/>
        <rFont val="Calibri"/>
        <family val="2"/>
        <scheme val="minor"/>
      </rPr>
      <t xml:space="preserve">).    My case was then </t>
    </r>
    <r>
      <rPr>
        <b/>
        <sz val="11"/>
        <color rgb="FFFF0000"/>
        <rFont val="Calibri"/>
        <family val="2"/>
        <scheme val="minor"/>
      </rPr>
      <t>transferred to</t>
    </r>
    <r>
      <rPr>
        <sz val="11"/>
        <color rgb="FF000000"/>
        <rFont val="Calibri"/>
        <family val="2"/>
        <scheme val="minor"/>
      </rPr>
      <t xml:space="preserve"> Alejandra, who was able to get my protection plan </t>
    </r>
    <r>
      <rPr>
        <b/>
        <sz val="11"/>
        <color rgb="FFFF0000"/>
        <rFont val="Calibri"/>
        <family val="2"/>
        <scheme val="minor"/>
      </rPr>
      <t>policy</t>
    </r>
    <r>
      <rPr>
        <sz val="11"/>
        <color rgb="FF000000"/>
        <rFont val="Calibri"/>
        <family val="2"/>
        <scheme val="minor"/>
      </rPr>
      <t xml:space="preserve"> re-instated.  She then called me to process the claim, which was just completed.  I am impressed that the HD Customer Care team was able to get this done in just a few days.  Thank you!</t>
    </r>
  </si>
  <si>
    <r>
      <t xml:space="preserve">Cutting edge took </t>
    </r>
    <r>
      <rPr>
        <b/>
        <sz val="11"/>
        <color rgb="FFFF0000"/>
        <rFont val="Calibri"/>
        <family val="2"/>
        <scheme val="minor"/>
      </rPr>
      <t>4 months</t>
    </r>
    <r>
      <rPr>
        <sz val="11"/>
        <color rgb="FF000000"/>
        <rFont val="Calibri"/>
        <family val="2"/>
        <scheme val="minor"/>
      </rPr>
      <t xml:space="preserve"> to measure and install my counter tops. Unacceptable from a customer standpoint.  Upon arrival the installers </t>
    </r>
    <r>
      <rPr>
        <b/>
        <sz val="11"/>
        <color rgb="FFFF0000"/>
        <rFont val="Calibri"/>
        <family val="2"/>
        <scheme val="minor"/>
      </rPr>
      <t>truck</t>
    </r>
    <r>
      <rPr>
        <sz val="11"/>
        <color rgb="FF000000"/>
        <rFont val="Calibri"/>
        <family val="2"/>
        <scheme val="minor"/>
      </rPr>
      <t xml:space="preserve"> hit my house and tore off the gutter and did </t>
    </r>
    <r>
      <rPr>
        <b/>
        <sz val="11"/>
        <color rgb="FFFF0000"/>
        <rFont val="Calibri"/>
        <family val="2"/>
        <scheme val="minor"/>
      </rPr>
      <t>not contact me</t>
    </r>
    <r>
      <rPr>
        <sz val="11"/>
        <color rgb="FF000000"/>
        <rFont val="Calibri"/>
        <family val="2"/>
        <scheme val="minor"/>
      </rPr>
      <t xml:space="preserve"> on how to handle the </t>
    </r>
    <r>
      <rPr>
        <b/>
        <sz val="11"/>
        <color rgb="FFFF0000"/>
        <rFont val="Calibri"/>
        <family val="2"/>
        <scheme val="minor"/>
      </rPr>
      <t>repair</t>
    </r>
    <r>
      <rPr>
        <sz val="11"/>
        <color rgb="FF000000"/>
        <rFont val="Calibri"/>
        <family val="2"/>
        <scheme val="minor"/>
      </rPr>
      <t xml:space="preserve">. I contacted Cutting Edge and was instructed to get an estimate. The </t>
    </r>
    <r>
      <rPr>
        <b/>
        <sz val="11"/>
        <color rgb="FFFF0000"/>
        <rFont val="Calibri"/>
        <family val="2"/>
        <scheme val="minor"/>
      </rPr>
      <t>lack of communication</t>
    </r>
    <r>
      <rPr>
        <sz val="11"/>
        <color rgb="FF000000"/>
        <rFont val="Calibri"/>
        <family val="2"/>
        <scheme val="minor"/>
      </rPr>
      <t xml:space="preserve"> from Cutting Edge on both the install and the repairs is unacceptable. Home Depot needs to </t>
    </r>
    <r>
      <rPr>
        <b/>
        <sz val="11"/>
        <color rgb="FFFF0000"/>
        <rFont val="Calibri"/>
        <family val="2"/>
        <scheme val="minor"/>
      </rPr>
      <t>compensate</t>
    </r>
    <r>
      <rPr>
        <sz val="11"/>
        <color rgb="FF000000"/>
        <rFont val="Calibri"/>
        <family val="2"/>
        <scheme val="minor"/>
      </rPr>
      <t xml:space="preserve"> me for all the trouble regarding the installation of my counter tops. Bad, bad, bad, service from your contractor.</t>
    </r>
  </si>
  <si>
    <r>
      <t xml:space="preserve">The parts were shipped to my billing address instead of the shipping address where the recliner was sent.  Now I either need to mail them to the proper address or just take them the next time I go there.  I don''t think this is the fault of customer service but perhaps confirmation of address where </t>
    </r>
    <r>
      <rPr>
        <b/>
        <sz val="11"/>
        <color rgb="FFFF0000"/>
        <rFont val="Calibri"/>
        <family val="2"/>
        <scheme val="minor"/>
      </rPr>
      <t>missing parts</t>
    </r>
    <r>
      <rPr>
        <sz val="11"/>
        <color rgb="FF000000"/>
        <rFont val="Calibri"/>
        <family val="2"/>
        <scheme val="minor"/>
      </rPr>
      <t xml:space="preserve"> could be sent would be a good idea.</t>
    </r>
  </si>
  <si>
    <r>
      <t xml:space="preserve">I called so many times, gotten </t>
    </r>
    <r>
      <rPr>
        <b/>
        <sz val="11"/>
        <color rgb="FFFF0000"/>
        <rFont val="Calibri"/>
        <family val="2"/>
        <scheme val="minor"/>
      </rPr>
      <t>hung up</t>
    </r>
    <r>
      <rPr>
        <sz val="11"/>
        <color rgb="FF000000"/>
        <rFont val="Calibri"/>
        <family val="2"/>
        <scheme val="minor"/>
      </rPr>
      <t xml:space="preserve"> on when </t>
    </r>
    <r>
      <rPr>
        <b/>
        <sz val="11"/>
        <color rgb="FFFF0000"/>
        <rFont val="Calibri"/>
        <family val="2"/>
        <scheme val="minor"/>
      </rPr>
      <t>transferred</t>
    </r>
    <r>
      <rPr>
        <sz val="11"/>
        <color rgb="FF000000"/>
        <rFont val="Calibri"/>
        <family val="2"/>
        <scheme val="minor"/>
      </rPr>
      <t xml:space="preserve">, </t>
    </r>
    <r>
      <rPr>
        <b/>
        <sz val="11"/>
        <color rgb="FFFF0000"/>
        <rFont val="Calibri"/>
        <family val="2"/>
        <scheme val="minor"/>
      </rPr>
      <t>not able to help me</t>
    </r>
    <r>
      <rPr>
        <sz val="11"/>
        <color rgb="FF000000"/>
        <rFont val="Calibri"/>
        <family val="2"/>
        <scheme val="minor"/>
      </rPr>
      <t xml:space="preserve">, directed to talk to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xml:space="preserve">, just to be redirected to cooperate, I have never had such a circus trying to get a hold of someone who could help. Was </t>
    </r>
    <r>
      <rPr>
        <b/>
        <sz val="11"/>
        <color rgb="FFFF0000"/>
        <rFont val="Calibri"/>
        <family val="2"/>
        <scheme val="minor"/>
      </rPr>
      <t>promised a callback</t>
    </r>
    <r>
      <rPr>
        <sz val="11"/>
        <color rgb="FF000000"/>
        <rFont val="Calibri"/>
        <family val="2"/>
        <scheme val="minor"/>
      </rPr>
      <t xml:space="preserve">, when I finally </t>
    </r>
    <r>
      <rPr>
        <b/>
        <sz val="11"/>
        <color rgb="FFFF0000"/>
        <rFont val="Calibri"/>
        <family val="2"/>
        <scheme val="minor"/>
      </rPr>
      <t>got a hold</t>
    </r>
    <r>
      <rPr>
        <sz val="11"/>
        <color rgb="FF000000"/>
        <rFont val="Calibri"/>
        <family val="2"/>
        <scheme val="minor"/>
      </rPr>
      <t xml:space="preserve"> of someone who was going to look into and it never came. </t>
    </r>
    <r>
      <rPr>
        <b/>
        <sz val="11"/>
        <color rgb="FFFF0000"/>
        <rFont val="Calibri"/>
        <family val="2"/>
        <scheme val="minor"/>
      </rPr>
      <t>Garbage</t>
    </r>
    <r>
      <rPr>
        <sz val="11"/>
        <color rgb="FF000000"/>
        <rFont val="Calibri"/>
        <family val="2"/>
        <scheme val="minor"/>
      </rPr>
      <t>, that was my experience. And I do not say that lightly</t>
    </r>
  </si>
  <si>
    <r>
      <t xml:space="preserve">Mr. Julio is a very nice guy, But the problem is with Long Island City </t>
    </r>
    <r>
      <rPr>
        <b/>
        <sz val="11"/>
        <color rgb="FFFF0000"/>
        <rFont val="Calibri"/>
        <family val="2"/>
        <scheme val="minor"/>
      </rPr>
      <t>Store</t>
    </r>
    <r>
      <rPr>
        <sz val="11"/>
        <color rgb="FF000000"/>
        <rFont val="Calibri"/>
        <family val="2"/>
        <scheme val="minor"/>
      </rPr>
      <t xml:space="preserve">, who </t>
    </r>
    <r>
      <rPr>
        <b/>
        <sz val="11"/>
        <color rgb="FFFF0000"/>
        <rFont val="Calibri"/>
        <family val="2"/>
        <scheme val="minor"/>
      </rPr>
      <t>do not care</t>
    </r>
    <r>
      <rPr>
        <sz val="11"/>
        <color rgb="FF000000"/>
        <rFont val="Calibri"/>
        <family val="2"/>
        <scheme val="minor"/>
      </rPr>
      <t xml:space="preserve"> about our 1 year and </t>
    </r>
    <r>
      <rPr>
        <b/>
        <sz val="11"/>
        <color rgb="FFFF0000"/>
        <rFont val="Calibri"/>
        <family val="2"/>
        <scheme val="minor"/>
      </rPr>
      <t>5 months</t>
    </r>
    <r>
      <rPr>
        <sz val="11"/>
        <color rgb="FF000000"/>
        <rFont val="Calibri"/>
        <family val="2"/>
        <scheme val="minor"/>
      </rPr>
      <t xml:space="preserve"> I lost, they do not care about my time,  There is no value for my economic  loses, my reputation  There are too much to write but I do not believe on homedepot any more</t>
    </r>
  </si>
  <si>
    <r>
      <t xml:space="preserve">While Julio was quite pleasant and followed up both regularly and in a timely manner, it is super </t>
    </r>
    <r>
      <rPr>
        <b/>
        <sz val="11"/>
        <color rgb="FFFF0000"/>
        <rFont val="Calibri"/>
        <family val="2"/>
        <scheme val="minor"/>
      </rPr>
      <t>frustrating</t>
    </r>
    <r>
      <rPr>
        <sz val="11"/>
        <color rgb="FF000000"/>
        <rFont val="Calibri"/>
        <family val="2"/>
        <scheme val="minor"/>
      </rPr>
      <t xml:space="preserve"> to me that there is not someone who can easily get the basic information I need, or in lieu of finding receipts that I could have been given at checkout then someone who would deal with the vendor on my behalf to </t>
    </r>
    <r>
      <rPr>
        <b/>
        <sz val="11"/>
        <color rgb="FFFF0000"/>
        <rFont val="Calibri"/>
        <family val="2"/>
        <scheme val="minor"/>
      </rPr>
      <t>reimburse</t>
    </r>
    <r>
      <rPr>
        <sz val="11"/>
        <color rgb="FF000000"/>
        <rFont val="Calibri"/>
        <family val="2"/>
        <scheme val="minor"/>
      </rPr>
      <t xml:space="preserve"> me for the </t>
    </r>
    <r>
      <rPr>
        <b/>
        <sz val="11"/>
        <color rgb="FFFF0000"/>
        <rFont val="Calibri"/>
        <family val="2"/>
        <scheme val="minor"/>
      </rPr>
      <t>defective</t>
    </r>
    <r>
      <rPr>
        <sz val="11"/>
        <color rgb="FF000000"/>
        <rFont val="Calibri"/>
        <family val="2"/>
        <scheme val="minor"/>
      </rPr>
      <t xml:space="preserve"> merchandise purchased, without </t>
    </r>
    <r>
      <rPr>
        <b/>
        <sz val="11"/>
        <color rgb="FFFF0000"/>
        <rFont val="Calibri"/>
        <family val="2"/>
        <scheme val="minor"/>
      </rPr>
      <t>having to wait</t>
    </r>
    <r>
      <rPr>
        <sz val="11"/>
        <color rgb="FF000000"/>
        <rFont val="Calibri"/>
        <family val="2"/>
        <scheme val="minor"/>
      </rPr>
      <t xml:space="preserve"> </t>
    </r>
    <r>
      <rPr>
        <b/>
        <sz val="11"/>
        <color rgb="FFFF0000"/>
        <rFont val="Calibri"/>
        <family val="2"/>
        <scheme val="minor"/>
      </rPr>
      <t>weeks</t>
    </r>
    <r>
      <rPr>
        <sz val="11"/>
        <color rgb="FF000000"/>
        <rFont val="Calibri"/>
        <family val="2"/>
        <scheme val="minor"/>
      </rPr>
      <t xml:space="preserve"> while someone looks into it at the </t>
    </r>
    <r>
      <rPr>
        <b/>
        <sz val="11"/>
        <color rgb="FFFF0000"/>
        <rFont val="Calibri"/>
        <family val="2"/>
        <scheme val="minor"/>
      </rPr>
      <t>store</t>
    </r>
    <r>
      <rPr>
        <sz val="11"/>
        <color rgb="FF000000"/>
        <rFont val="Calibri"/>
        <family val="2"/>
        <scheme val="minor"/>
      </rPr>
      <t xml:space="preserve"> level &amp; particularly after I was given </t>
    </r>
    <r>
      <rPr>
        <b/>
        <sz val="11"/>
        <color rgb="FFFF0000"/>
        <rFont val="Calibri"/>
        <family val="2"/>
        <scheme val="minor"/>
      </rPr>
      <t>erroneous information</t>
    </r>
    <r>
      <rPr>
        <sz val="11"/>
        <color rgb="FF000000"/>
        <rFont val="Calibri"/>
        <family val="2"/>
        <scheme val="minor"/>
      </rPr>
      <t xml:space="preserve"> and was asked to go back to the store three times to get the information (receipts) needed  clearly the financial reporting and operating systems in use have major shortcomings. Please forward this and the case history to senior management for review and ask them to reach out separately to me as the </t>
    </r>
    <r>
      <rPr>
        <b/>
        <sz val="11"/>
        <color rgb="FFFF0000"/>
        <rFont val="Calibri"/>
        <family val="2"/>
        <scheme val="minor"/>
      </rPr>
      <t>issue remains</t>
    </r>
    <r>
      <rPr>
        <sz val="11"/>
        <color rgb="FF000000"/>
        <rFont val="Calibri"/>
        <family val="2"/>
        <scheme val="minor"/>
      </rPr>
      <t xml:space="preserve"> wholly outstanding. Thank you!</t>
    </r>
  </si>
  <si>
    <r>
      <t xml:space="preserve">My issue has </t>
    </r>
    <r>
      <rPr>
        <b/>
        <sz val="11"/>
        <color rgb="FFFF0000"/>
        <rFont val="Calibri"/>
        <family val="2"/>
        <scheme val="minor"/>
      </rPr>
      <t>not been resolved</t>
    </r>
    <r>
      <rPr>
        <sz val="11"/>
        <color rgb="FF000000"/>
        <rFont val="Calibri"/>
        <family val="2"/>
        <scheme val="minor"/>
      </rPr>
      <t xml:space="preserve"> and I have contacted customer service in writing and by phone several times.  What I was asked to do is costing more than the item cost.  I am very </t>
    </r>
    <r>
      <rPr>
        <b/>
        <sz val="11"/>
        <color rgb="FFFF0000"/>
        <rFont val="Calibri"/>
        <family val="2"/>
        <scheme val="minor"/>
      </rPr>
      <t>disappointed</t>
    </r>
    <r>
      <rPr>
        <sz val="11"/>
        <color rgb="FF000000"/>
        <rFont val="Calibri"/>
        <family val="2"/>
        <scheme val="minor"/>
      </rPr>
      <t xml:space="preserve"> in the service I have received as of today.  The ceiling fan with a light fixture is in my master bedroom, therefore I have no light to turn on when I enter my room.  Its been a couple of days and no one has responded yet.  Can I just get a new ceiling fan that is not </t>
    </r>
    <r>
      <rPr>
        <b/>
        <sz val="11"/>
        <color rgb="FFFF0000"/>
        <rFont val="Calibri"/>
        <family val="2"/>
        <scheme val="minor"/>
      </rPr>
      <t>defective</t>
    </r>
    <r>
      <rPr>
        <sz val="11"/>
        <color rgb="FF000000"/>
        <rFont val="Calibri"/>
        <family val="2"/>
        <scheme val="minor"/>
      </rPr>
      <t xml:space="preserve"> since I paid for a working one?</t>
    </r>
  </si>
  <si>
    <r>
      <t xml:space="preserve">I just wish that I could have gotten a New Kitchen faucet at no charge I had to pay 29 dollars out of pocket that was one of the reasons I bought life time </t>
    </r>
    <r>
      <rPr>
        <b/>
        <sz val="11"/>
        <color rgb="FFFF0000"/>
        <rFont val="Calibri"/>
        <family val="2"/>
        <scheme val="minor"/>
      </rPr>
      <t>warranty</t>
    </r>
    <r>
      <rPr>
        <sz val="11"/>
        <color rgb="FF000000"/>
        <rFont val="Calibri"/>
        <family val="2"/>
        <scheme val="minor"/>
      </rPr>
      <t xml:space="preserve"> =</t>
    </r>
  </si>
  <si>
    <r>
      <t xml:space="preserve">The only negative issue on my experience was waiting almost </t>
    </r>
    <r>
      <rPr>
        <b/>
        <sz val="11"/>
        <color rgb="FFFF0000"/>
        <rFont val="Calibri"/>
        <family val="2"/>
        <scheme val="minor"/>
      </rPr>
      <t>20 minutes</t>
    </r>
    <r>
      <rPr>
        <sz val="11"/>
        <color rgb="FF000000"/>
        <rFont val="Calibri"/>
        <family val="2"/>
        <scheme val="minor"/>
      </rPr>
      <t xml:space="preserve"> </t>
    </r>
    <r>
      <rPr>
        <b/>
        <sz val="11"/>
        <color rgb="FFFF0000"/>
        <rFont val="Calibri"/>
        <family val="2"/>
        <scheme val="minor"/>
      </rPr>
      <t>on hold</t>
    </r>
    <r>
      <rPr>
        <sz val="11"/>
        <color rgb="FF000000"/>
        <rFont val="Calibri"/>
        <family val="2"/>
        <scheme val="minor"/>
      </rPr>
      <t xml:space="preserve"> until being connected with Yvette.  She addressed my problem very quickly, professionally and completely.</t>
    </r>
  </si>
  <si>
    <r>
      <t xml:space="preserve">I filed a claim against the installation of my appliance with Home Depot </t>
    </r>
    <r>
      <rPr>
        <b/>
        <sz val="11"/>
        <color rgb="FFFF0000"/>
        <rFont val="Calibri"/>
        <family val="2"/>
        <scheme val="minor"/>
      </rPr>
      <t>over a week</t>
    </r>
    <r>
      <rPr>
        <sz val="11"/>
        <color rgb="FF000000"/>
        <rFont val="Calibri"/>
        <family val="2"/>
        <scheme val="minor"/>
      </rPr>
      <t xml:space="preserve"> ago and had to call three times and i still do not know if Segwick knows about it! They were hired to install a gas stove and left me with a gas leak. Had to call WE Energies several times because of a gas leak. My </t>
    </r>
    <r>
      <rPr>
        <b/>
        <sz val="11"/>
        <color rgb="FFFF0000"/>
        <rFont val="Calibri"/>
        <family val="2"/>
        <scheme val="minor"/>
      </rPr>
      <t>sick</t>
    </r>
    <r>
      <rPr>
        <sz val="11"/>
        <color rgb="FF000000"/>
        <rFont val="Calibri"/>
        <family val="2"/>
        <scheme val="minor"/>
      </rPr>
      <t xml:space="preserve">, blind dog was home alone this last time when my neighbor was smelling gas and called WE. They came out to find the gas pipe </t>
    </r>
    <r>
      <rPr>
        <b/>
        <sz val="11"/>
        <color rgb="FFFF0000"/>
        <rFont val="Calibri"/>
        <family val="2"/>
        <scheme val="minor"/>
      </rPr>
      <t>broke</t>
    </r>
    <r>
      <rPr>
        <sz val="11"/>
        <color rgb="FF000000"/>
        <rFont val="Calibri"/>
        <family val="2"/>
        <scheme val="minor"/>
      </rPr>
      <t xml:space="preserve"> completely off inside the connector and I was told they could have never connected the stove the way they did. With gas, I could have thought Hone Depot </t>
    </r>
    <r>
      <rPr>
        <b/>
        <sz val="11"/>
        <color rgb="FFFF0000"/>
        <rFont val="Calibri"/>
        <family val="2"/>
        <scheme val="minor"/>
      </rPr>
      <t>could have made</t>
    </r>
    <r>
      <rPr>
        <sz val="11"/>
        <color rgb="FF000000"/>
        <rFont val="Calibri"/>
        <family val="2"/>
        <scheme val="minor"/>
      </rPr>
      <t xml:space="preserve"> damn sure everything was working properly. Three different times, three different installers and none of them connected properly. i did not have my brand new gas stove for about a week.</t>
    </r>
  </si>
  <si>
    <r>
      <t xml:space="preserve">Im </t>
    </r>
    <r>
      <rPr>
        <b/>
        <sz val="11"/>
        <color rgb="FFFF0000"/>
        <rFont val="Calibri"/>
        <family val="2"/>
        <scheme val="minor"/>
      </rPr>
      <t>not sure</t>
    </r>
    <r>
      <rPr>
        <sz val="11"/>
        <color rgb="FF000000"/>
        <rFont val="Calibri"/>
        <family val="2"/>
        <scheme val="minor"/>
      </rPr>
      <t xml:space="preserve"> who Kellie is, the Home Depot representative from Shrewsberry that I worked with was Michelle and she was very helpful. I think Kelly or maybe Kenya were the representatives who did not properly communicate with warerite about the sink.   When I contacted the corporate 800 number to look for expedited resolution and got Fernando, he did not really appear to do anything to </t>
    </r>
    <r>
      <rPr>
        <b/>
        <sz val="11"/>
        <color rgb="FFFF0000"/>
        <rFont val="Calibri"/>
        <family val="2"/>
        <scheme val="minor"/>
      </rPr>
      <t>expedite</t>
    </r>
    <r>
      <rPr>
        <sz val="11"/>
        <color rgb="FF000000"/>
        <rFont val="Calibri"/>
        <family val="2"/>
        <scheme val="minor"/>
      </rPr>
      <t xml:space="preserve"> the situation because the local </t>
    </r>
    <r>
      <rPr>
        <b/>
        <sz val="11"/>
        <color rgb="FFFF0000"/>
        <rFont val="Calibri"/>
        <family val="2"/>
        <scheme val="minor"/>
      </rPr>
      <t>store</t>
    </r>
    <r>
      <rPr>
        <sz val="11"/>
        <color rgb="FF000000"/>
        <rFont val="Calibri"/>
        <family val="2"/>
        <scheme val="minor"/>
      </rPr>
      <t xml:space="preserve"> was the only one who was communicating with me about the actual issue. The only thing the corporate customer support did was call me repeatedly during work hours and insisted that I respond to their emails asking if he store had provided </t>
    </r>
    <r>
      <rPr>
        <b/>
        <sz val="11"/>
        <color rgb="FFFF0000"/>
        <rFont val="Calibri"/>
        <family val="2"/>
        <scheme val="minor"/>
      </rPr>
      <t>compensation</t>
    </r>
    <r>
      <rPr>
        <sz val="11"/>
        <color rgb="FF000000"/>
        <rFont val="Calibri"/>
        <family val="2"/>
        <scheme val="minor"/>
      </rPr>
      <t xml:space="preserve">. One would think the store would be able to inform corporate about the resolution so I would not have to.  Literally the only thing corporate assistance provided me was another group of people who I had to provide updates to, but did nothing to solve the problem.  Again, the local store, in particular Michelle, and whoever her </t>
    </r>
    <r>
      <rPr>
        <b/>
        <sz val="11"/>
        <color rgb="FFFF0000"/>
        <rFont val="Calibri"/>
        <family val="2"/>
        <scheme val="minor"/>
      </rPr>
      <t>manager</t>
    </r>
    <r>
      <rPr>
        <sz val="11"/>
        <color rgb="FF000000"/>
        <rFont val="Calibri"/>
        <family val="2"/>
        <scheme val="minor"/>
      </rPr>
      <t xml:space="preserve"> are, are excellent.  The one thing I was really looking for in all of my contact with the Home Depot with somebody to apologize and say that this was unacceptable and you will make it right. i did not have a kitchen at all for over 10 days, the line I kept getting was unfortunately, its the weekend and nobody can </t>
    </r>
    <r>
      <rPr>
        <b/>
        <sz val="11"/>
        <color rgb="FFFF0000"/>
        <rFont val="Calibri"/>
        <family val="2"/>
        <scheme val="minor"/>
      </rPr>
      <t>call you back</t>
    </r>
    <r>
      <rPr>
        <sz val="11"/>
        <color rgb="FF000000"/>
        <rFont val="Calibri"/>
        <family val="2"/>
        <scheme val="minor"/>
      </rPr>
      <t xml:space="preserve">. I get it, you are a big company, unfortunately if you did not care about my inconvenience then, do not </t>
    </r>
    <r>
      <rPr>
        <b/>
        <sz val="11"/>
        <color rgb="FFFF0000"/>
        <rFont val="Calibri"/>
        <family val="2"/>
        <scheme val="minor"/>
      </rPr>
      <t>keep asking</t>
    </r>
    <r>
      <rPr>
        <sz val="11"/>
        <color rgb="FF000000"/>
        <rFont val="Calibri"/>
        <family val="2"/>
        <scheme val="minor"/>
      </rPr>
      <t xml:space="preserve"> if I was happy about the experience.</t>
    </r>
  </si>
  <si>
    <r>
      <t xml:space="preserve">Lila was superb.  I wish all the Customer Care agents were like her.  My problem with the Mililtary </t>
    </r>
    <r>
      <rPr>
        <b/>
        <sz val="11"/>
        <color rgb="FFFF0000"/>
        <rFont val="Calibri"/>
        <family val="2"/>
        <scheme val="minor"/>
      </rPr>
      <t>Discount</t>
    </r>
    <r>
      <rPr>
        <sz val="11"/>
        <color rgb="FF000000"/>
        <rFont val="Calibri"/>
        <family val="2"/>
        <scheme val="minor"/>
      </rPr>
      <t xml:space="preserve"> program occurred in February 2022.  I made </t>
    </r>
    <r>
      <rPr>
        <b/>
        <sz val="11"/>
        <color rgb="FFFF0000"/>
        <rFont val="Calibri"/>
        <family val="2"/>
        <scheme val="minor"/>
      </rPr>
      <t>many calls</t>
    </r>
    <r>
      <rPr>
        <sz val="11"/>
        <color rgb="FF000000"/>
        <rFont val="Calibri"/>
        <family val="2"/>
        <scheme val="minor"/>
      </rPr>
      <t xml:space="preserve">, got several different case numbers assigned, but nothing was ever resolved, until LIla.  All the other agents just </t>
    </r>
    <r>
      <rPr>
        <b/>
        <sz val="11"/>
        <color rgb="FFFF0000"/>
        <rFont val="Calibri"/>
        <family val="2"/>
        <scheme val="minor"/>
      </rPr>
      <t>did not seem to understand</t>
    </r>
    <r>
      <rPr>
        <sz val="11"/>
        <color rgb="FF000000"/>
        <rFont val="Calibri"/>
        <family val="2"/>
        <scheme val="minor"/>
      </rPr>
      <t xml:space="preserve"> the problem, let alone know what to do about it.</t>
    </r>
  </si>
  <si>
    <r>
      <t xml:space="preserve">Put your Customers 1st. If you do, the numbers will re-appear on you P&amp;L bottom Line. Teach your young employees who pays for their wages. Currently, that is unclear to them.  Update your </t>
    </r>
    <r>
      <rPr>
        <b/>
        <sz val="11"/>
        <color rgb="FFFF0000"/>
        <rFont val="Calibri"/>
        <family val="2"/>
        <scheme val="minor"/>
      </rPr>
      <t>web</t>
    </r>
    <r>
      <rPr>
        <sz val="11"/>
        <color rgb="FF000000"/>
        <rFont val="Calibri"/>
        <family val="2"/>
        <scheme val="minor"/>
      </rPr>
      <t xml:space="preserve"> site to alert repeat buyers of when specific items they buy are on sale. Or build a feature on the web site that says notify me when this item is on sale  When Items are on Sale, you do wish to sell them &amp;&amp; Correct ???</t>
    </r>
  </si>
  <si>
    <t>EFF</t>
  </si>
  <si>
    <t>Effort, too hard to get resolution</t>
  </si>
  <si>
    <t>Issue with getting parts</t>
  </si>
  <si>
    <t>INV</t>
  </si>
  <si>
    <t>Inventory isssue</t>
  </si>
  <si>
    <t>PARTS</t>
  </si>
  <si>
    <t>ball was dropped</t>
  </si>
  <si>
    <t>not been fully</t>
  </si>
  <si>
    <t>not able to get parts</t>
  </si>
  <si>
    <t>do not have the part</t>
  </si>
  <si>
    <t>quality of the delivery</t>
  </si>
  <si>
    <t>slop</t>
  </si>
  <si>
    <t>if the part were readily available</t>
  </si>
  <si>
    <t>a little less time</t>
  </si>
  <si>
    <t>what a waste</t>
  </si>
  <si>
    <t>Why do you sell</t>
  </si>
  <si>
    <t>having to return</t>
  </si>
  <si>
    <t>need to retrain</t>
  </si>
  <si>
    <t>get rid of people</t>
  </si>
  <si>
    <t>be more informed</t>
  </si>
  <si>
    <t>make things easier</t>
  </si>
  <si>
    <t>nobody has addressed</t>
  </si>
  <si>
    <t>wrong paint</t>
  </si>
  <si>
    <t>problem with getting product</t>
  </si>
  <si>
    <t>botched deliveries</t>
  </si>
  <si>
    <t>manual needs to be updated</t>
  </si>
  <si>
    <t>could have refunded</t>
  </si>
  <si>
    <t>banned from doing valid returns</t>
  </si>
  <si>
    <t xml:space="preserve">never shop </t>
  </si>
  <si>
    <t>asking ? times</t>
  </si>
  <si>
    <t>wanted some help</t>
  </si>
  <si>
    <t>already had an issue</t>
  </si>
  <si>
    <t>quality of the</t>
  </si>
  <si>
    <t>point of having customer service</t>
  </si>
  <si>
    <t>stand by their word</t>
  </si>
  <si>
    <t>Apologies mean nothing</t>
  </si>
  <si>
    <t>shortage of staff</t>
  </si>
  <si>
    <t>will not be buying</t>
  </si>
  <si>
    <t>would not recommend</t>
  </si>
  <si>
    <t>inflated charges</t>
  </si>
  <si>
    <t>not seen a confirmation</t>
  </si>
  <si>
    <t>part I bought is bad</t>
  </si>
  <si>
    <t>I have to go to</t>
  </si>
  <si>
    <t>correct manual</t>
  </si>
  <si>
    <t>not a time saver</t>
  </si>
  <si>
    <t>an apology from</t>
  </si>
  <si>
    <r>
      <t xml:space="preserve">This issue has </t>
    </r>
    <r>
      <rPr>
        <b/>
        <sz val="11"/>
        <color rgb="FFFF0000"/>
        <rFont val="Calibri"/>
        <family val="2"/>
        <scheme val="minor"/>
      </rPr>
      <t>not been fully</t>
    </r>
    <r>
      <rPr>
        <sz val="11"/>
        <color rgb="FF000000"/>
        <rFont val="Calibri"/>
        <family val="2"/>
        <scheme val="minor"/>
      </rPr>
      <t xml:space="preserve"> rectofied.  It was said that it is set up for completion but have not scheduled the work to be done.</t>
    </r>
  </si>
  <si>
    <r>
      <t xml:space="preserve">when i contacted ramee and provided information the warehouse team thought i had a different model when i provided the model unowned i did not hear anything back and had to contact ramee.  so the </t>
    </r>
    <r>
      <rPr>
        <b/>
        <sz val="11"/>
        <color rgb="FFFF0000"/>
        <rFont val="Calibri"/>
        <family val="2"/>
        <scheme val="minor"/>
      </rPr>
      <t>ball was dropped</t>
    </r>
    <r>
      <rPr>
        <sz val="11"/>
        <color rgb="FF000000"/>
        <rFont val="Calibri"/>
        <family val="2"/>
        <scheme val="minor"/>
      </rPr>
      <t xml:space="preserve"> on someones end</t>
    </r>
  </si>
  <si>
    <r>
      <t xml:space="preserve">Ricardo and Hugo were very good about getting things going and keeping me updated. My only discontent is I still </t>
    </r>
    <r>
      <rPr>
        <b/>
        <sz val="11"/>
        <color rgb="FFFF0000"/>
        <rFont val="Calibri"/>
        <family val="2"/>
        <scheme val="minor"/>
      </rPr>
      <t>do not have the part</t>
    </r>
    <r>
      <rPr>
        <sz val="11"/>
        <color rgb="FF000000"/>
        <rFont val="Calibri"/>
        <family val="2"/>
        <scheme val="minor"/>
      </rPr>
      <t>.</t>
    </r>
  </si>
  <si>
    <r>
      <t xml:space="preserve">Carlos was very knowledgeable and informative on the procedure and of making certain that we received the part that was needed to remedy the situation. I appreciated this professionalism. Nothing more could be done to improve the experience except </t>
    </r>
    <r>
      <rPr>
        <b/>
        <sz val="11"/>
        <color rgb="FFFF0000"/>
        <rFont val="Calibri"/>
        <family val="2"/>
        <scheme val="minor"/>
      </rPr>
      <t>if the part were readily available</t>
    </r>
    <r>
      <rPr>
        <sz val="11"/>
        <color rgb="FF000000"/>
        <rFont val="Calibri"/>
        <family val="2"/>
        <scheme val="minor"/>
      </rPr>
      <t xml:space="preserve"> on that day.</t>
    </r>
  </si>
  <si>
    <r>
      <t xml:space="preserve">Everyone was very helpful and took care of my needs. I just wish the process took </t>
    </r>
    <r>
      <rPr>
        <b/>
        <sz val="11"/>
        <color rgb="FFFF0000"/>
        <rFont val="Calibri"/>
        <family val="2"/>
        <scheme val="minor"/>
      </rPr>
      <t>a little less time</t>
    </r>
    <r>
      <rPr>
        <sz val="11"/>
        <color rgb="FF000000"/>
        <rFont val="Calibri"/>
        <family val="2"/>
        <scheme val="minor"/>
      </rPr>
      <t xml:space="preserve"> but overall a very good experience</t>
    </r>
  </si>
  <si>
    <r>
      <t>Why do you sell</t>
    </r>
    <r>
      <rPr>
        <sz val="11"/>
        <color rgb="FF000000"/>
        <rFont val="Calibri"/>
        <family val="2"/>
        <scheme val="minor"/>
      </rPr>
      <t xml:space="preserve"> a ceiling fan that has to be TAKEN DOWN in order to reset dip switches. You installed it. How was I supposed to know that someone else has my frequency which I can change but I have to uninstall it.  Oh yeah&amp;thats going to happen. Im 77 and have crawled up on the ladder way too many times already. </t>
    </r>
    <r>
      <rPr>
        <b/>
        <sz val="11"/>
        <color rgb="FFFF0000"/>
        <rFont val="Calibri"/>
        <family val="2"/>
        <scheme val="minor"/>
      </rPr>
      <t>What a waste</t>
    </r>
    <r>
      <rPr>
        <sz val="11"/>
        <color rgb="FF000000"/>
        <rFont val="Calibri"/>
        <family val="2"/>
        <scheme val="minor"/>
      </rPr>
      <t>.</t>
    </r>
  </si>
  <si>
    <r>
      <t xml:space="preserve">i was glad to here from the real manger as prompt.as he did </t>
    </r>
    <r>
      <rPr>
        <b/>
        <sz val="11"/>
        <color rgb="FFFF0000"/>
        <rFont val="Calibri"/>
        <family val="2"/>
        <scheme val="minor"/>
      </rPr>
      <t>need to retrain</t>
    </r>
    <r>
      <rPr>
        <sz val="11"/>
        <color rgb="FF000000"/>
        <rFont val="Calibri"/>
        <family val="2"/>
        <scheme val="minor"/>
      </rPr>
      <t xml:space="preserve"> or </t>
    </r>
    <r>
      <rPr>
        <b/>
        <sz val="11"/>
        <color rgb="FFFF0000"/>
        <rFont val="Calibri"/>
        <family val="2"/>
        <scheme val="minor"/>
      </rPr>
      <t>get rid of people</t>
    </r>
    <r>
      <rPr>
        <sz val="11"/>
        <color rgb="FF000000"/>
        <rFont val="Calibri"/>
        <family val="2"/>
        <scheme val="minor"/>
      </rPr>
      <t xml:space="preserve"> i understand these time its hard to find help thats not an excuse thank you for adressing my issue</t>
    </r>
  </si>
  <si>
    <r>
      <t xml:space="preserve">Customer service at the retail stores need to </t>
    </r>
    <r>
      <rPr>
        <b/>
        <sz val="11"/>
        <color rgb="FFFF0000"/>
        <rFont val="Calibri"/>
        <family val="2"/>
        <scheme val="minor"/>
      </rPr>
      <t>be more informed</t>
    </r>
    <r>
      <rPr>
        <sz val="11"/>
        <color rgb="FF000000"/>
        <rFont val="Calibri"/>
        <family val="2"/>
        <scheme val="minor"/>
      </rPr>
      <t xml:space="preserve"> as to the answers they convey to their customers.</t>
    </r>
  </si>
  <si>
    <r>
      <t xml:space="preserve">Darryls was very helpful and polite. Wish yall would make sure which Harbor Bay candles can or cannot use the Harbor Bay remote, would just </t>
    </r>
    <r>
      <rPr>
        <b/>
        <sz val="11"/>
        <color rgb="FFFF0000"/>
        <rFont val="Calibri"/>
        <family val="2"/>
        <scheme val="minor"/>
      </rPr>
      <t>make things easier</t>
    </r>
    <r>
      <rPr>
        <sz val="11"/>
        <color rgb="FF000000"/>
        <rFont val="Calibri"/>
        <family val="2"/>
        <scheme val="minor"/>
      </rPr>
      <t>!</t>
    </r>
  </si>
  <si>
    <r>
      <t xml:space="preserve">Im concerned that nobody has addressed the long term implications of selling me the </t>
    </r>
    <r>
      <rPr>
        <b/>
        <sz val="11"/>
        <color rgb="FFFF0000"/>
        <rFont val="Calibri"/>
        <family val="2"/>
        <scheme val="minor"/>
      </rPr>
      <t>wrong paint</t>
    </r>
    <r>
      <rPr>
        <sz val="11"/>
        <color rgb="FF000000"/>
        <rFont val="Calibri"/>
        <family val="2"/>
        <scheme val="minor"/>
      </rPr>
      <t>. I would appreciate a phone call to address the part of my complaint that has yet to be discussed by any of your team. Thank you.</t>
    </r>
  </si>
  <si>
    <r>
      <t xml:space="preserve">Home Depot needs to be able to get in contact with vendors &amp; shipping direct when there's a </t>
    </r>
    <r>
      <rPr>
        <b/>
        <sz val="11"/>
        <color rgb="FFFF0000"/>
        <rFont val="Calibri"/>
        <family val="2"/>
        <scheme val="minor"/>
      </rPr>
      <t>problem with getting product</t>
    </r>
    <r>
      <rPr>
        <sz val="11"/>
        <color rgb="FF000000"/>
        <rFont val="Calibri"/>
        <family val="2"/>
        <scheme val="minor"/>
      </rPr>
      <t xml:space="preserve"> to customers.</t>
    </r>
  </si>
  <si>
    <r>
      <t xml:space="preserve">I do not understand the question about GERMAN.The point of this survey is unclear to me. Are you asking about the </t>
    </r>
    <r>
      <rPr>
        <b/>
        <sz val="11"/>
        <color rgb="FFFF0000"/>
        <rFont val="Calibri"/>
        <family val="2"/>
        <scheme val="minor"/>
      </rPr>
      <t>botched deliveries</t>
    </r>
    <r>
      <rPr>
        <sz val="11"/>
        <color rgb="FF000000"/>
        <rFont val="Calibri"/>
        <family val="2"/>
        <scheme val="minor"/>
      </rPr>
      <t xml:space="preserve"> that I submitted a claim over, or are you asking for compliments about the claim filing process. Either way, let's keep the eye on the ball and fix my yard.</t>
    </r>
  </si>
  <si>
    <r>
      <t xml:space="preserve">I ordered $500 standlone bath tub and in manual it says upon request p trap will be provided but when I requested i was told I need to pay.. </t>
    </r>
    <r>
      <rPr>
        <b/>
        <sz val="11"/>
        <color rgb="FFFF0000"/>
        <rFont val="Calibri"/>
        <family val="2"/>
        <scheme val="minor"/>
      </rPr>
      <t>manual needs to be updated</t>
    </r>
  </si>
  <si>
    <r>
      <t xml:space="preserve">I am </t>
    </r>
    <r>
      <rPr>
        <b/>
        <sz val="11"/>
        <color rgb="FFFF0000"/>
        <rFont val="Calibri"/>
        <family val="2"/>
        <scheme val="minor"/>
      </rPr>
      <t>still waiting for</t>
    </r>
    <r>
      <rPr>
        <sz val="11"/>
        <color rgb="FF000000"/>
        <rFont val="Calibri"/>
        <family val="2"/>
        <scheme val="minor"/>
      </rPr>
      <t xml:space="preserve"> the claim </t>
    </r>
    <r>
      <rPr>
        <b/>
        <sz val="11"/>
        <color rgb="FFFF0000"/>
        <rFont val="Calibri"/>
        <family val="2"/>
        <scheme val="minor"/>
      </rPr>
      <t>insurance</t>
    </r>
    <r>
      <rPr>
        <sz val="11"/>
        <color rgb="FF000000"/>
        <rFont val="Calibri"/>
        <family val="2"/>
        <scheme val="minor"/>
      </rPr>
      <t xml:space="preserve"> to come out and inspect the damage done underneath my sink. I am not sure who Rosetta is, It was easy to order online but hard to get someone the plumber to come out. The </t>
    </r>
    <r>
      <rPr>
        <b/>
        <sz val="11"/>
        <color rgb="FFFF0000"/>
        <rFont val="Calibri"/>
        <family val="2"/>
        <scheme val="minor"/>
      </rPr>
      <t>ball was dropped</t>
    </r>
    <r>
      <rPr>
        <sz val="11"/>
        <color rgb="FF000000"/>
        <rFont val="Calibri"/>
        <family val="2"/>
        <scheme val="minor"/>
      </rPr>
      <t xml:space="preserve"> from the day of delivery when we were initially told that they would schedule for the plumber to come out.</t>
    </r>
  </si>
  <si>
    <r>
      <t xml:space="preserve">The representative did fine but couldn''t really </t>
    </r>
    <r>
      <rPr>
        <b/>
        <sz val="11"/>
        <color rgb="FFFF0000"/>
        <rFont val="Calibri"/>
        <family val="2"/>
        <scheme val="minor"/>
      </rPr>
      <t>help me</t>
    </r>
    <r>
      <rPr>
        <sz val="11"/>
        <color rgb="FF000000"/>
        <rFont val="Calibri"/>
        <family val="2"/>
        <scheme val="minor"/>
      </rPr>
      <t xml:space="preserve"> in the way that I could have preferred. The faucet is discontinued, and I was offered a $100 coupon for Home Depot which is supposed to come in the mail. I went to Home Depot to buy another faucet and there is nothing similar for $100 so I felt that the </t>
    </r>
    <r>
      <rPr>
        <b/>
        <sz val="11"/>
        <color rgb="FFFF0000"/>
        <rFont val="Calibri"/>
        <family val="2"/>
        <scheme val="minor"/>
      </rPr>
      <t>warranty</t>
    </r>
    <r>
      <rPr>
        <sz val="11"/>
        <color rgb="FF000000"/>
        <rFont val="Calibri"/>
        <family val="2"/>
        <scheme val="minor"/>
      </rPr>
      <t xml:space="preserve"> did not quite live up to what was </t>
    </r>
    <r>
      <rPr>
        <b/>
        <sz val="11"/>
        <color rgb="FFFF0000"/>
        <rFont val="Calibri"/>
        <family val="2"/>
        <scheme val="minor"/>
      </rPr>
      <t>promised</t>
    </r>
    <r>
      <rPr>
        <sz val="11"/>
        <color rgb="FF000000"/>
        <rFont val="Calibri"/>
        <family val="2"/>
        <scheme val="minor"/>
      </rPr>
      <t xml:space="preserve">. Additionally, I was </t>
    </r>
    <r>
      <rPr>
        <b/>
        <sz val="11"/>
        <color rgb="FFFF0000"/>
        <rFont val="Calibri"/>
        <family val="2"/>
        <scheme val="minor"/>
      </rPr>
      <t>not impressed</t>
    </r>
    <r>
      <rPr>
        <sz val="11"/>
        <color rgb="FF000000"/>
        <rFont val="Calibri"/>
        <family val="2"/>
        <scheme val="minor"/>
      </rPr>
      <t xml:space="preserve"> with the </t>
    </r>
    <r>
      <rPr>
        <b/>
        <sz val="11"/>
        <color rgb="FFFF0000"/>
        <rFont val="Calibri"/>
        <family val="2"/>
        <scheme val="minor"/>
      </rPr>
      <t>quality of the</t>
    </r>
    <r>
      <rPr>
        <sz val="11"/>
        <color rgb="FF000000"/>
        <rFont val="Calibri"/>
        <family val="2"/>
        <scheme val="minor"/>
      </rPr>
      <t xml:space="preserve"> product. It appears to have been a </t>
    </r>
    <r>
      <rPr>
        <b/>
        <sz val="11"/>
        <color rgb="FFFF0000"/>
        <rFont val="Calibri"/>
        <family val="2"/>
        <scheme val="minor"/>
      </rPr>
      <t>faulty</t>
    </r>
    <r>
      <rPr>
        <sz val="11"/>
        <color rgb="FF000000"/>
        <rFont val="Calibri"/>
        <family val="2"/>
        <scheme val="minor"/>
      </rPr>
      <t xml:space="preserve"> design or poor craftsmanship at the factory.</t>
    </r>
  </si>
  <si>
    <r>
      <t xml:space="preserve">You </t>
    </r>
    <r>
      <rPr>
        <b/>
        <sz val="11"/>
        <color rgb="FFFF0000"/>
        <rFont val="Calibri"/>
        <family val="2"/>
        <scheme val="minor"/>
      </rPr>
      <t>could have refunded</t>
    </r>
    <r>
      <rPr>
        <sz val="11"/>
        <color rgb="FF000000"/>
        <rFont val="Calibri"/>
        <family val="2"/>
        <scheme val="minor"/>
      </rPr>
      <t xml:space="preserve"> the appropriate amount of money.</t>
    </r>
  </si>
  <si>
    <r>
      <t xml:space="preserve">Theres no reason a customer could be </t>
    </r>
    <r>
      <rPr>
        <b/>
        <sz val="11"/>
        <color rgb="FFFF0000"/>
        <rFont val="Calibri"/>
        <family val="2"/>
        <scheme val="minor"/>
      </rPr>
      <t>banned from doing valid returns</t>
    </r>
    <r>
      <rPr>
        <sz val="11"/>
        <color rgb="FF000000"/>
        <rFont val="Calibri"/>
        <family val="2"/>
        <scheme val="minor"/>
      </rPr>
      <t xml:space="preserve"> with a receipt. Someone at Home Depot corporate needs to resolve this.</t>
    </r>
  </si>
  <si>
    <r>
      <t xml:space="preserve">I have been contacted by any one to return my </t>
    </r>
    <r>
      <rPr>
        <b/>
        <sz val="11"/>
        <color rgb="FFFF0000"/>
        <rFont val="Calibri"/>
        <family val="2"/>
        <scheme val="minor"/>
      </rPr>
      <t>overcharge</t>
    </r>
    <r>
      <rPr>
        <sz val="11"/>
        <color rgb="FF000000"/>
        <rFont val="Calibri"/>
        <family val="2"/>
        <scheme val="minor"/>
      </rPr>
      <t xml:space="preserve"> of a rental</t>
    </r>
  </si>
  <si>
    <r>
      <t xml:space="preserve">Jonathan was stellar, excellent, and thorough.  He represented the company well and did everything in his power to take care of the situation. The Home Depot </t>
    </r>
    <r>
      <rPr>
        <b/>
        <sz val="11"/>
        <color rgb="FFFF0000"/>
        <rFont val="Calibri"/>
        <family val="2"/>
        <scheme val="minor"/>
      </rPr>
      <t>policy</t>
    </r>
    <r>
      <rPr>
        <sz val="11"/>
        <color rgb="FF000000"/>
        <rFont val="Calibri"/>
        <family val="2"/>
        <scheme val="minor"/>
      </rPr>
      <t xml:space="preserve">, however, is absolute </t>
    </r>
    <r>
      <rPr>
        <b/>
        <sz val="11"/>
        <color rgb="FFFF0000"/>
        <rFont val="Calibri"/>
        <family val="2"/>
        <scheme val="minor"/>
      </rPr>
      <t>garbage</t>
    </r>
    <r>
      <rPr>
        <sz val="11"/>
        <color rgb="FF000000"/>
        <rFont val="Calibri"/>
        <family val="2"/>
        <scheme val="minor"/>
      </rPr>
      <t xml:space="preserve">. </t>
    </r>
    <r>
      <rPr>
        <b/>
        <sz val="11"/>
        <color rgb="FFFF0000"/>
        <rFont val="Calibri"/>
        <family val="2"/>
        <scheme val="minor"/>
      </rPr>
      <t>Waste of time</t>
    </r>
    <r>
      <rPr>
        <sz val="11"/>
        <color rgb="FF000000"/>
        <rFont val="Calibri"/>
        <family val="2"/>
        <scheme val="minor"/>
      </rPr>
      <t xml:space="preserve">, money, and even resources. </t>
    </r>
    <r>
      <rPr>
        <b/>
        <sz val="11"/>
        <color rgb="FFFF0000"/>
        <rFont val="Calibri"/>
        <family val="2"/>
        <scheme val="minor"/>
      </rPr>
      <t>Having to return</t>
    </r>
    <r>
      <rPr>
        <sz val="11"/>
        <color rgb="FF000000"/>
        <rFont val="Calibri"/>
        <family val="2"/>
        <scheme val="minor"/>
      </rPr>
      <t xml:space="preserve"> an entire furniture set to </t>
    </r>
    <r>
      <rPr>
        <b/>
        <sz val="11"/>
        <color rgb="FFFF0000"/>
        <rFont val="Calibri"/>
        <family val="2"/>
        <scheme val="minor"/>
      </rPr>
      <t>replace</t>
    </r>
    <r>
      <rPr>
        <sz val="11"/>
        <color rgb="FF000000"/>
        <rFont val="Calibri"/>
        <family val="2"/>
        <scheme val="minor"/>
      </rPr>
      <t xml:space="preserve"> one </t>
    </r>
    <r>
      <rPr>
        <b/>
        <sz val="11"/>
        <color rgb="FFFF0000"/>
        <rFont val="Calibri"/>
        <family val="2"/>
        <scheme val="minor"/>
      </rPr>
      <t>damaged</t>
    </r>
    <r>
      <rPr>
        <sz val="11"/>
        <color rgb="FF000000"/>
        <rFont val="Calibri"/>
        <family val="2"/>
        <scheme val="minor"/>
      </rPr>
      <t xml:space="preserve"> piece has left us having to dispose of 2x packaging materials and 2x wooden pallets, time off work for deliveries/pick ups, and </t>
    </r>
    <r>
      <rPr>
        <b/>
        <sz val="11"/>
        <color rgb="FFFF0000"/>
        <rFont val="Calibri"/>
        <family val="2"/>
        <scheme val="minor"/>
      </rPr>
      <t>HOURS on the phone</t>
    </r>
    <r>
      <rPr>
        <sz val="11"/>
        <color rgb="FF000000"/>
        <rFont val="Calibri"/>
        <family val="2"/>
        <scheme val="minor"/>
      </rPr>
      <t>.</t>
    </r>
  </si>
  <si>
    <r>
      <t xml:space="preserve">Happy with the work of Manuel but </t>
    </r>
    <r>
      <rPr>
        <b/>
        <sz val="11"/>
        <color rgb="FFFF0000"/>
        <rFont val="Calibri"/>
        <family val="2"/>
        <scheme val="minor"/>
      </rPr>
      <t>not satisfied</t>
    </r>
    <r>
      <rPr>
        <sz val="11"/>
        <color rgb="FF000000"/>
        <rFont val="Calibri"/>
        <family val="2"/>
        <scheme val="minor"/>
      </rPr>
      <t xml:space="preserve"> with the product received from zero radius!! So </t>
    </r>
    <r>
      <rPr>
        <b/>
        <sz val="11"/>
        <color rgb="FFFF0000"/>
        <rFont val="Calibri"/>
        <family val="2"/>
        <scheme val="minor"/>
      </rPr>
      <t>would not recommend</t>
    </r>
    <r>
      <rPr>
        <sz val="11"/>
        <color rgb="FF000000"/>
        <rFont val="Calibri"/>
        <family val="2"/>
        <scheme val="minor"/>
      </rPr>
      <t xml:space="preserve"> that brand name to anyone!</t>
    </r>
  </si>
  <si>
    <r>
      <t xml:space="preserve">Ethan is the only reason Ill be returning to Home Depot. I am dreading </t>
    </r>
    <r>
      <rPr>
        <b/>
        <sz val="11"/>
        <color rgb="FFFF0000"/>
        <rFont val="Calibri"/>
        <family val="2"/>
        <scheme val="minor"/>
      </rPr>
      <t>having to return</t>
    </r>
    <r>
      <rPr>
        <sz val="11"/>
        <color rgb="FF000000"/>
        <rFont val="Calibri"/>
        <family val="2"/>
        <scheme val="minor"/>
      </rPr>
      <t xml:space="preserve"> another husky tool I purchased online. Im not even sure how to do it.</t>
    </r>
  </si>
  <si>
    <r>
      <t xml:space="preserve">what is the </t>
    </r>
    <r>
      <rPr>
        <b/>
        <sz val="11"/>
        <color rgb="FFFF0000"/>
        <rFont val="Calibri"/>
        <family val="2"/>
        <scheme val="minor"/>
      </rPr>
      <t>point of having customer service</t>
    </r>
    <r>
      <rPr>
        <sz val="11"/>
        <color rgb="FF000000"/>
        <rFont val="Calibri"/>
        <family val="2"/>
        <scheme val="minor"/>
      </rPr>
      <t xml:space="preserve"> if they do not </t>
    </r>
    <r>
      <rPr>
        <b/>
        <sz val="11"/>
        <color rgb="FFFF0000"/>
        <rFont val="Calibri"/>
        <family val="2"/>
        <scheme val="minor"/>
      </rPr>
      <t>stand by their word</t>
    </r>
    <r>
      <rPr>
        <sz val="11"/>
        <color rgb="FF000000"/>
        <rFont val="Calibri"/>
        <family val="2"/>
        <scheme val="minor"/>
      </rPr>
      <t xml:space="preserve">? </t>
    </r>
    <r>
      <rPr>
        <b/>
        <sz val="11"/>
        <color rgb="FFFF0000"/>
        <rFont val="Calibri"/>
        <family val="2"/>
        <scheme val="minor"/>
      </rPr>
      <t>Apologies mean nothing</t>
    </r>
    <r>
      <rPr>
        <sz val="11"/>
        <color rgb="FF000000"/>
        <rFont val="Calibri"/>
        <family val="2"/>
        <scheme val="minor"/>
      </rPr>
      <t xml:space="preserve"> in the fiscal world.</t>
    </r>
  </si>
  <si>
    <r>
      <t>An apology from</t>
    </r>
    <r>
      <rPr>
        <sz val="11"/>
        <color rgb="FF000000"/>
        <rFont val="Calibri"/>
        <family val="2"/>
        <scheme val="minor"/>
      </rPr>
      <t xml:space="preserve"> your contractor, or you making one on their behalf.</t>
    </r>
  </si>
  <si>
    <r>
      <t xml:space="preserve">At some shopping trips there was a </t>
    </r>
    <r>
      <rPr>
        <b/>
        <sz val="11"/>
        <color rgb="FFFF0000"/>
        <rFont val="Calibri"/>
        <family val="2"/>
        <scheme val="minor"/>
      </rPr>
      <t>shortage of staff</t>
    </r>
    <r>
      <rPr>
        <sz val="11"/>
        <color rgb="FF000000"/>
        <rFont val="Calibri"/>
        <family val="2"/>
        <scheme val="minor"/>
      </rPr>
      <t xml:space="preserve"> actually having to search for someone, at other times there was a shortage. That said the staff was friendly and helpful.</t>
    </r>
  </si>
  <si>
    <r>
      <t xml:space="preserve">Would not reccomend anyone to purchase products, and </t>
    </r>
    <r>
      <rPr>
        <b/>
        <sz val="11"/>
        <color rgb="FFFF0000"/>
        <rFont val="Calibri"/>
        <family val="2"/>
        <scheme val="minor"/>
      </rPr>
      <t>will not be buying</t>
    </r>
    <r>
      <rPr>
        <sz val="11"/>
        <color rgb="FF000000"/>
        <rFont val="Calibri"/>
        <family val="2"/>
        <scheme val="minor"/>
      </rPr>
      <t xml:space="preserve"> again.</t>
    </r>
  </si>
  <si>
    <r>
      <t xml:space="preserve">would like to here from someone with my case disagreement with </t>
    </r>
    <r>
      <rPr>
        <b/>
        <sz val="11"/>
        <color rgb="FFFF0000"/>
        <rFont val="Calibri"/>
        <family val="2"/>
        <scheme val="minor"/>
      </rPr>
      <t>inflated charges</t>
    </r>
    <r>
      <rPr>
        <sz val="11"/>
        <color rgb="FF000000"/>
        <rFont val="Calibri"/>
        <family val="2"/>
        <scheme val="minor"/>
      </rPr>
      <t xml:space="preserve"> on my flooring job</t>
    </r>
  </si>
  <si>
    <r>
      <t xml:space="preserve">Have </t>
    </r>
    <r>
      <rPr>
        <b/>
        <sz val="11"/>
        <color rgb="FFFF0000"/>
        <rFont val="Calibri"/>
        <family val="2"/>
        <scheme val="minor"/>
      </rPr>
      <t>not seen a confirmation</t>
    </r>
    <r>
      <rPr>
        <sz val="11"/>
        <color rgb="FF000000"/>
        <rFont val="Calibri"/>
        <family val="2"/>
        <scheme val="minor"/>
      </rPr>
      <t xml:space="preserve"> of our order or case resolution.</t>
    </r>
  </si>
  <si>
    <r>
      <t xml:space="preserve">The </t>
    </r>
    <r>
      <rPr>
        <b/>
        <sz val="11"/>
        <color rgb="FFFF0000"/>
        <rFont val="Calibri"/>
        <family val="2"/>
        <scheme val="minor"/>
      </rPr>
      <t>part I bought is bad</t>
    </r>
    <r>
      <rPr>
        <sz val="11"/>
        <color rgb="FF000000"/>
        <rFont val="Calibri"/>
        <family val="2"/>
        <scheme val="minor"/>
      </rPr>
      <t>. I want them to mail me a new one with a return shipping label for the old</t>
    </r>
  </si>
  <si>
    <r>
      <t xml:space="preserve">Deborah went beyond to help. i did not have the invoice or manual. </t>
    </r>
    <r>
      <rPr>
        <b/>
        <sz val="11"/>
        <color rgb="FFFF0000"/>
        <rFont val="Calibri"/>
        <family val="2"/>
        <scheme val="minor"/>
      </rPr>
      <t>I have to go to</t>
    </r>
    <r>
      <rPr>
        <sz val="11"/>
        <color rgb="FF000000"/>
        <rFont val="Calibri"/>
        <family val="2"/>
        <scheme val="minor"/>
      </rPr>
      <t xml:space="preserve"> home depot to see if there is a similar fan or receiver that is suitable.</t>
    </r>
  </si>
  <si>
    <r>
      <t xml:space="preserve">I thought that what was sent was the </t>
    </r>
    <r>
      <rPr>
        <b/>
        <sz val="11"/>
        <color rgb="FFFF0000"/>
        <rFont val="Calibri"/>
        <family val="2"/>
        <scheme val="minor"/>
      </rPr>
      <t>correct manual</t>
    </r>
    <r>
      <rPr>
        <sz val="11"/>
        <color rgb="FF000000"/>
        <rFont val="Calibri"/>
        <family val="2"/>
        <scheme val="minor"/>
      </rPr>
      <t xml:space="preserve"> but it wasn''t so unfortunately I had to figure things out although the agent was very eager nice and motivated to assist.</t>
    </r>
  </si>
  <si>
    <r>
      <t xml:space="preserve">The texting option took just as much time as calling, so it was </t>
    </r>
    <r>
      <rPr>
        <b/>
        <sz val="11"/>
        <color rgb="FFFF0000"/>
        <rFont val="Calibri"/>
        <family val="2"/>
        <scheme val="minor"/>
      </rPr>
      <t>not a time saver</t>
    </r>
    <r>
      <rPr>
        <sz val="11"/>
        <color rgb="FF000000"/>
        <rFont val="Calibri"/>
        <family val="2"/>
        <scheme val="minor"/>
      </rPr>
      <t>. I could be able to submit an email request for a fan balancing kit, or better yet - I could be able to go to my online account and find a quick link there for such common requests as a fan balancing kit.</t>
    </r>
  </si>
  <si>
    <r>
      <t xml:space="preserve">Cheryl was good. Then this Scott guy emails me and tells me to talk to parts department. Im just trying to get the $1,000 toolbox that I ordered working again. Honestly, the </t>
    </r>
    <r>
      <rPr>
        <b/>
        <sz val="11"/>
        <color rgb="FFFF0000"/>
        <rFont val="Calibri"/>
        <family val="2"/>
        <scheme val="minor"/>
      </rPr>
      <t>quality of the</t>
    </r>
    <r>
      <rPr>
        <sz val="11"/>
        <color rgb="FF000000"/>
        <rFont val="Calibri"/>
        <family val="2"/>
        <scheme val="minor"/>
      </rPr>
      <t xml:space="preserve"> box is subpar to have </t>
    </r>
    <r>
      <rPr>
        <b/>
        <sz val="11"/>
        <color rgb="FFFF0000"/>
        <rFont val="Calibri"/>
        <family val="2"/>
        <scheme val="minor"/>
      </rPr>
      <t>already had an issue</t>
    </r>
    <r>
      <rPr>
        <sz val="11"/>
        <color rgb="FF000000"/>
        <rFont val="Calibri"/>
        <family val="2"/>
        <scheme val="minor"/>
      </rPr>
      <t xml:space="preserve"> with the slides a month into ownership.</t>
    </r>
  </si>
  <si>
    <t>SALES</t>
  </si>
  <si>
    <t>Sales related issues</t>
  </si>
  <si>
    <t>instal</t>
  </si>
  <si>
    <t>install</t>
  </si>
  <si>
    <t>Edwin was knowledgeable &amp; patient.  He obviously had great training but he was a 'natural' on the phone!</t>
  </si>
  <si>
    <t>Eduardo was one of those people who immediately says 'I can help today' and then goes and figures out a way to solve your problem.   I had trouble getting a part from a supplier, and he called the store, had them set aside the part for me, and then sorted out getting the store a replacement part from supplier.   Could not have been happier, these are the kinds of people you need to continue to empower to just fix problems for people. One of the best telephone customer service experiences I''ve had in a long time.</t>
  </si>
  <si>
    <t>On hold for over 2hrs with local store, horrible Customer service. Second time I called Customer Care, I was on hold for an additional 25 minutes without explanation, therefore I hung up. As a whole, this is becoming the 'norm' for Home Depot. What has happened to Customer Service?</t>
  </si>
  <si>
    <t>As a long time HD customer,  I would like to see better access to 'customer care' personal at my convemience when I call vs. waiting for a 'call Back' that happens at a random time</t>
  </si>
  <si>
    <t>You are sending me this survey roughly one week before this case could be resolved. I don''t know yet if it will be resolved. This was a case of a broken part in a toilet box. The insert in the box says something like 'do NOT return item... call this number and we can help you FASTER'. Well, it turns out faster is 7-10 business days. And then you send me this survey after approximately 1 business day. Please context me again after I receive the unbroken part.</t>
  </si>
  <si>
    <t>Brandy was fantastic! Understanding of my situation and easy to work with. As a minimum she deserves whatever Home Depot gives as an award, but I''m sure a raise would be better.  During my military career I would end a review of a great troop with the statement 'retain &amp; promote'. I use it now for her! Thanks.</t>
  </si>
  <si>
    <t>The customer service rep was engaging and professional. I am more concerned about the shabby quality of the delivery process. I do not believe Home Depot would let such 'slop' leave its warehouse. V/r Dr. Robert Wuagneux 802-353-7322</t>
  </si>
  <si>
    <t>Your incognito loss prevention kid followed me around like I was going to steal something. I don''t know for what reason except the color of my skin. Besides racially profiling customers, he's not very 'undercover' or good at his job if he thinks I'm a shoplifter and I called him out on it. There were several of your staff standing around at the checkout counter laughing at the situation too. I guess bigotry is funny at Home Depot. It's not the first time either.  Another one of your keen detectives tried to detain me once when I was pushing an $800 power washer up to the self checkout. I was livid and let him know about it. I bought it anyway, shouldn't have. To top it all off, I'm a veteran of the U.S. Army and this is the thanks I get.</t>
  </si>
  <si>
    <t>I had made 3 previous calls looking to just trade out the damaged drawers and making this one last call was a bit unnerving to be honest. Instead of 'explaining' once again, this professional met me with kind assurance and efficient help to get the parts swapped out successfully. The cabinets were already installed and the only logical choice was trade drawers not the entire cabinet. Thank you for your kindness and help to resolve this issue to allow me to enjoy my new kitchen.</t>
  </si>
  <si>
    <t>the store could not order a grill because it was out of stock, but told me I could online, and the store would assemble it and deliver it free of charge as with one at the store. So I did order online where there was no option to as to where to deliver it, etc. When I got notice it was to be delivered to me, I contacted Home Depot customer service, who call ed the store with me on the line but could not get through, and that Home Depot Customer service could not tell the store to do anything to help (different entities!!) and told me to call them which made no sense because how would I get through and what to do since Customer Service would not be on the line, after an hour and 1/2, they called Jordan and we went through the problem again, &amp; he filed a 'complaint' with the store. The store then called and arranged for their contractor Steve to put the grill together, which he did in less than 1/2 hour. Jordan was helpful, and Steve was great! What can you do? Maybe empower customer service to provide customers with service instead of trying to get me off the phone when it became inconvenient to resolve the issues.</t>
  </si>
  <si>
    <t>This is how I left off with Keonte. I feel like the conversation has not ended and that there might be a better solution.  Good morning,  Thank you. All of the ceiling fans in our house are Hampton Bay and are all older than 10 years. I have replaced both the light switch and fan switch in these fans in years past and am pretty sure that this part is a universal piece. Is there someone else who can confirm that for me? To confirm the cord that turns the light on and off is no longer 'pulling'. It also would have been nice to get some other kind of resolution if you can''t find me the part like maybe a discount/coupon on a new fan since we are kind of stuck.  Thanks, Dan  On Fri, Jun 30, 2023 at 8:03/AM Customer Care &lt;customer_care@homedepot.com&gt; wrote: Hello Dan,  The information you provided however, we cannot identify your product or locate comparable parts. The ceiling fan is discontinue.  Thank you</t>
  </si>
  <si>
    <t>Hello, I bought a Hampton Bay exhaust fan on 06/02/2020. Model #BPT13-14MG(sku #1004 181 635). Two weeks ago I noticed 'dust bunnies' on the grill. Climbed up and removed the grill to clean it. Took it outside to the garden hose to clean it off and low and behold the paint starting peeling off. Went to replace it at Deptford and Brian and the employees met that day were awesome. Unfortunately, there are no exact size grill replacement parts (not10x10). Called Hampton Bay, uh, excuse me Home Depot which started my case. Bottom'' line the email from Joezelle C stating 'we don't sell parts' and no instructions and where to send proof of purchase and/or pictures. So went back to Deptford Customer Service and met the 'all-time worst customer service representative'. No help here. She only wanted to know the 'short version'. I don't believe that this is what Arthur Blank and/or your current CEO had in mind... with regards to providing an exceptional shopping experience. Thank you for reaching out to me.</t>
  </si>
  <si>
    <t>This service request worked as was stated. The process worked well except the part received was a different color than my original purchase. My original purchased umbrella was a color called 'chilli' (red) but the replacement that I received was tan in color. Now what?</t>
  </si>
  <si>
    <t>the people i dealt with at the blue springs location were lazy and had an attitude. i dropped my license there. i came back in 40 hours after my purchase. they said they found my license but because i didnt come looking for it in a reasonable amount of time they destroyed it so no one could use it. 40 hours is certainly reasonable. the guy came and walked up to me and said. YEAH. and stood there and looked at me . he destroyed it because i had not come back in a 'reasonable' amount of time. i called him lazy because he could of googled my name to get my phone or looked me up in  the HD system as i have been an account holder there for over 20 years. this asshole cost you my business</t>
  </si>
  <si>
    <t>The cord on my umbrella broke after 3 yrs. All I needed was the cord information so I could purchase and restring my umbrella. Instead I was told I would need to purchase the entire upper arm pole that the cord runs through. That is UNACCEPTABLE and COMPLETELY UNNECESSARY!! This has happened on both of my umbrellas purchased from Home Depot &amp; both times I''ve been told this ridiculous thing. I was able to measure the diameter &amp; length of the original cord and replace both for a fraction of the cost of the manufacturer's 'recommended and only solution'. You should be ashamed of yourselves for scamming customers who make purchases and ask for help in good faith.</t>
  </si>
  <si>
    <t>I was given the cabinet as a gift. We did not open it until we moved which was several months after receiving the cabinet. I rip the box open to assemble only to find that there is no hardware nor a side to the cabinet. I have no receipt. Apparently since this is an ' over seas supplier', I am unable to correct the problem. No parts can be replaced. The problem can only be corrected by me contacting my 85 year old aunt about a receipt from many months ago. I find this 'solution' unacceptable! So now I have Brand new cabinet that I can not return nor even try to put together due to the lack of parts missing. Jodi left a very nice message on my phone but truly offered me no other option to solve this disaster!</t>
  </si>
  <si>
    <t>She filed a case, which is still outstanding....so I''m not sure I can answer whether or not 'It was easy to accomplish what you needed to today?</t>
  </si>
  <si>
    <t>Absolutely disgusted HD doesn''t back its products.  Hampton Bay blinds arrived with chipped slats, missing hardware, and missing end plates for top bar.  Lovely.  Box WAS NOT OPENED until installer (HD contractor) opened it.  He took pictures as proof positive of what was delivered, defective, and missing.  Called HD on Arapahoe Rd, was told I would need to take the blind down, traipse it to HD for a refund and reorder.  NOT DOING!  (EVER THINK OF SENDING REPLACEMENT PARTS OR SENDING NEW PACKAGE?--'we don't do that'. Looked at one star reviews and found the majority complaints were for missing parts.  So order again and go through the same hassle again?  Not me.  Eduardo fixed the situation via reimbursement as HD on Arapahoe Rd said there was nothing they could do.  Hampton Bay is your own product.  Was told by one HD employee at Arapahoe store that this is a low-end product.  My response:  IF HD DOESN'T WANT TO BACK THE PRODUCT, THEN WHY DOES HD SELL IT????  Because some ditz couldn't package the product correctly to ensure undamaged slats and all parts were included, an installer's time AND customer's time were wasted.  GET A PROCESS IN PLACE THAT SHOWS HD BACKS ITS PRODUCTS.  THIS SITAUTION WAS RIDICULOUS AND HAD I NOT CALLED THE CORPORATE OFFICE, I'D BE STUCK HAVING PAID FULL PRICE FOR A DEFECTIVE BLIND WITH MISSING PARTS. ALSO NOTE:  the installer had to go to ACE Hardware to obtain brackets--he was excellent--HD would do well to learn from him!  OR learn from Toyota--they back their product without fail!</t>
  </si>
  <si>
    <t>My primary complaint is not with Brianna but with Home Depot''s inventory system and unwillingness to assist customers in locating items from the warehouse or other stores. On behalf of our condominium association, we placed orders with two stores and the warehouse. When I received notice that the orders were ready to pick up, one of the stores had only 4 items rather than 6 but didn't bother to inform me ahead of time. We then needed to search for the remaining items and decided to cancel the entire order and place a second order through the warehouse. The first order from the warehouse had only 14 items rather than 16 so that required a lengthy call to customer service to 'cancel' the missing items and re-order them. Also, had we known that the warehouse had more than 16 items, which is the number the website said was in stock, we could have placed the entire order of 30 online. You can do better.</t>
  </si>
  <si>
    <t>William was a great help. he made me feel like an important HD Customer. I think this should have happened at the store level. HD needs to improve on the attitudes of the 'service desk employees'</t>
  </si>
  <si>
    <t>July 2nd, 2023  Genuinely I applaud the very prompt delivery service. It was quick and the delivery crew arrived when they said they would. Sadly that was the highlight of the experience.  Gazebo was ordered online on June 19th and delivered on June 21st. On June 22nd I began assembly.  Things went fine until I got to Step 6 in the assembly manual and discovered the Slanting Beam Connectors (Part P2) was missing. I had received 8 P1 connectors and no P2 connectors instead of 4 and 4.  I contacted Djuan in Georgia and then sent her an e-mail with a copy of my receipt giving all details.  I asked for speedy service because July 2nd was my anniversary and I wanted to have my guests  join me on the patio under our new canopy.  Djuan processed the order for my 4 corner brackets (P2) and on Tuesday it was confirmed and processed in California. Then sent by FedEx from California to Indianapolis, then I believe Michigan, then over the border to Mississauga, then to Markham for delivery and they arrived at my door around 2pm Friday. Yay.  Friday I was able to continue assembly of the corners, the netting brackets and the overhead skeleton of the canopy frame.  On Saturday, with the help of two young nephews we got the small canopy frame in place.  Then spent and hour or more trying to get the small canopy to fit.  Failing that we tried the big canopy.  Seems both canopies are too small or both frames are too big as I can get the material over the frame.  To illustrate, the supplied Small Canopy measures 29' X 36'.  Except the frame that it is supposed to be mounted to is 32' X 36'.  No matter which way I rotate it, it will not fit.  Similarly the large canopy will fit on 2 corners and 4 sides, but it will not reach either far corner of the frame.  No, not even that little retractable arm will save this.  It is still 6 to 10 inches too short in each corner.  At this point I did not even try the netting as it may be an inaccurate size as well.  What could have been done to improve the experience is to have better quality control of the items put into this box.  It is supposed to be an 11'' X 13' Winfield Soft Top Gazebo with Netting . But clearly and sadly what is was supposed to be is not what I received.  I had more than a dozen people expected in my backyard today to enjoy the canopy on the patio today- my 40th wedding anniversary.  Right now all I have is an ill-fitting fabric sitting over a stark steel frame.   It compels me to change hosting to a local restaurant.  Seemed like a great dollar deal at the time but this appears to be sloppy or indifferent packaging that should have taken a few hours to assemble and enjoy.  It has taken 13 days since ordering, plus some cash to pay my nephews for their help and now a second delay until I can get the canopy or ffame replaced to the correct size.  Terribly, terribly disappointing performance.  Dennis Kelly Ajax, Ontario L1T 4E1 dennis@firstimpressionsmedia.ca</t>
  </si>
  <si>
    <t>It was a long and drawn out process to finally talk with someone to address the issue (over 30 minutes on the phone).  Maybe add a 'link' to your main website to submit an issue that a customer might have and provide feedback to the customer.</t>
  </si>
  <si>
    <t>Luis is a very hard working, effective, knowledgeable customer rep. The reason I checked 'somewhat agree' above is because we were on the phone for 40 minutes.  It took time for him to research all the options.  Then he had to help me try to send a photo which was difficult because my devices weren''t syncing.  But he got the job done, it just wasn't exactly easy.  But I am very satisfied with the information he gave me.  Plus I have an eGift card.</t>
  </si>
  <si>
    <t>I received a short (12')wand when I clearly ordered 48'.  No one including Darnesha has contacted us about correcting thus issue.  I am reopening the BBB Claim.</t>
  </si>
  <si>
    <t>Called Home Depot store direct to get info to replace a broken tank lid for a Glacier Bay toilet - Had to ' HOLD ' forever to talk to someone &amp; no one had any idea on how to get a replacement part ! After several tries I asked for a Manger and got Dusty who gave me the 855 number to speak with Brianna - she gave me the direct number to the MFG -Niagra in NY - They sold me the part but said it would ship from the Home Depot Whse in Dallas !!! VERY poor system for Customer Service !</t>
  </si>
  <si>
    <t>First, I want to ask you to have someone look at my account to see how much I have spent with Home Depot in the past three years.  Second, I don''t miss payments and I think I have only been late on one because I overlooked paying it.  Third, I cannot believe I could not get a side by side Refrigerator/Freezer delivered to my home after everything else has been delivered without a hesitation.  Something needs to change about this rule.  I have ordered from someone else and Home Depot has missed a $1500 sale due to 'non delivery' to this area.  Why not think about building a store near to us if that's the case....we could surely use one in the Evergreen, Greenville, Andalusia area.  And had it not been for Candace helping me, I would probably still be thinking I would get a refrigerator delivered.  No one else bothered to tell me that was not going to happen...they only kept repeating it had to be ordered from another store because they had none in stock in Daphne...they set me up with the store in Pensacola and did not call to let me know.  Candace searched until she got answers and had me call that store....they don't deliver here either.  This is such an inconvenience and I know your stores are losing money due to this rule.  I cannot understand why they deliver building materials to my home, but won't deliver appliances.</t>
  </si>
  <si>
    <t>Bought the item 'Exterior Metal Door with Frame' at LOWES</t>
  </si>
  <si>
    <t>Will listened to my complaint attentively. This is the first time I ever filed a formal complaint against any Home Depot employee. In retrospect, I believe I did the right thing by filing the complaint against David.  After trying to get the Key Hero machine to work for close to 45 minutes, he actually refused my request to see if it had been rebooted. Wow. Anyway, Will created a case and forwarded it onto the store manager. According to Will, I was supposed to be contacted by now.  That has not happened. Perhaps it''s because we are in a holiday weekend, I don't know.  Home Depot was always my 'go to' store. That has changed. And depending on what the store manager does or doesn't do, that may change again. I'm very sorry to say that Home Depot in Rockland Maine is slipping.</t>
  </si>
  <si>
    <t>Julio was very nice and gave me a fax # to send repair requested of my documents to Asurion.com at (316) 462-0963. I faxed all requested documents (through the UPS Store in town since I had no way of doing it at my house!) on June 27, 2023 at 9:03 am. As of now, June 30, 2023 @ 11:26am, I have heard NOTHING from Asurion!!. I live out in the country in Montana &amp; am about 30 minutes from town. Gas is expensive here and I don''t want to need to go into town to do my laundry! I will continue to check for Asurion's email as to who can come repair my washer and dryer. This is NOT the service I would expect from Home Depot!!</t>
  </si>
  <si>
    <t>This was a Homedepot.com order. It was a 'in store pick up'. According to Bruce it was delieverd to the store on time. However, it was marked online and in your automated system as 'in processing' 11 days after my order. My paid order sat for at least 7 days and was only marked as 'ready to pick up' because I called out of frustration.  I am now stuck having to wait on a plumber because I was not ready when I was supposed to be. I didn''t have the equipment because it was sitting in your Waldorf store, but no one processed it to be picked up.</t>
  </si>
  <si>
    <t>CULT</t>
  </si>
  <si>
    <t>Cultural issues</t>
  </si>
  <si>
    <t>if it will be resolved</t>
  </si>
  <si>
    <t>waiting on</t>
  </si>
  <si>
    <t>never shop</t>
  </si>
  <si>
    <t>never ever ship</t>
  </si>
  <si>
    <t>experience could not have happened</t>
  </si>
  <si>
    <t>experience should not have happened</t>
  </si>
  <si>
    <t>it would be helpful</t>
  </si>
  <si>
    <t>how do you sell</t>
  </si>
  <si>
    <t>stand behind them</t>
  </si>
  <si>
    <t>sell good products</t>
  </si>
  <si>
    <t>any customer care</t>
  </si>
  <si>
    <t>cannot get the product</t>
  </si>
  <si>
    <t>install cost</t>
  </si>
  <si>
    <t>half my order</t>
  </si>
  <si>
    <t>could have been able to help</t>
  </si>
  <si>
    <t>issue resolved the right way</t>
  </si>
  <si>
    <t>get anyone to assist</t>
  </si>
  <si>
    <t>unanswered question</t>
  </si>
  <si>
    <t>another try</t>
  </si>
  <si>
    <t>could be checked</t>
  </si>
  <si>
    <t>should be checked</t>
  </si>
  <si>
    <t>get what was missing</t>
  </si>
  <si>
    <t>pride flag</t>
  </si>
  <si>
    <t>not the correct part</t>
  </si>
  <si>
    <t>do not match</t>
  </si>
  <si>
    <t>quantity was different</t>
  </si>
  <si>
    <t>something wrong with it</t>
  </si>
  <si>
    <r>
      <t xml:space="preserve">we still have not solved my complaint . first panel arrived </t>
    </r>
    <r>
      <rPr>
        <b/>
        <sz val="11"/>
        <color rgb="FFFF0000"/>
        <rFont val="Calibri"/>
        <family val="2"/>
        <scheme val="minor"/>
      </rPr>
      <t>damaged</t>
    </r>
    <r>
      <rPr>
        <sz val="11"/>
        <color rgb="FF000000"/>
        <rFont val="Calibri"/>
        <family val="2"/>
        <scheme val="minor"/>
      </rPr>
      <t>, other panels, shipper is asking for duty to be paid.</t>
    </r>
  </si>
  <si>
    <r>
      <t xml:space="preserve">Great customer service from Karla!  She wasn''t able to find the answer to my question immediately so I instead of keeping me </t>
    </r>
    <r>
      <rPr>
        <b/>
        <sz val="11"/>
        <color rgb="FFFF0000"/>
        <rFont val="Calibri"/>
        <family val="2"/>
        <scheme val="minor"/>
      </rPr>
      <t>waiting on</t>
    </r>
    <r>
      <rPr>
        <sz val="11"/>
        <color rgb="FF000000"/>
        <rFont val="Calibri"/>
        <family val="2"/>
        <scheme val="minor"/>
      </rPr>
      <t xml:space="preserve"> the line, we </t>
    </r>
    <r>
      <rPr>
        <b/>
        <sz val="11"/>
        <color rgb="FFFF0000"/>
        <rFont val="Calibri"/>
        <family val="2"/>
        <scheme val="minor"/>
      </rPr>
      <t>hung up</t>
    </r>
    <r>
      <rPr>
        <sz val="11"/>
        <color rgb="FF000000"/>
        <rFont val="Calibri"/>
        <family val="2"/>
        <scheme val="minor"/>
      </rPr>
      <t xml:space="preserve"> she found the information needed and emailed me with the information.  Thank you for the help and keep up the good work Karla!</t>
    </r>
  </si>
  <si>
    <r>
      <t xml:space="preserve">Edwin was knowledgeable &amp; patient.  He obviously had great </t>
    </r>
    <r>
      <rPr>
        <b/>
        <sz val="11"/>
        <color rgb="FFFF0000"/>
        <rFont val="Calibri"/>
        <family val="2"/>
        <scheme val="minor"/>
      </rPr>
      <t>training</t>
    </r>
    <r>
      <rPr>
        <sz val="11"/>
        <color rgb="FF000000"/>
        <rFont val="Calibri"/>
        <family val="2"/>
        <scheme val="minor"/>
      </rPr>
      <t xml:space="preserve"> but he was a 'natural' on the phone!</t>
    </r>
  </si>
  <si>
    <r>
      <t xml:space="preserve">Eduardo was one of those people who immediately says 'I can help today' and then goes and figures out a way to solve your problem.   I had trouble getting a part from a </t>
    </r>
    <r>
      <rPr>
        <b/>
        <sz val="11"/>
        <color rgb="FFFF0000"/>
        <rFont val="Calibri"/>
        <family val="2"/>
        <scheme val="minor"/>
      </rPr>
      <t>supplier</t>
    </r>
    <r>
      <rPr>
        <sz val="11"/>
        <color rgb="FF000000"/>
        <rFont val="Calibri"/>
        <family val="2"/>
        <scheme val="minor"/>
      </rPr>
      <t xml:space="preserve">, and he called the </t>
    </r>
    <r>
      <rPr>
        <b/>
        <sz val="11"/>
        <color rgb="FFFF0000"/>
        <rFont val="Calibri"/>
        <family val="2"/>
        <scheme val="minor"/>
      </rPr>
      <t>store</t>
    </r>
    <r>
      <rPr>
        <sz val="11"/>
        <color rgb="FF000000"/>
        <rFont val="Calibri"/>
        <family val="2"/>
        <scheme val="minor"/>
      </rPr>
      <t xml:space="preserve">, had them set aside the part for me, and then sorted out getting the store a </t>
    </r>
    <r>
      <rPr>
        <b/>
        <sz val="11"/>
        <color rgb="FFFF0000"/>
        <rFont val="Calibri"/>
        <family val="2"/>
        <scheme val="minor"/>
      </rPr>
      <t>replacement</t>
    </r>
    <r>
      <rPr>
        <sz val="11"/>
        <color rgb="FF000000"/>
        <rFont val="Calibri"/>
        <family val="2"/>
        <scheme val="minor"/>
      </rPr>
      <t xml:space="preserve"> part from supplier.   Could not have been happier, these are the kinds of people you need to continue to </t>
    </r>
    <r>
      <rPr>
        <b/>
        <sz val="11"/>
        <color rgb="FFFF0000"/>
        <rFont val="Calibri"/>
        <family val="2"/>
        <scheme val="minor"/>
      </rPr>
      <t>empower</t>
    </r>
    <r>
      <rPr>
        <sz val="11"/>
        <color rgb="FF000000"/>
        <rFont val="Calibri"/>
        <family val="2"/>
        <scheme val="minor"/>
      </rPr>
      <t xml:space="preserve"> to just fix problems for people. One of the best telephone customer service experiences I''ve had in a </t>
    </r>
    <r>
      <rPr>
        <b/>
        <sz val="11"/>
        <color rgb="FFFF0000"/>
        <rFont val="Calibri"/>
        <family val="2"/>
        <scheme val="minor"/>
      </rPr>
      <t>long time</t>
    </r>
    <r>
      <rPr>
        <sz val="11"/>
        <color rgb="FF000000"/>
        <rFont val="Calibri"/>
        <family val="2"/>
        <scheme val="minor"/>
      </rPr>
      <t>.</t>
    </r>
  </si>
  <si>
    <r>
      <t xml:space="preserve">I have an issue with the Stanley door I bought online. The door knob and the deadbolt lock did not line up with the door jam after installation. Pedro offered a </t>
    </r>
    <r>
      <rPr>
        <b/>
        <sz val="11"/>
        <color rgb="FFFF0000"/>
        <rFont val="Calibri"/>
        <family val="2"/>
        <scheme val="minor"/>
      </rPr>
      <t>credit</t>
    </r>
    <r>
      <rPr>
        <sz val="11"/>
        <color rgb="FF000000"/>
        <rFont val="Calibri"/>
        <family val="2"/>
        <scheme val="minor"/>
      </rPr>
      <t xml:space="preserve"> but I still have brand new door with holes that </t>
    </r>
    <r>
      <rPr>
        <b/>
        <sz val="11"/>
        <color rgb="FFFF0000"/>
        <rFont val="Calibri"/>
        <family val="2"/>
        <scheme val="minor"/>
      </rPr>
      <t>do not match</t>
    </r>
    <r>
      <rPr>
        <sz val="11"/>
        <color rgb="FF000000"/>
        <rFont val="Calibri"/>
        <family val="2"/>
        <scheme val="minor"/>
      </rPr>
      <t>. Waiting for a response from Danvers Home Depot to let me know what going to happen. They also sold me the wrong extension kit.</t>
    </r>
  </si>
  <si>
    <r>
      <t>On hold</t>
    </r>
    <r>
      <rPr>
        <sz val="11"/>
        <color rgb="FF000000"/>
        <rFont val="Calibri"/>
        <family val="2"/>
        <scheme val="minor"/>
      </rPr>
      <t xml:space="preserve"> for over 2hours with local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horrible</t>
    </r>
    <r>
      <rPr>
        <sz val="11"/>
        <color rgb="FF000000"/>
        <rFont val="Calibri"/>
        <family val="2"/>
        <scheme val="minor"/>
      </rPr>
      <t xml:space="preserve"> Customer service. </t>
    </r>
    <r>
      <rPr>
        <b/>
        <sz val="11"/>
        <color rgb="FFFF0000"/>
        <rFont val="Calibri"/>
        <family val="2"/>
        <scheme val="minor"/>
      </rPr>
      <t>Second time</t>
    </r>
    <r>
      <rPr>
        <sz val="11"/>
        <color rgb="FF000000"/>
        <rFont val="Calibri"/>
        <family val="2"/>
        <scheme val="minor"/>
      </rPr>
      <t xml:space="preserve"> I called Customer Care, I was on hold for an additional </t>
    </r>
    <r>
      <rPr>
        <b/>
        <sz val="11"/>
        <color rgb="FFFF0000"/>
        <rFont val="Calibri"/>
        <family val="2"/>
        <scheme val="minor"/>
      </rPr>
      <t>25 minutes</t>
    </r>
    <r>
      <rPr>
        <sz val="11"/>
        <color rgb="FF000000"/>
        <rFont val="Calibri"/>
        <family val="2"/>
        <scheme val="minor"/>
      </rPr>
      <t xml:space="preserve"> without explanation, therefore I hung up. As a whole, this is becoming the 'norm' for Home Depot. What has happened to Customer Service?</t>
    </r>
  </si>
  <si>
    <r>
      <t xml:space="preserve">As a </t>
    </r>
    <r>
      <rPr>
        <b/>
        <sz val="11"/>
        <color rgb="FFFF0000"/>
        <rFont val="Calibri"/>
        <family val="2"/>
        <scheme val="minor"/>
      </rPr>
      <t>long time</t>
    </r>
    <r>
      <rPr>
        <sz val="11"/>
        <color rgb="FF000000"/>
        <rFont val="Calibri"/>
        <family val="2"/>
        <scheme val="minor"/>
      </rPr>
      <t xml:space="preserve"> HD customer,  I would like to see </t>
    </r>
    <r>
      <rPr>
        <b/>
        <sz val="11"/>
        <color rgb="FFFF0000"/>
        <rFont val="Calibri"/>
        <family val="2"/>
        <scheme val="minor"/>
      </rPr>
      <t>better access</t>
    </r>
    <r>
      <rPr>
        <sz val="11"/>
        <color rgb="FF000000"/>
        <rFont val="Calibri"/>
        <family val="2"/>
        <scheme val="minor"/>
      </rPr>
      <t xml:space="preserve"> to 'customer care' personal at my convemience when I call vs. waiting for a 'callback' that happens at a random time</t>
    </r>
  </si>
  <si>
    <r>
      <t xml:space="preserve">Product was </t>
    </r>
    <r>
      <rPr>
        <b/>
        <sz val="11"/>
        <color rgb="FFFF0000"/>
        <rFont val="Calibri"/>
        <family val="2"/>
        <scheme val="minor"/>
      </rPr>
      <t>damaged</t>
    </r>
    <r>
      <rPr>
        <sz val="11"/>
        <color rgb="FF000000"/>
        <rFont val="Calibri"/>
        <family val="2"/>
        <scheme val="minor"/>
      </rPr>
      <t xml:space="preserve"> during shipping. NSD does not wait to open the box. I </t>
    </r>
    <r>
      <rPr>
        <b/>
        <sz val="11"/>
        <color rgb="FFFF0000"/>
        <rFont val="Calibri"/>
        <family val="2"/>
        <scheme val="minor"/>
      </rPr>
      <t>have been dealing</t>
    </r>
    <r>
      <rPr>
        <sz val="11"/>
        <color rgb="FF000000"/>
        <rFont val="Calibri"/>
        <family val="2"/>
        <scheme val="minor"/>
      </rPr>
      <t xml:space="preserve"> with this since I opened the box the evening it was delivered. Part cannot be replaced so I need to return. </t>
    </r>
    <r>
      <rPr>
        <b/>
        <sz val="11"/>
        <color rgb="FFFF0000"/>
        <rFont val="Calibri"/>
        <family val="2"/>
        <scheme val="minor"/>
      </rPr>
      <t>Still waiting on</t>
    </r>
    <r>
      <rPr>
        <sz val="11"/>
        <color rgb="FF000000"/>
        <rFont val="Calibri"/>
        <family val="2"/>
        <scheme val="minor"/>
      </rPr>
      <t xml:space="preserve"> NSD to schedule the pick up for the return. I was told 3-5 business days after 6/29 they </t>
    </r>
    <r>
      <rPr>
        <b/>
        <sz val="11"/>
        <color rgb="FFFF0000"/>
        <rFont val="Calibri"/>
        <family val="2"/>
        <scheme val="minor"/>
      </rPr>
      <t>will contact</t>
    </r>
    <r>
      <rPr>
        <sz val="11"/>
        <color rgb="FF000000"/>
        <rFont val="Calibri"/>
        <family val="2"/>
        <scheme val="minor"/>
      </rPr>
      <t xml:space="preserve"> me. Then call me the day before via email. Their contact phone number when you ask to talk to a representative disconnects and I only learned of this timing via email. After I got a email saying they tried to contact me. The email was the </t>
    </r>
    <r>
      <rPr>
        <b/>
        <sz val="11"/>
        <color rgb="FFFF0000"/>
        <rFont val="Calibri"/>
        <family val="2"/>
        <scheme val="minor"/>
      </rPr>
      <t>first contact</t>
    </r>
    <r>
      <rPr>
        <sz val="11"/>
        <color rgb="FF000000"/>
        <rFont val="Calibri"/>
        <family val="2"/>
        <scheme val="minor"/>
      </rPr>
      <t xml:space="preserve"> with NSD and I was told by Home Depot I would be able to pick the day. At this point I just want someone to pick this item up and provide a </t>
    </r>
    <r>
      <rPr>
        <b/>
        <sz val="11"/>
        <color rgb="FFFF0000"/>
        <rFont val="Calibri"/>
        <family val="2"/>
        <scheme val="minor"/>
      </rPr>
      <t>refund</t>
    </r>
    <r>
      <rPr>
        <sz val="11"/>
        <color rgb="FF000000"/>
        <rFont val="Calibri"/>
        <family val="2"/>
        <scheme val="minor"/>
      </rPr>
      <t xml:space="preserve"> as soon as possible. </t>
    </r>
    <r>
      <rPr>
        <b/>
        <sz val="11"/>
        <color rgb="FFFF0000"/>
        <rFont val="Calibri"/>
        <family val="2"/>
        <scheme val="minor"/>
      </rPr>
      <t>Please contact me</t>
    </r>
    <r>
      <rPr>
        <sz val="11"/>
        <color rgb="FF000000"/>
        <rFont val="Calibri"/>
        <family val="2"/>
        <scheme val="minor"/>
      </rPr>
      <t xml:space="preserve"> immediately. 410-688-3504</t>
    </r>
  </si>
  <si>
    <r>
      <t xml:space="preserve">You are sending me this survey roughly one week before this case could be resolved. I don''t know yet </t>
    </r>
    <r>
      <rPr>
        <b/>
        <sz val="11"/>
        <color rgb="FFFF0000"/>
        <rFont val="Calibri"/>
        <family val="2"/>
        <scheme val="minor"/>
      </rPr>
      <t>if it will be resolved</t>
    </r>
    <r>
      <rPr>
        <sz val="11"/>
        <color rgb="FF000000"/>
        <rFont val="Calibri"/>
        <family val="2"/>
        <scheme val="minor"/>
      </rPr>
      <t>. This was a case of a broken part in a toilet box. The insert in the box says something like 'do NOT return item... call this number and we can help you FASTER'. Well, it turns out faster is 7-10 business days. And then you send me this survey after approximately 1 business day. Please context me again after I receive the unbroken part.</t>
    </r>
  </si>
  <si>
    <r>
      <t>Waiting on</t>
    </r>
    <r>
      <rPr>
        <sz val="11"/>
        <color rgb="FF000000"/>
        <rFont val="Calibri"/>
        <family val="2"/>
        <scheme val="minor"/>
      </rPr>
      <t xml:space="preserve"> the security light tracking number</t>
    </r>
  </si>
  <si>
    <r>
      <t xml:space="preserve">The customer service rep was engaging and professional. I am more concerned about the shabby </t>
    </r>
    <r>
      <rPr>
        <b/>
        <sz val="11"/>
        <color rgb="FFFF0000"/>
        <rFont val="Calibri"/>
        <family val="2"/>
        <scheme val="minor"/>
      </rPr>
      <t>quality of the delivery</t>
    </r>
    <r>
      <rPr>
        <sz val="11"/>
        <color rgb="FF000000"/>
        <rFont val="Calibri"/>
        <family val="2"/>
        <scheme val="minor"/>
      </rPr>
      <t xml:space="preserve"> process. I do not believe Home Depot would let such '</t>
    </r>
    <r>
      <rPr>
        <b/>
        <sz val="11"/>
        <color rgb="FFFF0000"/>
        <rFont val="Calibri"/>
        <family val="2"/>
        <scheme val="minor"/>
      </rPr>
      <t>slop</t>
    </r>
    <r>
      <rPr>
        <sz val="11"/>
        <color rgb="FF000000"/>
        <rFont val="Calibri"/>
        <family val="2"/>
        <scheme val="minor"/>
      </rPr>
      <t>' leave its warehouse. V/r Dr. Robert Wuagneux 802-353-7322</t>
    </r>
  </si>
  <si>
    <r>
      <t xml:space="preserve">Your incognito loss prevention kid followed me around like I was going to steal something. I don''t know for what reason except the color of my skin. Besides racially profiling customers, he's not very 'undercover' or good at his job if he thinks i am a shoplifter and I called him out on it. There were several of your staff standing around at the checkout counter laughing at the situation too. I guess bigotry is funny at Home Depot. it is not the </t>
    </r>
    <r>
      <rPr>
        <b/>
        <sz val="11"/>
        <color rgb="FFFF0000"/>
        <rFont val="Calibri"/>
        <family val="2"/>
        <scheme val="minor"/>
      </rPr>
      <t>first time</t>
    </r>
    <r>
      <rPr>
        <sz val="11"/>
        <color rgb="FF000000"/>
        <rFont val="Calibri"/>
        <family val="2"/>
        <scheme val="minor"/>
      </rPr>
      <t xml:space="preserve"> either.  Another one of your keen detectives tried to detain me once when I was pushing an $800 power washer up to the self checkout. I was livid and let him know about it. I bought it anyway, shouldn't have. To top it all off, i am a veteran of the </t>
    </r>
    <r>
      <rPr>
        <b/>
        <sz val="11"/>
        <color rgb="FFFF0000"/>
        <rFont val="Calibri"/>
        <family val="2"/>
        <scheme val="minor"/>
      </rPr>
      <t>usa</t>
    </r>
    <r>
      <rPr>
        <sz val="11"/>
        <color rgb="FF000000"/>
        <rFont val="Calibri"/>
        <family val="2"/>
        <scheme val="minor"/>
      </rPr>
      <t xml:space="preserve"> Army and this is the thanks I get.</t>
    </r>
  </si>
  <si>
    <r>
      <t xml:space="preserve">I had made 3 previous </t>
    </r>
    <r>
      <rPr>
        <b/>
        <sz val="11"/>
        <color rgb="FFFF0000"/>
        <rFont val="Calibri"/>
        <family val="2"/>
        <scheme val="minor"/>
      </rPr>
      <t>calls</t>
    </r>
    <r>
      <rPr>
        <sz val="11"/>
        <color rgb="FF000000"/>
        <rFont val="Calibri"/>
        <family val="2"/>
        <scheme val="minor"/>
      </rPr>
      <t xml:space="preserve"> looking to just trade out the </t>
    </r>
    <r>
      <rPr>
        <b/>
        <sz val="11"/>
        <color rgb="FFFF0000"/>
        <rFont val="Calibri"/>
        <family val="2"/>
        <scheme val="minor"/>
      </rPr>
      <t>damaged</t>
    </r>
    <r>
      <rPr>
        <sz val="11"/>
        <color rgb="FF000000"/>
        <rFont val="Calibri"/>
        <family val="2"/>
        <scheme val="minor"/>
      </rPr>
      <t xml:space="preserve"> drawers and making this one last call was a bit unnerving to </t>
    </r>
    <r>
      <rPr>
        <b/>
        <sz val="11"/>
        <color rgb="FFFF0000"/>
        <rFont val="Calibri"/>
        <family val="2"/>
        <scheme val="minor"/>
      </rPr>
      <t>be honest</t>
    </r>
    <r>
      <rPr>
        <sz val="11"/>
        <color rgb="FF000000"/>
        <rFont val="Calibri"/>
        <family val="2"/>
        <scheme val="minor"/>
      </rPr>
      <t>. Instead of 'explaining' once again, this professional met me with kind assurance and efficient help to get the parts swapped out successfully. The cabinets were already installed and the only logical choice was trade drawers not the entire cabinet. Thank you for your kindness and help to resolve this issue to allow me to enjoy my new kitchen.</t>
    </r>
  </si>
  <si>
    <r>
      <t xml:space="preserve">I''m exhausted with the nine, ten month experience, thus far.  Shardae just got in on the tail end. I hope there are no surprises with the product or install. </t>
    </r>
    <r>
      <rPr>
        <b/>
        <sz val="11"/>
        <color rgb="FFFF0000"/>
        <rFont val="Calibri"/>
        <family val="2"/>
        <scheme val="minor"/>
      </rPr>
      <t>Still waiting on</t>
    </r>
    <r>
      <rPr>
        <sz val="11"/>
        <color rgb="FF000000"/>
        <rFont val="Calibri"/>
        <family val="2"/>
        <scheme val="minor"/>
      </rPr>
      <t xml:space="preserve"> cleaning and handling instructions.  Nobody really cares and this job really scares me. Cvappie</t>
    </r>
  </si>
  <si>
    <r>
      <t xml:space="preserve">My </t>
    </r>
    <r>
      <rPr>
        <b/>
        <sz val="11"/>
        <color rgb="FFFF0000"/>
        <rFont val="Calibri"/>
        <family val="2"/>
        <scheme val="minor"/>
      </rPr>
      <t>experience could not have happened</t>
    </r>
    <r>
      <rPr>
        <sz val="11"/>
        <color rgb="FF000000"/>
        <rFont val="Calibri"/>
        <family val="2"/>
        <scheme val="minor"/>
      </rPr>
      <t xml:space="preserve"> in the first place</t>
    </r>
  </si>
  <si>
    <r>
      <t xml:space="preserve">Thank you for making me realize how little home depot </t>
    </r>
    <r>
      <rPr>
        <b/>
        <sz val="11"/>
        <color rgb="FFFF0000"/>
        <rFont val="Calibri"/>
        <family val="2"/>
        <scheme val="minor"/>
      </rPr>
      <t>cares about</t>
    </r>
    <r>
      <rPr>
        <sz val="11"/>
        <color rgb="FF000000"/>
        <rFont val="Calibri"/>
        <family val="2"/>
        <scheme val="minor"/>
      </rPr>
      <t xml:space="preserve"> us, your customers.  I will </t>
    </r>
    <r>
      <rPr>
        <b/>
        <sz val="11"/>
        <color rgb="FFFF0000"/>
        <rFont val="Calibri"/>
        <family val="2"/>
        <scheme val="minor"/>
      </rPr>
      <t>never shop</t>
    </r>
    <r>
      <rPr>
        <sz val="11"/>
        <color rgb="FF000000"/>
        <rFont val="Calibri"/>
        <family val="2"/>
        <scheme val="minor"/>
      </rPr>
      <t xml:space="preserve"> home depot again.  I am now a Lowe's customer from now on.  i know the thousands of dollars I have spent at home depot is nothing to your corporation, but it means something to me.  Lowes was able to give me the service i was requesting from the not real pleasant associates at your </t>
    </r>
    <r>
      <rPr>
        <b/>
        <sz val="11"/>
        <color rgb="FFFF0000"/>
        <rFont val="Calibri"/>
        <family val="2"/>
        <scheme val="minor"/>
      </rPr>
      <t>store</t>
    </r>
    <r>
      <rPr>
        <sz val="11"/>
        <color rgb="FF000000"/>
        <rFont val="Calibri"/>
        <family val="2"/>
        <scheme val="minor"/>
      </rPr>
      <t xml:space="preserve">.  Good by home depot you </t>
    </r>
    <r>
      <rPr>
        <b/>
        <sz val="11"/>
        <color rgb="FFFF0000"/>
        <rFont val="Calibri"/>
        <family val="2"/>
        <scheme val="minor"/>
      </rPr>
      <t>suck</t>
    </r>
    <r>
      <rPr>
        <sz val="11"/>
        <color rgb="FF000000"/>
        <rFont val="Calibri"/>
        <family val="2"/>
        <scheme val="minor"/>
      </rPr>
      <t xml:space="preserve"> !!</t>
    </r>
  </si>
  <si>
    <r>
      <t>Terrible</t>
    </r>
    <r>
      <rPr>
        <sz val="11"/>
        <color rgb="FF000000"/>
        <rFont val="Calibri"/>
        <family val="2"/>
        <scheme val="minor"/>
      </rPr>
      <t xml:space="preserve"> customer service. My complaint was that I was never advised my flooring order was a special order, hence I was completely surprised by the 15% restocking fee. In addition, I cannot get my </t>
    </r>
    <r>
      <rPr>
        <b/>
        <sz val="11"/>
        <color rgb="FFFF0000"/>
        <rFont val="Calibri"/>
        <family val="2"/>
        <scheme val="minor"/>
      </rPr>
      <t>refund</t>
    </r>
    <r>
      <rPr>
        <sz val="11"/>
        <color rgb="FF000000"/>
        <rFont val="Calibri"/>
        <family val="2"/>
        <scheme val="minor"/>
      </rPr>
      <t xml:space="preserve"> until the materials arrive in the </t>
    </r>
    <r>
      <rPr>
        <b/>
        <sz val="11"/>
        <color rgb="FFFF0000"/>
        <rFont val="Calibri"/>
        <family val="2"/>
        <scheme val="minor"/>
      </rPr>
      <t>store</t>
    </r>
    <r>
      <rPr>
        <sz val="11"/>
        <color rgb="FF000000"/>
        <rFont val="Calibri"/>
        <family val="2"/>
        <scheme val="minor"/>
      </rPr>
      <t xml:space="preserve">, which is completely </t>
    </r>
    <r>
      <rPr>
        <b/>
        <sz val="11"/>
        <color rgb="FFFF0000"/>
        <rFont val="Calibri"/>
        <family val="2"/>
        <scheme val="minor"/>
      </rPr>
      <t>ridiculous</t>
    </r>
    <r>
      <rPr>
        <sz val="11"/>
        <color rgb="FF000000"/>
        <rFont val="Calibri"/>
        <family val="2"/>
        <scheme val="minor"/>
      </rPr>
      <t xml:space="preserve">. I was forced to put this project </t>
    </r>
    <r>
      <rPr>
        <b/>
        <sz val="11"/>
        <color rgb="FFFF0000"/>
        <rFont val="Calibri"/>
        <family val="2"/>
        <scheme val="minor"/>
      </rPr>
      <t>on hold</t>
    </r>
    <r>
      <rPr>
        <sz val="11"/>
        <color rgb="FF000000"/>
        <rFont val="Calibri"/>
        <family val="2"/>
        <scheme val="minor"/>
      </rPr>
      <t xml:space="preserve"> for a few months, and when I do I will definitely not choose Home Depot. I will </t>
    </r>
    <r>
      <rPr>
        <b/>
        <sz val="11"/>
        <color rgb="FFFF0000"/>
        <rFont val="Calibri"/>
        <family val="2"/>
        <scheme val="minor"/>
      </rPr>
      <t>never shop</t>
    </r>
    <r>
      <rPr>
        <sz val="11"/>
        <color rgb="FF000000"/>
        <rFont val="Calibri"/>
        <family val="2"/>
        <scheme val="minor"/>
      </rPr>
      <t xml:space="preserve"> there again..</t>
    </r>
  </si>
  <si>
    <r>
      <t xml:space="preserve">Case is not solved yet.  After submission of the supporting documentation, I received a subsequent email stating I needed to contact technical support.  </t>
    </r>
    <r>
      <rPr>
        <b/>
        <sz val="11"/>
        <color rgb="FFFF0000"/>
        <rFont val="Calibri"/>
        <family val="2"/>
        <scheme val="minor"/>
      </rPr>
      <t>It would be helpful</t>
    </r>
    <r>
      <rPr>
        <sz val="11"/>
        <color rgb="FF000000"/>
        <rFont val="Calibri"/>
        <family val="2"/>
        <scheme val="minor"/>
      </rPr>
      <t xml:space="preserve"> if technical support would send a response indicating what additional information they need or what troubleshooting they want performed so it can be done prior to contact them.    I will be reaching out to technical support ASAP to start the 2nd phase of this claim.</t>
    </r>
  </si>
  <si>
    <r>
      <t xml:space="preserve">If a price is shown next to items then those items could be </t>
    </r>
    <r>
      <rPr>
        <b/>
        <sz val="11"/>
        <color rgb="FFFF0000"/>
        <rFont val="Calibri"/>
        <family val="2"/>
        <scheme val="minor"/>
      </rPr>
      <t>honored</t>
    </r>
    <r>
      <rPr>
        <sz val="11"/>
        <color rgb="FF000000"/>
        <rFont val="Calibri"/>
        <family val="2"/>
        <scheme val="minor"/>
      </rPr>
      <t xml:space="preserve">. I felt racially victimized and will </t>
    </r>
    <r>
      <rPr>
        <b/>
        <sz val="11"/>
        <color rgb="FFFF0000"/>
        <rFont val="Calibri"/>
        <family val="2"/>
        <scheme val="minor"/>
      </rPr>
      <t>never shop</t>
    </r>
    <r>
      <rPr>
        <sz val="11"/>
        <color rgb="FF000000"/>
        <rFont val="Calibri"/>
        <family val="2"/>
        <scheme val="minor"/>
      </rPr>
      <t xml:space="preserve"> at Home Depot again.</t>
    </r>
  </si>
  <si>
    <r>
      <t xml:space="preserve">the </t>
    </r>
    <r>
      <rPr>
        <b/>
        <sz val="11"/>
        <color rgb="FFFF0000"/>
        <rFont val="Calibri"/>
        <family val="2"/>
        <scheme val="minor"/>
      </rPr>
      <t>store</t>
    </r>
    <r>
      <rPr>
        <sz val="11"/>
        <color rgb="FF000000"/>
        <rFont val="Calibri"/>
        <family val="2"/>
        <scheme val="minor"/>
      </rPr>
      <t xml:space="preserve"> could not order a grill because it was </t>
    </r>
    <r>
      <rPr>
        <b/>
        <sz val="11"/>
        <color rgb="FFFF0000"/>
        <rFont val="Calibri"/>
        <family val="2"/>
        <scheme val="minor"/>
      </rPr>
      <t>out of stock</t>
    </r>
    <r>
      <rPr>
        <sz val="11"/>
        <color rgb="FF000000"/>
        <rFont val="Calibri"/>
        <family val="2"/>
        <scheme val="minor"/>
      </rPr>
      <t xml:space="preserve">, but told me I could online, and the store would assemble it and deliver it free of charge as with one at the store. So I did order online where there was no option to as to where to deliver it, etc. When I got notice it was </t>
    </r>
    <r>
      <rPr>
        <b/>
        <sz val="11"/>
        <color rgb="FFFF0000"/>
        <rFont val="Calibri"/>
        <family val="2"/>
        <scheme val="minor"/>
      </rPr>
      <t>to be delivered</t>
    </r>
    <r>
      <rPr>
        <sz val="11"/>
        <color rgb="FF000000"/>
        <rFont val="Calibri"/>
        <family val="2"/>
        <scheme val="minor"/>
      </rPr>
      <t xml:space="preserve"> to me, I contacted Home Depot customer service, who call ed the store with me on the line but could not </t>
    </r>
    <r>
      <rPr>
        <b/>
        <sz val="11"/>
        <color rgb="FFFF0000"/>
        <rFont val="Calibri"/>
        <family val="2"/>
        <scheme val="minor"/>
      </rPr>
      <t>get through</t>
    </r>
    <r>
      <rPr>
        <sz val="11"/>
        <color rgb="FF000000"/>
        <rFont val="Calibri"/>
        <family val="2"/>
        <scheme val="minor"/>
      </rPr>
      <t xml:space="preserve">, and that Home Depot Customer service could not tell the store to do anything to help (different entities!!) and </t>
    </r>
    <r>
      <rPr>
        <b/>
        <sz val="11"/>
        <color rgb="FFFF0000"/>
        <rFont val="Calibri"/>
        <family val="2"/>
        <scheme val="minor"/>
      </rPr>
      <t>told me to call</t>
    </r>
    <r>
      <rPr>
        <sz val="11"/>
        <color rgb="FF000000"/>
        <rFont val="Calibri"/>
        <family val="2"/>
        <scheme val="minor"/>
      </rPr>
      <t xml:space="preserve"> them which made no sense because how would I get through and what to do since Customer Service would not be on the line, after </t>
    </r>
    <r>
      <rPr>
        <b/>
        <sz val="11"/>
        <color rgb="FFFF0000"/>
        <rFont val="Calibri"/>
        <family val="2"/>
        <scheme val="minor"/>
      </rPr>
      <t>an hour</t>
    </r>
    <r>
      <rPr>
        <sz val="11"/>
        <color rgb="FF000000"/>
        <rFont val="Calibri"/>
        <family val="2"/>
        <scheme val="minor"/>
      </rPr>
      <t xml:space="preserve"> and 1/2, they called Jordan and we went through the problem again, &amp; he filed a 'complaint' with the store. The store then called and arranged for their contractor Steve to put the grill together, which he did in less than 1/</t>
    </r>
    <r>
      <rPr>
        <b/>
        <sz val="11"/>
        <color rgb="FFFF0000"/>
        <rFont val="Calibri"/>
        <family val="2"/>
        <scheme val="minor"/>
      </rPr>
      <t>2 hour</t>
    </r>
    <r>
      <rPr>
        <sz val="11"/>
        <color rgb="FF000000"/>
        <rFont val="Calibri"/>
        <family val="2"/>
        <scheme val="minor"/>
      </rPr>
      <t xml:space="preserve">. Jordan was helpful, and Steve was great! What can you do? Maybe </t>
    </r>
    <r>
      <rPr>
        <b/>
        <sz val="11"/>
        <color rgb="FFFF0000"/>
        <rFont val="Calibri"/>
        <family val="2"/>
        <scheme val="minor"/>
      </rPr>
      <t>empower</t>
    </r>
    <r>
      <rPr>
        <sz val="11"/>
        <color rgb="FF000000"/>
        <rFont val="Calibri"/>
        <family val="2"/>
        <scheme val="minor"/>
      </rPr>
      <t xml:space="preserve"> customer service to provide customers with service instead of trying to get me off the phone when it became inconvenient to resolve the issues.</t>
    </r>
  </si>
  <si>
    <r>
      <t xml:space="preserve">This is how I left off with Keonte. I felt like the conversation has not ended and that there might be a </t>
    </r>
    <r>
      <rPr>
        <b/>
        <sz val="11"/>
        <color rgb="FFFF0000"/>
        <rFont val="Calibri"/>
        <family val="2"/>
        <scheme val="minor"/>
      </rPr>
      <t>better solution</t>
    </r>
    <r>
      <rPr>
        <sz val="11"/>
        <color rgb="FF000000"/>
        <rFont val="Calibri"/>
        <family val="2"/>
        <scheme val="minor"/>
      </rPr>
      <t xml:space="preserve">.  Good morning,  Thank you. All of the ceiling fans in our house are Hampton Bay and are all older than 10 years. I have replaced both the light </t>
    </r>
    <r>
      <rPr>
        <b/>
        <sz val="11"/>
        <color rgb="FFFF0000"/>
        <rFont val="Calibri"/>
        <family val="2"/>
        <scheme val="minor"/>
      </rPr>
      <t>switch</t>
    </r>
    <r>
      <rPr>
        <sz val="11"/>
        <color rgb="FF000000"/>
        <rFont val="Calibri"/>
        <family val="2"/>
        <scheme val="minor"/>
      </rPr>
      <t xml:space="preserve"> and fan switch in these fans in years past and am pretty sure that this part is a universal piece. Is there someone else who can confirm that for me? To confirm the cord that turns the light on and off is no longer 'pulling'. It also could have been nice to get some other kind of resolution if you can''t find me the part like maybe a </t>
    </r>
    <r>
      <rPr>
        <b/>
        <sz val="11"/>
        <color rgb="FFFF0000"/>
        <rFont val="Calibri"/>
        <family val="2"/>
        <scheme val="minor"/>
      </rPr>
      <t>discount</t>
    </r>
    <r>
      <rPr>
        <sz val="11"/>
        <color rgb="FF000000"/>
        <rFont val="Calibri"/>
        <family val="2"/>
        <scheme val="minor"/>
      </rPr>
      <t xml:space="preserve">/coupon on a new fan since we are kind of stuck.  Thanks, Dan  On Fri, Jun 30, 2023 at 8:03/AM Customer Care &lt;customer_care@homedepot.com&gt; wrote: Hello Dan,  The information you provided however, we cannot identify your product or locate comparable parts. The ceiling fan is </t>
    </r>
    <r>
      <rPr>
        <b/>
        <sz val="11"/>
        <color rgb="FFFF0000"/>
        <rFont val="Calibri"/>
        <family val="2"/>
        <scheme val="minor"/>
      </rPr>
      <t>discontinue</t>
    </r>
    <r>
      <rPr>
        <sz val="11"/>
        <color rgb="FF000000"/>
        <rFont val="Calibri"/>
        <family val="2"/>
        <scheme val="minor"/>
      </rPr>
      <t>.  Thank you</t>
    </r>
  </si>
  <si>
    <r>
      <t xml:space="preserve">he gave me the site to get the key for my tool box but that company cannot get my key they said that they can sell me a new lock with keys  </t>
    </r>
    <r>
      <rPr>
        <b/>
        <sz val="11"/>
        <color rgb="FFFF0000"/>
        <rFont val="Calibri"/>
        <family val="2"/>
        <scheme val="minor"/>
      </rPr>
      <t>how do you sell</t>
    </r>
    <r>
      <rPr>
        <sz val="11"/>
        <color rgb="FF000000"/>
        <rFont val="Calibri"/>
        <family val="2"/>
        <scheme val="minor"/>
      </rPr>
      <t xml:space="preserve"> a tool box and cannot get keys anywhere that does not make sense  i cannot see that a simple lock is that hard to find spare keys</t>
    </r>
  </si>
  <si>
    <r>
      <t xml:space="preserve">I could have like to had this </t>
    </r>
    <r>
      <rPr>
        <b/>
        <sz val="11"/>
        <color rgb="FFFF0000"/>
        <rFont val="Calibri"/>
        <family val="2"/>
        <scheme val="minor"/>
      </rPr>
      <t>issue resolved the right way</t>
    </r>
    <r>
      <rPr>
        <sz val="11"/>
        <color rgb="FF000000"/>
        <rFont val="Calibri"/>
        <family val="2"/>
        <scheme val="minor"/>
      </rPr>
      <t>, I do not have a reciept from a year ago and its unfair that I wasted the $50 on this light</t>
    </r>
  </si>
  <si>
    <r>
      <t xml:space="preserve">I cannot </t>
    </r>
    <r>
      <rPr>
        <b/>
        <sz val="11"/>
        <color rgb="FFFF0000"/>
        <rFont val="Calibri"/>
        <family val="2"/>
        <scheme val="minor"/>
      </rPr>
      <t>get anyone to assist</t>
    </r>
    <r>
      <rPr>
        <sz val="11"/>
        <color rgb="FF000000"/>
        <rFont val="Calibri"/>
        <family val="2"/>
        <scheme val="minor"/>
      </rPr>
      <t xml:space="preserve"> me in resolving my issue.</t>
    </r>
  </si>
  <si>
    <r>
      <t xml:space="preserve">Home depot (iiyasah) was very good to work with and helped me resolve my problem. Since it has gone to the next step, tah, I have received 3 </t>
    </r>
    <r>
      <rPr>
        <b/>
        <sz val="11"/>
        <color rgb="FFFF0000"/>
        <rFont val="Calibri"/>
        <family val="2"/>
        <scheme val="minor"/>
      </rPr>
      <t>calls</t>
    </r>
    <r>
      <rPr>
        <sz val="11"/>
        <color rgb="FF000000"/>
        <rFont val="Calibri"/>
        <family val="2"/>
        <scheme val="minor"/>
      </rPr>
      <t xml:space="preserve"> following up information already given and thus far </t>
    </r>
    <r>
      <rPr>
        <b/>
        <sz val="11"/>
        <color rgb="FFFF0000"/>
        <rFont val="Calibri"/>
        <family val="2"/>
        <scheme val="minor"/>
      </rPr>
      <t>still waiting on</t>
    </r>
    <r>
      <rPr>
        <sz val="11"/>
        <color rgb="FF000000"/>
        <rFont val="Calibri"/>
        <family val="2"/>
        <scheme val="minor"/>
      </rPr>
      <t xml:space="preserve"> part. we will see what happens, but further </t>
    </r>
    <r>
      <rPr>
        <b/>
        <sz val="11"/>
        <color rgb="FFFF0000"/>
        <rFont val="Calibri"/>
        <family val="2"/>
        <scheme val="minor"/>
      </rPr>
      <t>delays</t>
    </r>
    <r>
      <rPr>
        <sz val="11"/>
        <color rgb="FF000000"/>
        <rFont val="Calibri"/>
        <family val="2"/>
        <scheme val="minor"/>
      </rPr>
      <t xml:space="preserve"> may cause me to question purchases of this brand in the future</t>
    </r>
  </si>
  <si>
    <r>
      <t xml:space="preserve">Hello, I bought a Hampton Bay exhaust fan on 06/02/2020. Model #BPT13-14MG(sku #1004 181 635). Two </t>
    </r>
    <r>
      <rPr>
        <b/>
        <sz val="11"/>
        <color rgb="FFFF0000"/>
        <rFont val="Calibri"/>
        <family val="2"/>
        <scheme val="minor"/>
      </rPr>
      <t>weeks</t>
    </r>
    <r>
      <rPr>
        <sz val="11"/>
        <color rgb="FF000000"/>
        <rFont val="Calibri"/>
        <family val="2"/>
        <scheme val="minor"/>
      </rPr>
      <t xml:space="preserve"> ago I noticed 'dust bunnies' on the grill. Climbed up and removed the grill to clean it. Took it outside to the garden hose to clean it off and low and behold the paint starting peeling off. Went to </t>
    </r>
    <r>
      <rPr>
        <b/>
        <sz val="11"/>
        <color rgb="FFFF0000"/>
        <rFont val="Calibri"/>
        <family val="2"/>
        <scheme val="minor"/>
      </rPr>
      <t>replace</t>
    </r>
    <r>
      <rPr>
        <sz val="11"/>
        <color rgb="FF000000"/>
        <rFont val="Calibri"/>
        <family val="2"/>
        <scheme val="minor"/>
      </rPr>
      <t xml:space="preserve"> it at Deptford and Brian and the employees met that day were awesome. Unfortunately, there are no exact size grill </t>
    </r>
    <r>
      <rPr>
        <b/>
        <sz val="11"/>
        <color rgb="FFFF0000"/>
        <rFont val="Calibri"/>
        <family val="2"/>
        <scheme val="minor"/>
      </rPr>
      <t>replacement</t>
    </r>
    <r>
      <rPr>
        <sz val="11"/>
        <color rgb="FF000000"/>
        <rFont val="Calibri"/>
        <family val="2"/>
        <scheme val="minor"/>
      </rPr>
      <t xml:space="preserve"> parts (not10x10). Called Hampton Bay, uh, excuse me Home Depot which started my case. Bottom'' line the email from Joezelle C stating 'we do not sell parts' and no instructions and where to send proof of purchase and/or pictures. So went back to Deptford Customer Service and met the 'all-time worst customer service representative'. </t>
    </r>
    <r>
      <rPr>
        <b/>
        <sz val="11"/>
        <color rgb="FFFF0000"/>
        <rFont val="Calibri"/>
        <family val="2"/>
        <scheme val="minor"/>
      </rPr>
      <t>No help</t>
    </r>
    <r>
      <rPr>
        <sz val="11"/>
        <color rgb="FF000000"/>
        <rFont val="Calibri"/>
        <family val="2"/>
        <scheme val="minor"/>
      </rPr>
      <t xml:space="preserve"> here. She only wanted to know the 'short version'. I do not believe that this is what Arthur Blank and/or your current CEO had in mind... with regards to providing an exceptional shopping experience. Thank you for reaching out to me.</t>
    </r>
  </si>
  <si>
    <r>
      <t>Sell good products</t>
    </r>
    <r>
      <rPr>
        <sz val="11"/>
        <color rgb="FF000000"/>
        <rFont val="Calibri"/>
        <family val="2"/>
        <scheme val="minor"/>
      </rPr>
      <t xml:space="preserve"> and </t>
    </r>
    <r>
      <rPr>
        <b/>
        <sz val="11"/>
        <color rgb="FFFF0000"/>
        <rFont val="Calibri"/>
        <family val="2"/>
        <scheme val="minor"/>
      </rPr>
      <t>stand behind them</t>
    </r>
    <r>
      <rPr>
        <sz val="11"/>
        <color rgb="FF000000"/>
        <rFont val="Calibri"/>
        <family val="2"/>
        <scheme val="minor"/>
      </rPr>
      <t>! The marble cart I bought is not marble, and the handles are cheap painted pot metal. The spray finish on the cheap luan plywood was done by a 3rd grader. This is it for me, no more Home Depot.</t>
    </r>
  </si>
  <si>
    <r>
      <t xml:space="preserve">I did not get </t>
    </r>
    <r>
      <rPr>
        <b/>
        <sz val="11"/>
        <color rgb="FFFF0000"/>
        <rFont val="Calibri"/>
        <family val="2"/>
        <scheme val="minor"/>
      </rPr>
      <t>any customer care</t>
    </r>
    <r>
      <rPr>
        <sz val="11"/>
        <color rgb="FF000000"/>
        <rFont val="Calibri"/>
        <family val="2"/>
        <scheme val="minor"/>
      </rPr>
      <t xml:space="preserve"> from Tonya.</t>
    </r>
  </si>
  <si>
    <r>
      <t xml:space="preserve">I still have an </t>
    </r>
    <r>
      <rPr>
        <b/>
        <sz val="11"/>
        <color rgb="FFFF0000"/>
        <rFont val="Calibri"/>
        <family val="2"/>
        <scheme val="minor"/>
      </rPr>
      <t>unanswered question</t>
    </r>
    <r>
      <rPr>
        <sz val="11"/>
        <color rgb="FF000000"/>
        <rFont val="Calibri"/>
        <family val="2"/>
        <scheme val="minor"/>
      </rPr>
      <t>.</t>
    </r>
  </si>
  <si>
    <r>
      <t xml:space="preserve">I called the same phone number </t>
    </r>
    <r>
      <rPr>
        <b/>
        <sz val="11"/>
        <color rgb="FFFF0000"/>
        <rFont val="Calibri"/>
        <family val="2"/>
        <scheme val="minor"/>
      </rPr>
      <t>several days</t>
    </r>
    <r>
      <rPr>
        <sz val="11"/>
        <color rgb="FF000000"/>
        <rFont val="Calibri"/>
        <family val="2"/>
        <scheme val="minor"/>
      </rPr>
      <t xml:space="preserve"> before I spoke to Lila. Whoever I talked to could not find any records for my 11/04/2021 HD transactions. That gal told me I needed to go to the </t>
    </r>
    <r>
      <rPr>
        <b/>
        <sz val="11"/>
        <color rgb="FFFF0000"/>
        <rFont val="Calibri"/>
        <family val="2"/>
        <scheme val="minor"/>
      </rPr>
      <t>store</t>
    </r>
    <r>
      <rPr>
        <sz val="11"/>
        <color rgb="FF000000"/>
        <rFont val="Calibri"/>
        <family val="2"/>
        <scheme val="minor"/>
      </rPr>
      <t xml:space="preserve"> I made the purchase at. I went to the store only to find out that they could not access my records for that date using my name, address or telephone number. They needed the credit card I used. That card had been compromised and we have a new card. So I had to go home and get my 2021 records from storage and find the credit card bill. I went back to the store the next day. They found one of two purchases shown as being charged to my credit card that day. They printed the receipt I needed and told me I had to call the number I had already called. I have already had multiple </t>
    </r>
    <r>
      <rPr>
        <b/>
        <sz val="11"/>
        <color rgb="FFFF0000"/>
        <rFont val="Calibri"/>
        <family val="2"/>
        <scheme val="minor"/>
      </rPr>
      <t>terrible</t>
    </r>
    <r>
      <rPr>
        <sz val="11"/>
        <color rgb="FF000000"/>
        <rFont val="Calibri"/>
        <family val="2"/>
        <scheme val="minor"/>
      </rPr>
      <t xml:space="preserve"> experiences with HD if youd go through my records. I was </t>
    </r>
    <r>
      <rPr>
        <b/>
        <sz val="11"/>
        <color rgb="FFFF0000"/>
        <rFont val="Calibri"/>
        <family val="2"/>
        <scheme val="minor"/>
      </rPr>
      <t>not happy</t>
    </r>
    <r>
      <rPr>
        <sz val="11"/>
        <color rgb="FF000000"/>
        <rFont val="Calibri"/>
        <family val="2"/>
        <scheme val="minor"/>
      </rPr>
      <t xml:space="preserve">. But thanks to Lila - who actually knew something compared to the overwhelming majority of HD Customer Support people I have had to deal with the last two years regarding major purchases I had made - I got the extended </t>
    </r>
    <r>
      <rPr>
        <b/>
        <sz val="11"/>
        <color rgb="FFFF0000"/>
        <rFont val="Calibri"/>
        <family val="2"/>
        <scheme val="minor"/>
      </rPr>
      <t>warranty</t>
    </r>
    <r>
      <rPr>
        <sz val="11"/>
        <color rgb="FF000000"/>
        <rFont val="Calibri"/>
        <family val="2"/>
        <scheme val="minor"/>
      </rPr>
      <t xml:space="preserve"> receipt I was looking for. I do not understand why dealing with HD has been such a difficult thing to do the last two years. Is it this ESG thing that HD has bought into? Hiring not the best and brightest but only the diverse? Its a </t>
    </r>
    <r>
      <rPr>
        <b/>
        <sz val="11"/>
        <color rgb="FFFF0000"/>
        <rFont val="Calibri"/>
        <family val="2"/>
        <scheme val="minor"/>
      </rPr>
      <t>sad</t>
    </r>
    <r>
      <rPr>
        <sz val="11"/>
        <color rgb="FF000000"/>
        <rFont val="Calibri"/>
        <family val="2"/>
        <scheme val="minor"/>
      </rPr>
      <t xml:space="preserve"> statement on HDs part. If it was not for my military </t>
    </r>
    <r>
      <rPr>
        <b/>
        <sz val="11"/>
        <color rgb="FFFF0000"/>
        <rFont val="Calibri"/>
        <family val="2"/>
        <scheme val="minor"/>
      </rPr>
      <t>discount</t>
    </r>
    <r>
      <rPr>
        <sz val="11"/>
        <color rgb="FF000000"/>
        <rFont val="Calibri"/>
        <family val="2"/>
        <scheme val="minor"/>
      </rPr>
      <t xml:space="preserve"> I would </t>
    </r>
    <r>
      <rPr>
        <b/>
        <sz val="11"/>
        <color rgb="FFFF0000"/>
        <rFont val="Calibri"/>
        <family val="2"/>
        <scheme val="minor"/>
      </rPr>
      <t>never shop</t>
    </r>
    <r>
      <rPr>
        <sz val="11"/>
        <color rgb="FF000000"/>
        <rFont val="Calibri"/>
        <family val="2"/>
        <scheme val="minor"/>
      </rPr>
      <t xml:space="preserve"> at HD again. I certainly will never make any more big ticket purchases at HD. Learned my lesson with our recent LG refrigerator purchase and subsequent 3rd party </t>
    </r>
    <r>
      <rPr>
        <b/>
        <sz val="11"/>
        <color rgb="FFFF0000"/>
        <rFont val="Calibri"/>
        <family val="2"/>
        <scheme val="minor"/>
      </rPr>
      <t>insurance</t>
    </r>
    <r>
      <rPr>
        <sz val="11"/>
        <color rgb="FF000000"/>
        <rFont val="Calibri"/>
        <family val="2"/>
        <scheme val="minor"/>
      </rPr>
      <t xml:space="preserve"> claim. So I do what I can do. Ive already been successful at turning family and friends off regarding buying at HD. Just keep spreading the warnings.  You want my take on improving&amp;..hire the right people and do </t>
    </r>
    <r>
      <rPr>
        <b/>
        <sz val="11"/>
        <color rgb="FFFF0000"/>
        <rFont val="Calibri"/>
        <family val="2"/>
        <scheme val="minor"/>
      </rPr>
      <t>more training</t>
    </r>
    <r>
      <rPr>
        <sz val="11"/>
        <color rgb="FF000000"/>
        <rFont val="Calibri"/>
        <family val="2"/>
        <scheme val="minor"/>
      </rPr>
      <t>. I see too many workers roaming around my local HD with their heads up their arses&amp;..equitable and diverse. The box has been check marked so yall are good.</t>
    </r>
  </si>
  <si>
    <r>
      <t xml:space="preserve">This service request worked as was stated. The process worked well except the part received was a different color than my original purchase. My original purchased umbrella was a color called 'chilli' (red) but the </t>
    </r>
    <r>
      <rPr>
        <b/>
        <sz val="11"/>
        <color rgb="FFFF0000"/>
        <rFont val="Calibri"/>
        <family val="2"/>
        <scheme val="minor"/>
      </rPr>
      <t>replacement</t>
    </r>
    <r>
      <rPr>
        <sz val="11"/>
        <color rgb="FF000000"/>
        <rFont val="Calibri"/>
        <family val="2"/>
        <scheme val="minor"/>
      </rPr>
      <t xml:space="preserve"> that I received was tan in color. Now what?</t>
    </r>
  </si>
  <si>
    <r>
      <t xml:space="preserve">Still </t>
    </r>
    <r>
      <rPr>
        <b/>
        <sz val="11"/>
        <color rgb="FFFF0000"/>
        <rFont val="Calibri"/>
        <family val="2"/>
        <scheme val="minor"/>
      </rPr>
      <t>cannot get the product</t>
    </r>
    <r>
      <rPr>
        <sz val="11"/>
        <color rgb="FF000000"/>
        <rFont val="Calibri"/>
        <family val="2"/>
        <scheme val="minor"/>
      </rPr>
      <t xml:space="preserve"> I nedd</t>
    </r>
  </si>
  <si>
    <r>
      <t xml:space="preserve">I appreciate that someone reached out to me. Definitely made the difference between me never shopping at Home Depot again and most likely giving it </t>
    </r>
    <r>
      <rPr>
        <b/>
        <sz val="11"/>
        <color rgb="FFFF0000"/>
        <rFont val="Calibri"/>
        <family val="2"/>
        <scheme val="minor"/>
      </rPr>
      <t>another try</t>
    </r>
    <r>
      <rPr>
        <sz val="11"/>
        <color rgb="FF000000"/>
        <rFont val="Calibri"/>
        <family val="2"/>
        <scheme val="minor"/>
      </rPr>
      <t>.</t>
    </r>
  </si>
  <si>
    <r>
      <t xml:space="preserve">the people i dealt with at the blue springs location were lazy and had an </t>
    </r>
    <r>
      <rPr>
        <b/>
        <sz val="11"/>
        <color rgb="FFFF0000"/>
        <rFont val="Calibri"/>
        <family val="2"/>
        <scheme val="minor"/>
      </rPr>
      <t>attitude</t>
    </r>
    <r>
      <rPr>
        <sz val="11"/>
        <color rgb="FF000000"/>
        <rFont val="Calibri"/>
        <family val="2"/>
        <scheme val="minor"/>
      </rPr>
      <t>. i dropped my license there. i came back in 40 hours after my purchase. they said they found my license but because i did not come looking for it in a reasonable amount of time they destroyed it so no one could use it. 40 hours is certainly reasonable. the guy came and walked up to me and said. YEAH. and stood there and looked at me . he destroyed it because i had not come back in a 'reasonable' amount of time. i called him lazy because he could have googled my name to get my phone or looked me up in  the HD system as i have been an account holder there for over 20 years. this asshole cost you my business</t>
    </r>
  </si>
  <si>
    <r>
      <t xml:space="preserve">Items in boxes </t>
    </r>
    <r>
      <rPr>
        <b/>
        <sz val="11"/>
        <color rgb="FFFF0000"/>
        <rFont val="Calibri"/>
        <family val="2"/>
        <scheme val="minor"/>
      </rPr>
      <t>could be checked</t>
    </r>
    <r>
      <rPr>
        <sz val="11"/>
        <color rgb="FF000000"/>
        <rFont val="Calibri"/>
        <family val="2"/>
        <scheme val="minor"/>
      </rPr>
      <t xml:space="preserve"> before being sold to customers who bring them home and realize it was a returned item that had not be checked. Just like it happened to me.</t>
    </r>
  </si>
  <si>
    <r>
      <t xml:space="preserve">Would </t>
    </r>
    <r>
      <rPr>
        <b/>
        <sz val="11"/>
        <color rgb="FFFF0000"/>
        <rFont val="Calibri"/>
        <family val="2"/>
        <scheme val="minor"/>
      </rPr>
      <t>never shop</t>
    </r>
    <r>
      <rPr>
        <sz val="11"/>
        <color rgb="FF000000"/>
        <rFont val="Calibri"/>
        <family val="2"/>
        <scheme val="minor"/>
      </rPr>
      <t xml:space="preserve"> Home Depot ever again</t>
    </r>
  </si>
  <si>
    <r>
      <t>Half my order</t>
    </r>
    <r>
      <rPr>
        <sz val="11"/>
        <color rgb="FF000000"/>
        <rFont val="Calibri"/>
        <family val="2"/>
        <scheme val="minor"/>
      </rPr>
      <t xml:space="preserve"> was missing, I had to return for the other half of my order</t>
    </r>
  </si>
  <si>
    <r>
      <t xml:space="preserve">I could not order a stacking kit without incurring the additional </t>
    </r>
    <r>
      <rPr>
        <b/>
        <sz val="11"/>
        <color rgb="FFFF0000"/>
        <rFont val="Calibri"/>
        <family val="2"/>
        <scheme val="minor"/>
      </rPr>
      <t>install cost</t>
    </r>
    <r>
      <rPr>
        <sz val="11"/>
        <color rgb="FF000000"/>
        <rFont val="Calibri"/>
        <family val="2"/>
        <scheme val="minor"/>
      </rPr>
      <t>, item did not come with or offered when I purchased my appliances.  I had to order from a 3rd party provider.</t>
    </r>
  </si>
  <si>
    <r>
      <t xml:space="preserve">The cord on my umbrella </t>
    </r>
    <r>
      <rPr>
        <b/>
        <sz val="11"/>
        <color rgb="FFFF0000"/>
        <rFont val="Calibri"/>
        <family val="2"/>
        <scheme val="minor"/>
      </rPr>
      <t>broke</t>
    </r>
    <r>
      <rPr>
        <sz val="11"/>
        <color rgb="FF000000"/>
        <rFont val="Calibri"/>
        <family val="2"/>
        <scheme val="minor"/>
      </rPr>
      <t xml:space="preserve"> after 3 yrs. All I needed was the cord information so I could purchase and restring my umbrella. Instead I was told I would need to purchase the entire upper arm pole that the cord runs through. That is UNACCEPTABLE and COMPLETELY UNNECESSARY!! This has happened on both of my umbrellas purchased from Home Depot &amp; both times I''ve been told this </t>
    </r>
    <r>
      <rPr>
        <b/>
        <sz val="11"/>
        <color rgb="FFFF0000"/>
        <rFont val="Calibri"/>
        <family val="2"/>
        <scheme val="minor"/>
      </rPr>
      <t>ridiculous</t>
    </r>
    <r>
      <rPr>
        <sz val="11"/>
        <color rgb="FF000000"/>
        <rFont val="Calibri"/>
        <family val="2"/>
        <scheme val="minor"/>
      </rPr>
      <t xml:space="preserve"> thing. I was able to measure the diameter &amp; </t>
    </r>
    <r>
      <rPr>
        <b/>
        <sz val="11"/>
        <color rgb="FFFF0000"/>
        <rFont val="Calibri"/>
        <family val="2"/>
        <scheme val="minor"/>
      </rPr>
      <t>length</t>
    </r>
    <r>
      <rPr>
        <sz val="11"/>
        <color rgb="FF000000"/>
        <rFont val="Calibri"/>
        <family val="2"/>
        <scheme val="minor"/>
      </rPr>
      <t xml:space="preserve"> of the original cord and </t>
    </r>
    <r>
      <rPr>
        <b/>
        <sz val="11"/>
        <color rgb="FFFF0000"/>
        <rFont val="Calibri"/>
        <family val="2"/>
        <scheme val="minor"/>
      </rPr>
      <t>replace</t>
    </r>
    <r>
      <rPr>
        <sz val="11"/>
        <color rgb="FF000000"/>
        <rFont val="Calibri"/>
        <family val="2"/>
        <scheme val="minor"/>
      </rPr>
      <t xml:space="preserve"> both for a fraction of the cost of the manufacturer's 'recommended and only solution'. You could be ashamed of yourselves for scamming customers who make purchases and ask for help in good faith.</t>
    </r>
  </si>
  <si>
    <r>
      <t xml:space="preserve">I was given the cabinet as a gift. We did not open it until we moved which was several months after receiving the cabinet. I rip the box open to assemble only to find that there is no hardware nor a side to the cabinet. I have no receipt. Apparently since this is an ' </t>
    </r>
    <r>
      <rPr>
        <b/>
        <sz val="11"/>
        <color rgb="FFFF0000"/>
        <rFont val="Calibri"/>
        <family val="2"/>
        <scheme val="minor"/>
      </rPr>
      <t>overseas</t>
    </r>
    <r>
      <rPr>
        <sz val="11"/>
        <color rgb="FF000000"/>
        <rFont val="Calibri"/>
        <family val="2"/>
        <scheme val="minor"/>
      </rPr>
      <t xml:space="preserve"> </t>
    </r>
    <r>
      <rPr>
        <b/>
        <sz val="11"/>
        <color rgb="FFFF0000"/>
        <rFont val="Calibri"/>
        <family val="2"/>
        <scheme val="minor"/>
      </rPr>
      <t>supplier</t>
    </r>
    <r>
      <rPr>
        <sz val="11"/>
        <color rgb="FF000000"/>
        <rFont val="Calibri"/>
        <family val="2"/>
        <scheme val="minor"/>
      </rPr>
      <t xml:space="preserve">', I am not able to correct the problem. </t>
    </r>
    <r>
      <rPr>
        <b/>
        <sz val="11"/>
        <color rgb="FFFF0000"/>
        <rFont val="Calibri"/>
        <family val="2"/>
        <scheme val="minor"/>
      </rPr>
      <t>No parts</t>
    </r>
    <r>
      <rPr>
        <sz val="11"/>
        <color rgb="FF000000"/>
        <rFont val="Calibri"/>
        <family val="2"/>
        <scheme val="minor"/>
      </rPr>
      <t xml:space="preserve"> can be replaced. The problem can only be corrected by me contacting my 85 year old aunt about a receipt from many months ago. I find this 'solution' unacceptable! So now I have Brand new cabinet that I cannot return nor even try to put together due to the lack of </t>
    </r>
    <r>
      <rPr>
        <b/>
        <sz val="11"/>
        <color rgb="FFFF0000"/>
        <rFont val="Calibri"/>
        <family val="2"/>
        <scheme val="minor"/>
      </rPr>
      <t>parts missing</t>
    </r>
    <r>
      <rPr>
        <sz val="11"/>
        <color rgb="FF000000"/>
        <rFont val="Calibri"/>
        <family val="2"/>
        <scheme val="minor"/>
      </rPr>
      <t xml:space="preserve">. Jodi left a very nice message on my phone but truly offered me no other option to solve this </t>
    </r>
    <r>
      <rPr>
        <b/>
        <sz val="11"/>
        <color rgb="FFFF0000"/>
        <rFont val="Calibri"/>
        <family val="2"/>
        <scheme val="minor"/>
      </rPr>
      <t>disaster</t>
    </r>
    <r>
      <rPr>
        <sz val="11"/>
        <color rgb="FF000000"/>
        <rFont val="Calibri"/>
        <family val="2"/>
        <scheme val="minor"/>
      </rPr>
      <t>!</t>
    </r>
  </si>
  <si>
    <r>
      <t xml:space="preserve">She filed a case, which is still outstanding....so I''m </t>
    </r>
    <r>
      <rPr>
        <b/>
        <sz val="11"/>
        <color rgb="FFFF0000"/>
        <rFont val="Calibri"/>
        <family val="2"/>
        <scheme val="minor"/>
      </rPr>
      <t>not sure</t>
    </r>
    <r>
      <rPr>
        <sz val="11"/>
        <color rgb="FF000000"/>
        <rFont val="Calibri"/>
        <family val="2"/>
        <scheme val="minor"/>
      </rPr>
      <t xml:space="preserve"> I can answer whether or not 'It was easy to accomplish what you needed to today?</t>
    </r>
  </si>
  <si>
    <r>
      <t xml:space="preserve">We did not </t>
    </r>
    <r>
      <rPr>
        <b/>
        <sz val="11"/>
        <color rgb="FFFF0000"/>
        <rFont val="Calibri"/>
        <family val="2"/>
        <scheme val="minor"/>
      </rPr>
      <t>get what was missing</t>
    </r>
    <r>
      <rPr>
        <sz val="11"/>
        <color rgb="FF000000"/>
        <rFont val="Calibri"/>
        <family val="2"/>
        <scheme val="minor"/>
      </rPr>
      <t xml:space="preserve"> from our patio set.</t>
    </r>
  </si>
  <si>
    <r>
      <t xml:space="preserve">I have ordered thousand of dollars worth of furniture and had issues with almost every order with the quality, delivery, and shipping returns. I have </t>
    </r>
    <r>
      <rPr>
        <b/>
        <sz val="11"/>
        <color rgb="FFFF0000"/>
        <rFont val="Calibri"/>
        <family val="2"/>
        <scheme val="minor"/>
      </rPr>
      <t>spent hours</t>
    </r>
    <r>
      <rPr>
        <sz val="11"/>
        <color rgb="FF000000"/>
        <rFont val="Calibri"/>
        <family val="2"/>
        <scheme val="minor"/>
      </rPr>
      <t xml:space="preserve"> each week talking with customer service and after a month I am </t>
    </r>
    <r>
      <rPr>
        <b/>
        <sz val="11"/>
        <color rgb="FFFF0000"/>
        <rFont val="Calibri"/>
        <family val="2"/>
        <scheme val="minor"/>
      </rPr>
      <t>still waiting on</t>
    </r>
    <r>
      <rPr>
        <sz val="11"/>
        <color rgb="FF000000"/>
        <rFont val="Calibri"/>
        <family val="2"/>
        <scheme val="minor"/>
      </rPr>
      <t xml:space="preserve"> the pickup of items that are needing to be returned. Items were being shipped to a business and deliveries would not accommodate the hours we were able to receive. Im very </t>
    </r>
    <r>
      <rPr>
        <b/>
        <sz val="11"/>
        <color rgb="FFFF0000"/>
        <rFont val="Calibri"/>
        <family val="2"/>
        <scheme val="minor"/>
      </rPr>
      <t>unsatisfied</t>
    </r>
    <r>
      <rPr>
        <sz val="11"/>
        <color rgb="FF000000"/>
        <rFont val="Calibri"/>
        <family val="2"/>
        <scheme val="minor"/>
      </rPr>
      <t xml:space="preserve"> with Home Depot and will not purchase from them ever again.</t>
    </r>
  </si>
  <si>
    <r>
      <t xml:space="preserve">It is never Easy to buy a product and have </t>
    </r>
    <r>
      <rPr>
        <b/>
        <sz val="11"/>
        <color rgb="FFFF0000"/>
        <rFont val="Calibri"/>
        <family val="2"/>
        <scheme val="minor"/>
      </rPr>
      <t>something wrong with it</t>
    </r>
    <r>
      <rPr>
        <sz val="11"/>
        <color rgb="FF000000"/>
        <rFont val="Calibri"/>
        <family val="2"/>
        <scheme val="minor"/>
      </rPr>
      <t>, then have to call customer service and spend time trying to rectify the problem.</t>
    </r>
  </si>
  <si>
    <r>
      <t xml:space="preserve">Absolutely </t>
    </r>
    <r>
      <rPr>
        <b/>
        <sz val="11"/>
        <color rgb="FFFF0000"/>
        <rFont val="Calibri"/>
        <family val="2"/>
        <scheme val="minor"/>
      </rPr>
      <t>disgusted</t>
    </r>
    <r>
      <rPr>
        <sz val="11"/>
        <color rgb="FF000000"/>
        <rFont val="Calibri"/>
        <family val="2"/>
        <scheme val="minor"/>
      </rPr>
      <t xml:space="preserve"> HD doesn''t back its products.  Hampton Bay blinds arrived with chipped slats, missing hardware, and missing end plates for top bar.  Lovely.  Box WAS NOT OPENED until installer (HD contractor) opened it.  He took pictures as proof positive of what was delivered, </t>
    </r>
    <r>
      <rPr>
        <b/>
        <sz val="11"/>
        <color rgb="FFFF0000"/>
        <rFont val="Calibri"/>
        <family val="2"/>
        <scheme val="minor"/>
      </rPr>
      <t>defective</t>
    </r>
    <r>
      <rPr>
        <sz val="11"/>
        <color rgb="FF000000"/>
        <rFont val="Calibri"/>
        <family val="2"/>
        <scheme val="minor"/>
      </rPr>
      <t xml:space="preserve">, and missing.  Called HD on Arapahoe Rd, was told I would need to take the blind down, traipse it to HD for a </t>
    </r>
    <r>
      <rPr>
        <b/>
        <sz val="11"/>
        <color rgb="FFFF0000"/>
        <rFont val="Calibri"/>
        <family val="2"/>
        <scheme val="minor"/>
      </rPr>
      <t>refund</t>
    </r>
    <r>
      <rPr>
        <sz val="11"/>
        <color rgb="FF000000"/>
        <rFont val="Calibri"/>
        <family val="2"/>
        <scheme val="minor"/>
      </rPr>
      <t xml:space="preserve"> and reorder.  NOT DOING!  (EVER THINK OF SENDING </t>
    </r>
    <r>
      <rPr>
        <b/>
        <sz val="11"/>
        <color rgb="FFFF0000"/>
        <rFont val="Calibri"/>
        <family val="2"/>
        <scheme val="minor"/>
      </rPr>
      <t>REPLACEMENT</t>
    </r>
    <r>
      <rPr>
        <sz val="11"/>
        <color rgb="FF000000"/>
        <rFont val="Calibri"/>
        <family val="2"/>
        <scheme val="minor"/>
      </rPr>
      <t xml:space="preserve"> PARTS OR SENDING NEW PACKAGE?--'we do not do that'. Looked at one star reviews and found the majority complaints were for </t>
    </r>
    <r>
      <rPr>
        <b/>
        <sz val="11"/>
        <color rgb="FFFF0000"/>
        <rFont val="Calibri"/>
        <family val="2"/>
        <scheme val="minor"/>
      </rPr>
      <t>missing parts</t>
    </r>
    <r>
      <rPr>
        <sz val="11"/>
        <color rgb="FF000000"/>
        <rFont val="Calibri"/>
        <family val="2"/>
        <scheme val="minor"/>
      </rPr>
      <t xml:space="preserve">.  So order again and go through the same hassle again?  Not me.  Eduardo fixed the situation via reimbursement as HD on Arapahoe Rd said there was nothing they could do.  Hampton Bay is your own product.  Was told by one HD employee at Arapahoe </t>
    </r>
    <r>
      <rPr>
        <b/>
        <sz val="11"/>
        <color rgb="FFFF0000"/>
        <rFont val="Calibri"/>
        <family val="2"/>
        <scheme val="minor"/>
      </rPr>
      <t>store</t>
    </r>
    <r>
      <rPr>
        <sz val="11"/>
        <color rgb="FF000000"/>
        <rFont val="Calibri"/>
        <family val="2"/>
        <scheme val="minor"/>
      </rPr>
      <t xml:space="preserve"> that this is a low-end product.  My response:  IF HD does not WANT TO BACK THE PRODUCT, THEN WHY DOES HD SELL IT????  Because some ditz could not package the product correctly to ensure undamaged slats and all parts were included, an installer's time AND customer's time were wasted.  GET A PROCESS IN PLACE THAT SHOWS HD BACKS ITS PRODUCTS.  THIS SITAUTION WAS </t>
    </r>
    <r>
      <rPr>
        <b/>
        <sz val="11"/>
        <color rgb="FFFF0000"/>
        <rFont val="Calibri"/>
        <family val="2"/>
        <scheme val="minor"/>
      </rPr>
      <t>RIDICULOUS</t>
    </r>
    <r>
      <rPr>
        <sz val="11"/>
        <color rgb="FF000000"/>
        <rFont val="Calibri"/>
        <family val="2"/>
        <scheme val="minor"/>
      </rPr>
      <t xml:space="preserve"> AND HAD I NOT CALLED THE CORPORATE OFFICE, I would BE STUCK HAVING PAID FULL PRICE FOR A DEFECTIVE BLIND WITH MISSING PARTS. ALSO NOTE:  the installer had to go to ACE Hardware to obtain brackets--he was excellent--HD would do well to learn from him!  OR learn from Toyota--they back their product without fail!</t>
    </r>
  </si>
  <si>
    <r>
      <t xml:space="preserve">The part shipped and </t>
    </r>
    <r>
      <rPr>
        <b/>
        <sz val="11"/>
        <color rgb="FFFF0000"/>
        <rFont val="Calibri"/>
        <family val="2"/>
        <scheme val="minor"/>
      </rPr>
      <t>quantity was different</t>
    </r>
    <r>
      <rPr>
        <sz val="11"/>
        <color rgb="FF000000"/>
        <rFont val="Calibri"/>
        <family val="2"/>
        <scheme val="minor"/>
      </rPr>
      <t xml:space="preserve"> than what was discussed with the original customer service representative. The parts shipped are </t>
    </r>
    <r>
      <rPr>
        <b/>
        <sz val="11"/>
        <color rgb="FFFF0000"/>
        <rFont val="Calibri"/>
        <family val="2"/>
        <scheme val="minor"/>
      </rPr>
      <t>not the correct part</t>
    </r>
    <r>
      <rPr>
        <sz val="11"/>
        <color rgb="FF000000"/>
        <rFont val="Calibri"/>
        <family val="2"/>
        <scheme val="minor"/>
      </rPr>
      <t xml:space="preserve"> and also </t>
    </r>
    <r>
      <rPr>
        <b/>
        <sz val="11"/>
        <color rgb="FFFF0000"/>
        <rFont val="Calibri"/>
        <family val="2"/>
        <scheme val="minor"/>
      </rPr>
      <t>do not match</t>
    </r>
    <r>
      <rPr>
        <sz val="11"/>
        <color rgb="FF000000"/>
        <rFont val="Calibri"/>
        <family val="2"/>
        <scheme val="minor"/>
      </rPr>
      <t xml:space="preserve"> each other either.</t>
    </r>
  </si>
  <si>
    <r>
      <t xml:space="preserve">My primary complaint is not with Brianna but with Home Depot's inventory system and unwillingness to assist customers in locating items from the warehouse or other stores. On behalf of our condominium association, we placed orders with two stores and the warehouse. When I received notice that the orders were ready to pick up, one of the stores had only 4 items rather than 6 but did not </t>
    </r>
    <r>
      <rPr>
        <b/>
        <sz val="11"/>
        <color rgb="FFFF0000"/>
        <rFont val="Calibri"/>
        <family val="2"/>
        <scheme val="minor"/>
      </rPr>
      <t>bother</t>
    </r>
    <r>
      <rPr>
        <sz val="11"/>
        <color rgb="FF000000"/>
        <rFont val="Calibri"/>
        <family val="2"/>
        <scheme val="minor"/>
      </rPr>
      <t xml:space="preserve"> to inform me ahead of time. We then needed to search for the remaining items and decided to cancel the entire order and place a second order through the warehouse. The first order from the warehouse had only 14 items rather than 16 so that required a </t>
    </r>
    <r>
      <rPr>
        <b/>
        <sz val="11"/>
        <color rgb="FFFF0000"/>
        <rFont val="Calibri"/>
        <family val="2"/>
        <scheme val="minor"/>
      </rPr>
      <t>lengthy call</t>
    </r>
    <r>
      <rPr>
        <sz val="11"/>
        <color rgb="FF000000"/>
        <rFont val="Calibri"/>
        <family val="2"/>
        <scheme val="minor"/>
      </rPr>
      <t xml:space="preserve"> to customer service to 'cancel' the missing items and re-order them. Also, had we known that the warehouse had more than 16 items, which is the number the </t>
    </r>
    <r>
      <rPr>
        <b/>
        <sz val="11"/>
        <color rgb="FFFF0000"/>
        <rFont val="Calibri"/>
        <family val="2"/>
        <scheme val="minor"/>
      </rPr>
      <t>web</t>
    </r>
    <r>
      <rPr>
        <sz val="11"/>
        <color rgb="FF000000"/>
        <rFont val="Calibri"/>
        <family val="2"/>
        <scheme val="minor"/>
      </rPr>
      <t xml:space="preserve"> site said was in stock, we could have placed the entire order of 30 online. You can do better.</t>
    </r>
  </si>
  <si>
    <r>
      <t xml:space="preserve">William was a great help. he made me felt like an important HD Customer. I think this could have happened at the </t>
    </r>
    <r>
      <rPr>
        <b/>
        <sz val="11"/>
        <color rgb="FFFF0000"/>
        <rFont val="Calibri"/>
        <family val="2"/>
        <scheme val="minor"/>
      </rPr>
      <t>store</t>
    </r>
    <r>
      <rPr>
        <sz val="11"/>
        <color rgb="FF000000"/>
        <rFont val="Calibri"/>
        <family val="2"/>
        <scheme val="minor"/>
      </rPr>
      <t xml:space="preserve"> level. HD needs to improve on the attitudes of the 'service desk employees'</t>
    </r>
  </si>
  <si>
    <r>
      <t xml:space="preserve">July 2nd, 2023  Genuinely I applaud the very prompt delivery service. It was quick and the delivery crew arrived when they said they would. Sadly that was the highlight of the experience.  Gazebo was ordered online on June 19th and delivered on June 21st. On June 22nd I began assembly.  Things went fine until I got to Step 6 in the assembly manual and discovered the Slanting Beam Connectors (Part P2) was missing. I had received 8 P1 connectors and no P2 connectors instead of 4 and 4.  I contacted Djuan in Georgia and then sent her an email with a copy of my receipt giving all details.  I asked for speedy service because July 2nd was my anniversary and I wanted to have my guests  join me on the patio under our new canopy.  Djuan processed the order for my 4 corner brackets (P2) and on Tuesday it was confirmed and processed in California. Then sent by FedEx from California to Indianapolis, then I believe Michigan, then over the border to Mississauga, then to Markham for delivery and they arrived at my door around 2pm Friday. Yay.  Friday I was able to continue assembly of the corners, the netting brackets and the overhead skeleton of the canopy frame.  On Saturday, with the help of two young nephews we got the small canopy frame in place.  Then spent and hour or more trying to get the small canopy to fit.  Failing that we tried the big canopy.  Seems both canopies are too small or both frames are too big as I can get the material over the frame.  To illustrate, the supplied Small Canopy measures 29' X 36'.  Except the frame that it is supposed to be mounted to is 32' X 36'.  No matter which way I rotate it, it will not fit.  Similarly the large canopy will fit on 2 corners and 4 sides, but it will not reach either far corner of the frame.  No, not even that little retractable arm will save this.  It is still 6 to 10 inches too short in each corner.  At this point I did not even try the netting as it may be an </t>
    </r>
    <r>
      <rPr>
        <b/>
        <sz val="11"/>
        <color rgb="FFFF0000"/>
        <rFont val="Calibri"/>
        <family val="2"/>
        <scheme val="minor"/>
      </rPr>
      <t>inaccurate</t>
    </r>
    <r>
      <rPr>
        <sz val="11"/>
        <color rgb="FF000000"/>
        <rFont val="Calibri"/>
        <family val="2"/>
        <scheme val="minor"/>
      </rPr>
      <t xml:space="preserve"> size as well.  What could have been done to improve the experience is to have </t>
    </r>
    <r>
      <rPr>
        <b/>
        <sz val="11"/>
        <color rgb="FFFF0000"/>
        <rFont val="Calibri"/>
        <family val="2"/>
        <scheme val="minor"/>
      </rPr>
      <t>better quality</t>
    </r>
    <r>
      <rPr>
        <sz val="11"/>
        <color rgb="FF000000"/>
        <rFont val="Calibri"/>
        <family val="2"/>
        <scheme val="minor"/>
      </rPr>
      <t xml:space="preserve"> control of the items put into this box.  It is supposed to be an 11'' X 13' Winfield </t>
    </r>
    <r>
      <rPr>
        <b/>
        <sz val="11"/>
        <color rgb="FFFF0000"/>
        <rFont val="Calibri"/>
        <family val="2"/>
        <scheme val="minor"/>
      </rPr>
      <t>Soft</t>
    </r>
    <r>
      <rPr>
        <sz val="11"/>
        <color rgb="FF000000"/>
        <rFont val="Calibri"/>
        <family val="2"/>
        <scheme val="minor"/>
      </rPr>
      <t xml:space="preserve"> Top Gazebo with Netting . But clearly and sadly what is was supposed to be is not what I received.  I had more than a dozen people expected in my backyard today to enjoy the canopy on the patio today- my 40th wedding anniversary.  Right now all I have is an ill-fitting fabric sitting over a stark steel frame.   It compels me to change hosting to a local restaurant.  Seemed like a great dollar deal at the time but this appears to be </t>
    </r>
    <r>
      <rPr>
        <b/>
        <sz val="11"/>
        <color rgb="FFFF0000"/>
        <rFont val="Calibri"/>
        <family val="2"/>
        <scheme val="minor"/>
      </rPr>
      <t>sloppy</t>
    </r>
    <r>
      <rPr>
        <sz val="11"/>
        <color rgb="FF000000"/>
        <rFont val="Calibri"/>
        <family val="2"/>
        <scheme val="minor"/>
      </rPr>
      <t xml:space="preserve"> or </t>
    </r>
    <r>
      <rPr>
        <b/>
        <sz val="11"/>
        <color rgb="FFFF0000"/>
        <rFont val="Calibri"/>
        <family val="2"/>
        <scheme val="minor"/>
      </rPr>
      <t>indifferent</t>
    </r>
    <r>
      <rPr>
        <sz val="11"/>
        <color rgb="FF000000"/>
        <rFont val="Calibri"/>
        <family val="2"/>
        <scheme val="minor"/>
      </rPr>
      <t xml:space="preserve"> packaging that </t>
    </r>
    <r>
      <rPr>
        <b/>
        <sz val="11"/>
        <color rgb="FFFF0000"/>
        <rFont val="Calibri"/>
        <family val="2"/>
        <scheme val="minor"/>
      </rPr>
      <t>could have taken</t>
    </r>
    <r>
      <rPr>
        <sz val="11"/>
        <color rgb="FF000000"/>
        <rFont val="Calibri"/>
        <family val="2"/>
        <scheme val="minor"/>
      </rPr>
      <t xml:space="preserve"> a few hours to assemble and enjoy.  It has taken 13 days since ordering, plus some cash to pay my nephews for their help and now a second delay until I can get the canopy or ffame replaced to the correct size.  Terribly, terribly </t>
    </r>
    <r>
      <rPr>
        <b/>
        <sz val="11"/>
        <color rgb="FFFF0000"/>
        <rFont val="Calibri"/>
        <family val="2"/>
        <scheme val="minor"/>
      </rPr>
      <t>disappointing</t>
    </r>
    <r>
      <rPr>
        <sz val="11"/>
        <color rgb="FF000000"/>
        <rFont val="Calibri"/>
        <family val="2"/>
        <scheme val="minor"/>
      </rPr>
      <t xml:space="preserve"> performance.  Dennis Kelly Ajax, Ontario L1T 4E1 dennis@firstimpressionsmedia.ca</t>
    </r>
  </si>
  <si>
    <r>
      <t xml:space="preserve">It was a long and drawn out process to finally talk with someone to </t>
    </r>
    <r>
      <rPr>
        <b/>
        <sz val="11"/>
        <color rgb="FFFF0000"/>
        <rFont val="Calibri"/>
        <family val="2"/>
        <scheme val="minor"/>
      </rPr>
      <t>address the issue</t>
    </r>
    <r>
      <rPr>
        <sz val="11"/>
        <color rgb="FF000000"/>
        <rFont val="Calibri"/>
        <family val="2"/>
        <scheme val="minor"/>
      </rPr>
      <t xml:space="preserve"> (over </t>
    </r>
    <r>
      <rPr>
        <b/>
        <sz val="11"/>
        <color rgb="FFFF0000"/>
        <rFont val="Calibri"/>
        <family val="2"/>
        <scheme val="minor"/>
      </rPr>
      <t>30 minutes</t>
    </r>
    <r>
      <rPr>
        <sz val="11"/>
        <color rgb="FF000000"/>
        <rFont val="Calibri"/>
        <family val="2"/>
        <scheme val="minor"/>
      </rPr>
      <t xml:space="preserve"> on the phone).  Maybe add a 'link' to your main </t>
    </r>
    <r>
      <rPr>
        <b/>
        <sz val="11"/>
        <color rgb="FFFF0000"/>
        <rFont val="Calibri"/>
        <family val="2"/>
        <scheme val="minor"/>
      </rPr>
      <t>web</t>
    </r>
    <r>
      <rPr>
        <sz val="11"/>
        <color rgb="FF000000"/>
        <rFont val="Calibri"/>
        <family val="2"/>
        <scheme val="minor"/>
      </rPr>
      <t xml:space="preserve"> site to submit an issue that a customer might have and provide feedback to the customer.</t>
    </r>
  </si>
  <si>
    <r>
      <t xml:space="preserve">This guy basically called me a </t>
    </r>
    <r>
      <rPr>
        <b/>
        <sz val="11"/>
        <color rgb="FFFF0000"/>
        <rFont val="Calibri"/>
        <family val="2"/>
        <scheme val="minor"/>
      </rPr>
      <t>racist</t>
    </r>
    <r>
      <rPr>
        <sz val="11"/>
        <color rgb="FF000000"/>
        <rFont val="Calibri"/>
        <family val="2"/>
        <scheme val="minor"/>
      </rPr>
      <t xml:space="preserve"> and I will </t>
    </r>
    <r>
      <rPr>
        <b/>
        <sz val="11"/>
        <color rgb="FFFF0000"/>
        <rFont val="Calibri"/>
        <family val="2"/>
        <scheme val="minor"/>
      </rPr>
      <t>never shop</t>
    </r>
    <r>
      <rPr>
        <sz val="11"/>
        <color rgb="FF000000"/>
        <rFont val="Calibri"/>
        <family val="2"/>
        <scheme val="minor"/>
      </rPr>
      <t xml:space="preserve"> at Home Depot ever again. I had two witnesses who were listening to this call. </t>
    </r>
    <r>
      <rPr>
        <b/>
        <sz val="11"/>
        <color rgb="FFFF0000"/>
        <rFont val="Calibri"/>
        <family val="2"/>
        <scheme val="minor"/>
      </rPr>
      <t>Unprofessional</t>
    </r>
    <r>
      <rPr>
        <sz val="11"/>
        <color rgb="FF000000"/>
        <rFont val="Calibri"/>
        <family val="2"/>
        <scheme val="minor"/>
      </rPr>
      <t xml:space="preserve"> and </t>
    </r>
    <r>
      <rPr>
        <b/>
        <sz val="11"/>
        <color rgb="FFFF0000"/>
        <rFont val="Calibri"/>
        <family val="2"/>
        <scheme val="minor"/>
      </rPr>
      <t>ridiculous</t>
    </r>
    <r>
      <rPr>
        <sz val="11"/>
        <color rgb="FF000000"/>
        <rFont val="Calibri"/>
        <family val="2"/>
        <scheme val="minor"/>
      </rPr>
      <t>.</t>
    </r>
  </si>
  <si>
    <r>
      <t xml:space="preserve">Luis is a very hard working, effective, knowledgeable customer rep. The reason I checked 'somewhat agree' above is because we were </t>
    </r>
    <r>
      <rPr>
        <b/>
        <sz val="11"/>
        <color rgb="FFFF0000"/>
        <rFont val="Calibri"/>
        <family val="2"/>
        <scheme val="minor"/>
      </rPr>
      <t>on the phone for</t>
    </r>
    <r>
      <rPr>
        <sz val="11"/>
        <color rgb="FF000000"/>
        <rFont val="Calibri"/>
        <family val="2"/>
        <scheme val="minor"/>
      </rPr>
      <t xml:space="preserve"> </t>
    </r>
    <r>
      <rPr>
        <b/>
        <sz val="11"/>
        <color rgb="FFFF0000"/>
        <rFont val="Calibri"/>
        <family val="2"/>
        <scheme val="minor"/>
      </rPr>
      <t>40 minutes</t>
    </r>
    <r>
      <rPr>
        <sz val="11"/>
        <color rgb="FF000000"/>
        <rFont val="Calibri"/>
        <family val="2"/>
        <scheme val="minor"/>
      </rPr>
      <t>.  It took time for him to research all the options.  Then he had to help me try to send a photo which was difficult because my devices weren''t syncing.  But he got the job done, it just was not exactly easy.  But I am very satisfied with the information he gave me.  Plus I have an eGift card.</t>
    </r>
  </si>
  <si>
    <r>
      <t xml:space="preserve">case has not beed satisfied as yet. </t>
    </r>
    <r>
      <rPr>
        <b/>
        <sz val="11"/>
        <color rgb="FFFF0000"/>
        <rFont val="Calibri"/>
        <family val="2"/>
        <scheme val="minor"/>
      </rPr>
      <t>waiting on</t>
    </r>
    <r>
      <rPr>
        <sz val="11"/>
        <color rgb="FF000000"/>
        <rFont val="Calibri"/>
        <family val="2"/>
        <scheme val="minor"/>
      </rPr>
      <t xml:space="preserve"> gift certificates to repurhases the light thqt is </t>
    </r>
    <r>
      <rPr>
        <b/>
        <sz val="11"/>
        <color rgb="FFFF0000"/>
        <rFont val="Calibri"/>
        <family val="2"/>
        <scheme val="minor"/>
      </rPr>
      <t>not working</t>
    </r>
    <r>
      <rPr>
        <sz val="11"/>
        <color rgb="FF000000"/>
        <rFont val="Calibri"/>
        <family val="2"/>
        <scheme val="minor"/>
      </rPr>
      <t>.</t>
    </r>
  </si>
  <si>
    <r>
      <t xml:space="preserve">Your company is </t>
    </r>
    <r>
      <rPr>
        <b/>
        <sz val="11"/>
        <color rgb="FFFF0000"/>
        <rFont val="Calibri"/>
        <family val="2"/>
        <scheme val="minor"/>
      </rPr>
      <t>horrible</t>
    </r>
    <r>
      <rPr>
        <sz val="11"/>
        <color rgb="FF000000"/>
        <rFont val="Calibri"/>
        <family val="2"/>
        <scheme val="minor"/>
      </rPr>
      <t xml:space="preserve">. I will </t>
    </r>
    <r>
      <rPr>
        <b/>
        <sz val="11"/>
        <color rgb="FFFF0000"/>
        <rFont val="Calibri"/>
        <family val="2"/>
        <scheme val="minor"/>
      </rPr>
      <t>never shop</t>
    </r>
    <r>
      <rPr>
        <sz val="11"/>
        <color rgb="FF000000"/>
        <rFont val="Calibri"/>
        <family val="2"/>
        <scheme val="minor"/>
      </rPr>
      <t xml:space="preserve"> there again. And I will make sure I tell everyone no to shop there</t>
    </r>
  </si>
  <si>
    <r>
      <t xml:space="preserve">Called Home Depot </t>
    </r>
    <r>
      <rPr>
        <b/>
        <sz val="11"/>
        <color rgb="FFFF0000"/>
        <rFont val="Calibri"/>
        <family val="2"/>
        <scheme val="minor"/>
      </rPr>
      <t>store</t>
    </r>
    <r>
      <rPr>
        <sz val="11"/>
        <color rgb="FF000000"/>
        <rFont val="Calibri"/>
        <family val="2"/>
        <scheme val="minor"/>
      </rPr>
      <t xml:space="preserve"> direct to get information to </t>
    </r>
    <r>
      <rPr>
        <b/>
        <sz val="11"/>
        <color rgb="FFFF0000"/>
        <rFont val="Calibri"/>
        <family val="2"/>
        <scheme val="minor"/>
      </rPr>
      <t>replace</t>
    </r>
    <r>
      <rPr>
        <sz val="11"/>
        <color rgb="FF000000"/>
        <rFont val="Calibri"/>
        <family val="2"/>
        <scheme val="minor"/>
      </rPr>
      <t xml:space="preserve"> a broken tank lid for a Glacier Bay toilet - Had to ' HOLD ' forever to talk to someone &amp; no one had any idea on how to get a </t>
    </r>
    <r>
      <rPr>
        <b/>
        <sz val="11"/>
        <color rgb="FFFF0000"/>
        <rFont val="Calibri"/>
        <family val="2"/>
        <scheme val="minor"/>
      </rPr>
      <t>replacement</t>
    </r>
    <r>
      <rPr>
        <sz val="11"/>
        <color rgb="FF000000"/>
        <rFont val="Calibri"/>
        <family val="2"/>
        <scheme val="minor"/>
      </rPr>
      <t xml:space="preserve"> part ! After several tries I asked for a Manger and got Dusty who gave me the 855 number to speak with Brianna - she gave me the direct number to the MFG -Niagra in NY - They sold me the part but said it would ship from the Home Depot Whse in Dallas !!! </t>
    </r>
    <r>
      <rPr>
        <b/>
        <sz val="11"/>
        <color rgb="FFFF0000"/>
        <rFont val="Calibri"/>
        <family val="2"/>
        <scheme val="minor"/>
      </rPr>
      <t>VERY poor</t>
    </r>
    <r>
      <rPr>
        <sz val="11"/>
        <color rgb="FF000000"/>
        <rFont val="Calibri"/>
        <family val="2"/>
        <scheme val="minor"/>
      </rPr>
      <t xml:space="preserve"> system for Customer Service !</t>
    </r>
  </si>
  <si>
    <r>
      <t xml:space="preserve">Sade helped me try to contact Ryobi, but Ryobi has been virtually unattainable to contact - I have been </t>
    </r>
    <r>
      <rPr>
        <b/>
        <sz val="11"/>
        <color rgb="FFFF0000"/>
        <rFont val="Calibri"/>
        <family val="2"/>
        <scheme val="minor"/>
      </rPr>
      <t>on hold</t>
    </r>
    <r>
      <rPr>
        <sz val="11"/>
        <color rgb="FF000000"/>
        <rFont val="Calibri"/>
        <family val="2"/>
        <scheme val="minor"/>
      </rPr>
      <t xml:space="preserve"> twice with them fo r50 </t>
    </r>
    <r>
      <rPr>
        <b/>
        <sz val="11"/>
        <color rgb="FFFF0000"/>
        <rFont val="Calibri"/>
        <family val="2"/>
        <scheme val="minor"/>
      </rPr>
      <t>minutes</t>
    </r>
    <r>
      <rPr>
        <sz val="11"/>
        <color rgb="FF000000"/>
        <rFont val="Calibri"/>
        <family val="2"/>
        <scheme val="minor"/>
      </rPr>
      <t xml:space="preserve"> &amp; for 48minutes - I sent an email and received a return email that their </t>
    </r>
    <r>
      <rPr>
        <b/>
        <sz val="11"/>
        <color rgb="FFFF0000"/>
        <rFont val="Calibri"/>
        <family val="2"/>
        <scheme val="minor"/>
      </rPr>
      <t>response time</t>
    </r>
    <r>
      <rPr>
        <sz val="11"/>
        <color rgb="FF000000"/>
        <rFont val="Calibri"/>
        <family val="2"/>
        <scheme val="minor"/>
      </rPr>
      <t xml:space="preserve"> is slow and that was 3 days ago - Still </t>
    </r>
    <r>
      <rPr>
        <b/>
        <sz val="11"/>
        <color rgb="FFFF0000"/>
        <rFont val="Calibri"/>
        <family val="2"/>
        <scheme val="minor"/>
      </rPr>
      <t>no contact</t>
    </r>
    <r>
      <rPr>
        <sz val="11"/>
        <color rgb="FF000000"/>
        <rFont val="Calibri"/>
        <family val="2"/>
        <scheme val="minor"/>
      </rPr>
      <t xml:space="preserve"> from Ryobi - Questionable if I would purchase Ryobi items again unless HD is going to </t>
    </r>
    <r>
      <rPr>
        <b/>
        <sz val="11"/>
        <color rgb="FFFF0000"/>
        <rFont val="Calibri"/>
        <family val="2"/>
        <scheme val="minor"/>
      </rPr>
      <t>stand behind them</t>
    </r>
    <r>
      <rPr>
        <sz val="11"/>
        <color rgb="FF000000"/>
        <rFont val="Calibri"/>
        <family val="2"/>
        <scheme val="minor"/>
      </rPr>
      <t xml:space="preserve"> - </t>
    </r>
    <r>
      <rPr>
        <b/>
        <sz val="11"/>
        <color rgb="FFFF0000"/>
        <rFont val="Calibri"/>
        <family val="2"/>
        <scheme val="minor"/>
      </rPr>
      <t>Very poor customer service</t>
    </r>
    <r>
      <rPr>
        <sz val="11"/>
        <color rgb="FF000000"/>
        <rFont val="Calibri"/>
        <family val="2"/>
        <scheme val="minor"/>
      </rPr>
      <t>.  Caught in a ''Catch 22'</t>
    </r>
  </si>
  <si>
    <r>
      <t xml:space="preserve">First, I want to ask you to have someone look at my account to see how much I have spent with Home Depot in the past three years.  Second, I don''t miss payments and I think I have only been late on one because I overlooked paying it.  Third, I cannot believe I could not get a side by side Refrigerator/Freezer delivered to my home after everything else has been delivered without a hesitation.  Something needs to change about this rule.  I have ordered from someone else and Home Depot has missed a $1500 sale due to 'non delivery' to this area.  Why not think about building a </t>
    </r>
    <r>
      <rPr>
        <b/>
        <sz val="11"/>
        <color rgb="FFFF0000"/>
        <rFont val="Calibri"/>
        <family val="2"/>
        <scheme val="minor"/>
      </rPr>
      <t>store</t>
    </r>
    <r>
      <rPr>
        <sz val="11"/>
        <color rgb="FF000000"/>
        <rFont val="Calibri"/>
        <family val="2"/>
        <scheme val="minor"/>
      </rPr>
      <t xml:space="preserve"> near to us if that's the case....we could surely use one in the Evergreen, Greenville, Andalusia area.  And had it not been for Candace helping me, I would probably still be thinking I would get a refrigerator delivered.  No one else bothered to tell me that was not going to happen...they only </t>
    </r>
    <r>
      <rPr>
        <b/>
        <sz val="11"/>
        <color rgb="FFFF0000"/>
        <rFont val="Calibri"/>
        <family val="2"/>
        <scheme val="minor"/>
      </rPr>
      <t>kept repeating</t>
    </r>
    <r>
      <rPr>
        <sz val="11"/>
        <color rgb="FF000000"/>
        <rFont val="Calibri"/>
        <family val="2"/>
        <scheme val="minor"/>
      </rPr>
      <t xml:space="preserve"> it had to be ordered from another store because they had none in stock in Daphne...they set me up with the store in Pensacola and did not call to let me know.  Candace searched until she got answers and had me call that store....they do not deliver here either.  This is such an inconvenience and i know your stores are losing money due to this rule.  I </t>
    </r>
    <r>
      <rPr>
        <b/>
        <sz val="11"/>
        <color rgb="FFFF0000"/>
        <rFont val="Calibri"/>
        <family val="2"/>
        <scheme val="minor"/>
      </rPr>
      <t>cannot understand</t>
    </r>
    <r>
      <rPr>
        <sz val="11"/>
        <color rgb="FF000000"/>
        <rFont val="Calibri"/>
        <family val="2"/>
        <scheme val="minor"/>
      </rPr>
      <t xml:space="preserve"> why they deliver building materials to my home, but will not deliver appliances.</t>
    </r>
  </si>
  <si>
    <r>
      <t xml:space="preserve">My problem is not solved and I was looking for fan </t>
    </r>
    <r>
      <rPr>
        <b/>
        <sz val="11"/>
        <color rgb="FFFF0000"/>
        <rFont val="Calibri"/>
        <family val="2"/>
        <scheme val="minor"/>
      </rPr>
      <t>replacement</t>
    </r>
    <r>
      <rPr>
        <sz val="11"/>
        <color rgb="FF000000"/>
        <rFont val="Calibri"/>
        <family val="2"/>
        <scheme val="minor"/>
      </rPr>
      <t xml:space="preserve"> than redirecting to </t>
    </r>
    <r>
      <rPr>
        <b/>
        <sz val="11"/>
        <color rgb="FFFF0000"/>
        <rFont val="Calibri"/>
        <family val="2"/>
        <scheme val="minor"/>
      </rPr>
      <t>third party</t>
    </r>
    <r>
      <rPr>
        <sz val="11"/>
        <color rgb="FF000000"/>
        <rFont val="Calibri"/>
        <family val="2"/>
        <scheme val="minor"/>
      </rPr>
      <t xml:space="preserve"> as I expected Home Depot Customer service to help and resolve than closing ticket without resolving the actual customer problem.</t>
    </r>
  </si>
  <si>
    <r>
      <t xml:space="preserve">Julio was very nice and gave me a fax # to send </t>
    </r>
    <r>
      <rPr>
        <b/>
        <sz val="11"/>
        <color rgb="FFFF0000"/>
        <rFont val="Calibri"/>
        <family val="2"/>
        <scheme val="minor"/>
      </rPr>
      <t>repair</t>
    </r>
    <r>
      <rPr>
        <sz val="11"/>
        <color rgb="FF000000"/>
        <rFont val="Calibri"/>
        <family val="2"/>
        <scheme val="minor"/>
      </rPr>
      <t xml:space="preserve"> requested of my documents to Asurion.com at (316) 462-0963. I faxed all requested documents (through the UPS </t>
    </r>
    <r>
      <rPr>
        <b/>
        <sz val="11"/>
        <color rgb="FFFF0000"/>
        <rFont val="Calibri"/>
        <family val="2"/>
        <scheme val="minor"/>
      </rPr>
      <t>Store</t>
    </r>
    <r>
      <rPr>
        <sz val="11"/>
        <color rgb="FF000000"/>
        <rFont val="Calibri"/>
        <family val="2"/>
        <scheme val="minor"/>
      </rPr>
      <t xml:space="preserve"> in town since I had no way of doing it at my house!) on June 27, 2023 at 9:03 am. As of now, June 30, 2023 @ 11:26am, I have heard NOTHING from Asurion!!. I live out in the </t>
    </r>
    <r>
      <rPr>
        <b/>
        <sz val="11"/>
        <color rgb="FFFF0000"/>
        <rFont val="Calibri"/>
        <family val="2"/>
        <scheme val="minor"/>
      </rPr>
      <t>country</t>
    </r>
    <r>
      <rPr>
        <sz val="11"/>
        <color rgb="FF000000"/>
        <rFont val="Calibri"/>
        <family val="2"/>
        <scheme val="minor"/>
      </rPr>
      <t xml:space="preserve"> in Montana &amp; am about </t>
    </r>
    <r>
      <rPr>
        <b/>
        <sz val="11"/>
        <color rgb="FFFF0000"/>
        <rFont val="Calibri"/>
        <family val="2"/>
        <scheme val="minor"/>
      </rPr>
      <t>30 minutes</t>
    </r>
    <r>
      <rPr>
        <sz val="11"/>
        <color rgb="FF000000"/>
        <rFont val="Calibri"/>
        <family val="2"/>
        <scheme val="minor"/>
      </rPr>
      <t xml:space="preserve"> from town. Gas is </t>
    </r>
    <r>
      <rPr>
        <b/>
        <sz val="11"/>
        <color rgb="FFFF0000"/>
        <rFont val="Calibri"/>
        <family val="2"/>
        <scheme val="minor"/>
      </rPr>
      <t>expensive</t>
    </r>
    <r>
      <rPr>
        <sz val="11"/>
        <color rgb="FF000000"/>
        <rFont val="Calibri"/>
        <family val="2"/>
        <scheme val="minor"/>
      </rPr>
      <t xml:space="preserve"> here and I don''t want to need to go into town to do my laundry! I will continue to check for Asurion's email as to who can come repair my washer and dryer. This is NOT the service I would expect from Home Depot!!</t>
    </r>
  </si>
  <si>
    <r>
      <t xml:space="preserve">This was a Homedepot.com order. It was a 'in </t>
    </r>
    <r>
      <rPr>
        <b/>
        <sz val="11"/>
        <color rgb="FFFF0000"/>
        <rFont val="Calibri"/>
        <family val="2"/>
        <scheme val="minor"/>
      </rPr>
      <t>store</t>
    </r>
    <r>
      <rPr>
        <sz val="11"/>
        <color rgb="FF000000"/>
        <rFont val="Calibri"/>
        <family val="2"/>
        <scheme val="minor"/>
      </rPr>
      <t xml:space="preserve"> pick up'. According to Bruce it was delieverd to the store on time. However, it was marked online and in your </t>
    </r>
    <r>
      <rPr>
        <b/>
        <sz val="11"/>
        <color rgb="FFFF0000"/>
        <rFont val="Calibri"/>
        <family val="2"/>
        <scheme val="minor"/>
      </rPr>
      <t>automated system</t>
    </r>
    <r>
      <rPr>
        <sz val="11"/>
        <color rgb="FF000000"/>
        <rFont val="Calibri"/>
        <family val="2"/>
        <scheme val="minor"/>
      </rPr>
      <t xml:space="preserve"> as 'in processing' 11 days after my order. My paid order sat for </t>
    </r>
    <r>
      <rPr>
        <b/>
        <sz val="11"/>
        <color rgb="FFFF0000"/>
        <rFont val="Calibri"/>
        <family val="2"/>
        <scheme val="minor"/>
      </rPr>
      <t>at least 7 days</t>
    </r>
    <r>
      <rPr>
        <sz val="11"/>
        <color rgb="FF000000"/>
        <rFont val="Calibri"/>
        <family val="2"/>
        <scheme val="minor"/>
      </rPr>
      <t xml:space="preserve"> and was only marked as 'ready to pick up' because I called out of </t>
    </r>
    <r>
      <rPr>
        <b/>
        <sz val="11"/>
        <color rgb="FFFF0000"/>
        <rFont val="Calibri"/>
        <family val="2"/>
        <scheme val="minor"/>
      </rPr>
      <t>frustration</t>
    </r>
    <r>
      <rPr>
        <sz val="11"/>
        <color rgb="FF000000"/>
        <rFont val="Calibri"/>
        <family val="2"/>
        <scheme val="minor"/>
      </rPr>
      <t xml:space="preserve">.  I am now stuck </t>
    </r>
    <r>
      <rPr>
        <b/>
        <sz val="11"/>
        <color rgb="FFFF0000"/>
        <rFont val="Calibri"/>
        <family val="2"/>
        <scheme val="minor"/>
      </rPr>
      <t>having to wait</t>
    </r>
    <r>
      <rPr>
        <sz val="11"/>
        <color rgb="FF000000"/>
        <rFont val="Calibri"/>
        <family val="2"/>
        <scheme val="minor"/>
      </rPr>
      <t xml:space="preserve"> on a plumber because I was not ready when I was supposed to be. I didn''t have the equipment because it was sitting in your Waldorf store, but no one processed it to be picked up.</t>
    </r>
  </si>
  <si>
    <t>IF(R2="",0,IF(ISNUMBER(FIND(R2,cats_agent)),1,0))+IF(S2="",0,IF(ISNUMBER(FIND(S2,cats_agent)),1,0))+IF(T2="",0,IF(ISNUMBER(FIND(T2,cats_agent)),1,0))+IF(U2="",0,IF(ISNUMBER(FIND(U2,cats_agent)),1,0))+IF(V2="",0,IF(ISNUMBER(FIND(V2,cats_agent)),1,0))+IF(W2="",0,IF(ISNUMBER(FIND(W2,cats_agent)),1,0))+IF(X2="",0,IF(ISNUMBER(FIND(X2,cats_agent)),1,0))+IF(Y2="",0,IF(ISNUMBER(FIND(Y2,cats_agent)),1,0))+IF(Z2="",0,IF(ISNUMBER(FIND(Z2,cats_agent)),1,0))+IF(AA2="",0,IF(ISNUMBER(FIND(AA2,cats_agent)),1,0))</t>
  </si>
  <si>
    <t>IF(R2="",0,IF(ISNUMBER(FIND(R2,cats_nonagent)),1,0))+IF(S2="",0,IF(ISNUMBER(FIND(S2,cats_nonagent)),1,0))+IF(T2="",0,IF(ISNUMBER(FIND(T2,cats_nonagent)),1,0))+IF(U2="",0,IF(ISNUMBER(FIND(U2,cats_nonagent)),1,0))+IF(V2="",0,IF(ISNUMBER(FIND(V2,cats_nonagent)),1,0))+IF(W2="",0,IF(ISNUMBER(FIND(W2,cats_nonagent)),1,0))+IF(X2="",0,IF(ISNUMBER(FIND(X2,cats_nonagent)),1,0))+IF(Y2="",0,IF(ISNUMBER(FIND(Y2,cats_nonagent)),1,0))+IF(Z2="",0,IF(ISNUMBER(FIND(Z2,cats_nonagent)),1,0))+IF(AA2="",0,IF(ISNUMBER(FIND(AA2,cats_nonagent)),1,0))</t>
  </si>
  <si>
    <t>IF(R2="",0,IF(ISNUMBER(FIND(R2,cats_shared)),1,0))+IF(S2="",0,IF(ISNUMBER(FIND(S2,cats_shared)),1,0))+IF(T2="",0,IF(ISNUMBER(FIND(T2,cats_shared)),1,0))+IF(U2="",0,IF(ISNUMBER(FIND(U2,cats_shared)),1,0))+IF(V2="",0,IF(ISNUMBER(FIND(V2,cats_shared)),1,0))+IF(W2="",0,IF(ISNUMBER(FIND(W2,cats_shared)),1,0))+IF(X2="",0,IF(ISNUMBER(FIND(X2,cats_shared)),1,0))+IF(Y2="",0,IF(ISNUMBER(FIND(Y2,cats_shared)),1,0))+IF(Z2="",0,IF(ISNUMBER(FIND(Z2,cats_shared)),1,0))+IF(AA2="",0,IF(ISNUMBER(FIND(AA2,cats_shared)),1,0))</t>
  </si>
  <si>
    <t>IF(R2="",0,IF(ISNUMBER(FIND(R2,cats_unk)),1,0))+IF(S2="",0,IF(ISNUMBER(FIND(S2,cats_unk)),1,0))+IF(T2="",0,IF(ISNUMBER(FIND(T2,cats_unk)),1,0))+IF(U2="",0,IF(ISNUMBER(FIND(U2,cats_unk)),1,0))+IF(V2="",0,IF(ISNUMBER(FIND(V2,cats_unk)),1,0))+IF(W2="",0,IF(ISNUMBER(FIND(W2,cats_unk)),1,0))+IF(X2="",0,IF(ISNUMBER(FIND(X2,cats_unk)),1,0))+IF(Y2="",0,IF(ISNUMBER(FIND(Y2,cats_unk)),1,0))+IF(Z2="",0,IF(ISNUMBER(FIND(Z2,cats_unk)),1,0))+IF(AA2="",0,IF(ISNUMBER(FIND(AA2,cats_unk)),1,0))</t>
  </si>
  <si>
    <t>IF(R2="",0,IF(ISNUMBER(FIND(R2,cats_group)),1,0))+IF(S2="",0,IF(ISNUMBER(FIND(S2,cats_group)),1,0))+IF(T2="",0,IF(ISNUMBER(FIND(T2,cats_group)),1,0))+IF(U2="",0,IF(ISNUMBER(FIND(U2,cats_group)),1,0))+IF(V2="",0,IF(ISNUMBER(FIND(V2,cats_group)),1,0))+IF(W2="",0,IF(ISNUMBER(FIND(W2,cats_group)),1,0))+IF(X2="",0,IF(ISNUMBER(FIND(X2,cats_group)),1,0))+IF(Y2="",0,IF(ISNUMBER(FIND(Y2,cats_group)),1,0))+IF(Z2="",0,IF(ISNUMBER(FIND(Z2,cats_group)),1,0))+IF(AA2="",0,IF(ISNUMBER(FIND(AA2,cats_group)),1,0))</t>
  </si>
  <si>
    <t>ACC ESC IVR LOY POL PROD PROC WEB SECURITY BILL CREDIT NOTIFY PRICE STORE SUSP WAIT CANCEL CONN ORDER PERM RETURN SHPDLV TOOLS WARR PCHNL PAY RENEW REWARD DOC LEGAL ADV CULT INV PARTS</t>
  </si>
  <si>
    <t>GNRL MULTI RES TIME AUTH PNK MISINFO EFF SALES</t>
  </si>
  <si>
    <t>Sorted descending by Survey Frequency %</t>
  </si>
  <si>
    <t>LOB</t>
  </si>
  <si>
    <t>Yes,  stop putting pride flags around the registers. it is inappropriate. Remember Bud Lite! Stick to your business not sexual messaging, virtue signaling... It will ruin your customer base.  Scott</t>
  </si>
  <si>
    <t>Shanay was extremely courteous and helpful and seem to go out of her way in helping me. it is gratifying to see that there are people like Shanay who still care about the customer.</t>
  </si>
  <si>
    <r>
      <t xml:space="preserve">Jose was great, but it is too bad we were </t>
    </r>
    <r>
      <rPr>
        <b/>
        <sz val="11"/>
        <color rgb="FFFF0000"/>
        <rFont val="Calibri"/>
        <family val="2"/>
        <scheme val="minor"/>
      </rPr>
      <t>not able to get parts</t>
    </r>
    <r>
      <rPr>
        <sz val="11"/>
        <color rgb="FF000000"/>
        <rFont val="Calibri"/>
        <family val="2"/>
        <scheme val="minor"/>
      </rPr>
      <t xml:space="preserve"> for our item from the vendor</t>
    </r>
  </si>
  <si>
    <r>
      <t xml:space="preserve">Home Depot needs to change their </t>
    </r>
    <r>
      <rPr>
        <b/>
        <sz val="11"/>
        <color rgb="FFFF0000"/>
        <rFont val="Calibri"/>
        <family val="2"/>
        <scheme val="minor"/>
      </rPr>
      <t>policy</t>
    </r>
    <r>
      <rPr>
        <sz val="11"/>
        <color rgb="FF000000"/>
        <rFont val="Calibri"/>
        <family val="2"/>
        <scheme val="minor"/>
      </rPr>
      <t xml:space="preserve"> on using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credit</t>
    </r>
    <r>
      <rPr>
        <sz val="11"/>
        <color rgb="FF000000"/>
        <rFont val="Calibri"/>
        <family val="2"/>
        <scheme val="minor"/>
      </rPr>
      <t xml:space="preserve"> for online and special order purchases.  it is extremely difficult and inconvenient on these type of transactions.</t>
    </r>
  </si>
  <si>
    <r>
      <t xml:space="preserve">I will </t>
    </r>
    <r>
      <rPr>
        <b/>
        <sz val="11"/>
        <color rgb="FFFF0000"/>
        <rFont val="Calibri"/>
        <family val="2"/>
        <scheme val="minor"/>
      </rPr>
      <t>never buy</t>
    </r>
    <r>
      <rPr>
        <sz val="11"/>
        <color rgb="FF000000"/>
        <rFont val="Calibri"/>
        <family val="2"/>
        <scheme val="minor"/>
      </rPr>
      <t xml:space="preserve"> from HD Turfland again. This was the single most could up order I have ever experienced. Getting it corrected had been pure, anadulterated hell. Spent way too much time online and on the phone to get a simple HD error corrected. it is still not done either. Almost done, but you folks still have a chance to screw it up once again. LOL</t>
    </r>
  </si>
  <si>
    <r>
      <t xml:space="preserve">I felt that Home Depot in Palmdale could have been able to help me since their employee was the one who messed up. I could not have had to call corporate customer service, to help me. Im thankful for customer service for helping me. And making me felt like a valued Home Depot card holder.  But honestly I was gonna </t>
    </r>
    <r>
      <rPr>
        <b/>
        <sz val="11"/>
        <color rgb="FFFF0000"/>
        <rFont val="Calibri"/>
        <family val="2"/>
        <scheme val="minor"/>
      </rPr>
      <t>never shop</t>
    </r>
    <r>
      <rPr>
        <sz val="11"/>
        <color rgb="FF000000"/>
        <rFont val="Calibri"/>
        <family val="2"/>
        <scheme val="minor"/>
      </rPr>
      <t xml:space="preserve"> at Home Depot.</t>
    </r>
  </si>
  <si>
    <r>
      <t xml:space="preserve">You could withdraw from the shelves a product that has had its package opened until you can verify all of its contents are intact.   I purchased the last package available at the time of a shelving unit only to realize when I was assembling it that it was missing some parts.   Even though I was eventually able to get a workaround, it took a </t>
    </r>
    <r>
      <rPr>
        <b/>
        <sz val="11"/>
        <color rgb="FFFF0000"/>
        <rFont val="Calibri"/>
        <family val="2"/>
        <scheme val="minor"/>
      </rPr>
      <t>lot of time</t>
    </r>
    <r>
      <rPr>
        <sz val="11"/>
        <color rgb="FF000000"/>
        <rFont val="Calibri"/>
        <family val="2"/>
        <scheme val="minor"/>
      </rPr>
      <t xml:space="preserve"> and it was very </t>
    </r>
    <r>
      <rPr>
        <b/>
        <sz val="11"/>
        <color rgb="FFFF0000"/>
        <rFont val="Calibri"/>
        <family val="2"/>
        <scheme val="minor"/>
      </rPr>
      <t>frustrating</t>
    </r>
    <r>
      <rPr>
        <sz val="11"/>
        <color rgb="FF000000"/>
        <rFont val="Calibri"/>
        <family val="2"/>
        <scheme val="minor"/>
      </rPr>
      <t xml:space="preserve">.  It did </t>
    </r>
    <r>
      <rPr>
        <b/>
        <sz val="11"/>
        <color rgb="FFFF0000"/>
        <rFont val="Calibri"/>
        <family val="2"/>
        <scheme val="minor"/>
      </rPr>
      <t>not help</t>
    </r>
    <r>
      <rPr>
        <sz val="11"/>
        <color rgb="FF000000"/>
        <rFont val="Calibri"/>
        <family val="2"/>
        <scheme val="minor"/>
      </rPr>
      <t xml:space="preserve"> that I kept getting contradictory information from some of the sales associates, like it was a product that had been discontinued, only to return to the </t>
    </r>
    <r>
      <rPr>
        <b/>
        <sz val="11"/>
        <color rgb="FFFF0000"/>
        <rFont val="Calibri"/>
        <family val="2"/>
        <scheme val="minor"/>
      </rPr>
      <t>store</t>
    </r>
    <r>
      <rPr>
        <sz val="11"/>
        <color rgb="FF000000"/>
        <rFont val="Calibri"/>
        <family val="2"/>
        <scheme val="minor"/>
      </rPr>
      <t xml:space="preserve"> a couple of </t>
    </r>
    <r>
      <rPr>
        <b/>
        <sz val="11"/>
        <color rgb="FFFF0000"/>
        <rFont val="Calibri"/>
        <family val="2"/>
        <scheme val="minor"/>
      </rPr>
      <t>weeks</t>
    </r>
    <r>
      <rPr>
        <sz val="11"/>
        <color rgb="FF000000"/>
        <rFont val="Calibri"/>
        <family val="2"/>
        <scheme val="minor"/>
      </rPr>
      <t xml:space="preserve"> later to find it had been re-stocked and there were new packages available.  By that time I had already assembled the storage unit using my workaround but affecting the ultimate </t>
    </r>
    <r>
      <rPr>
        <b/>
        <sz val="11"/>
        <color rgb="FFFF0000"/>
        <rFont val="Calibri"/>
        <family val="2"/>
        <scheme val="minor"/>
      </rPr>
      <t>quality of the</t>
    </r>
    <r>
      <rPr>
        <sz val="11"/>
        <color rgb="FF000000"/>
        <rFont val="Calibri"/>
        <family val="2"/>
        <scheme val="minor"/>
      </rPr>
      <t xml:space="preserve"> product.   I guess it was my fault for buying a product with an open box but then the product could not have on display for sale under those conditions.</t>
    </r>
  </si>
  <si>
    <r>
      <t xml:space="preserve">After thinking about it and its hindsight now, I felt I could have been </t>
    </r>
    <r>
      <rPr>
        <b/>
        <sz val="11"/>
        <color rgb="FFFF0000"/>
        <rFont val="Calibri"/>
        <family val="2"/>
        <scheme val="minor"/>
      </rPr>
      <t>compensated</t>
    </r>
    <r>
      <rPr>
        <sz val="11"/>
        <color rgb="FF000000"/>
        <rFont val="Calibri"/>
        <family val="2"/>
        <scheme val="minor"/>
      </rPr>
      <t xml:space="preserve"> more that just a $100 Home Depot </t>
    </r>
    <r>
      <rPr>
        <b/>
        <sz val="11"/>
        <color rgb="FFFF0000"/>
        <rFont val="Calibri"/>
        <family val="2"/>
        <scheme val="minor"/>
      </rPr>
      <t>gift card</t>
    </r>
    <r>
      <rPr>
        <sz val="11"/>
        <color rgb="FF000000"/>
        <rFont val="Calibri"/>
        <family val="2"/>
        <scheme val="minor"/>
      </rPr>
      <t xml:space="preserve">, as I sit and look at the table its not very pretty and is in unsightly.  I just did not want to deal with returns and putting another table together. I would like to see Home Depot have </t>
    </r>
    <r>
      <rPr>
        <b/>
        <sz val="11"/>
        <color rgb="FFFF0000"/>
        <rFont val="Calibri"/>
        <family val="2"/>
        <scheme val="minor"/>
      </rPr>
      <t>better quality</t>
    </r>
    <r>
      <rPr>
        <sz val="11"/>
        <color rgb="FF000000"/>
        <rFont val="Calibri"/>
        <family val="2"/>
        <scheme val="minor"/>
      </rPr>
      <t xml:space="preserve"> control.  However, Gladys was wonderful!</t>
    </r>
  </si>
  <si>
    <r>
      <t xml:space="preserve">Customer service at the corporate level was fine, but I felt it was pointless contacting them. it is an ongoing issue with this specific home depot location.  Out of seven home dwpots I have been to this home depot is the only one with </t>
    </r>
    <r>
      <rPr>
        <b/>
        <sz val="11"/>
        <color rgb="FFFF0000"/>
        <rFont val="Calibri"/>
        <family val="2"/>
        <scheme val="minor"/>
      </rPr>
      <t>poor customer service</t>
    </r>
    <r>
      <rPr>
        <sz val="11"/>
        <color rgb="FF000000"/>
        <rFont val="Calibri"/>
        <family val="2"/>
        <scheme val="minor"/>
      </rPr>
      <t>. Based on my repeated negative experience with home depot I will no longer be utilizing them, I'll take my buisness to Lowes.</t>
    </r>
  </si>
  <si>
    <r>
      <t xml:space="preserve">Yes if there are no </t>
    </r>
    <r>
      <rPr>
        <b/>
        <sz val="11"/>
        <color rgb="FFFF0000"/>
        <rFont val="Calibri"/>
        <family val="2"/>
        <scheme val="minor"/>
      </rPr>
      <t>replacement</t>
    </r>
    <r>
      <rPr>
        <sz val="11"/>
        <color rgb="FF000000"/>
        <rFont val="Calibri"/>
        <family val="2"/>
        <scheme val="minor"/>
      </rPr>
      <t xml:space="preserve"> parts to resolve the problem then it could have been replaced</t>
    </r>
  </si>
  <si>
    <r>
      <t xml:space="preserve">WHERE IS THIS PART? it is BEEN </t>
    </r>
    <r>
      <rPr>
        <b/>
        <sz val="11"/>
        <color rgb="FFFF0000"/>
        <rFont val="Calibri"/>
        <family val="2"/>
        <scheme val="minor"/>
      </rPr>
      <t>WEEKS</t>
    </r>
    <r>
      <rPr>
        <sz val="11"/>
        <color rgb="FF000000"/>
        <rFont val="Calibri"/>
        <family val="2"/>
        <scheme val="minor"/>
      </rPr>
      <t xml:space="preserve">!     Thank you for your order with The Home Depot Private Brands Customer Support.  Please retain this email for your records. Order #: 1314038 Date Ordered: Saturday 01 July, 2023 Case Number: 32738145  Update for Minka products in your order.  Sky Parlor 56 in. Integrated LED Indoor Ceiling Fan with Light (04613)  · 1 x Receiver Current Status: Pending   This is a notification from </t>
    </r>
    <r>
      <rPr>
        <b/>
        <sz val="11"/>
        <color rgb="FFFF0000"/>
        <rFont val="Calibri"/>
        <family val="2"/>
        <scheme val="minor"/>
      </rPr>
      <t>Replacement</t>
    </r>
    <r>
      <rPr>
        <sz val="11"/>
        <color rgb="FF000000"/>
        <rFont val="Calibri"/>
        <family val="2"/>
        <scheme val="minor"/>
      </rPr>
      <t xml:space="preserve"> Parts Pros on behalf of The Home Depot and Private Brand Manufacturers. Please do </t>
    </r>
    <r>
      <rPr>
        <b/>
        <sz val="11"/>
        <color rgb="FFFF0000"/>
        <rFont val="Calibri"/>
        <family val="2"/>
        <scheme val="minor"/>
      </rPr>
      <t>not reply</t>
    </r>
    <r>
      <rPr>
        <sz val="11"/>
        <color rgb="FF000000"/>
        <rFont val="Calibri"/>
        <family val="2"/>
        <scheme val="minor"/>
      </rPr>
      <t xml:space="preserve"> to this email as it is from an un-monitored address. Please Call 877-527-0313 with any questions about this order, with Case Number 32738145 as reference. Comments for your order  The information contained in this email and any attached documents may contain information that is confidential or otherwise protected from disclosure. If you are not the intended recipient of this message, or if this message has been sent to you in error, please immediately alert the sender by reply email and then delete this message, including any attachments. Any dissemination, distribution or other use of the contents of this message by anyone other than the intended recipient is strictly prohibited.</t>
    </r>
  </si>
  <si>
    <r>
      <t xml:space="preserve">I could have been given a new product instead of </t>
    </r>
    <r>
      <rPr>
        <b/>
        <sz val="11"/>
        <color rgb="FFFF0000"/>
        <rFont val="Calibri"/>
        <family val="2"/>
        <scheme val="minor"/>
      </rPr>
      <t>replacement</t>
    </r>
    <r>
      <rPr>
        <sz val="11"/>
        <color rgb="FF000000"/>
        <rFont val="Calibri"/>
        <family val="2"/>
        <scheme val="minor"/>
      </rPr>
      <t xml:space="preserve"> parts. Although I purchased the product on March 3 of this year, the faucet wasn''t installed into my new home until last week.</t>
    </r>
  </si>
  <si>
    <r>
      <t xml:space="preserve">Bought lawn mower with 5 year manufacturer </t>
    </r>
    <r>
      <rPr>
        <b/>
        <sz val="11"/>
        <color rgb="FFFF0000"/>
        <rFont val="Calibri"/>
        <family val="2"/>
        <scheme val="minor"/>
      </rPr>
      <t>warranty</t>
    </r>
    <r>
      <rPr>
        <sz val="11"/>
        <color rgb="FF000000"/>
        <rFont val="Calibri"/>
        <family val="2"/>
        <scheme val="minor"/>
      </rPr>
      <t xml:space="preserve"> from home depot,mower has issues after less than 2 years,home depot says </t>
    </r>
    <r>
      <rPr>
        <b/>
        <sz val="11"/>
        <color rgb="FFFF0000"/>
        <rFont val="Calibri"/>
        <family val="2"/>
        <scheme val="minor"/>
      </rPr>
      <t>nothing they can do</t>
    </r>
    <r>
      <rPr>
        <sz val="11"/>
        <color rgb="FF000000"/>
        <rFont val="Calibri"/>
        <family val="2"/>
        <scheme val="minor"/>
      </rPr>
      <t xml:space="preserve"> it is up to manufacturer, manufacturer says take it to one of their </t>
    </r>
    <r>
      <rPr>
        <b/>
        <sz val="11"/>
        <color rgb="FFFF0000"/>
        <rFont val="Calibri"/>
        <family val="2"/>
        <scheme val="minor"/>
      </rPr>
      <t>repair</t>
    </r>
    <r>
      <rPr>
        <sz val="11"/>
        <color rgb="FF000000"/>
        <rFont val="Calibri"/>
        <family val="2"/>
        <scheme val="minor"/>
      </rPr>
      <t xml:space="preserve"> shops,,closest </t>
    </r>
    <r>
      <rPr>
        <b/>
        <sz val="11"/>
        <color rgb="FFFF0000"/>
        <rFont val="Calibri"/>
        <family val="2"/>
        <scheme val="minor"/>
      </rPr>
      <t>over an hour</t>
    </r>
    <r>
      <rPr>
        <sz val="11"/>
        <color rgb="FF000000"/>
        <rFont val="Calibri"/>
        <family val="2"/>
        <scheme val="minor"/>
      </rPr>
      <t xml:space="preserve"> drive away and will be 6 to 8 </t>
    </r>
    <r>
      <rPr>
        <b/>
        <sz val="11"/>
        <color rgb="FFFF0000"/>
        <rFont val="Calibri"/>
        <family val="2"/>
        <scheme val="minor"/>
      </rPr>
      <t>weeks</t>
    </r>
    <r>
      <rPr>
        <sz val="11"/>
        <color rgb="FF000000"/>
        <rFont val="Calibri"/>
        <family val="2"/>
        <scheme val="minor"/>
      </rPr>
      <t xml:space="preserve"> to repair, which means I will have no mower for </t>
    </r>
    <r>
      <rPr>
        <b/>
        <sz val="11"/>
        <color rgb="FFFF0000"/>
        <rFont val="Calibri"/>
        <family val="2"/>
        <scheme val="minor"/>
      </rPr>
      <t>2 months</t>
    </r>
    <r>
      <rPr>
        <sz val="11"/>
        <color rgb="FF000000"/>
        <rFont val="Calibri"/>
        <family val="2"/>
        <scheme val="minor"/>
      </rPr>
      <t>,not like I have a spare mower, how satisfied do you think i am with Home Depot ?!  Thanks   PS Stephen was great</t>
    </r>
  </si>
  <si>
    <r>
      <t xml:space="preserve">My case has been opened for over a month with little progress. I''ve followed up once after submitting the case - since I was not given any updates - and will likely have to </t>
    </r>
    <r>
      <rPr>
        <b/>
        <sz val="11"/>
        <color rgb="FFFF0000"/>
        <rFont val="Calibri"/>
        <family val="2"/>
        <scheme val="minor"/>
      </rPr>
      <t>follow up</t>
    </r>
    <r>
      <rPr>
        <sz val="11"/>
        <color rgb="FF000000"/>
        <rFont val="Calibri"/>
        <family val="2"/>
        <scheme val="minor"/>
      </rPr>
      <t xml:space="preserve"> again in the next day as I was not given an answer when I was told I could have one by. could have returned the product than working with customer service. Highly </t>
    </r>
    <r>
      <rPr>
        <b/>
        <sz val="11"/>
        <color rgb="FFFF0000"/>
        <rFont val="Calibri"/>
        <family val="2"/>
        <scheme val="minor"/>
      </rPr>
      <t>dissatisfied</t>
    </r>
    <r>
      <rPr>
        <sz val="11"/>
        <color rgb="FF000000"/>
        <rFont val="Calibri"/>
        <family val="2"/>
        <scheme val="minor"/>
      </rPr>
      <t>.</t>
    </r>
  </si>
  <si>
    <r>
      <t xml:space="preserve">a real really felt there are </t>
    </r>
    <r>
      <rPr>
        <b/>
        <sz val="11"/>
        <color rgb="FFFF0000"/>
        <rFont val="Calibri"/>
        <family val="2"/>
        <scheme val="minor"/>
      </rPr>
      <t>multiple problems</t>
    </r>
    <r>
      <rPr>
        <sz val="11"/>
        <color rgb="FF000000"/>
        <rFont val="Calibri"/>
        <family val="2"/>
        <scheme val="minor"/>
      </rPr>
      <t xml:space="preserve"> that need to be discussed and the time per minute I am legally blind and partially deaf and it is very difficult for me to communicate in any other fashion than talk</t>
    </r>
  </si>
  <si>
    <r>
      <t xml:space="preserve">Well Stephanie was great !! But problem is that I just purchased this fan that I paid around 300 for and your </t>
    </r>
    <r>
      <rPr>
        <b/>
        <sz val="11"/>
        <color rgb="FFFF0000"/>
        <rFont val="Calibri"/>
        <family val="2"/>
        <scheme val="minor"/>
      </rPr>
      <t>store</t>
    </r>
    <r>
      <rPr>
        <sz val="11"/>
        <color rgb="FF000000"/>
        <rFont val="Calibri"/>
        <family val="2"/>
        <scheme val="minor"/>
      </rPr>
      <t xml:space="preserve"> sent me a </t>
    </r>
    <r>
      <rPr>
        <b/>
        <sz val="11"/>
        <color rgb="FFFF0000"/>
        <rFont val="Calibri"/>
        <family val="2"/>
        <scheme val="minor"/>
      </rPr>
      <t>replacement</t>
    </r>
    <r>
      <rPr>
        <sz val="11"/>
        <color rgb="FF000000"/>
        <rFont val="Calibri"/>
        <family val="2"/>
        <scheme val="minor"/>
      </rPr>
      <t xml:space="preserve"> part. Not to happy with this. This could have been handles by exchanging the fan, Who spends 300 on a fan then need replacements parts !!</t>
    </r>
  </si>
  <si>
    <r>
      <t xml:space="preserve">Will listened to my complaint attentively. This is the </t>
    </r>
    <r>
      <rPr>
        <b/>
        <sz val="11"/>
        <color rgb="FFFF0000"/>
        <rFont val="Calibri"/>
        <family val="2"/>
        <scheme val="minor"/>
      </rPr>
      <t>first time</t>
    </r>
    <r>
      <rPr>
        <sz val="11"/>
        <color rgb="FF000000"/>
        <rFont val="Calibri"/>
        <family val="2"/>
        <scheme val="minor"/>
      </rPr>
      <t xml:space="preserve"> I ever filed a formal complaint against any Home Depot employee. In retrospect, I believe I did the right thing by filing the complaint against David.  After trying to get the Key Hero machine to work for close to </t>
    </r>
    <r>
      <rPr>
        <b/>
        <sz val="11"/>
        <color rgb="FFFF0000"/>
        <rFont val="Calibri"/>
        <family val="2"/>
        <scheme val="minor"/>
      </rPr>
      <t>45 minutes</t>
    </r>
    <r>
      <rPr>
        <sz val="11"/>
        <color rgb="FF000000"/>
        <rFont val="Calibri"/>
        <family val="2"/>
        <scheme val="minor"/>
      </rPr>
      <t xml:space="preserve">, he actually </t>
    </r>
    <r>
      <rPr>
        <b/>
        <sz val="11"/>
        <color rgb="FFFF0000"/>
        <rFont val="Calibri"/>
        <family val="2"/>
        <scheme val="minor"/>
      </rPr>
      <t>refused</t>
    </r>
    <r>
      <rPr>
        <sz val="11"/>
        <color rgb="FF000000"/>
        <rFont val="Calibri"/>
        <family val="2"/>
        <scheme val="minor"/>
      </rPr>
      <t xml:space="preserve"> my request to see if it had been rebooted. Wow. Anyway, Will created a case and forwarded it onto the </t>
    </r>
    <r>
      <rPr>
        <b/>
        <sz val="11"/>
        <color rgb="FFFF0000"/>
        <rFont val="Calibri"/>
        <family val="2"/>
        <scheme val="minor"/>
      </rPr>
      <t>store</t>
    </r>
    <r>
      <rPr>
        <sz val="11"/>
        <color rgb="FF000000"/>
        <rFont val="Calibri"/>
        <family val="2"/>
        <scheme val="minor"/>
      </rPr>
      <t xml:space="preserve"> </t>
    </r>
    <r>
      <rPr>
        <b/>
        <sz val="11"/>
        <color rgb="FFFF0000"/>
        <rFont val="Calibri"/>
        <family val="2"/>
        <scheme val="minor"/>
      </rPr>
      <t>manager</t>
    </r>
    <r>
      <rPr>
        <sz val="11"/>
        <color rgb="FF000000"/>
        <rFont val="Calibri"/>
        <family val="2"/>
        <scheme val="minor"/>
      </rPr>
      <t>. According to Will, I was supposed to be contacted by now.  That has not happened. Perhaps it is because we are in a holiday weekend, i do not know.  Home Depot was always my 'go to' store. That has changed. And depending on what the store manager does or does not do, that may change again. i am very sorry to say that Home Depot in Rockland Maine is slipping.</t>
    </r>
  </si>
  <si>
    <r>
      <t xml:space="preserve">Orders, and delivery service by home Depot inside </t>
    </r>
    <r>
      <rPr>
        <b/>
        <sz val="11"/>
        <color rgb="FFFF0000"/>
        <rFont val="Calibri"/>
        <family val="2"/>
        <scheme val="minor"/>
      </rPr>
      <t>store</t>
    </r>
    <r>
      <rPr>
        <sz val="11"/>
        <color rgb="FF000000"/>
        <rFont val="Calibri"/>
        <family val="2"/>
        <scheme val="minor"/>
      </rPr>
      <t xml:space="preserve"> it is bad, </t>
    </r>
    <r>
      <rPr>
        <b/>
        <sz val="11"/>
        <color rgb="FFFF0000"/>
        <rFont val="Calibri"/>
        <family val="2"/>
        <scheme val="minor"/>
      </rPr>
      <t>terrible</t>
    </r>
    <r>
      <rPr>
        <sz val="11"/>
        <color rgb="FF000000"/>
        <rFont val="Calibri"/>
        <family val="2"/>
        <scheme val="minor"/>
      </rPr>
      <t xml:space="preserve">,... The the item I request to take, purchase arrived </t>
    </r>
    <r>
      <rPr>
        <b/>
        <sz val="11"/>
        <color rgb="FFFF0000"/>
        <rFont val="Calibri"/>
        <family val="2"/>
        <scheme val="minor"/>
      </rPr>
      <t>damaged</t>
    </r>
    <r>
      <rPr>
        <sz val="11"/>
        <color rgb="FF000000"/>
        <rFont val="Calibri"/>
        <family val="2"/>
        <scheme val="minor"/>
      </rPr>
      <t xml:space="preserve">, </t>
    </r>
    <r>
      <rPr>
        <b/>
        <sz val="11"/>
        <color rgb="FFFF0000"/>
        <rFont val="Calibri"/>
        <family val="2"/>
        <scheme val="minor"/>
      </rPr>
      <t>broken</t>
    </r>
    <r>
      <rPr>
        <sz val="11"/>
        <color rgb="FF000000"/>
        <rFont val="Calibri"/>
        <family val="2"/>
        <scheme val="minor"/>
      </rPr>
      <t xml:space="preserve"> containers, gallons of 30% vinegar,.... I do not recommend to get delivery to the store,.... They </t>
    </r>
    <r>
      <rPr>
        <b/>
        <sz val="11"/>
        <color rgb="FFFF0000"/>
        <rFont val="Calibri"/>
        <family val="2"/>
        <scheme val="minor"/>
      </rPr>
      <t>do not care</t>
    </r>
    <r>
      <rPr>
        <sz val="11"/>
        <color rgb="FF000000"/>
        <rFont val="Calibri"/>
        <family val="2"/>
        <scheme val="minor"/>
      </rPr>
      <t xml:space="preserve"> about the life of product,.... Are terrible service,... Thanks by Sergio I get my </t>
    </r>
    <r>
      <rPr>
        <b/>
        <sz val="11"/>
        <color rgb="FFFF0000"/>
        <rFont val="Calibri"/>
        <family val="2"/>
        <scheme val="minor"/>
      </rPr>
      <t>money back</t>
    </r>
    <r>
      <rPr>
        <sz val="11"/>
        <color rgb="FF000000"/>
        <rFont val="Calibri"/>
        <family val="2"/>
        <scheme val="minor"/>
      </rPr>
      <t>,... Thank you for your help Sergio,..... Blessings,&lt;‰&lt;‰&gt;s&gt;s=B=B&lt;@&lt;@&lt;@=O=O=O=O=M=M=M===&gt;'&gt;'&gt;'=7=7=7&lt;‰&lt;‰&gt;s&gt;s=B=B=B=B&lt;@&lt;@=B=B=B=B=B=B=M=M=M====B=B=B=B,....</t>
    </r>
  </si>
  <si>
    <r>
      <t xml:space="preserve">I could have liked some help after </t>
    </r>
    <r>
      <rPr>
        <b/>
        <sz val="11"/>
        <color rgb="FFFF0000"/>
        <rFont val="Calibri"/>
        <family val="2"/>
        <scheme val="minor"/>
      </rPr>
      <t>asking 6 times</t>
    </r>
    <r>
      <rPr>
        <sz val="11"/>
        <color rgb="FF000000"/>
        <rFont val="Calibri"/>
        <family val="2"/>
        <scheme val="minor"/>
      </rPr>
      <t xml:space="preserve">.  I bought 26 cases of flooring that I had to load and then unload in my car by myself. I was not asking for anyone to do it by themselves. I just </t>
    </r>
    <r>
      <rPr>
        <b/>
        <sz val="11"/>
        <color rgb="FFFF0000"/>
        <rFont val="Calibri"/>
        <family val="2"/>
        <scheme val="minor"/>
      </rPr>
      <t>wanted SOME HELP</t>
    </r>
    <r>
      <rPr>
        <sz val="11"/>
        <color rgb="FF000000"/>
        <rFont val="Calibri"/>
        <family val="2"/>
        <scheme val="minor"/>
      </rPr>
      <t>!!!!</t>
    </r>
  </si>
  <si>
    <t>Derrick Christian was a phenomenal customer agent. he should be recognized for his work in helping me with my warranty parts issue. The 4 or 5 previous customer agents I dealt with were almost worthless....did not get me any results....did not return phone calls, etc. Many Kudoos to Derrick.</t>
  </si>
  <si>
    <t>-Had more people available to answer phones.
-Had all the parts included in the package. 
-</t>
  </si>
  <si>
    <t>The whole experence went about like I expected.</t>
  </si>
  <si>
    <t>Even after answering all the questions. I was sent the wrong part. If I ever get this rectified,  I will never  buy a Home decorators garbage fan again. $52  for a remote control that is the wrong part!</t>
  </si>
  <si>
    <t>I was trying to find an item that apparently had been put on clearance.  I talked to Ricardo to see if he could find any stores that might still have the product.</t>
  </si>
  <si>
    <t>Just too long waiting on the phone. And, twice after waiting on hold, the calls dropped (the second time I got the impression that it had just turned to quiting time). However, finally got to Davin. He couldn''t help me, couldn't get a technical person but left a message to contact me. And, Davin did follow up. 
It took too long to finally speak with the tech guy, George ( partly my fault), but once I did, he was helpful.</t>
  </si>
  <si>
    <t>I was looking for help regarding replacement cushions and you were unable to identify the size cushions I needed.  I went to a store bought a few sizes and figured it out on my own.</t>
  </si>
  <si>
    <t>Despite your statement on the product regarding problem resolution your customer service department said "There is nothing we can do for you". It was amazing that it took over a week to arrive at their refusal to help.</t>
  </si>
  <si>
    <t>3 weeks of total nonsense!!!</t>
  </si>
  <si>
    <t>Tisha was satisfactory. She called to follow up with me about my received shipment.
I would however like to strongly commend the first Home Depot agent that was helping me. Her name is "Kishauna J.". She was absolutely phenomenal. In spite of the longer than average waiting times for fulfilling these orders Kishauna called me to give me updates very frequently. I never needed to follow up once because Kishauna went out of her way to follow up with me! This in unheard of and I commend Home Depot and in particular Kishauna for her customer service.
Thank you!</t>
  </si>
  <si>
    <t>I am100% satisfied with Stephanie_x0019_s performance and I wish to find people like her next time I need help
Thanks again For your Help Stephanie!!!</t>
  </si>
  <si>
    <t xml:space="preserve">At the store it was a bit stressful that they couldn_x0019_t help me regarding the information I asked for .... My question was simply to find out date of purchase for my patio I understand that it doesn_x0019_t allow you to go back 2 years from their computers, at least that_x0019_s what we were told .... but then I asked for a manager and she was in the front of store but wasn_x0019_t responding when she was called ... again I understand and totally get it then we asked for phone numbers and got those numbers but it was like pulling teeth and we felt like we were annoying that particular person.... not trying to get person in trouble nor do I want to give name but I just didn_x0019_t get why not have more patiences it wasn_x0019_t busy and there was only another person online by customer service.  The next day when I called the office of HD spoke to Desiree she was super helpful and went above and beyond and was perfect .  Thank you and waiting on this claim =
</t>
  </si>
  <si>
    <t>Takes forever to get any support. Constant mixed messages. Promised returns for 100% refund, but now she said no.</t>
  </si>
  <si>
    <t>this was step 3 and a last resort I sat on hold waiting for the Canadian support number to answer 28x on an average of 35minutes the last call I decided to wait until someone picked up they did at 59 minutes 
While the last support worked with prompt delivery the first step was ridiculous and there should be some compensation for all the time on hold - I am nearing the completion of a large deck project and need additional items.
The one negative point at the end was I was asked to pay freight because I did not  notify company of the issue within 39 days please note the freight was reimbursed but in canada there was public notice of extension for returns and damaged item to 180 days- I spent much time trying to make contact 
John St Aubin</t>
  </si>
  <si>
    <t>As a service organization Home Depot would get a -5 out of 10 (1 being poor and 10 being excellent).  3 to 5 days for curb pick- up is totally unacceptable, getting in touch with your service organization is next to impossible, trying to reconnect with service was impossible, multiple voice messages were left with no return calls.
I_x0019_m tired of buying products from Home Depot only to get home and find parts missing items not working or totally the wrong thing in the box, my business is now going to Home Hardware or Lowe_x0019_s, Home Depot has lost me as customer and I will never recommend you facilities to friends or neighbours.</t>
  </si>
  <si>
    <t>It was handled quickly and with professionalism.</t>
  </si>
  <si>
    <t>Was told I have to call back Monday to order a part for a ceiling fan. Why couldn_x0019_t I go ahead and order this past week while I had a live person on the line? Took 30 minutes on hold to  get to her and I was angry that I have to call back next week.</t>
  </si>
  <si>
    <t>The associate that I dealt with was very professional and was great to work with.</t>
  </si>
  <si>
    <t>The representative was excellent about handling my issue with the defective husky hammer</t>
  </si>
  <si>
    <t>Morgana did a good job while I was speaking with her on the phone.  As soon as I sent her my documentation, I received an auto generated email that said no one was monitoring the email account on a regular basis.  It made me feel like my case was not going to be handled.  A few weeks later Morgana forwarded an email from the warranty department that said due to COVID the warehouse was not operating at full speed and that they would handle my inquiry in the future.  That same day, the replacement chair base was delivered.  It seems like the left hand doesn''t know what the right hand is doing.</t>
  </si>
  <si>
    <t>I experienced a customer service is great to support any problem with the product but I found the product quality is poor as the problem occurred within the 6 month of purchase. which was not expected.</t>
  </si>
  <si>
    <t>It wasn_x0019_t her fault but we couldn_x0019_t get anywhere as far as solving my issue.</t>
  </si>
  <si>
    <t>I was told I would get a call back on the next day which would have been June 17,2020 .  I still haven_x0019_t heard from the supervisor! I_x0019_ve waited these 3 days and decided I will call back again on Monday and try to reach someone of importance to explain the error made by Home Depot. 
Thank you for this email!</t>
  </si>
  <si>
    <t>Yes the entire process couldn''t have gone any better I got to talk with too friendly outstanding team members that you have working for you the lady from the gardening that brought the mower over so helpful we had a nice conversation everything from mowers to appliances and what not the young lady behind the counter at the service desk knew exactly what to do to give me store credit and allow me to use my credit card to pay the remaining balance because I upgraded to a self-propelled mower so I had to give her another hundred dollars $125 rather than sit back and wait for a week to 10 days to get your return credit back on your card everybody knows how that is it can take a long time and be a pain in the butt I was very happy today then two young gentlemen carried out the big box for me because I'm on disability and put it in the back of my Equinox make that four outstanding team members that you have working there it's close to home Home Depot is. I used to shop only at Menards but I've since changed and gone to Home Depot ever since and I made the right choice there. It was the mistake by the gentleman and myself on the first purchase of the lawn mower as he informed me it was a self-propelled it was all put together or not in a box and I really did not look at it that close but upon bringing it home in a week or ten days later my wife decide to use it for the first time and it wasn't self-propelled so I immediately called Jamie the store manager and inform him because on the recording it said please no returns during the covid-19 epidemic that Jamie and assured me that just bring it on down. Another outstanding team member that's probably why he's the boss and running the show but yes I was extremely satisfied and of course I will be back and I will tell everybody what I've always said go to Home Depot they're closer to most of us anyway they'll treat you right if you're not happy you take the product back they'll give you a new product they stand behind their word. I'm not bickering with Lowe's or Menards ever again Home Depot my store knows young ladies and the two young men They carried it out and put it in my car for me God bless them this ain't no sucking up story this is the truth I was treated like a gentleman they all acted very professional and enjoyed my conversation with the lady that brought them over over from the gardening area I didn't want to hold her up but I could have talked for another half hour but what I seen and I noticed is everybody gets along well everybody was friendly with one another couldn't ask for better team members I worked at Tyson for 33 years each and every one of my guys got along with each other they got along with me I respected them they respected me they respected one another everybody had the same goals that I set for them and I could tell these people young ladies to the young gentleman it's a nice crew you got going on there the comradery the communication Jamie's doing his job from what I seen you can't beat communication and team members all getting along helping one another none of this I don't work in your department I'm not doing that I don't help that person we've all been there done that seen that that doesn't do anything but bring the store down bring the morale down you sure wouldn't know it today extremely satisfied I'll be back for sure. Please do not post my comment but you can gladly share him with the manager and he could share them with the team members I just don't want to see my name posted to the website as I mentioned where I had previously worked but since I'm on disability it I had to give it up and it bothered me tremendously being the only job I had for 33 years. And I'd rather keep that private but good job team good job Jamie your team members were not only helpful they're informative respectful and very knowledgeable. Take care all. Mike Johnson</t>
  </si>
  <si>
    <t>Todo excelente</t>
  </si>
  <si>
    <t>My pro rewards account info was populated with my worker Tim''s name and address, it took about 1 month to resolve it, 2 in person visit and finally phone call</t>
  </si>
  <si>
    <t>PRO XTRA</t>
  </si>
  <si>
    <t>Djuan was extremely helpful. She even followed up the next day to let me know she found the part, even though I had located an alternate table. Customer service like this is why I continue to shop at Home Depot. Well Done to Djuan!</t>
  </si>
  <si>
    <t>Still waiting for contact following visit to address problem.</t>
  </si>
  <si>
    <t>Extremely slow shipping  the tracking info was hardley ever available. It got delayed 3 different times. 7not itself is great. Just not pleased with shipping times and service.</t>
  </si>
  <si>
    <t>Stephanie was great, but I am disappointed that parts for my Hampton bay fan are no longer available.  Should be easy to get a switch and capacitor that would work with my fan.</t>
  </si>
  <si>
    <t>Gladys was extremely helpful and went above and beyond what I expected!!! Thank you!</t>
  </si>
  <si>
    <t>Excelente servicio al Cliente de la representante Francisca. 
Congratulations</t>
  </si>
  <si>
    <t>Sara fue muy atenta, servicial y en todo momento puede entender que su mayor interés era ayudarme. Gracias Sara y excelente trabajo.</t>
  </si>
  <si>
    <t>A very very long wait, and still unsure if what I ordered has all the necessary equipment to hang the item.</t>
  </si>
  <si>
    <t>Very slow response. Tried to be patient. Finally had damaged item repaired on our own. The item was deliveded in May. We would have had to wait until August to hear if it could even be replaced. The item was a patio sofa we wanted to use sooner then that. I don_x0019_t believe it was Leonardo_x0019_s fault that warehouse was closed but he told us that well after the original complaint when we could have been looking for others that then became sold out.</t>
  </si>
  <si>
    <t>No comments</t>
  </si>
  <si>
    <t>nothing thank you.</t>
  </si>
  <si>
    <t>Necesitan personas adecuadas para dar un servicio de cálidas y personalizado ya que la persona que me llamo fue bie agresiva y la dueña y sinceramente lo pensaría comprar este servicio, ojo tengo la nevera que no enfría cuánto más tengo que esperar por el servicio que se pago!!!</t>
  </si>
  <si>
    <t>Solo que me están cobrando dos veces mi orden de compra, no es mi culpa si viene de la fábrica a mi casa, uds. Tenían que enviarme todo el mismo día porque la orden se hizo todo el fia14 de Junio, gracias.</t>
  </si>
  <si>
    <t>Shamar was helpful and showed empathy to my concerns about my in-store experience, which was borderline traumatic.</t>
  </si>
  <si>
    <t>I was told that I would get a confirmation email stating my issue after my call. I have yet to receive that email.</t>
  </si>
  <si>
    <t>This was a HORRIBLE experience that has yet to be resolved.</t>
  </si>
  <si>
    <t>I had to get information about a door measuring appointment so I went to your website to find a phone number to call. An automated message on that line told me to call the store. I then called the store and was on hold for a total of 30 minutes between 3 calls and getting hung up on once. I then called your customer service line because I couldn''t get through to your store. Customer service was able to answer my question very quickly but getting that answer was way too difficult. Every time I've tried to call Home Depot stores in the past I haven't been able to get through to anyone so I suggest you either designate someone to answer the phone or manage all calls through your centralized customer service.</t>
  </si>
  <si>
    <t>It was a very disappointing experience, not just ones twice.</t>
  </si>
  <si>
    <t>I still have half of a rocking chair. The gentleman helping was nice, but the process was drawn out and futile. It took forever to get someone on the phone. The replacement part was wrong. Then he tried to reach out several times, but I have to work. I just gave up on the process. I should have just taken it back to the store for a refund.</t>
  </si>
  <si>
    <t>It was fair and if I had not been compensated for the costs entailed in the product failure, I would not have continued to shop at Home Depot. I am remodeling a Victorian house and spend thousands and thousands at Home Depot every month.</t>
  </si>
  <si>
    <t>Something that would improve the quality of my experience the next time would be to have the air conditioning running.  It_x0019_s 90 degrees in Missouri with high humidity, your employees and many others are wearing masks which keeps them from being able to take in cool air, in addition to working all day with little ventilation.  I have no complaints with the store associates, I like most of them and it_x0019_s pleasant to shop there when it_x0019_s not a sauna inside.  I hope that you would all consider being in the same shoes as your employees during these new hard times.  Thanks for reading and hope to visit a cooler store next time if not I_x0019_ll have to buy my materials elsewhere.</t>
  </si>
  <si>
    <t>It is remarkable that you don''t have a mechanism for your service line to communicate with stores to take care of specific problems locally.</t>
  </si>
  <si>
    <t>The customer service has been on the decline either in the stores or on the phone. At the stores it_x0019_s like the customer service people are doing me a favor by helping instead of realizing this is their job . And our business pays there salaries</t>
  </si>
  <si>
    <t>Not happy.</t>
  </si>
  <si>
    <t>Barbara''s service was excellent....she was most personable, efficient and followed up......getting to Barbara was the issue.  I had someone come to my house for a quote on a fence installation. They sent the quote and then I had no way of getting in touch with that person to ask specific questions.  I understand this is a difficult time, but if your price wasn't better than Lowe's you may have lost the sale...but it was.  And my Sales person was great...just that little hiccup and the automated system doesn't begin to cover it.</t>
  </si>
  <si>
    <t>I was on hold for over 30 minutes</t>
  </si>
  <si>
    <t>Allow customer service to make corrections to store and online orders. My name is not spelled correctly and Lakesha said she couldn_x0019_t correct it.</t>
  </si>
  <si>
    <t>Don_x0019_t give false information on your website!!</t>
  </si>
  <si>
    <t>It is sad, that I could have gotten my item for free exchanged in the store, but since I am self quarantined, they want to charge me $59 for delivery of a 5 minutes drive. They could have just sent it by Mail. Sadly my problem was not resolved, because I am not willing to pay $59 for an item that I have warranty for.</t>
  </si>
  <si>
    <t>Camille was absolutely wonderful in everything she did to help with my call.  She updated me via email when she had details.  Wish more customer service people were like her.</t>
  </si>
  <si>
    <t>Camille was very helpful.</t>
  </si>
  <si>
    <t>She was great. Even called me back when we got disconnected. A bit bummed the Hampton Bay LED Driver for the defective lamp won_x0019_t be available for 2 months. Kind of defeats the purpose with a light now out for 2 months.</t>
  </si>
  <si>
    <t>It would have been easier if the product that we had ordered was ready instead of 9 hours.
Also, the product does not work. We will be returning 4 of the Hampton Bay Mission lights</t>
  </si>
  <si>
    <t>Rashaunda was great. But we eventually agreed that Home Depot could not support the product I was calling about. That is not great. So I returned it to the store.
I am available to speak with a member of your QC team.
Thanks,
David M. Brown
480.892.5805
480.522.7897 (also text)
david@azwriter.com
Please actively receipt this message</t>
  </si>
  <si>
    <t>Antonio''s did great job...need more like him...</t>
  </si>
  <si>
    <t>Add the people in customer care care about the people that they_x0019_re waiting on they act like they_x0019_re doing you a favor</t>
  </si>
  <si>
    <t>There was old and confusing return information inside the product.  The one piece of information said to go to the store to replace the tile. One associate at the store was very helpful and patient while another the was very unhelpful and disruptive.  Carmelita was the phone contact and did what she was supposed to but it would have been helpful if I got an every other day progress report.</t>
  </si>
  <si>
    <t>I have still not received an item Model: #79329
Lysol 19 oz. Crisp Linen Disinfectant Spray (12-Pack) placed on 5/10/20 or even a option to purchase fewer of the same item.</t>
  </si>
  <si>
    <t>she just took the information.  I have zero confident that anything was done.</t>
  </si>
  <si>
    <t>Tell Boardman store to stop lying</t>
  </si>
  <si>
    <t>I have a problem that has not been resolved  value of 4K and was offered $50 gift card. Thank you</t>
  </si>
  <si>
    <t>The initial install of the Rheem hot water heater and installation service bought from Home depot was not at all professional, with sloppy hook ups and scratched tank, among other problems.  Both Home Depot and it''s installer agreed and quickly and courteously reinstalled a new hot water heater the next day. I really appreciate how well, both Home Depot and its subcontractor handled this situation.</t>
  </si>
  <si>
    <t>Not Pamela_x0019_s fault.  I first got the wrong color for the bear box we ordered, then the next shipment was only one of two necessary boxes.  Not a good experience.</t>
  </si>
  <si>
    <t>Customer Care representative was very helpful and courteous. The problem was with the local store not answering phone when item was ready to be picked up. Had to cancel because I needed the item &amp; got it @ Target instead.</t>
  </si>
  <si>
    <t>Being charged for material n installation of floiring which I dont even have.  Who pays for these without bring in possession if items</t>
  </si>
  <si>
    <t>The rep was great!!!</t>
  </si>
  <si>
    <t>They could at least answer the phone and tell you they_x0019_re busy and can_x0019_t talk instead of letting it ring about 40 times</t>
  </si>
  <si>
    <t>i am being double charged and cant get this resolved, helen transfered to someone but nothing was resolved. i cant get anyone to help.</t>
  </si>
  <si>
    <t>I had called several time the Commack Home Depot and I was put on hold for over 7 minutes which I believe it is too long.  Just to have one question answered.  Could not get
anyone to help me.  I then asked to speak to a manager
and again waited and got no where</t>
  </si>
  <si>
    <t>Helen was excellent.  But dealing with the store is a nightmare.  The messed it up again and I_x0019_m going to eat a big loss on the job.  I called customer care to speak with Helen again and was told to call the store manager.</t>
  </si>
  <si>
    <t>Takenza Collins was very helpful with the situation and we appreciate her time and effort.  A great asset to Home Depot. 
Again thank you to her and the employees of Home Depot and the Home Depot employees of Geneva, Illinois.</t>
  </si>
  <si>
    <t>May concerns was never addressed.</t>
  </si>
  <si>
    <t>Still have not resolved the issue and have not received replacement parts. I have contacted cathie twice in last 3 days but did not get a response. I hope someone will take care of the problem.  Thanks.  Margrit McCray</t>
  </si>
  <si>
    <t>You need to have continuity between online info and actual CS and departments for products sold.</t>
  </si>
  <si>
    <t>Your wait times to speak to someone is unacceptable. The COVID-19 recording gets old real fast when listening to it over and over for 45 minutes. Wait times for Home Depot and also Home Decor needs attention. Has nothing to do with pandemic, poor excuse.</t>
  </si>
  <si>
    <t>I received an email from Corey asking to advise if I heard from the manager at the store. I replied to the email only to receive a generated email stating the email address isn_x0019_t monitored. Why would Home Depot email me asking a question if I can_x0019_t reply?</t>
  </si>
  <si>
    <t>Long hold times were really long...my call log showed 28 min and I only spent about 5 min talking to Brian. That''s about 23 min waiting on hold..please change your call waiting music..I was going insane.</t>
  </si>
  <si>
    <t>Nobody from my local Home Depot made an attempt to contact me to apologize. That_x0019_s very bad Customer Service. I really hate that. Because my house is right beside the store.</t>
  </si>
  <si>
    <t>Courtney was AMAZING! I received my replacement umbrella in about three days!
I needed to call again bc I was unable to locate the power switch for the Led lighting. Problem is now resolved. Thank you!</t>
  </si>
  <si>
    <t>the company that works with you on credit cards did not know how to help me with my dispute over opening an account.</t>
  </si>
  <si>
    <t>Jacquelin was a great help!  She was professional, friendly, and truly took my concerns into consideration.  She kept me updated with her phone calls and helped me get more information about my order.</t>
  </si>
  <si>
    <t>Terri was really great. The problem is that this store made me feel so uncomfortable and I_x0019_m welcomed that I can_x0019_t bring myself to go back there. I_x0019_ll go to Menards or Lowe_x0019_s. But thank you, Terri for trying.</t>
  </si>
  <si>
    <t>I had to speak with 4 others before Iris was able to help me.  Two different phone numbers. Some connections were poor, though the agent did try to fix the clarity. I will be happy when the appliance repair is completed!</t>
  </si>
  <si>
    <t>Replacing your management and employees at the s. Fry rd and 99 location would be a good start.... for now I will drive out of my way to go anywhere else to have a good experience! I don_x0019_t go into your stores for your employees to purposely go out of their way to try and upset me or try to make me have a rough day! I honestly feel like it_x0019_s a game between your employees to see who can be the rudest to the customers! And the more I think about what happened I honestly feel like your employee was being racist towards me and your management allowed it!</t>
  </si>
  <si>
    <t>Asia was fabulous. The time to get to her was way too long</t>
  </si>
  <si>
    <t>I almost always shop at Home Depot and have been very satisfied.  In fact, I just bought a new range there last week.  If this survey is about the mulch, I am VERY unhappy.  I bought 7 bags a week ago.  I went back last week to buy 7 more.  I could only buy a few at a time because I have a Fusion, and the trunk is not big.  Go back again and buy 8 bags, told to wait 15  minutes while they bring it around.  Wait a while, finally, they tell me they are all out and to call some other Home Depots the next day.  They have closed already or they would have done it.  I called all over the next day, finally found some at Taylor store.  I asked if they would hold it for me and said they couldn''t, against store policy/  I said, even with a Hime Depot credit card.  No.  Let me say, this policy is a dumb one, I would have paid for it and been there in 15 minutes.  The lawn man that helps me goes to pick it up and they ask him who told him they had it in stock, hasn't been in stock for over 2 weeks.  So, I have to pay him for that.  Then, I call corporate and talk to FIVE different people who kept transferring me because it wasn't their department.  Finally, I asked if there was a purchasing department, they didn't know.  What?  I got transferred to Sylvia in Missouri, the only person who REALLY tried to help.  She was the only one I got a name from because she took over 1/2 hour checking on everything.   Fantastic.  But, no luck.  The person she transferred me to told me the only thing left was to call the store manager.  I called Josh, the manager at Allen Park, MI Gome Depot, the one I always shop at.  He told me they have been out of it for a few weeks, he ordered over 100 bags, don't remember the number,  This mulch can be only bought at Home Depot, Viagro, so I couldn't get it anyplace else although other stores did have mulch, this is absolutely the BEST, and I was 1/2 way through doing landscaping and wanted no other.  The manufacturer was code during the Virus and he will get some in around the first of August.  U wasted over TWO frustrating hours because no one knew anything.  One even told me no one has any, so it must be going to be discontinued.  Why give any answer when they don't know?  That's worse than no answer.  Very frustrating and waste of time, but at least now I will be getting it.  Thanks for asking. p.s.  So HAPPY I'm going to be getting it.  =_x000D_</t>
  </si>
  <si>
    <t>Never heard back as to what is occurring with my issue with lily and the grill order debacle.</t>
  </si>
  <si>
    <t>Still waiting for that call from the district manager</t>
  </si>
  <si>
    <t>I ordered an Andersen Sliding Door on June 3. I am still waiting on a delivery date and no one at HD seems to know when I will receive it. My contractor may not be available and if I do not get a date soon I will cancel the order as I will not be able to have it installed. 
I expected better.</t>
  </si>
  <si>
    <t>I cannot find out whether or not the claim is actually being processed, and when I should expect to receive the replacement faucet.</t>
  </si>
  <si>
    <t>Waited on hold for 30 minutes just to find out the technician wasn_x0019_t available. Was told David called me first thing the next morning and they never did. Giant waste of time.</t>
  </si>
  <si>
    <t>Talitha tried, said she would call back and didn''t.  Following day, after 3rd call, we finally got our case resolved by Kiefer. He was awesome!</t>
  </si>
  <si>
    <t>If home depot keep Customer service representative''s like what is there now, home depot will loose money over the phone....</t>
  </si>
  <si>
    <t>Have ni idea what OLOLADE is &amp; since you couldn''t take time to explain I marked it down.</t>
  </si>
  <si>
    <t>Was disconnected twice that day with hold times in excess of 50 minutes. You have no idea how upsetting that is. CR could have called us back. Was told there not allowed to unless a manager approved. BAD POLICY.</t>
  </si>
  <si>
    <t>The table I bought was missing an end cap and thus wobbles so severely, glasses will tumble over if not held onto. I was on hold 45 minutes to get through to customer service. James was accommodating and was able to request the piece be sent to me. He called again the next day to confirm shipment of the piece. He said it would take 7-10 to get the missing piece. That is a minimum of 7 days that I can not use the table as intended, waiting for that piece to come. I just think, since the table was "faulty" as sold, you should have shipped the piece quicker.</t>
  </si>
  <si>
    <t>Not at this time</t>
  </si>
  <si>
    <t>The Home Depot representative that assisted me on the phone to track down an old receipt was SO HELPFUL!  I got the receipt I needed e-mailed to me instantly.  THANK YOU!!!</t>
  </si>
  <si>
    <t>John was a great help, very courteous, and just has an overall great demeanor. Give that man a raise!
Make your survey mobile-responsive, please. It''s 2020.</t>
  </si>
  <si>
    <t>All I wanted was to talk to the Dist. Mgr.  I''m still waiting for the district mgr. to contact me about this health &amp; safety issue the ast. manager Dan is ignoring. This experience shows me Home Depot absolutely doesn't care about customer's safety, only their money!</t>
  </si>
  <si>
    <t>I failed to get an answer to my inquiry.  The only answer I received was "that is the way it is"  or "we cannot do anything about the issue.  Only one person took the time to look into the matter and she was going to refer the issue to a supervisor but I never heard anything back.  All I have gotten is the run around of people saying it is someone else''s fault with no one willing to take the initiative to at least provide me an answer to my question.  I shop a lot at the local store and feel that I am not being treated as a loyal customer by the Corporate staff.</t>
  </si>
  <si>
    <t>Made torders on these items twice for delivery and twice I had the same issue the first order was taken at store they guaranteed me there was enough quantity but when it was supposed to be delivered they said it was sold out. Not happy with at all now I_x0019_m stuck with no grass on the patio area I was supposed to have done by July 4th for my moms birthday!</t>
  </si>
  <si>
    <t>How is a person to be able to respond when you provide YOUR case # but don''t tell me what the issue was.</t>
  </si>
  <si>
    <t>was very unprofessional and didn''t resolve the problems presented.</t>
  </si>
  <si>
    <t>The process was easy and they took care of my issue quickly. 
Thank you.</t>
  </si>
  <si>
    <t>I spent two hours on the phone with 4 customer service representatives about an online ordered before finally being told to go to the store to exchange the part that is not working
Went to store to follow up and they couldn_x0019_t help me either. They said it was an in-line order issue and the part is never sold in stores and could not so the exchange I was instructed by  online ordering to do.  That was another 45 minutes of wasters time. Therefore nothing has been resolved but I have other things to do  than waste more of my time onThis issue
The on,unreason I would go back to your store is because is is the closet home improvement store to my home</t>
  </si>
  <si>
    <t>Did not get my question answered and this case still has not been resolved.</t>
  </si>
  <si>
    <t>I think it is a shame you will only give military discounts to veterans who are currently serving, or retired. Those of us who have put years of service in without being retired or actively still serving have dedicated our time into continuing to protect this country. You pretend we do not exist, but I am here to tell you we do. We are apart of what has continued to make this country a free country. We helped you continue your liberties and freedom. Do yourself a favor and recognize these individuals by extending your military discount to us. Be apart of the solution. Be better than Lowe_x0019_s. Grab hold of these demographics of people, and you will see others follow because they realize what we did that they could not. They appreciate us now it is your turn. Thank you.</t>
  </si>
  <si>
    <t>Home depot no longer meets the needs of contractors, which is the direct opposite of the vision the HD founders. My son and I build custom homes and we used HD extensively but no more. Most recently, a previous home buyer has a broken tile in the middle of his 2600 sq ft floor. We used HD tile (Marazzi). HD told us we''re out of luck matching the tile. I called Daltile, (Marazzi), and they told me the can't help because it was a tile they made exclusively for HD. Now your suppliers are refusung to sell to HD because you screw them for selling to you.</t>
  </si>
  <si>
    <t>I sent is an email to Home Depot on Monday and I have yet to receive a response</t>
  </si>
  <si>
    <t>She said someone would contact me and no one has</t>
  </si>
  <si>
    <t>Gabrielle was very nice and easy to work with</t>
  </si>
  <si>
    <t>The service overall was not good as they didn_x0019_t resolve my issue. Also she didn_x0019_t listen and I want a supervisor to call me back. Thanks</t>
  </si>
  <si>
    <t>Home Depot should be more clear on the exclusions of major appliances from the 11% rebate match. Menards includes them in the 11% rebate and I researched the Home Depot 11% and could not find that major appliances were not included. We were also not told when we were in the store purchasing the appliances that they were _x001C_special order_x001D_.</t>
  </si>
  <si>
    <t>Nope. Love the service. Y_x0019_all just need to get smart with your pro services credit.</t>
  </si>
  <si>
    <t>Failed to deliver my order as originally scheduled.  Failed to deliver the number of blocks I ordered.  Driver of truck drove away without informing me that the delivery was short of what I ordered.  Home Depot customer support did not call me to inform me that it could not deliver what I ordered.  Home Depot sold out of the retaining wall blocks to a walk-in customer AFTER I had already ordered and paid for them 3 days prior.  3 individuals from customer support in the Dover Delaware store failed to return my phone calls.  Twice I was disconnected while on-hold.  WORST CUSTOMER EXPERIENCE I''VE EVER HAD!  I will shop at Lowes in the future.</t>
  </si>
  <si>
    <t>Mrs. Janice was very helpful,  you need more people like her.</t>
  </si>
  <si>
    <t>I love Home Depot</t>
  </si>
  <si>
    <t>I just wanted to say it took 90 minutes total for holding on phone to resolve a partial order that was missing.  I never heard back from anyone and they said a case would be open.  The rest of the order showed up the next day.  So that was good.  The women who I did speak to were very helpful in trying to see what happened to the rest of the order, even though they never could figure it out.  It would seem if home depot is going to ship multiple boxes customer service would be able to provide that information.  Also I understand during these unpresidented times is why I had to patiently wait for customer service.  In the end it was worth it and I am happy with my purchase.  Thank you.</t>
  </si>
  <si>
    <t>Dogs do not belong in stores. Except service dogs.  Imo
Vicious dogs are a lawsuit waiting to happen and home depot would not win.
Your lawyers would say, "what were you thinking".
Thank you for listening.</t>
  </si>
  <si>
    <t>I am unsure what AVER is? I have talked to other employees about the employee that I complained about and they say that they also have problems with her!</t>
  </si>
  <si>
    <t>The situation is not remotely resolved after being on the phone for OVER AN HOUR.
I paid nearly $300 for a shipment of landscape rocks 3 weeks ago.
It never arrived. And I can''t get anyone to help me. :-(</t>
  </si>
  <si>
    <t>Talked to multiple people, both online, and in the store and no one seemed like they wanted to do their job to fix an error that Home Depot created.</t>
  </si>
  <si>
    <t>It wasn_x0019_t until the fourth phone call that I was able to relay my concern. I kept being put on hold, and each time after approximately 20 seconds, the call would be disconnected.</t>
  </si>
  <si>
    <t>yes phone wait time was 40 min than got disconnected than 2 call 30 mins got disconnected again sent a email was happy after that</t>
  </si>
  <si>
    <t>The wait time on the phone was ridiculous. I must''ve been waiting on the phone for more than half an hour before I spoke with someone. Once I did, I found the service to be great</t>
  </si>
  <si>
    <t>your  Glacier Bat Soap dispenser bottle broke and you do not provide aa replacement bottle as other brands do like Kohler. The internet reports that your plastic bottle breaks frequently just like mine did at the neck and people are upset about it being cheap and more upset about Home Depot saying they have to buy the whole stainless steel dispenser--  Rediculous.   After telling me initially they would provide a replacement and not receiving it, i called 3 weeks later to be told i would have t return to the store with receipt for a full replacement under limited lifetime warranty. They never notified me. I had t call 3 times and hold more than 1/2 hour each time finally to make contact on the 3rd time, to be told this after they told me they''d mail me one.</t>
  </si>
  <si>
    <t>All my explainations are on record</t>
  </si>
  <si>
    <t>I was Transferred to multiple different people and I still don_x0019_t have what I need. I paid For a $35 floor measurement and I still don_x0019_t have my measurements more than a week later.</t>
  </si>
  <si>
    <t>Thank you for being helpful as always</t>
  </si>
  <si>
    <t>The service representative from Electrolux was awesome.  He was knowledgeable, on time,very respectful, kind and patient.  He called ahead to get directions and let us know he was on his way.  A great experience.</t>
  </si>
  <si>
    <t>Take the limited returns for in store credits off of pro-exrta accounts because it almost makes it impossible for contractors to do what they need to do to get the jobs they have done and leaves us with supplies and materials that we don''t need and can't use. Makes us want to take our business somewhere else because of the hassle and hoops we have to jump through to get what we need.</t>
  </si>
  <si>
    <t>Ebony had a rude attitude the size of Texas but at least she finally got the email corrected on our account, so I will, at least, give her that much. Thanks.</t>
  </si>
  <si>
    <t>You could have returned the amount to the credit card in the first place. I would already purchased another mower.</t>
  </si>
  <si>
    <t>let your customer know if he/she is going to be flagged on a return item(s).  I have been a loyal customer all my life until one month ago.</t>
  </si>
  <si>
    <t>I was told that I would hear from a manager if you do not want to handle your customer care representative in store that''s on you. But for you to allow a worker to act the way this worker acted embarrassing me degrading me talking in another language in front of me is unbelievable, something needs to be done about her.</t>
  </si>
  <si>
    <t>Home Depot does not communicate with their customers. I had to call multiple times to find where my windows were. They had a delivery date of June 10 and still not received them! I had to call 3-4 different people and 3 places to finally find out that they were damaged since last week and NO ONE called to inform me.</t>
  </si>
  <si>
    <t>He was very helpful to get me to the person I requested.  Need to file a complaint (against a vendor of HD) and was given the address, etc..</t>
  </si>
  <si>
    <t>Still waiting to get garage door operator installed. Purchased online 6-3-2020 and 6-19-2020 still not installed</t>
  </si>
  <si>
    <t>You don''t have enough time or room for me to provide all the information about my saga. I was not satisfied, at all, with the interaction with Raymond or the supervisor.</t>
  </si>
  <si>
    <t>Better organization please. Damage goods, late deliveries and communication issues because of poor organization. Our company made several phone calls to correct order and and information, and still had issues during our process. We still love doing business with store, but we will take different alternatives next order.</t>
  </si>
  <si>
    <t>No thank you</t>
  </si>
  <si>
    <t>Michelle was responsive to complaint. But your regional rep was an idiot when she said Big Fish could charge 3 times for fence materials even thought the cost on Home Depot was less than $700.  If that was the case, why go to shop at Home Depot and then be referred for installation at Big Fish.  And even if Big Fish triples the cost of materials, why charge $3200 in labor for a 11 section, 88ft straight fence.  Another company quoted me about $2000 total and will finish in one day!!  You should be ashamed if you continue referring customers to those CROOKS.  And, apparently, the company said they reviewed the estimate with me.  This is a lie, pure and simple. Even after I called to speak with manager, never, NEVER received a call back</t>
  </si>
  <si>
    <t>Porchia was extremely professional and helpful. It was a pleasure working with her.</t>
  </si>
  <si>
    <t>I contacted Westinghouse about our ceiling fan (both voice message and email) as directed by the Home Depot associate but I haven''t heard back from Westinghouse. So, I haven't accomplished replacing the fan. The customer service at Home Depot was great!</t>
  </si>
  <si>
    <t>Have customer service return phone call and explain to me why manager acted rude to me.</t>
  </si>
  <si>
    <t>Dana was very polite and helpful she knew what to say and how to say it</t>
  </si>
  <si>
    <t>Exceptional service!</t>
  </si>
  <si>
    <t>YOUR HOME DEPOT BRAND DECKMATE
STAR DRIVE COATED CREW BOX CARRIED A LIFETIME WARRANTY AND ALL SCREW ARE RUSTED AND BROKE INSIDE .
i called 18775270313 phone on the box and they told me to contact home depot customer care and they connect me with same above # and said go to store for replacement and when i go to store they said they do not carry that item no more ??
Lifetime warranty!! 
You should recall this item T-25  SKU 177931</t>
  </si>
  <si>
    <t>Kervin was so helpful and there need to be more people like him working for Home Depot.</t>
  </si>
  <si>
    <t>Arzelia was WONDERFUL and an amazing Customer Service representative. She was so kind and caring and understanding. She explained that my concern over the lack of employee face masks was valid and that there had been many phone calls regarding this issue. 
She was absolutely delightful to talk to - she could give "good customer service" lessons!
Thanks for having such an amazing employee!
Patricia Shaw</t>
  </si>
  <si>
    <t>Arzelia was helpful and pleasant.</t>
  </si>
  <si>
    <t>Just someone to talk to at the time, but nothing happen afterward</t>
  </si>
  <si>
    <t>We ordered an outdoor sectional sofa which arrived one week ago.  The covers for the cushions have still not arrived.  I_x0019_m very dissatisfied that no one can tell us where the covers are or when they will arrive.  Two diff customer service reps have basically told us they have no further info and that we should just keep waiting.  This isn_x0019_t acceptable.</t>
  </si>
  <si>
    <t>This incompetent ass mgr. closed every register but 1. Funneling 25 people 7 minutes till closing. On a Sunday! I told him just how insane that was during Covid-19.  I was refused a mask at the front door because I  had on a dirty one and as such didn''t qualify for a new mask. So I  watch for deals constantly.  Discounts on wood (70% off wood never properly marked. And the final discounts only. I have seen designer bulbs. When I  price checked them they were a penny. I had 11 and the ass mgr.said he didn't care what I said. Instead of a penny he tried to price gouge me to $2.50. A 25000% increase. Representative claimed it was at the ass mgr.s disgression . I as a customer supposed to keep inventory for this fast food loser. Fire him for incompetence and improve the store. Keep him and every problem at that store (many) will be reported from now on. If you promote this half-wit I will go elsewhere.  I'm there nearly 4-5 times a week. The fair price I pay will not be decided  whether he has a good day or likes me. If his job is insulting the customers,  give him the worthless recognition of employee of the month. HD is a user of humans and customer service is literally worthless. That's why a human didn't call, you can't handle logic, inventory or CSI . Ass mgr. dresses like a homeless man. Unkempt and dirty.</t>
  </si>
  <si>
    <t>I have spend thousand of dollars  in home depot trough out the years and i have a simple problem once i life  time and hime depot customer service culd solve it in a aecond instad they keep repeating the same answer again and again and.agin wirj no effort to even listen or try solving my problem and its make ma upsst becuse to collect the money they know how to do it real quick but when there is a problems no one what to help
I have purchase a mosquito magent from home depot last season  and the unit was defective  and tine pass with out me abale to use that magnet call parriot plus apparently  home depot stop working wirh this company and i stuck with $350 short on a broekn / dedective item and i canr do anything becuse no ome care at customer service  So i guss if some one really read  this coment and relay care for me as a customer  i will be very happy if i will get  contactted and they will solve my problem i dont thing home depot will go out if business if they will exchnage or refund me on this lousy  mosquito magent that i spend My hard working money on it and its not working so  please  any one that actialy read this can contact me via email at qp7243@aol.com and help me solve this SIMPLE PROBELM !!!</t>
  </si>
  <si>
    <t>I had ordered moving supplies (boxes, packing materials etc). I paid for home delivery @ assumed that would be at my door - like Amazon, UPS, FedEx provides. The deliver driver arrive with my order on a pallet &amp; he left it on my sidewalk. (Pallet was to wide to fit through my patio gate). The reason that I had the order deliver vs me picking it up, is I_x0019_m still recover from knee replacement surgery. And still the use of a cane or walker. I was transferred to the Store Manager (I think) @ the Malabar Rd, Palm Bay store. After explaining my _x001C_limitations_x001D_ &amp; I inability to unload a pallet - the Mgr came over to my condo &amp; unloaded the pallet for me. He stacked the items by my door &amp; removed the pallet for me. I_x0019_m sorry I didn_x0019_t get this mans name, I wanted to call &amp; thank him afterwards. I am so very appreciative of his help.</t>
  </si>
  <si>
    <t>My issue was with the Home Depot SYSTEM, NOT with the individual REPRESENTATIVE, who was only doing what she could (OK, her microphone could be improved - she was hard to hear).
Home Depot makes it very hard to receive GENUINE FEEDBACK from its customers, due to assumptions made in its customer response algorithms It''s like you have already decided what people want to say, or what you want to hear, rather than being open to LISTEN.  
How about a simple way for customers to send you a composed email with their thoughts, comments, and pertinent information?
In my case, one of your products (a disinfectant cleaning wipe) was dissolving another product (a toilet seat), and I thought that you might want to know about that, so that you could take action.  Might be affecting a large number of other customers too?
But you made that very difficult, to the point of me being agitated by the time I was able to even speak with one of your representatives.  It feels much more like, 'Talk to the hand', rather than 'a valued customer'.</t>
  </si>
  <si>
    <t>JELEYSA was awesome.  Home Depot Hyattsville store has been awful and I have made the decision based on this experience I will never buy from Home Depot again.</t>
  </si>
  <si>
    <t>Could not directly contact repair facility to ensure my saws will be sufficiently repaired.</t>
  </si>
  <si>
    <t>Too many phone selections and sub-selections to speak to a representative. Speak to a live representative should be much sooner in the process.</t>
  </si>
  <si>
    <t>This is why I shop at the Home Depot.  Fantastic customer service</t>
  </si>
  <si>
    <t>Always fantastic service</t>
  </si>
  <si>
    <t>I would expect a supervisor to offer solutions instead of company line. And to be professional at all times.</t>
  </si>
  <si>
    <t>jessica, was awesome.  Home Depot overall is awful and I will never purchase anything from Home Depot again.</t>
  </si>
  <si>
    <t>Still waiting for an area manager to contact me as I was told my Mikita.</t>
  </si>
  <si>
    <t>I am disgusted by the way I was treated and nothing was accomplished by my complaint.   I was lied to by your store manager and did not receive any resolve from my call to your corporate office.  This is not customer service.  I own a business and care for over 40 families a day.  I would not be in business if I acted the way your manager did the other day...just appalling.</t>
  </si>
  <si>
    <t>Due to the lack of staff, and particularly trained staff, I have grown to hate going to Home Depot. After my last experience, unless something is changed for the better that I am made aware of, I will only go to Home Depot as a last resort.  As an example, after my last experience, I purchased what I was looking for at Lowe_x0019_s.
You should staff up and require face masks</t>
  </si>
  <si>
    <t>Tankia, was great - store manager was not helpful at all - all she did was point at the policy and say "read the policy sir" I had the card that was used to purchase the item and a valid MA ID. - if she just ran it through it would have shown up on her screen the day and store I bought the item.  She did not want to help - Tankia Did !!</t>
  </si>
  <si>
    <t>Thank you</t>
  </si>
  <si>
    <t>I purchased three expensive outdoor lights. The first one broke within hours of installation. Home Depot customer service could not do anything to assist. I will be returning the unbroken lights and I will not be shopping at Home Depot in the future.</t>
  </si>
  <si>
    <t>Miranda did a fantastic job. Now ask me about the Honda mower that I bought from you, that you don''t service.</t>
  </si>
  <si>
    <t>The issues with the resolution came from the store level and their lack of follow through and communication.  Working with Miranda through the Home Depot Helpline made the process easier, albeit I had to wait on hold for almost 30 minutes to talk to her.</t>
  </si>
  <si>
    <t>Tunasia was extremely helpful and knowledgeable. I appreciate the hat she followed up via phone and email.</t>
  </si>
  <si>
    <t>the service I received was very positive. I normally have strong anger issues after being on hold for more than 2min. Understanding covid issues being on hold longer was okay until 40 min later the call was answered. TYNASIA was so sweet I didn''t react to the problem but concentrated on her voice and how she knew just what to do to resolve the problem. Thank you TYNASIA for being the rep to answer my call.</t>
  </si>
  <si>
    <t>I was so disappointed in my customer service call. After receiving a damaged bathroom vanity I called to see what could be done to either repair or replace it. The representative was not helpful and suggested I return it and buy a new one which would take about a month to get to my residence or the local Home Depot. After expressing I am 8 months pregnant and really need the vanity much sooner she suggested I buy a replacement piece and repair it myself. I tried to explain that this wasn''t something I felt comfortable doing since it isn't a small piece she told me there was nothing else she could do. I have never experienced a customer service call that was so unhelpful. After waiting on the phone for 45 minutes to get a person to talk to I was really hoping for something more. I will not be buying another large purchase from Home Depot again because of this.</t>
  </si>
  <si>
    <t>Bianca V is first class!  Totally pleasant and professional...Went the extra mile for me without being asked. Completed the task at hand ..made a phone call back to me and then backed it up with an email  Thank you again.</t>
  </si>
  <si>
    <t>I purchased TWO blinds that arrived with no mounting hardware.  Customer service sent me the hardware to hang one of them including some end caps I don''t need
Still need a set of hardware for the other blind..</t>
  </si>
  <si>
    <t>I sent pictures as requested a couple weeks ago, but no one acknowledged receipt of them.  Then, I received an email recently stating I needed to send photos.  I sent them again and called to make sure they were received.  I had to leave a voicemail.  No one called me back to let me know the pictures were received.  I planned to call again today to see if could get formal acknowledgement that my pictures were received and that my claim is being processed.</t>
  </si>
  <si>
    <t>Wait times are too long, over an hour</t>
  </si>
  <si>
    <t>I spoke at length with Andria , and wanted to make sure that Kate Lougue in the Durango, Colorado Home Depot appliance department got all her do accolades, since I missed the 14 day window to comment on how wonderful she was to help us pick out all of our appliances! During this Covid pandemic, it was very difficult to communicate due to the mountains/phone service between Pagosa Springs and Durango, Colorado and the number of clients clamoring for Home Depot-sold appliances. Kate hung in there for three days straight And MANY dropped calls so we could get our order into the system and paid for. The delivery of the washer and dryer went so smoothly, due to Kate_x0019_s explanation of the procedures. I_x0019_m awaiting our LG appliance package delivery today. Home Depot, you are blessed to have an employee like Kate Lougue!</t>
  </si>
  <si>
    <t>Customer service over the phone was great but the service I experienced at the building and the disrespect and the unsympathetic manner in which I was treated was disturbing.</t>
  </si>
  <si>
    <t>I called to find some cushions to replace those stolen from my Hampton Bay chairs that were stolen the next day after I bought them. Christen assured me she would get me an answer as to whether I could  buy the cushion since they were not online and promised me she would call or email me on Friday the 12th. Friday came and no response, so on the 15th I called back and was told the cushions were not for sale. I find it hard to believe Home Depot would sell their own brand of wicker chair with cushion and not offer a replacement cushion to purchase. So if the cushion gets damaged we are supposed to throw away the chair? Not good service at all. Very disappointed.</t>
  </si>
  <si>
    <t>This was the first time in years someone helped me out!!!!!!!!!!!!!!!!!!!!!!!!!!!!!!!!</t>
  </si>
  <si>
    <t>NULL</t>
  </si>
  <si>
    <t>Gina was excellent her customer service was above and beyond my expectations.
She resolved my issue in an effective and efficient manner.</t>
  </si>
  <si>
    <t>This is the only thing I''ve received regarding the bad service I experienced that day at home depot</t>
  </si>
  <si>
    <t>Montique was awesome.... my issue was more to do with the store. She handled my call perfectly!</t>
  </si>
  <si>
    <t>I needed proof of purchase for an item I bought 2 years ago that needs to be replaced by the manufacturer. I couldn''t find the receipt. Somewhere in your electronic records it exists. She told me I had to give her the exact date I purchased it. ( I knew the month but not the date). She suggested I go back to the HD store where I purchased it. My fault for losing the receipt but it was an expensive item and I was hoping for a little more effort to help out. I've spent thousands at HD over the 40 years I've owned my home. Stockholder too.</t>
  </si>
  <si>
    <t>Nobody wants old touchable payment style systems other than Neanderthals or Neophytes! Get rid of them!  With. Covid around you''re making people sick and Killing people AND it's a better and more secure payment system anyways!</t>
  </si>
  <si>
    <t>the store manager should have come to talk to me himself instead of having customer service give me my answer about "price matching an item".</t>
  </si>
  <si>
    <t>no curb side, no masks, not available for old folks</t>
  </si>
  <si>
    <t>At stores and online you hire bodies, then you fail to TRAIN them.</t>
  </si>
  <si>
    <t>I''d rather shop at Lowes. Nothing got accomplished.</t>
  </si>
  <si>
    <t>The people that helped me on the phone did a great job. I know they do not have much say in the things get resolved.
However the shop that delivered my order was TERRIBLE! This makes me not want to place any more online order with home depot if this is the kind of service i get. The store did not follow my directions and this ended up getting my order stolen. 
To top it off you wont get me a refund or any kind of compensation. VERY UNSATISFIED!</t>
  </si>
  <si>
    <t>Creo que buen servicio y la colaboración de sus empleados fue excelente gracias</t>
  </si>
  <si>
    <t>Neither Kandacy nor Xavier were helpful when it came to my concerns. Home Depot Corporate caused me to have to spend DOUBLE for tool rental because not only was the website inaccurate, but also I had to drive an HOUR away after I had already paused my job to get the tool that was SUPPOSED to be right down the road. It was clear that "customer service" had no interest in "service" or integrity</t>
  </si>
  <si>
    <t>I called to describe the damage that happened to a floor model fridge we purchased the first week in June. The damage happened when an employee removed the price sticker with something that scratched a large portion of the stainless steel. I was told I could come into the store and show a manager pictures but that was really my only option. I was transferred to the appliance department and was told how sorry they were while they looked up another product I could buy to try and fix the damage caused. I will not be purchasing another product to try and fix the issue. I would prefer someone contact me and we can figure out how to correct this. We paid nearly $1200 for a fridge which was asthetically damaged between paying for it and walking it to the front of the store.</t>
  </si>
  <si>
    <t>I strongly suggest that Home Depot heavily invest in effective customer service training for ALL of its employees, fulltime and part-time employees, alike!!
The company MUST NOT be so anxious to restore "normalcy" in its store operations that it neglects an emphasis on GOOD CUSTOMER SERVICES in this process. This is especially true for the service given to Black customers and other people of color customers given the current racial climate in the country!  Thank you for your serious consideration of my comments.
Dr. J.E. Wade, Ph. D.</t>
  </si>
  <si>
    <t>I called about replacement stakes for solar lights. I was told they could be shipped to me free of charge. Almost a week later I received a call I could not get stakes bc they were from China and would have to go into the store. That is the reason for not being satisfied.</t>
  </si>
  <si>
    <t>Ruben said a new umbrella stand would be shipped and the next day I got a call saying I have to come into the store to exchange the defective stand.  I_x0019_m not sure what I should be doing.  The store (Bellport) didn_x0019_t have any more of this item, which was why we took an opened and resealed box.  Please advise.</t>
  </si>
  <si>
    <t>It is frustrating that I could not get a simple replacement part for my light fixture from the store or customer service. Ridiculous that I would have to buy a brand new fixture because one tiny part failed.</t>
  </si>
  <si>
    <t>Claudia was awesome.   She followed through with our situation and kept us updated.  We received  the part and are satisfied  customers.</t>
  </si>
  <si>
    <t>After sending photos of faucet and a long wait they sent the wrong parts.</t>
  </si>
  <si>
    <t>the phone call was VERY LONG.  Thankfully I didn''t have anywhere to go because of covid.  ;)</t>
  </si>
  <si>
    <t>Kelvin was exceptionally helpful. The manufacturer denied any responsibility and instead insinuated that I was being false. The good employees at the Dundalk store were also extremely helpful and allowed me to facilitate an exchange without issue.</t>
  </si>
  <si>
    <t>Prefer the the in store experience because of being able to see actual product and scale but Kelvin was extremely attentive, courteous and quick to respond!</t>
  </si>
  <si>
    <t>Kelvin was extremely helpful. He quickly and easily provided a solution to my issue. I am very grateful!</t>
  </si>
  <si>
    <t>Nope.&gt;_x0017_ when I finally got to speak to someone everything was resolved in a timely fashion. I realize that these have been difficult times for everybody . But what I would like to say that during the past month or so when I''ve tried to contact home Depot via phone the wait is extremely long and no one seems to answer my local store phones out unless I call at 6 a.m.</t>
  </si>
  <si>
    <t>We were eventually offered a resolution with the help of Shelly &amp; Jose at my local Home Depot (Store #4164). However we were all told that we''d receive a call from the carrier to schedule for pick up of the damaged vanity within 5 days. It's day 4 and as of now, neither the clients or myself (the hired contractor for the job) have received a call.</t>
  </si>
  <si>
    <t>It was a smooth experience.</t>
  </si>
  <si>
    <t>Unfortunately I_x0019_m not satisfied at all! The customer service rep was friendly and this is likely not her fault. We purchased two unfinished Hampton Bay Adirondack chairs. One perfect. The other had no packing or Styrofoam inside the box, the pieces were just  shoved in and two were broke. One piece completely split in two. We contacted customer service, the number listed on the _x001C_stop_x001D_ piece of paper included with the instructions, for replacement parts. We were told that unfortunately there was no parts available for this item because of the type of item it was and it would have to be returned to the store. That causes multiple problems- first being the product is no longer available. Second we have another chair that we have already begun to put together, now that has to be taken apart and we have to try to fit it back in the box, as well as trying to get the broken one back in the box. We_x0019_re out an hour of time spent on hold waiting to be told there was nothing they could do. And another hour spent returning it to the store and having to explain why the products are opened, etc etc.   And lastly we_x0019_re out the cost of the paint products we purchased for these chairs.</t>
  </si>
  <si>
    <t>My issue was Identified and handled quickly Everything was covered under warranty</t>
  </si>
  <si>
    <t>The hold time on the phone was ridiculous!!!  Like a fool, I wasted allmost two hours on hold just for an answer the feature does not exist!  Truly, a waste of time and a pain in the ass!
Andrew
323 697 5808</t>
  </si>
  <si>
    <t>Shawntia was great. Very helpful over the phone. Just long wait times due to COVID-19 and everyone wanting to do home renovations.</t>
  </si>
  <si>
    <t>The Home Depot rep was very helpful, however the manufacturer rep took a couple of different shipments Just to get two screw caps delivered.  We have several now.</t>
  </si>
  <si>
    <t>While I appreciate the gift-card, what we REALLY wanted was the 4 1/2 inch down-rod for the fan we bought from HD.   Without the down-rod, we had to return the fan and we are disappointed about that.  Thank you.</t>
  </si>
  <si>
    <t>First, I did receive an awesome service by Vantinus, he did take the time to send me an email and make sure I receive it before we end the conversation over the phone. He also did good follow-up with me and that was really appreciate. As for the Husky product, I''ve lost complete faith on those products i don't considered them reliable I've used this Husky pressure washer 4-5 times and now I'm stuck with a non-functional unit. I will not recommend any of the Husky product to my friends or family for sure, I'm really disappointed. Thanks for your time.</t>
  </si>
  <si>
    <t>i have been pushed from phone to phone number to get missing hardware on an order. I have spent DAYS AND HOURS to get this resolved. Ridiculous.</t>
  </si>
  <si>
    <t>I bought an HDX shelf that was missing a pole.  Once out of the package it would be a mess to return (plus an hour of driving), so I decided to call the number on the wrapper.  Wait time was very long, 15 to 20 minutes.  Once answered, the first suggestion was to take it back to the store.  When I indicated I''d rather not since the unit was 80% built, we went through the process of getting the missing pole, about another 15 minutes.  After completing the process I went back to clean up and found a separate sheet of paper with online instructions regarding missing pieces, so I also competed that.  Simple and quick.  Several days later I got a progress email from the first case saying he was still waiting for info.  A few days later the piece arrived from my online request.  A few days later I got an email about the first request stating that I'd have to take the unit back since the manufacturer was no longer in business.  Since I had already successfully replaced the part, no big deal.  Perhaps his pre-scripted replies didn't have a better choice to explain why the part request couldn't be processed.  Lo and behold, a few days later the part referencing the original request case number arrived.  Ultimately my wife has her shelf and she is happy, but the process wasn't perfect though I will take much of the blame.  Had I paid attention to the separate "addendum" all would have been much better.</t>
  </si>
  <si>
    <t>everything went great. Faster than I expected. Everything went wonderful</t>
  </si>
  <si>
    <t>Monique did a great job at helping me although I still have a second chair that seems to have the seem issue with the chair base which seems like a manufacturing error, which is unacceptable on a $300 outdoor chair.</t>
  </si>
  <si>
    <t>The wait time was over a half hour for the initial call. Also was told someone from technical support would contact me,!its been a week and I have received no contact. Then when, after waiting all week for the 2 parts, only one was shipped. Then, cannot get a hold of Monique and spent 45 minutes waiting for a customer care associate and no one answered.
I am very unhappy with this service and no one should have to wait that long. Even after calling the number Monique gives for _x0018_immediate assistance_x0019_ and get someone that directs me to the Glacier Bay brand, I waited for 45 minutes and no one connected.
Just made my decision to only use Lowe_x0019_s from now on.</t>
  </si>
  <si>
    <t>Have u done anything about masks for your staff. And keep social distancing. Fla is going thru an upswing for the COVID  your store seems to disregard any preventative measure.  Look at Cosco and learn about safety</t>
  </si>
  <si>
    <t>Mark was very helpful and did what he could.  The store assistant manager Brian was HORRIBLE!</t>
  </si>
  <si>
    <t>Customer Service handled the situation very well. Much better than the in store customer service.</t>
  </si>
  <si>
    <t>Isiah did absolutely nothing to rectify my issue and was rude, arrogant, and unhelpful. He could have gotten management involved by escalating my situation, but instead he prefers to be condescending with me. Worse customer service experience I ever had.</t>
  </si>
  <si>
    <t>none</t>
  </si>
  <si>
    <t>Yes you could have given me at least half of what I paid for the bathroom counter I did get it on sale or replaced it,  I understand it was discontinued and that_x0019_s not my fault so instead you gave me $150 gift card which won_x0019_t even cover half of what it_x0019_s going to cost me to replace it .</t>
  </si>
  <si>
    <t>Thank you for the  timely handling of  the situation with replacing the cartridge for my glacier bay shower faucet</t>
  </si>
  <si>
    <t>Paul and Charles both at the Charleston WV store need to be reprimanded. Tbh. I was not only upset but I was also embarrassed because those 2 men are very unprofessional and I feel like I was being profiled.  I_x0019_ve spent thousands of dollars there but from now on LOWES will get my money.</t>
  </si>
  <si>
    <t>Shamar was excellent. The problem is with the store. I made an online order that someone ended up with items at two stores. I went to one store thinking all the items were there, when they were not, I picked up those items at that store. Later I went to the second store to try to cancel the four outstanding items in my order. They were rude and unhelpful and refused to confirm that my refund went through. They also were having trouble with their computer system. I received a refund for an item not in that order for $5. I really still don_x0019_t know why. The four original items are still not refunded, at $30. I think when Shamar contacted the store, the store insisted that a refund was made because they saw the $5 item. Shamar indicated I should wait until this wednesday because he believed the entire refund would post. The $5 refund has posted but the $30 refund has not. I will be reaching out again on Wednesday if this does not resolve.
I cannot express how absolutely rude and unhelpful folks at the store were. I felt very unwelcome. This is the central ave store in albany ny. I tried to get two other tasks there done and I had no help. I will never go back there.</t>
  </si>
  <si>
    <t>Excellent and friendly service!  Couldn''t be better!</t>
  </si>
  <si>
    <t>The original survey link took me to an error page.  Tried to respond to the email, got a bounce back that said to go to homedepot.com for a functioning customer service email.  None there, just a phone number.  Routed through four telemenus before getting to a person - who had to transfer me to someone else - who in the end, really didn''t see to care.    Original contact was to say blinds were very difficult to install, instructions were of not much use, and now they don't seem to be funtioning proper.  Not a great experience all around.</t>
  </si>
  <si>
    <t>You had very rude employees  I''ll take my money to Lowe's from now on. They're always helpful and kind</t>
  </si>
  <si>
    <t>Too many to list.</t>
  </si>
  <si>
    <t>Your staff is plain rude, covid is not an excuse to bully people and this is America, not Nazi Germany. Treat fellow people and customers with respect.</t>
  </si>
  <si>
    <t>The online purchase of in home estimates need to be updated to let the customer know the product(s) has to be purchased from Home Depot in order to get an estimate and that the customer WILL NOT receive the measurements!</t>
  </si>
  <si>
    <t>I am having financial problems, no fault of mine.  Home Depot bills ALWAYS paid, but garage door broke , a security problem for a senior. Wouldn''t extend my credit limited. WOW!!</t>
  </si>
  <si>
    <t>Imari and Maria were extremely helpful, courtesy and handled our situation in the most professional manner. Well Done everyone</t>
  </si>
  <si>
    <t>It should not have taken filing a complaint with the better business bureau to get an order cancelled. An order that Home Depot couldn_x0019_t fill that was on backorder with no expected delivery date. I spent two weeks and hours on hold with numerous customer service reps with no resolution. One call to BBB and order was cancelled witching that hour. That_x0019_s not right!</t>
  </si>
  <si>
    <t>My experience was exceptional with the exception of having to wait on hold for over 40 minutes.  If I had not already completed assembly of three chairs before finding the fourth with the flaw, I would have hung up and taken the while thing back for a refund.</t>
  </si>
  <si>
    <t>It took more than two weeks to get the issue resolved.</t>
  </si>
  <si>
    <t>Susan was so helpful and kind.</t>
  </si>
  <si>
    <t>I was missing hardware for an item I purchased and she just suggested I would get it quicker to go to customer service at the store. I would have preferred that she just shipped me the missing hardware. But I guess I didn''t tell her that either so its on me as well.</t>
  </si>
  <si>
    <t>Susan was a tremendous help.  And she was knowledgeable, quick, professional, and most of all kind.  Thank you for everything.</t>
  </si>
  <si>
    <t>Where''s the 25 gift card I was promised? Waited an hour transferred to UPS then person hung up. Had to call back.. wait again.. just to cancel item that I waited more than 2 weeks for only to receive and email it was "undeliverable" due to not being in stock. WHERE IS THE 25 DOLLAR GIFT CARD I WAS PROMISED!!</t>
  </si>
  <si>
    <t>We purchased a ceiling fan.  After installing we turned it on to find that it was a little noisy, When I selected the high spped it down and was very noisy. I turned on the light  it flickered. Before taking it back down I called customer service. The troubling part was that I was on hold for1 hour &amp; 20 minites.  I was told they would send the defective parts, one of which was in the motor!!.
Really your customer service tech wants me to take the motor apart! I returned it. I will try one more time.  I am assuming Camille is the person who issued me the credit at the store</t>
  </si>
  <si>
    <t>Have more customer care reps as the wait time to speak with an associate was extremely too long.  Have music while waiting to get a live person not to wash hands, wear a mask , and social distance over and over like a broken record it was so annoying.  We are in to the pandemic over 100 days so that message is understood.</t>
  </si>
  <si>
    <t>I will never shop at Home Depot again had to load 16 huge retaining wall blocks on the cart no one ever came to help me the woman at the register called for help for 20 minutes to help me nobody came so I did it myself never ever will I shop with you all again !!!! The manager and a employee walked right by me  and did not stop to help me !!!!</t>
  </si>
  <si>
    <t>Nothing has been resolved.  Antonio was great emailed the company but I have not received anything from the company.</t>
  </si>
  <si>
    <t>I worked with both Carmelita and Michelle - they were both so nice!  Friendly, responsive and fast! Honestly, I just love Home Depot!  I shop there all the time and on the (rare) occasion something doesn''t go right, I always feel like the people who work there really, genuinely care about helping you.  Thank you for being one of the few companies today that has somehow figured out how to 'stay human' in today's fast-paced, computerized, talk-to-a-machine-not-a-person world.  Please stay this way!</t>
  </si>
  <si>
    <t>I am unseure why the case number says 19254510.  The only case I am aware of is "18717063 DEFECTIVE CHAIRS", Although I have always been happy with Home Depot and Carmelita was exceptional to work with and very helpful, the company, Hampton Bay, has drug their feet through the whole process,  After agreeing to replace the two faulty chairs (wicker breaking into pieces after 8-9 months) and saying it would be 7 - 10 business days for delivery, it has been 3 weeks and I have received nothing.  When asked Carmelita requested status and she was asked to submit a receipt which she had already done three weeks ago and again sent a copy.  This is either terrible service or simply avoiding making it right.</t>
  </si>
  <si>
    <t>Shopping at Home Depot has been nothing but frustrating. Every time I try to purchase something, there are issues with poorly tracked inventory and picking up orders takes forever_x0013__x0013_despite always calling ahead. In the last month, I''ve been to Home Depot 8+ times and it always takes more than an hour. In the future, I will be making my purchases elsewhere to avoid the absolutely horrible customer service that the Home Depot stores provide.</t>
  </si>
  <si>
    <t>Please forward to CEO,
Renting a buffer from Home Depot is great only if you rent all the accessories needed to do the job.  
Staff should know which items you need to use the equipment and should have accessories on hand.  Its like buying a car but no one carry the gas you need to operate the car!
Thanks for listening</t>
  </si>
  <si>
    <t>Don''t understand why you will not accept payment by credit card.</t>
  </si>
  <si>
    <t>I appreciate Tee going the extra mile to expedite the shipping for this part. The light/fan was inoperable without it and it_x0019_s in a bedroom so that was pretty inconvenient. The part arrived today and now it_x0019_s working again! Thanks for the prompt help.</t>
  </si>
  <si>
    <t>There are several problems with Home Depot online order support:
1. Wait times are in excess of 30 minutes each time we call.
2. On two occasions, after connecting to an agent, the agent could not hear me.
3. The agent directed me to the wrong place - leading to yet again long wait times.</t>
  </si>
  <si>
    <t>It was a pleasure working with Amber!</t>
  </si>
  <si>
    <t>Vickie Richards was extremely pleasant and helpful, she kept following up as I was having trouble mailing her pictures. I couldn''t have been happier with anyone else!</t>
  </si>
  <si>
    <t>I still have no idea what the status of my issue is</t>
  </si>
  <si>
    <t>While my experience with the representative was fantastic I_x0019_m shocked that Home Depot would donate so much money for the re-election of this sitting president. Alienating many customers is probably not the best business practice. Hopefully the powers that be will reconsider the donation to a campaign that ignites fear, hate, racism and homophobia along with misogyny.
Thanks</t>
  </si>
  <si>
    <t>stand behind the products you sell and train store employees better</t>
  </si>
  <si>
    <t>Please support your excellent customer service people with a billing and communications system that prevents customers from having to go through what I went through just to get a refund on a product that had a GUARANTEED refund as part of the purchase price.  I have waiting since April 29, 2020 to get my refund for an online purchase and have spent over 5 hours on the phone during several conversations with great customer service agents who cannot fix the glitches in your billing pipeline.  I live Home Depot but will not purchase through your online store anymore.</t>
  </si>
  <si>
    <t>I was extremely disappointed with the service and treatment I received with my order until dealing with Helen. She was exemplary of what customer service should be.</t>
  </si>
  <si>
    <t>The service that was provided over the telephone by VALETA was exceptional. She made sure that she listened to my concern and went out of her way to make sure that addressed by request, The callback, by Valeta was appreciated by me. She demonstrated professional courtesy and also made sure that the warranty department understood my problem. I did not appreciate the extra documents required aside from my bill of sale that was requested in order to justify my purchase</t>
  </si>
  <si>
    <t>Only the store manager helped. Your customer service line was useless.</t>
  </si>
  <si>
    <t>Sontal went above and beyond all my expectations.  I am very difficult to contact because I often work with loud equipment and Sontal was persistent and was able to contact me despite the many obstacles I caused for her.  I really appreciate her efforts and hope that all Home Depot customers have an experience as good as mine.  Thank you very much.</t>
  </si>
  <si>
    <t>Home Depot_x0019_s customer service is excellent and Nikki was one of the best. It_x0019_s too bad that customers have to rely on customer service due to the poor quality of some of the products they sell online.</t>
  </si>
  <si>
    <t>Waited on hold for over 75 minutes</t>
  </si>
  <si>
    <t>Felicia was helpful at connecting me to the right person, which was good, so my initial experience was good, but the solution was for another associate to help me, who still hasn''t and when I reached out, there was still no resolution. Very silly, given that I am trying to replace a part for a husky tool that should be a regular stock item, and requires so much legwork to order the part.</t>
  </si>
  <si>
    <t>Robbin was very thorough in her service to contacting me and keeping me updated on the status of the part that was needed.  She was very professional and it is obvious she takes pride in doing a great job.</t>
  </si>
  <si>
    <t>The patio umbrella I bought two years ago was no longer under warranty but I felt I should have received a discount on a new one.  We had to pay a handyman $125 to fix the one we have and it still isn''t right.</t>
  </si>
  <si>
    <t>Two motion sensor lights in the $100 range came with faulty sensors. What''s the point of selling an untested system, and having customers hire handymen and spend far more to reinstall new lights. Homedepot made a nice gesture to offer a voucher yet the issue could have been mitigated prior to my purchase in the first place.</t>
  </si>
  <si>
    <t>I don''t appreciate your discriminatory credit card practices. I had a Home Depot line of credit, which I always paid off and was never late with, and it got cancelled. I went to apply for a new card and was denied. I will never shop at Home Depot for my plumbing company needs again.</t>
  </si>
  <si>
    <t>Your company stated they match prices but refused to match the price if my item . I go to Home Depot for everything and I will never  do business with Home Depot again.</t>
  </si>
  <si>
    <t>Great service</t>
  </si>
  <si>
    <t>Ayisha was extremely professional and delivered on her promises. Thank you</t>
  </si>
  <si>
    <t>Nunca me llego un cupon de $5 por abrir mi cuenta con Home Depot que me prometieron.</t>
  </si>
  <si>
    <t>u need to work on who the delivery company is that u have delivering your merchandise. they are very lacking in customer service. they don''t follow through &amp; do what they say they will do. your store staff are exceptional. they do their very best. I can truly say they were outstanding.they were kind ,respectful, &amp; truly were very good to me. they even were very nice when I rebought my flooring &amp; even brought it to my home themselves so I would get it that day. they went beyond what anyone should do. I truly want to thank everyone that I came in contact with in the Douglasville store for their kindness to me &amp; all they did for me. sincerely  cathy hardy</t>
  </si>
  <si>
    <t>We had to drive an hour and a half to pick up the product(Gazebo) because all stores closer than that were sold out. That was fine due to the generosity of the manufacturer(Hampton Bay). The local store contacted the store we had to go to, and somewhere along the way, communication broke down. When we got to the store an hour and a half away, it took about 45 minutes for them to find the product that was supposedly pulled and tagged with our name. Eventually it was found. Stressful and frustrating at the time, but all worked out. All employees were friendly and professional throughout the process. Not complaining, just expressing.</t>
  </si>
  <si>
    <t>My issue is STILL NOT RESOLVED. Your third party vendor was AGAIN a NO SHOW for picking up this dishwasher we need to return to Home Depot. Terri tried, but no one seems to have any control. Home Depot outsources, then the outsourcer outsources...there is no follow through, no customer service...one of the WORST experiences I have ever had. Shameful.</t>
  </si>
  <si>
    <t>Deceptive trade practices (false marketing), Poorly trained sales staff, false information, rude phone representatives (including hang up), and numerous hours spent trying to rectify the situation.  What was their solution?  Here is $100 (including the $60 we owe you) for your trouble.  Basically, I just made less than $10/hr trying to correct your mistakes.  There is nothing your store provides that I need that bad.</t>
  </si>
  <si>
    <t>I had to wait on hold for a while to talk to anyone, and when I did she was very nice and helpful. But I was promised a phone call by one of the parts members to order a replacement part for my toolbox and I never got that phone call. I did make sure to double check that when I first gave my phone number that it was correct, so I don_x0019_t think that would have been the issue.</t>
  </si>
  <si>
    <t>If the call drop off while talking, please contact again the customer.</t>
  </si>
  <si>
    <t>Raven clarified the situation regarding Pro Desk phone transactions and assisted in resolution by getting my current credit card registered.</t>
  </si>
  <si>
    <t>The lights had a 5 year warranty and cannot be replaced with one like the one that burned out.
Also, the first person I talked with assured me that he ordered the replacement and I would receive it in 5 to 7 business days.  When I did not receive it, I called and was connected with Ms. Black.
I still do not have the light.</t>
  </si>
  <si>
    <t>Very cooperative</t>
  </si>
  <si>
    <t>Customer service could not assist. My issue still remained and was advised to call the store. The store did not cover the costs associated to their mistake. They were at fault and did not cover the issue at hand in full. Please file a complaint.</t>
  </si>
  <si>
    <t>As a large corporation I believe I was not treated fairly, it was bad enough it was the wrong carpet but the quality is terrible and almost impossible to seam. You have lost a very good customer, but I know you could care less.</t>
  </si>
  <si>
    <t>It was easy to accomplish what I needed this time, but this was the fourth time I tried to get the parts I was searching for, and Home Depot and the mirror OEM made it incredibly difficult to actually find the parts and find the other company to call. 
Meredith was good, but I was told THREE times before this that they would be mailed to me and it never happened.</t>
  </si>
  <si>
    <t>Still waiting on confirmation from 3rd party supplier fir replacement parts fir those missing. HD Customer service has been excellent.  Hope to get parts soon so i can complete assembly.</t>
  </si>
  <si>
    <t>no work profecional no givme any  information when i nedded</t>
  </si>
  <si>
    <t>I rented 2 machines,1 didn_x0019_t work. I should have not been charged for either machine,workers would not work without both</t>
  </si>
  <si>
    <t>Very pleased with how easy and quick it was to obtain a missing part for our umbrella stand.</t>
  </si>
  <si>
    <t>I contacted you several days ago and received this response:    "They will get back to you by email within 72 hrs"   Really?   It takes 3 days to even consider a customers question?   But - guess it takes even longer   I still have heard absolutely nothing.      What could you have done??   How about a response?</t>
  </si>
  <si>
    <t>Tracy was fantastic. I was very upset and she turned it around and I_x0019_m now very satisfied. Thank you.</t>
  </si>
  <si>
    <t>James was able to eventully locate the product number but then had to forward the case to someone else.  I needed to find out what fan light kit would go with the fan. Have not heard back from them, so I have ordered one that appears to be ok.</t>
  </si>
  <si>
    <t>Tonya was very kind and made the process as easy as possible. The only thing I can say that would have made it easier was to hear just from one person and not from a few people all saying different things. Overall a good experience though.</t>
  </si>
  <si>
    <t>It took me 3 days of holding on the phone for 30 min. Would get through and the phone would ring and ring then hang up. On the 4rth day I finally got Tanya. She went out of her way to find out what I needed to get done. She sent me an email to follow up as well. If it wasn''t for Tanya I would have cancelled my order. Getting through to customer service needs some work.</t>
  </si>
  <si>
    <t>Sienna was very understanding and helpful. She provided different resolutions while displaying patience and kindness. I appreciated it!</t>
  </si>
  <si>
    <t>You literally did nothing when I called. So yes, there are many things you could have done.</t>
  </si>
  <si>
    <t>I may be being unfair to Alicia.  This is based on the fact that I have heard nothing about the steps to resolve the issue that I have had.  It has only been 3-4 days at this point.  She acted very concerned and was quite pleasant.  Since I typically use gift cards to purchase, my track record of shopping at Home Depot seems less than it is.  Surely, you can see the purchase of my Samsung refrigerator several years ago.  Thanks, M Riddle</t>
  </si>
  <si>
    <t>An option in the computer phone program to talk to a human would be nice.</t>
  </si>
  <si>
    <t>Justin said he would notify the store mgr. about my complaint...part of my complaint concerned the store mgr.who couldn''t be bothered to call me back. I spent approx. 2 hrs on the phone...most of this was on hold and the customer service girls were rude.I  have a $450 order sitting there right now, and way too much time spent on a $100 table to go with it. My time is valuable also, but Ive not been offered any compensation or apology.</t>
  </si>
  <si>
    <t>I find that the Home Depot Store on South Virginia Street is more attentive, responsive and communicative than the north Reno store.  While we did receive a discount on our card, we still had to take our two wine racks home in the boxes instead of assembled as promised.  It cost us $70.00 to have the racks assembled.  My husband says we will always go to the southern store from this point forward.  I would still like an explanation as to why someone employed by your company to do assembly could leave in the middle of the day and not complete the jobs scheduled for that day.  Jason was introduced as the assistant store manager when we asked to speak to the manager.  He told us that he was a department manager, and went back to see what was going on.  He never returned to the front of the store but sent a message that we would get a credit on the card.  I must admit that I was frustrated and becoming angry, but your employees at that location need to be able to deal with frustration.  No phone call, no nothing.  And no follow up call to apologize.  We have been Home Depot customers for over  20 years.  Both my husband and I are disappointed to say the least.</t>
  </si>
  <si>
    <t>When someone buys a product at a "Brand New" price, don''t turn around and send them a "used" product. If I wanted something cheaper and was willing to except a defect or missing pieces because I bought something  that was an Open Box product, I would expect that.</t>
  </si>
  <si>
    <t>I_x0019_ve been waiting 2 weeks for the replacement part. 
Michelle did a fine job, and getting the replacement part ordered was easy. 
Now if I could just get the part in my hands on the replacement part, I could finish assembling the swing we ordered a month ago.</t>
  </si>
  <si>
    <t>Gabrielle has been wonderful and has kept me informed throughout the process. I am frustrated, though, that it has been about a month and my replacement has not yet shipped with no estimate for when it will ship.</t>
  </si>
  <si>
    <t>The woman I spoke with was nice and apologetic, however I feel that after spending $1,000 and waiting an hour and 20 minutes at curbside pick up, I should have been offered credit back or at least incentive to shop at Home Depot again for my huge inconvenience.</t>
  </si>
  <si>
    <t>I had to wait for over 20 minutes before anybody came out to help me for item I purchased for pickup even after using the app as posted on the parking spot.</t>
  </si>
  <si>
    <t>My name is Sandra, not Susan. 
Absolutely horrible experience. Had to contact BBB to resolve my problem.</t>
  </si>
  <si>
    <t>I find it offensive that Home Depot does not honor veterans except for a couple holidays a year.  I have served honorably during wartime.  LOWES is always right next door to a Home depot and they have no issue honoring veterans everyday.  I will never shop at home depot again</t>
  </si>
  <si>
    <t>Spoke to the head coach at the store before speaking to the customer service rep. Neither seemed to care that the associates were not wearing masks or keeping physical distance. No care or thought was put into wiping down pens and cards passed back and forth between associate and customers as the computer systems were down.</t>
  </si>
  <si>
    <t>I was racially discriminated against I will never shop there again!!</t>
  </si>
  <si>
    <t>This issue has still not been resolved. While at Aqua a was very helpful, it has been almost 3 weeks since my claim was filed and no word on my replacement parts. At this point just refund my money and forget about it.</t>
  </si>
  <si>
    <t>Love the store.</t>
  </si>
  <si>
    <t>It took me over 3 months to get a response from your company. I had to call several times and the last time I called I waited nearly 25 minutes on hold until I was finally connected to somebody. The last person I spoke to on the phone was VERY HELPFUL AMD POLITE. However, _x001C_Gabrielle_x001D_ who was assigned my case through email, misspelled my email and only because I caught it and responded after the fact, was I contacted with the information I needed.  Sure it was a simple mistake on her part, but it wasn_x0019_t the first time I was let down in getting what I needed. Contact me if you_x0019_d like. I_x0019_ve got plenty more to say.</t>
  </si>
  <si>
    <t>I was informed that the store managers are _x001C_too busy_x001D_ to follow up on customer complaints.  That_x0019_s ok, there is always Lowe_x0019_s.  My NEW home improvement store.</t>
  </si>
  <si>
    <t>Customer care people failed to provide the services that I need.</t>
  </si>
  <si>
    <t>The South Reno store really doesn_x0019_t seem to be running well and I don_x0019_t see that anyone is really concerned over that. I_x0019_ll be shopping at other Home Depot_x0019_s, but not there.</t>
  </si>
  <si>
    <t>You guys are awesome. Keep up the great work!</t>
  </si>
  <si>
    <t>Train your staff in customer service</t>
  </si>
  <si>
    <t>Janice was compassionate as well as a great listener to my concerns.</t>
  </si>
  <si>
    <t>GREAT JOB IN SOLVING THE PROBLEM AND KUDOS TO BRUCE SANDOVAL AT SANTA FE, NM STORE FOR BEING SO HELPFUL, COURTEOUS AND ACCOMODATING!</t>
  </si>
  <si>
    <t>I had to call 5 times over the past 2 weeks (approx 50mins wait time each call) trying to return a fence gate that you said Non-Stop delivery would pick up. The scheduled time they never showed up and I called them 3 times after with an auto response saying they would call me back. 
In the end I had to ask a friend to help me load the fence and bring back to HD. 
You''re online service is terrible and i'll probably never order again. Lowes has 100x better service.</t>
  </si>
  <si>
    <t>I''ve had the worst experience of my life shopping at the Apple Valley store. Javier Marquez and his staff completely dropped the ball to times while trying to order my flooring... Cherry dusk Life proof vinyl flooring</t>
  </si>
  <si>
    <t>Customer service is likened, don_x0019_t call people back ad promise. I still have not got carpet that was ordered over a month.</t>
  </si>
  <si>
    <t>My phone call to file my complaint went well. However, the Home Depot on Chase Ave in Milwaukee, WI is the worst store I have ever been to. I have never experienced such awful customer service. The lack or care, professionalism, customer service, and respect leaves me not wanting to shop Home Depot ever again.</t>
  </si>
  <si>
    <t>Nobody reaches out to me to for the solution</t>
  </si>
  <si>
    <t>Will inform family and friends about you Horrible customer service. I went to the store to make a return without a receipt and they told me I had maxed out on returns. I hardly ever return anything especially without a receipt and no one at the store would have answers for me. I will be shopping elsewhere</t>
  </si>
  <si>
    <t>My problem was known before I even received the product and nothing was able to be done till it went to about three different departments. But it did get a outcome</t>
  </si>
  <si>
    <t>Again I would like to know why Home Depot won_x0019_t accept my husbands drivers license as a veteran I_x0019_d we had to have his dd214 for that he is a veteran !!! Lowell_x0019_s attaches that information on to the credit card and is done automatically we spend a lot of money at Home Depot and the va does not have I_x0019_d unless it_x0019_s medical</t>
  </si>
  <si>
    <t>You could contact customers when you don_x0019_t have supplies. You don_x0019_t have to disagree with customers and give them the run around. Thus far my Home Depot credit account has not been credited for the merchandise I no longer wish to have due to the circumstances. Also nobody has been in contact with me to pick up the materials we no longer want. We were treated very badly and unprofessionally. I_x0019_m still waiting to be contacted with a resolution.</t>
  </si>
  <si>
    <t>I purchased bifold door and have had numerous issues and still have no solution. I have been promised calls on many occasions but never received a call .... needed this doing to sell my house and waiting 2 and half months and no resolution. Very upset .</t>
  </si>
  <si>
    <t>Home depot has choosen to put profits above character, which leaves me no alternitve, but to find another home improvement store.</t>
  </si>
  <si>
    <t>The experience was terrible as no one was wearing masks, sanitizing, nor social distancing.   This is especially the workers.  The cashier at self checkout approached me when I was trying to check out.  She had no mask on, and came within a couple feet of me. I told her to back away.  I fortunately was wearing a mask, as I had just came out from the costco across the street. I saw no sanitizing of the credit card, checkout machine neither b4 or after my transaction.   I felt very unsafe in this store from possible covid 19 infection.   Shame on this store. I called the store, asked to speak to manager. Got an assistant manager, and she said if I didn''t like it I should call corporate.  I asked her why employees were not following distance guidelines,  nor masks. She said, oh well we have too many employees to discuss that with them. Absurd. They could pass out memos to all employees,  they could easily announce it over intercom b4 store opened to tell employees.  Her excuse was,rediculous when I suggested they have an employee meeting about the guidelines.</t>
  </si>
  <si>
    <t>It was distressing to observe that almost no Home Depot associates in Peachtree City, Georgia were wearing masks as a result of the Covid-19 pandemic. This is at this point in time unacceptable for Home Depot policy. Safety of customers should be job one. It evidently isn''t.</t>
  </si>
  <si>
    <t>Chequita was very, very helpful in helping me with my problem. I wish everyone was as knowledgeable as her when a problem arises. She is a GEM when it comes to customer service. Please let her know she is appreciated. Thank you.</t>
  </si>
  <si>
    <t>Still waiting for 3 cushions and bottom of a chair</t>
  </si>
  <si>
    <t>You should have more people like Kashina.I''m</t>
  </si>
  <si>
    <t>Kashena was very concerned about my issue and really wanted to rectify the situation. I am very pleased I was able to speak with someone who truly cared about me and wasn_x0019_t just _x001C_doing her job._x001D_ She was very professional and Thank her for taking care of my issue. 
Also, the manager of the store was extremely helpful and genuinely sorry for what had happened. Once again, thank you!</t>
  </si>
  <si>
    <t>After numerous attempts to resolve the issue I had to rent a uhaul and take a day off of work losing a substantial amount of money due to someone elses mistake. A woman was supposed to call me back and never did. After numerous phone calls and leaving numerous voicemails at her extension still no call back. I spent close to 30 thousand dollars in a week and I can assure you that will never happen again with home depot after how poorly it was handled</t>
  </si>
  <si>
    <t>Porchia did zero to understand and resolve my concern with why I called. I have since started shopping at Lowe_x0019_s.</t>
  </si>
  <si>
    <t>I called twice to the store in Hickory NC and no one after 10 minutes would answer the phone, and the help at you customer service line was less than productive so thanks for nothing!</t>
  </si>
  <si>
    <t>My main issue with the Oxford Valley store is the staff/employees don''t wear their masks or wear them incorrectly.  It's bad enough I have to be concerned with other customers not wearing masks correctly or vendors stocking flowers or plants not wearing masks at all,  but the employees I interact with don't wear masks is really disconcerting. 
And stressful.</t>
  </si>
  <si>
    <t>She work with me with great knowledge of my questionable</t>
  </si>
  <si>
    <t>Do not use 3rd party companies to deliver products as they tried to extort me to deliver fence post to my back yard which was only a 70ft walk</t>
  </si>
  <si>
    <t>Matt was very helpful is handling my concerns!!</t>
  </si>
  <si>
    <t>They never called me to set up the service until after I had canceled a week later I had contacted you three times before to no avail I am not impressed at all I am very disappointed in Home Depot I expected better service I definitely will not recommend North shop at your store again</t>
  </si>
  <si>
    <t>Will never shop Home Depot again. Even canceled my credit card with you.</t>
  </si>
  <si>
    <t>Jaketa could have showed some empathy and the willingness to pass on my dissatisfaction.</t>
  </si>
  <si>
    <t>Linda was a delight to work with to solve my problem.</t>
  </si>
  <si>
    <t>I have never had so much trouble hearing someone over the phone. I asked her to speak up multiple times and over the hour we were on the phone i clearly heard maybe a sentence and then went right back to mumbling. Not only was it this phone call, but I have called for the same issue multiple times. It was finally resolved by me paying for a 12 dollar part that broke 3 months after using it. Not only did I think it was resolved, but actually it wasn_x0019_t because I got an email saying that there was a problem. When I tried to call back the following monday Juscell wasn_x0019_t able to answer and supposedly someone sent her a message and then I didn_x0019_t hear again until a final email saying she could cover the cost and don_x0019_t worry. How does any of that make sense. This was honestly one of the worst customer service experiences I_x0019_ve ever had</t>
  </si>
  <si>
    <t>Most likely won_x0019_t shop at the El Cajon location. Customer Service is horrible.</t>
  </si>
  <si>
    <t>need an expert to identify ingredients in a product that I believe is mislabeled 
I love Home Depot and spend a lot of money there every year but this is vital to my business. I need an answer. Just sitting on a pallet of material, afraid to use it because I don_x0019_t know for sure what_x0019_s in it, is a bad position to be in. 
Unfortunately Home Depot has put me in that situation. I need help. I spent at least three hours just with Home Depot on this. Spent another three hours trying to find an answer through other means. I shouldn_x0019_t have to do that.</t>
  </si>
  <si>
    <t>I said &amp; sent back in a reply my thoughts &amp; TRUE IN TODAY''S BUSINESS WORLD EVERYWHERE to this email sent before doing this survey. I'll be 60 soon &amp; have seen how most, NOT ALL CSA employees do &amp; do NOT do to win customers returning back the where they are working so to get to KNOW a customer &amp; a customer knows a CSA employee. Now you can not get too close to any customer as an employee may know a customers needs when they may see that customer walking in a store they are working at. At most retail stores everywhere, customers are NOT looked at as people or even human. We are just walking CREDIT CARD carriers or looked at as an ATM machine.  ONE reason you should have a PROOF OF ADDRESS for every HD customer.  To KNOW WHERE &amp; HOW FAR AWAY they drove TO your store &amp; FROM their home, to spend MONEY at HOME DEPOT. OR if you can not do that to know WHERE customers travels from to a HD store, have a store survey on a 8x10 paper to fill out while a customer is shopping &amp; hand it back when they leave when paying or leaving the store if they did not buy anything. EXAMPLE,,, I live 1 hour / 50 miles away to my CLOSEST HD Store. Next closest is 70 to 75 minutes away. So do the math with TIME SPENT just going to  1 of 2 HD stores if I have to get some work done &amp; need to go to HD 1st. I will be 2 to 3.5 hours just driving from point A to B before any work GETS STARTED after buying items at a HD store. The LOCAL hardware stores in Hardy or Hampshire county in West Virginia have NOTHING, as you need to go to areas of Winchester Va, 22601 or 22801 in Harrisonburg Virginia to get MOST or ALL that you need. They are AT LEAST a 55 to 75 minute trip when the TRAFFIC IS GOOD, &amp; longer if weather &amp; traffic can be worse getting there. Experiment this,, Have 1 check out isle where OUT OF STATE customers check out their items, &amp; have a different color light to make it be seen more clearer than the other isles. You will have MANY West Virginia buyers checking out in your Winchester &amp; Harrisonburg Va stores. People are starting to move into WV from more states now than ever, because of COVID 19.  You might see what I mean if you do what I suggest. Our TIME is more valuable &amp; precious when you live 1 hour away and can not get what you need in your back yard local stores. MORE REASON to have PHONE CSA people who can talk to you by phone &amp; KNOW what you want.</t>
  </si>
  <si>
    <t>We were charged twice for the same purchase, but Home Depot couldn''t help us because it was a hard? charge, it had already been accepted by our credit card. So now we have to dispute the charge with our cc company. Just a lot of trouble for me because the associate at the store that helped us at the self checkout must have made a mistake, and now I have to fix it. She should have cancelled the transaction that said it didn't go thru, and started over, instead of trying to complete the original transaction. :(</t>
  </si>
  <si>
    <t>Waited on hold for 49 mins and no response.  Called back the next day on hold for another 45 mins then was told that _x001C_delta_x001D_ was would mail me the saw blade that wasn_x0019_t included with my purchase.  No reference number, tracking number, no way to find out the status of this.  Joke</t>
  </si>
  <si>
    <t>I have a cancelled order that has been debited twice from my account. In addition, the website would not let me cancel within 5 minutes of ordering due a a technical error with the website. I immediately called the toll free number and waited 1 hour 40 plus minutes to find out now I was out of the Window. I_x0019_ve yet to receive the cancellation that was requested and they have 2 holds on my account for almost $450 each for the same order. This has caused a financial hardship for my family. I will never shop at Home Depot. I_x0019_ve had to file a complaint with the attorney general_x0019_s office and consumer affairs. A return call with assistance would be great! 740-584-2405 
Angela Douglas</t>
  </si>
  <si>
    <t>Thank you fof being able to locate a receipt from 18 months ago</t>
  </si>
  <si>
    <t>Brenda was not much help however Shantell was very helpful</t>
  </si>
  <si>
    <t>No delivery of order when said it would be2 seperate times, canceled order and contractor picked up the wood we needed for $ 150.00 more plus deliver. Unacceptable service at two different stores for delivery of product.</t>
  </si>
  <si>
    <t>Great experience with your associate helped me get the best deal and beat competitors price .</t>
  </si>
  <si>
    <t>Jason did a great job.</t>
  </si>
  <si>
    <t>Victoria was very nice but did not call me back as promised. My lumber order after over 3 weeks was not delivered, i lost alot of time and money waiting for deliveries that did not happen. Not once did anyone communicate with me. Even after I went in to verify delivery, and was told a complete delivery was going to happen, but it didn''t. I still wasn't given a heads up call, only excuses. I flip houses and do property management for 60 properties. This by far has been the worst and I have literally lost income because of it.</t>
  </si>
  <si>
    <t>Although the patio set I purchased was out of stock at the store and in the warehouse, there were other stores that had it in stock. It should have been able to be shipped to me somehow.</t>
  </si>
  <si>
    <t>Home Depot should take better care of the health and well being of their customers. Home Depot leadership should act as leaders, if Home Depot would like to discuss more give me a call,</t>
  </si>
  <si>
    <t>I would like to know when I am ordering online if the items are in stock.  I don''t want to make trips to pick up a partial order.</t>
  </si>
  <si>
    <t>Very happy to be long-term Home Depot customer</t>
  </si>
  <si>
    <t>Hold times are way to long.  I was on hold for about 30 minutes before being helped.  Dore was great but hold time was way too long.  Need to hire more people to help customers.</t>
  </si>
  <si>
    <t>The patience and knowledge shown when I called reinforced my thought that Home Depot is the right place to shop.</t>
  </si>
  <si>
    <t>Ordered 4 outside chairs, have rec''d all but 1 set of toffee colored seat cushion covers.  Called Home Depot twice and on hold for over 1 hour each time.  Both times promised a call back by end of day with a plan of action.  Have yet to receive a call back.  Very frustrating!!!</t>
  </si>
  <si>
    <t>thanks Tynasia!</t>
  </si>
  <si>
    <t>Assistance provided by Shakeena was courteous &amp; professional.  Keep up the good work.</t>
  </si>
  <si>
    <t>Provide more CS reps so that you don_x0019_t have to be on hold for 40 minutes. Also resolve the problem much quicker.</t>
  </si>
  <si>
    <t>The case was resolved with a cash discount but would have been better to receive what we ordered
Thanks</t>
  </si>
  <si>
    <t>The phone wait was longish but so what?  It was a busy time.  Lynnyia was clear spoken, friendly and very polite.  She helped me with my problem and totally took care of it.  She gets a lot of points.</t>
  </si>
  <si>
    <t>Bianca was very professional.  The company that made the canvas top made a serious mistake in measurements when it was made.  Understand that my purchasing it early for replacement was evidently my mistake.  However, I WILL NOT make another purchase if the company is involved.  To bad corporate doesn_x0019_t do better job of quality control of their canvas top.  From pictures it_x0019_s evident product was not made to fit.  If they want to use the EXCUSE that I made the purchase to quickly and some how that excuses their workman ship then they are wrong!</t>
  </si>
  <si>
    <t>Bianca was great!  
What are you, Home Depot, doing about the extremely long hold times when calling for customer service?  I''ve been on hold for as long as 45 minutes.</t>
  </si>
  <si>
    <t>Did not receive and follow up call so I dont even know if the issue was resolved.</t>
  </si>
  <si>
    <t>It took more thaln 3 hours to get someone to respond yo our problem (part of case broken so that wheel would not go on).
Best offer was a service call on coming Tjursday!
Can not use macjine as we are afraid of it topping. 700 dollars for a. Dishwasher I cannot use
 If servoice man cannot fix it I will demand a refund and return this peice of shit. NEVER WILL BUY FROM HOME DESPOTS AGAIN.</t>
  </si>
  <si>
    <t>I am still in the middle of this...I am trying to get the correct dollars for installation.  I will never have Home Depot install anything in my house again as this was a nightmare.  Installers leaving mid job with no information as to how to continue on, just told me to get a contractor to level the floor but no direction. I finally found 2 contractors to look at the floor and they said by floor could be put over ANYTHING!!  It was made for that.  I am so aggravated with the whole nightmare.Ciara has been helpful but I need this resolved!!!</t>
  </si>
  <si>
    <t>She was polite but did not understand</t>
  </si>
  <si>
    <t>while andrea was very understanding and accomadating in my concerns .i feel that the store associates could have been a little better at there customer service in that try not to make it feel like the customer is wrong when trying to resolve the issue</t>
  </si>
  <si>
    <t>It was all good. I packed up the inoperative ceiling fan and exchanged for one that had a good capacitor. Everything is good. Since then I have installed 2 more of the same fan w/o issue. I plan on installing at least 3 more in the next few weeks.</t>
  </si>
  <si>
    <t>N/A</t>
  </si>
  <si>
    <t>Heres The Thing. 
Ive been a Loyal Good customer For A Long long time. I have an above average reputation with The entire Pro desk dept as well as several Other Employees at The San Diego Sports arena Blvd Home Depot. 
I was in the wrong place at the WRONG freakin Time to inadvertently Be a witness To This BLATANT assault by your asset Protection officer.  And Then to Be LIED to by The Store Manager Kendra. First Off She was standing Directly behind this officer so How She Claims She CLEARLY saw his actions from Behind is Impossible . If There still remains a Tape or video of said Incident . The Officer Used Both his arms and shoved this Girl He Outweighed By At Least 100 pounds. Sending her FLYING backwards 10 to 15 Feet.  NO WAY he " Just Stuck his arms out to stop  the girl" I WAS STANDING RIGHT THERE FOR GODS SAKE !!!! Not 10 feet away . Directly to the Guys Right. He FULLY extended his arms sending that Girl Flying.  Kinda Stepping into it .
I Would''ve been Less angry if Kendra Had said Well He Over Reacted a little . But To OUT RIGHT LIE. and Say All he did was put his arms up is shameful and Lacks ALL integrity and Honor. 
I Literally Have Nothing to Gain From Making this complaint. I Had NEVER had a Bad experience In your store EVER. But I Cant in Good conscience Frequent ANY of your Stores If you support Blatant assaults and Managers Lying to Long Term Loyal Customers . 
The Victim In This case Was acting Horribly. She was Loud and Foul Mouthed . And she was NOT acting like a good person.  But You Had 2 officers and 4 or 5 employees standing there and apparently 2 managers Standing Behind the 2 officers . Which If you're standing BEHIND the Guy Theres NO WAY she had as clear a view of what I saw . I was 10 feet directly to the Officers Right Side. I saw It FULL ON. I Heard him shove her. She Probably deserved to be arrested for Stealing. BUT NOT ASSAULTED !!!!! 
So Again I have NOTHING to gain and FAR FAR FAR more to lose by coming forward and filing this complaint. But There is a HUGE difference between right and wrong. Huge Difference Between integrity and Dishonesty. 
You Dont treat people the way That Guy treated her. And As A Manager To Default to Lying to a Customer is just beyond acceptable. So I won't be able to continue buying anything from your company . Not as long As Kendra is Still managing any Home depots and NOT as Long as that Asset Officer isn't he'd accountable for his Assault. 
It Brings Me absolutely No Pleasure Being placed In this position. It Makes me sick to my stomach. From Having witnessed the assault to Then making matters worse and Being LIED to . 
Just Like You Guys Ban People who Steal , and Dont allow them in the store. 
I dont take to being lied to like She Did.
So I dont know how you plan on handling this situation.
Jay Burgener 
Burgener Builders &amp; Associates #980089
jayburgener@hotmail.com 
619-251-8145</t>
  </si>
  <si>
    <t>You need to make Mangment accountable it_x0019_s interesting the other stores that I shop at Home Depot have 100% better attitude and will try their best to help you not the manager at Warrenton store and Home Depot will not follow up with customers Lowes is my new choice if you don_x0019_t stand behind your customers you don_x0019_t need customers my opinion when the customer is correct and can prove what are you saying</t>
  </si>
  <si>
    <t>I appreciate how your customer care representative listened to and documented my concerns.  I am pleased that HD is resuming the use of face masks.  Proper wearing of face masks during this pandemic shows that HD is concerned about their customers and their commitment to provide a quality and safe shopping experience for their customers.</t>
  </si>
  <si>
    <t>When my call was returned for my reason being denied she didn_x0019_t even have the answer and it takes forever to connect with the question I had.</t>
  </si>
  <si>
    <t>Look for a letter from me, worst ever experience with all. Total fail. Exceptionally disappointed.</t>
  </si>
  <si>
    <t>Very dissatisfied a d disappointed</t>
  </si>
  <si>
    <t>Fantastic Sevice!!!</t>
  </si>
  <si>
    <t>You can call me at 407-342-3869, I can explain better my issue.
I have a sunroom installed by Temo and others, I have a leak and they don''t respond to fix it. I have 5 years warranty, that ends up in November 11 this year. I have to say they have come to fix my leaks in the past, as much 4 o 5 times, ans still have tehe problem. I used Home Depot so I can have the worries off. Now, nobody respond. I have my roof also instalked with Home zdept.</t>
  </si>
  <si>
    <t>This case was closed at the request of the Contractor. I  probably wont hear from them again. I spoke with Corry Cribbs of backyard outdoor living on 06/15/20. He said he had no problem with replacing warped header and ledger board. On 6/16/20 all he would agree to was a repair that didn''t make much sense to me . That afternoon Home Depot e-mailed stating  that the case was closed. I e-mailed back to explain the issues. no one ever responded.
Stephen Ray 
303-502-7640</t>
  </si>
  <si>
    <t>I still don''t have product I ordered quite awhile ago and haven't received email, as I was told I would, about the status. The 5 lb bag of rocks is supposed to be at some UPS office in Chicago, I think.</t>
  </si>
  <si>
    <t>She was very friendly</t>
  </si>
  <si>
    <t>No Thank You</t>
  </si>
  <si>
    <t>Waiting for the inspection</t>
  </si>
  <si>
    <t>I never received the promised calls (within 24 hours) from either the Monroe HD store manager, whom I was complaining about, or the district manager, whose name I was refused!  Finally, I was not even given a case number until your e-mail survey request today, so there was absolutely no way to follow up, even when I tried and gave my phone number to check for an open case.  Homr Depot has been my "go to'' home improvement store, at which I have spent a conservative estimate of $30K over the past 18 years, but I feel I am being driven away.  So I can only vote with my feet and will probably start shopping at Lowes or the local Ace hardware.</t>
  </si>
  <si>
    <t>I bought a very expensive Husky tool chest from Home Depot and it ended up going on sale less than a month later. I thought great, I can get a price adjustment because it is within a 30 day period (I have been able to do this in the past). I was told that the policy was 14 days and then when the employee double checked with a coworker, the new policy was they only do price adjustments within 7 days. This was at the Harper Woods home depot. I called the main home depot customer service hoping they could resolve this issue and was told each store has their own price adjustment policy. It isn''t feasible to take the tool box back and exchange it for a new one at the sale price as the unit weighs some 500ibs. I am just shocked to see no consistency between store price adjustment policy nor an effort for corporate home depot to make this right.</t>
  </si>
  <si>
    <t>I_x0019_m enjoying my fan right NOW!!!!!</t>
  </si>
  <si>
    <t>My experience with the customer care was great. I didn''t like how long it took to get A answer nearly 2 months, only to find out the replacement parts I need have been discontinued. They have sent me A $100 gift card for the home depot which I'll use to buy some materials I'll need to fix my gazebo. Over all I was happy and I wasn't the one needing to call they called me to always give me an update on where my case was at.</t>
  </si>
  <si>
    <t>I am still waiting for the gift card that was promised for thr inconvienence  for the delay in resolution but FRANCISCO seems to be working on this. He has been most helpful so far. I just couldn t get the missing hardware for my patio table in a timely matter. 
Good to know he is working on me issue 
Respectfully</t>
  </si>
  <si>
    <t>Have not received the replacement item. Also, this fan was only used for about 3-4 months and needed a part.  Poor quality.</t>
  </si>
  <si>
    <t>I was supposed to receive a copy of my receipt that never arrived.  Please email it to me at klenda17@gmail.com</t>
  </si>
  <si>
    <t>Long wait time on hold but associate was so helpful it made the experience way better.</t>
  </si>
  <si>
    <t>The problem was resolved easily, thank you Shandra!</t>
  </si>
  <si>
    <t>The experience was excellent thank you.</t>
  </si>
  <si>
    <t>Shandra was very nice and cordial and did all she could to rectify my problem. She finally decided my light was probably defective and told me to return it to the store and then check around Columbus to see which stores had a replacement light.
She is a great employee and I would enjoy talking to her again if I had a problem with a product.</t>
  </si>
  <si>
    <t>Still waiting for customer care to respond back and replace my broken globe for my light on my ceiling fan</t>
  </si>
  <si>
    <t>The operator remained on line in the background to provide information that I did not have in hand. She was very helpful.</t>
  </si>
  <si>
    <t>My damage report is still open, nearly 2 months later and I have not been able to get Home Depot to confirm a solution.</t>
  </si>
  <si>
    <t>Caltrina was very sweet and tried to help but I_x0019_m still very disappointed that for spending over 1200.00 for a sectional outdoor set my cushions don_x0019_t match.</t>
  </si>
  <si>
    <t>Jaeda has gone above and beyond to resolve this issue. What with the parts department being shut down because of the pandemic it has taken longer than normal but that is understandable.</t>
  </si>
  <si>
    <t>Would like to find a fan that the chain pulls straight down</t>
  </si>
  <si>
    <t>I still have no idea when or if I will ever receive my 4 sets of missing slipcovers and it doesnt appear to be a priority over other orders of people who havent even received the chairs yet. I_x0019_d like you to prioritize my order since I_x0019_ve already received the chairs and tell me if and when they will be delivered so I_x0019_m not sitting here with chairs that will never be able to be used.  Ive already been billed for the order too which at this point I don_x0019_t know if I_x0019_ll be able to keep or will be sending back. I look forward to your response on this matter.</t>
  </si>
  <si>
    <t>Alicia was a pleasure to work with. She said she would get me an answer to my part number quandary within a few days and she followed so I could order it and fix my outside lighting. Phyllis Harris</t>
  </si>
  <si>
    <t>The hold times were LONG.  But the people were friendly and tried to help.  I got disconnected after 45 minutes on hold after my initial conversation.  They called me back and took care of my problem.  Very helpful.</t>
  </si>
  <si>
    <t>I don''t understand why it takes up 72 hours to review when I gave him all the information off my receipt.  Why does it take so long to receive the missing parts?  Not a happy customer.</t>
  </si>
  <si>
    <t>I just wanted to make sure that the store here in Washington, Utah was following corporate directives as to wearing masks. As an older person (who wears a mask) I want to feel safe going into your store. 
Tamar was very helpful and personable, I appreciated her care for my concern.</t>
  </si>
  <si>
    <t>I have attempted to call and call about the delivery, inconvenience  the driver called by not delivering the refrigerator, and how disrespectful the driver was on top of driving off with my appliance. The numbers I was given to file a formal complaint don''t work. It's all automated. I need a supervisor to call me !</t>
  </si>
  <si>
    <t>I sent you a letter telling you how dissatisfied I was with Home Depot because of how I was treated as a Veteran, because I didn''t have "DISABLED" printed on my Veteran card.  I provided to your company, what you requested to  obtain your lousy 10% discount, which you gave me and then took away.  Now the only response I get from you is this "LOUSY" survey! As far as I am concerned you can take your company and shove it where the "Sun Don't Shine"!  Thank You "Lowe's" for appreciating Vet's!</t>
  </si>
  <si>
    <t>all is good</t>
  </si>
  <si>
    <t>I am a Home Depot Service provider. The customer service I received and experience,  EVERY TIME I GO TO  the Yucca Valley Home Depot IS so unspeakably bad, 
I do no want my Company,  AWM PLUMBING LLC, attached to , part of , associated with that store. I  have worked over 30 years to build my business and I will not jeopardize it with the  unprofessionalism,  laziness , indifference, rudeness and apathy I have experienced at that store. 
 760-272-1992  is my number if you want to talk.
Good luck.</t>
  </si>
  <si>
    <t>Excellent customer responds to a difficult problem.</t>
  </si>
  <si>
    <t>Thank you for refunding the price of the light fixture with a HD gift card.  Will be put to good use.  Derrick was very pleasant to work with.</t>
  </si>
  <si>
    <t>This was my second attempt. First attempt failed also.</t>
  </si>
  <si>
    <t>Got send wrong part that was missing. I need to call back.</t>
  </si>
  <si>
    <t>The ease of getting warranty issues filled and always being hassle free are the reasons I continue to shop with Home Depot.</t>
  </si>
  <si>
    <t>Ilan was helpful but the vendor sent the wrong replacement part. I sent a follow-up email today with images of the correct part and expect a return email or action on behalf of Home Depot</t>
  </si>
  <si>
    <t>I was initially upset that the product I purchased was damaged, but overall I_x0019_m happy the way Home Depot was able to correct the issue.</t>
  </si>
  <si>
    <t>I called twice and each time waited over 35 minutes on hold before speaking to someone.  Unfortunately, your representative could not answer the questions and had to wait for the manufacturer of  the product to return their email.  I am aware that this was out of Home Depot_x0019_s control.  That was frustrating but unavoidable.  Your representative was helpful and courteous and after 2 weeks my replacement part arrived in the mail.  Thanks so much!! 
Anita</t>
  </si>
  <si>
    <t>Unfortunately Covid is dragging things out but hoping to have the missing pieces soon.</t>
  </si>
  <si>
    <t>I had to make four phone calls before I reached a service  representative.  Each call involved a wait time over 40 minutes.</t>
  </si>
  <si>
    <t>Thanks for the help the customer service agent was fantastic and a great help in looking up an old receipt!</t>
  </si>
  <si>
    <t>Victor was outstanding and pleasant to deal with. The call took approximately 1 hour for authorizations and conformations from the manufacture to return the item. There was a rather lengthy wait on hold before speaking to the Service Rep. This was the reason for the question 3 rating.  Easy process but it took a substantial investment of my time.</t>
  </si>
  <si>
    <t>The website alone was difficult to locate what I wanted but Victor made it easy and took the guesswork out of us making a wrong choice of download for the ceiling fan that we wanted.  The diameter of the rod wasn''t clear and we were glad to have the opportunity to use Victor's service.</t>
  </si>
  <si>
    <t>Service wasn_x0019_t the greatest could barely hear him on the phone and all around Hampton bay soft top gazebo is cheap quality cheap plastic wasn_x0019_t pleased</t>
  </si>
  <si>
    <t>I was very happy that you honored the lifetime warranty on my flashlight 
John Dell is a asset to your company 
He was very professional</t>
  </si>
  <si>
    <t>The cracked top issue has still not been resolved. Claim should not be closed. Got a response on cover that it is not in stock. Have size that is a little bigger but out of stock. Given website where I can purchase a top. Sent a reply about above and still have not heard back yet.</t>
  </si>
  <si>
    <t>The bolts were sent. I need the that hold the toilet seat not the ones that hold the Toilet to the floor.  My bolts should be plastic not metal.</t>
  </si>
  <si>
    <t>I purchased a table from Home Depot on June 2nd. It was missing all hardware and instructions.  I called customer service the same day.  Only yesterday did I receive the missing hardware...no instructions.  I was promised the instructions would be sent as well, as I do not feel after spending $130 that I should have to print out the entire instruction manual on my personal printer, using my ink and paper.     
So the fact that it took 17 days to get the missing hardware is a little ridiculous.  Being that my husband and I are both working from home, we have been enjoying our backyard more than ever.  It is unfortunate that we purchased the table and could not use it for over 2 weeks.  
I mentioned to Toshannia that I could have gone to Lowes which is around the block from house, and instead I purchased from a Home Depot store about 20 minutes away.   Going forward, I will think twice about making a purchase from Home Depot that could possibly have the same outcome.  
I would like to stress that I do not feel it is Toshannia''s fault that the situation was handled in this manner.  I feel Home Depot needs to revisit their customer service procedures to ensure, if this situation happens to another customer in the future it is remedied in a much quicker time frame. I would hope the Quality Control at the point of manufacturing and packaging, missing hardware would be flagged.  Please feel free to reach out to me should you have any further questions.</t>
  </si>
  <si>
    <t>Toshannia was very professional and made it easy to report our problem. She made follow-up commitments and met every one of them.</t>
  </si>
  <si>
    <t>I would like to thank Leron for his exceptional customer service. I was very disappointed with Home Depot Canada for the poor treatment I received. However, after dealing with Leron, he restored my faith in shopping with the Home Depot again.  Although I didn''t get the resolution which I wanted, I felt he honestly tried to help me. It was a pleasure dealing with Leron. Thanks again.</t>
  </si>
  <si>
    <t>It''s a shame that the toilet tank lid came in damaged in the first place, but the solution of sending a new one was satisfactory, especially because it was done so quickly. 
I'm very satisfied.</t>
  </si>
  <si>
    <t>Great customer service!</t>
  </si>
  <si>
    <t>Erika attended me excellent
But she promised me to send me (3) ceiling fan controls
It is been maybe 2 weeks and I haven''t any controls
My customer is upset</t>
  </si>
  <si>
    <t>Yes, the response is lousy: the wait time is unreasonable and my concern regarding the ceiling fan has not yet repaired and/or attended to. I told Home Depot that the weather is getting hotter every day and it is highly required  that the kitchen ceiling fan be urgently repaired. I am very dis-satisfied with the way in which this complaint is being handled.
Derrick McLennon</t>
  </si>
  <si>
    <t>The first shipment only contained part of what was requested (replacement brackets but no shelf), but an email to Victor was all it took to get the shelf sent out.</t>
  </si>
  <si>
    <t>I paid $80 for the fan with light kit and I was charged $42 for the glass light cover. Very very disappointed at what I was charged for the light cover. Price gouging at its worst.</t>
  </si>
  <si>
    <t>kISHAUNA WAS VERY CURTIOUS, PROFESSIONAL AND VERY HELPFULL
THANK YOU KISHAUNA &amp; HOME DEPOT</t>
  </si>
  <si>
    <t>Good service</t>
  </si>
  <si>
    <t>The customer service lady was very nice and very helpful.  The hold time however was an abomination. I think you should consider instituting a call back system so customers aren''t forced to stay on terminal hold.</t>
  </si>
  <si>
    <t>I still don_x0019_t have the part that I need for my patio set. The case has been open for almost 2 months.</t>
  </si>
  <si>
    <t>Good experience. Gustavo was very helpful and knowledgeable and friendly. Good job Home Depot.</t>
  </si>
  <si>
    <t>Problem with a Husky Tool chest. Need a part. Husky/Home depot rep found that it was produced by Stanley and sent me to their site to get it. 
But there was nothing there re the part in quesOtion. Stanley site provided a number to call for large orders but no general help line.
Ready to give up. Cheaper to buy a new cabinet. Will look at a different brand tor next one. Have a Snap On one at home that has lasted a very long time without any problems. Ditto with a Craftsman. So will look at what is available in better quality products now .</t>
  </si>
  <si>
    <t>Miguel was great.  Very helpful.  He went out of his way to solve my issues.  On the other hand I am becoming more and more unhappy with Home Depot.  My experiences recently have me questioning why would I be loyal to HD.  i.e. your website is unreliable, your stores are out of stock, your employees can''t answer simple questions re: stock availability.  You've put your people into a very tough position.  Your lack of communication is unfortunate and negative to the customer experience.</t>
  </si>
  <si>
    <t>The first lady I talked with- helped and then referred me to the manufacture- and then actually checked back in a few days to make sure I had received help--then next lady I spoke with was disconnected but she called back with the number I needed. The manufacture was not able to help as I live in Canada and not the USA.</t>
  </si>
  <si>
    <t>there is no obvious way to file a warranty claim on the homedepot website, even thought the warranty said it could be done online. So, the phone number is the only option. The phone line''s service hours were very limited, and the hold time was very long, over 40 minutes.</t>
  </si>
  <si>
    <t>Jose truly went above and beyond to help me with my issue. No complaints here and nothing could have been done any better. 
I am a faithful HD shopper and have been fir many years!</t>
  </si>
  <si>
    <t>none very quick response and solution by your third party provider</t>
  </si>
  <si>
    <t>Your online ordering system and customer care is way below the level of Menards and Lowes.  I recently spent over 25000.00$ at Menards for a kitchen remodel.  Although I liked the quality of cabinets at Home Depot better than Menards, your customer service at point of sale was horrible.  It seems like every aspect of ordering from Home Depot is aggravating at best.</t>
  </si>
  <si>
    <t>Re _x001C_It was easy to accomplish what you needed to today_x001D_? it is difficult to call in.  My third call reached CEL.  These calls averaged 20 - 30 minutes wait time and the second call rang a line that was never answered.  Suggest a call back service to help better connect with someone that is indeed helpful like CEL.  Once we connected, the contacts were very efficient.</t>
  </si>
  <si>
    <t>wait time on hold was too long
took a long time to accomplish a simple task
finally done
hope it arrives soon</t>
  </si>
  <si>
    <t>Sell better quality products!</t>
  </si>
  <si>
    <t>Chantele was very helpful.  I will be more satisfied when the part I am waiting for arrives.
I don''t understand why the plug for the umbrella hole in the table is not included when you purchase the set.  Any outdoor set I have purchased in the past has come with this plug inserted in the table.
As a customer, I don't feel that I should have had to ask for something that should be included. Not to mention the time spent waiting on your phone chain.</t>
  </si>
  <si>
    <t>Shakira''s phone reception was terrible.  Additionally, the shipping confirmation I received has the wrong address on it, so I have no idea if I will get my product.</t>
  </si>
  <si>
    <t>Case still not resolved, my fan still broken, no one has contacted me about it, except email</t>
  </si>
  <si>
    <t>Homer depot makes it near impossible to speak to someone or get any kind of directive.  We are still waiting on a missing part for one of the patio chairs that we purchased over a month ago!  Maybe you can get the piece we need seeing how you sold the patio set to us!</t>
  </si>
  <si>
    <t>RICARDO WAS VERY HELFFUL</t>
  </si>
  <si>
    <t>Rhona did an outstanding job getting me new sandbags for my umbrella.  She was very helpful and present to speak to.  She did numerous follow up calls with me to give me status of my issue.  Thanks</t>
  </si>
  <si>
    <t>She provide great customer service and were very patience working with me on my issue. She is a great asset to the Home depot company. Thanks for the great help!!!!!</t>
  </si>
  <si>
    <t>Great experiences last few vistis.
Thank you!</t>
  </si>
  <si>
    <t>Delivery dates have come and gone and still no product. Done ordering with Home Depot.</t>
  </si>
  <si>
    <t>Possibly of expediting delivery on 2nd order.</t>
  </si>
  <si>
    <t>Still awaiting parts</t>
  </si>
  <si>
    <t>I purchased a patio set.  For two weeks I have been communicating with your team to get my problems resolved, and we still have TWO CHAIRS that are not acceptable.  I can''t seem to get resolution on this, and will likely have to return the whole patio set and start over.  VERY FRUSTRATING!</t>
  </si>
  <si>
    <t>I appreciate the gift cert. For the damaged merchandice But my item was bought with cash. I should have recievd cash back. Kind of a dirty trick to get me back into the store after such a horrible experience.  
Kris Abodeely 
319.350.3174
Abopkas@aol.co.</t>
  </si>
  <si>
    <t>THIS WAS A SECOND ATTEMPT TO RESOLVE MY ISSUE. EACH TIME i WAS PASSED OFF TO A DIFFERENT SUPPLIER</t>
  </si>
  <si>
    <t>Good work on having Abraham on your team, it was a really pleasant call- good guy!</t>
  </si>
  <si>
    <t>Service man was very polite and helpful</t>
  </si>
  <si>
    <t>Case is still open.  Have not received a resolution to my issue</t>
  </si>
  <si>
    <t>The fact that you sold Me a damaged table that I had to put together and only then found out was damaged and it said to call the manufacturer not take it back to store was ridiculous.  Your manufacturer could NOT ship replacement and said to return in stores.   No one is answering the phone in the stores and your HD customer service is worthless as they could provide no help to find a replacement table.  I finally had to return at 6:30am so I could get back in time for my work day.  A HUGE HASSLE</t>
  </si>
  <si>
    <t>The wait time was more than an hour an half, I believe 30-45 min to get a rep and then another hour holding after which I had to hang up and I never heard back. I tried calling the number the rep gave me but her voicemail box was full. I still don_x0019_t know where my claim stands.</t>
  </si>
  <si>
    <t>When it comes to the Hanpton Bay Patio collection every piece of the collection I''ve purchased had something missing even the last item I purchase a week ago they sent me two white chair cushion instead of the chul red I'm so disappointed</t>
  </si>
  <si>
    <t>The Hampton Bay Gazebo purchased was delivered incomplete and damaged. This was not as promised by the sales agent. The discounted price did not sufficiently cover all the difficulty and extra cost incurred to get it assembled at my residence. There was some damages and shortages of required parts which I had to deal with, ie 
Missing instructions, tools, screws and washers and curtain hooks
Damages such as holes in underroof support beams, scratches on columns and roof support side beams .
All of which I have photographed .
These unexpected things caused extra work and cost in the assembly . However I will admit that the Gazebo was well made and does meet my expectations although I feel I should get a refund commensurate with my unanticipated costs and work. I can send pictures upon your request.</t>
  </si>
  <si>
    <t>Maxine was great.</t>
  </si>
  <si>
    <t>Zonelle was very helpful and pleasant.</t>
  </si>
  <si>
    <t>I had to wait for 45 minutes before I even talked to adjoa. She was very friendly and helpful, but the wait was very long.</t>
  </si>
  <si>
    <t>I was told the company would get back to me within 2 days. I waited for several days to hear from GP in Florida regarding the remote control. I finally gave up and asked for a refund and had an electrician come out and switch my ceiling fan to a manual operation.  Home Depot gave me a $37 refund which I consider very fair.</t>
  </si>
  <si>
    <t>The hold time was very long, although I am hoping that is merely due to short-term staff reductions from COVID-19 requirements. It would be very unwise to let beancounters misuse the reduction by not restoring staffing to original (or better) levels once the pandemic is under control.</t>
  </si>
  <si>
    <t>Stephanie was absolutely wonderful!</t>
  </si>
  <si>
    <t>The sales associate that assisted me was very helpful and was patient and reassuring about my problem. The delivery company used by Home Depot.com did not provide satisfactory service. When the generator did arrive however,  the driver was very accommodating and was very helpful.</t>
  </si>
  <si>
    <t>My queries were dealt with perfectly once I made an effort to call and clarify. Just want the emails to be backed up with a phone call  and personally given a clear explanation with a solution.</t>
  </si>
  <si>
    <t>Customer service was great. However getting in touch with a live person took about 45 minutes to accomplish.</t>
  </si>
  <si>
    <t>I sent the following email on 6/17 with no response.  Then waited on hold again for 45 mins only to be told my issue wouldn_x0019_t be resolved.  Terrible customer service:
I placed this large order five days ago and was given three dates to choose from for delivery to my home.  I selected tomorrow, Thursday, June 17th.
I received a confirmation e-mail stating the order had been placed and would be delivered as I selected.  I received no further correspondence until this afternoon from a customer care representative from an Appleton, WI number (she never was courteous enough to give me a name).  My interaction with her today was unprofessional and unacceptable.  I tried to call the customer care line today and after waiting for 43 mins, and now am resorting to this email address _x0013_ I hope someone takes the time to respond to me.
I wasn_x0019_t greeted, only told that my order couldn_x0019_t possibly be delivered tomorrow as there wasn_x0019_t _x001C_enough room on the truck._x001D_  I questioned why my order was confirmed to be delivered five days ago and that the afternoon prior to a scheduled delivery, this issue was being noticed/addressed.  I was interrupted and told, _x001C_why would we ever pull our orders a week ago for tomorrow._x001D_  I explained that, due to the large nature of the order, I had several people lined up to come to my home to bring it into my basement after it arrived, out of the elements and that this was a huge inconvenience _x0013_ I asked if there was anything else that could be done (I asked about the possibility of the order coming from another store _x0013_ in order to keep the delivery date).  I was again interrupted and told _x001C_it has noting to do with the store _x0013_ it_x0019_s the truck._x001D_  With that, I was promptly told, _x001C_ I_x0019_ll just give you free delivery_x001D_ _x0013_ this was the conclusion of the conversation with a rescheduled delivery next week Tuesday.
We have been loyal Home Depot customers and card holders for over 15 years.  I understand the unique nature of the times we are in, and am sympathetic to your workforce and their overwhelming demand_x0013_ however, how I was spoken to and dismissed is not acceptable customer service practice.  We do still have a choice in the companies we patronize.
I would appreciate a response to this matter.
Kiley Mroczynski
920.819.3117</t>
  </si>
  <si>
    <t>It was a pleasure working with Stephanie.  She stayed in contact with me letting me know the status of my issue.</t>
  </si>
  <si>
    <t>Everything was great.</t>
  </si>
  <si>
    <t>I was very surprised and pleased to have the replacement part given to me at no charge. Nice to have full service throughout the life of my purchase</t>
  </si>
  <si>
    <t>No! I just hope that the table top doesn_x0019_t get damaged as before. It is convenient to have it delivered at home but Fed Ex has damaged other products besides our table top before.
I have got my fingers crossed. Thank you for replacing it.</t>
  </si>
  <si>
    <t>The lady who helped me was amazing. She followed up many times until a resolution was founded. She was fantastic.</t>
  </si>
  <si>
    <t>ALISHA was fantastic
Far xceeded my expectations!</t>
  </si>
  <si>
    <t>It just took too long from my initial customer service need from a damaged delivery (and 2 hour phone call) on May 28 to when David helped resolve it on June 16.</t>
  </si>
  <si>
    <t>The sales people , both the one ones on the phone and the checkout person in the store, were all exceptional. They were patient , helpful and went above and beyond to find what I needed.
Thank You!</t>
  </si>
  <si>
    <t>None</t>
  </si>
  <si>
    <t>It took two times to contact Homedepot. First time told Homedepot could do nothing for Connor fans were closed due to Covid-19. I was given an email address for warranty service with Connor fans. I got a notice my fan was registered,BUT NO HELP. Called again and got help. But fur cintact completely no Helpful.</t>
  </si>
  <si>
    <t>Still unable to find touch up paint for the Hampton Bay patio furniture that came with some small chips in the frames of some of the pieces.</t>
  </si>
  <si>
    <t>Been dealing with this issue since the middle of March...much too long to feel satisfied at all! Kaira sent an email on  6/12..stating she had tried to call me...I had NO missed calls..and also stated she tried to reach me on 6/17....this too was in the email sent 6/12,,,,, not a happy customer here!</t>
  </si>
  <si>
    <t>I have had to contact customer service in the past for various things with various companies and I will say that I have never received such exemplary service as was provided by Kaira!   She truly sets the bar for the ultimate in customer service and because of her, we will continue to shop at The Home Depot!   She made sure my issue was resolved - even making several attempts to contact me after our initial contact.   Thank you, Kaira!</t>
  </si>
  <si>
    <t>Nazirah was very good about staying in touch with me about my case.</t>
  </si>
  <si>
    <t>The customer service rep was nice but my experience with Home Depot has been the WORST! I ordered several pieces of outdoor furniture.  One was damaged,  another they never sent the cushon covers for.  I have called at least 8 times to try to work through this.  I have been on hold or talking to reps for over 10 hours. It had been a total waste of my time!The issues are still not resolved.  I have a useless chair without cushion covers. I have ottomans that are useless since my chairs are useless and need to be returned. UPS will not pick it up. Supposedly Home Depot will send someone but I highly doubt it. I spent 2700 and have wasted my time and money.  Never again!</t>
  </si>
  <si>
    <t>First - I don_x0019_t know who or what is ZONELLE. I spoke to two people - a Tanya and a Maddie who were both very helpful. 
All I want to do is cancel this order as there is no delivery date in sight and there is another set from Home Depot that we want. 
We really want to know the status of this and get it resolved. We are happy with the people we_x0019_ve dealt with but very unhappy with how this has progressed.</t>
  </si>
  <si>
    <t>there is a huge difference between my and  Home Depots idea of acceptable time to have someone wait on hold for a customer service rep.</t>
  </si>
  <si>
    <t>DON''T USE THE SAME SKU NUMBERS FOR DIFFERENT BRANDED RETAINING WALL BLOCKS.</t>
  </si>
  <si>
    <t>After a horrible experience with Lindsay, a manager at .com, Laurine was a breath of fresh air.  She seemed genuinely concerned about resolving my issue and was extremely apologetic for the unprofessional behavior of Lindsay.  Laurine was polite, professional and attentive.  She took ownership of my concern and resolved it effectively and efficiently.  Laurine is a credit to Home Depot and a valuable asset to your customer service team.</t>
  </si>
  <si>
    <t>Stephanie was very helpful!</t>
  </si>
  <si>
    <t>Top professional understanding the problem and quickly resolving it , your best asset, and you can count with me as a customer , Thanks !!!</t>
  </si>
  <si>
    <t>I spoke to more than one customer service representative and I do not know whether my last conversation, which was very unsatisfactory, was with Deana.  The last representative that I spoke to had very poor judgment.  I told her (not sure if it was Deana) that Home Depot''s vendor had inappropriately told me that I should tell them what parts they should bring to install washer/dryer--they failed to bring any the first time.  The customer care person (not sure whether it was Deana) told me that I should be responsible for telling the installers what parts to bring.</t>
  </si>
  <si>
    <t>You offer gas rewards and don''t have a clue how your own program works!!</t>
  </si>
  <si>
    <t>Stephanie was excellent! Great follow up on her part... she followed through on her promises.  I really appreciated that and it is a great reflection on her and Home Depot! That_x0019_s a big part of why I love Home Depot ... most of the time, receive wonderful customer service.</t>
  </si>
  <si>
    <t>My first call I waited 34 minutes and then was disconnected.
My second call I waited 38 minutes and then was disconnected.
My third call was answered in 4 minutes by Gladis who apologized for my previous calls.  She took care of my problem and the issue was resolved.
GLADYS WAS GREAT!!!!</t>
  </si>
  <si>
    <t>Gladys was easy to understand and very accomodating. I was very pleased with the customer service I received. Thank you Home Depot , that will be noted moving forward. As a self employed contractor, my word carries pretty good weight .</t>
  </si>
  <si>
    <t>Sinceramente muy amables al resolver mi problema .Gracias</t>
  </si>
  <si>
    <t>Good experience.</t>
  </si>
  <si>
    <t>My issue is still not resolved</t>
  </si>
  <si>
    <t>Karla was great, but the people at the service counter had no clue what was going on and couldn_x0019_t find my order again! A manager had to be called and figure it out for them</t>
  </si>
  <si>
    <t>Very pleasant customer service.</t>
  </si>
  <si>
    <t>Nothing it was prefect and I had wonderful experience!! A++++ experience!!!!</t>
  </si>
  <si>
    <t>Cesar was awesome. He solved my problem  quickly!!! Give him a bonus!!!!!!</t>
  </si>
  <si>
    <t>Not really, just had internet problems and I think Rosetta helped fix it, not sure yet. I have to wait and see if I stop getting emails every day.</t>
  </si>
  <si>
    <t>I called about the fact that many employees were not wearing masks in the store which made me uncomfortable going to the store. I appreciate the customer service guy listening and assuring me that he would report my concerns. When I went back yesterday, all had masks on which I appreciate.  I think a f/u contact with actions taken would be nice.</t>
  </si>
  <si>
    <t>Problem haven_x0019_t solved yet and I didn_x0019_t get any response from the store or customer service this is the worst experience ever please contact me</t>
  </si>
  <si>
    <t>I called about the terrible customer service from the manager Dan. He was not listening to what I was saying. He would keep talking over me. It was my first time buying paint at Home Depot.It was blocked off, so I couldn_x0019_t go look at the different paint there was what I was looking for. The gentleman that helped me. Never told me the difference of each paint. He just asked me what I needed and so I told him. I trusted him to given the best paint as I asked for. But I didn_x0019_t. It went on so thin, to find out about Buhr paint. I was given cheap paint that doesn_x0019_t cover what I asked for. When I went back to get my money back. I was refused. So than I asked for the manager. And it was Dan. First he wasn_x0019_t going to refund my money. I told Dan who it was my first time here to buy paint. And I gotten terrible paint that didn_x0019_t cover my ceiling and walls. He started talking over me. I was getting upset. He wasn_x0019_t listening to me. Because he was too busy talking over me. 
So I called The 800 number to put in a complaint on the manager Dan at Home Depot Woodybury. Got a run around, so I went back to the store to get The Regional  Manager. It was Dan there again. He wouldn_x0019_t give me the Regional Mangers phone number. Still haven_x0019_t been able to talk to someone, to tell them what my experience was with manger Dan. At the Woodybury location. The run around that I have had with my terrible experience I had. This will be the reason that I will not be shopping at Home Depot. Because if you have a problem. It doesn_x0019_t get address properly. But get a rude manager, that doesn_x0019_t show me respect. I do believe that he seen me as a complaining female,  that doesn_x0019_t know anything about paint. But, he didn_x0019_t know that I_x0019_ve been painting since I was 12 years old. Helping my dad Remodel his apartment buildings. And I_x0019_ve remolded my own rentals. So I do know more than average female. And when I_x0019_ve had a project to be done. I_x0019_ve gone to Menards for many years. Never have a had any problems with Menards. But first visit at Home Depot. I get the cheapest paint that didn_x0019_t work up to what I asked for. And never was explained the difference of paint and what each one can do. 
Thank you for your time. 
Trude Petersen</t>
  </si>
  <si>
    <t>Yuvette was very professional and extremely nice ...I strongly recommend a raise</t>
  </si>
  <si>
    <t>I have called and emailed to no avail.  HD doesn''t care about the health of their employees or the public in general.  We are in the midst of a deadly pandemic and it's getting worse in Arizona every day, yet you don't require mask wearing???  Something so simple could slow the spread by 85%.  If you don't care about health, then how about the economy.  Things could be much more normal if everyone just wore masks.  This is not a political issue, this is a public health issue.   Time for THD to rise to the occasion.   I used to shop exclusively at HD, but my last major home improvement  project went to Lowes.  Lowes  makes their employees wear masks, so my store of choice is now Lowes.</t>
  </si>
  <si>
    <t>Most the employees try to help. Robert (manager) was helpful on a gate project that was frustrating me.</t>
  </si>
  <si>
    <t>I appreciate the follow up call and and email from Elizabeth. I felt heard and taken care of.</t>
  </si>
  <si>
    <t>Cornelia was very nice and was sympathetic and understanding of the problem we encountered.  UPS picked up the damaged air filters already and they have been returned to you already!   
Thank you, Cornelia!</t>
  </si>
  <si>
    <t>My table arrived damaged. I had to repeatedly call to follow up. By the time I finally got an answer it was _x001C_you need to take the defective table back yourself_x001D_. As a small female, this was very difficult to do. I don_x0019_t think I_x0019_ll be buying from Home Depot any time soon</t>
  </si>
  <si>
    <t>Customer service lacking with Home Depot. Had to go to BBB for assistance from head office in the US</t>
  </si>
  <si>
    <t>FYI prior speaking Barbra I was hold on the phone 32 minutes until a customer care rep answers , in  2 minutes I explained my issue and problem to her ....she ask me to hold until she contacts to HD location that I purchased the goods .
I hold another 35 for her to come back , she never did now it is 1 hour and few minutes minutes then all of sudden survey questions starts , I didn_x0019_t know what to do , now it is almost over an hour with no solution achieved the line ends and says good by . 
I was frustrated Just imagine All that time got wasted . I had to call back again this time a lady name Barbara answers and she resolved the issue by issuing  a reference # and informed me to go to the HD and give them the reference # and proceed to replace the defected good (privacy fences )
Thank you to Barbara ... she deserve the best although I haven_x0019_t been able to exchange my defected product from Home Depot yet .</t>
  </si>
  <si>
    <t>Susan was AMAZING!  I only chose _x001C_somewhat agree_x001D_ because of the length of time to get through to an actual person to speak with.  Was on hold for over an hour!</t>
  </si>
  <si>
    <t>I still don_x0019_t have my 4 chairs and I was promised $75 credit back to my credit card because table has a crack in the corner. Which I haven_x0019_t received. I feel my issues were not resolved.</t>
  </si>
  <si>
    <t>The issue I had was not resolved, there is defect on the product that was a gift to me.  I do not have the receipt and I do not feel like asking for the receipt from the person who gave it to me the gift.</t>
  </si>
  <si>
    <t>Unfortunately Camille was unable to help me get my chair fixed or replaced.  I don''t think it is her fault but my chair is still broken.  My chair is Hampton Bay furniture but she was unable to find who made it.</t>
  </si>
  <si>
    <t>In December 2917, I bought a 3 LED bath vanity fixture, one of the light burnt out, it has to be entirely replaced. Per the product manual there is a 3 year warranty but to claim it a receipt is required. I could not find the receipt but offered to bring the defect LED fixture in to trade with a new or good one but that was not an option. This product was made by Home Depot, no one else does.if hone depot stands behind their products, why not accept the defect and honor the warranty in lieu of a receipt? The SKU and UPC is there on the LED fixture. Rather you made a customer called and called asking for a remedy and you offered 50% of the warranty you advertised. This is a fraud to consumers. I will not buy Home Depot made products again</t>
  </si>
  <si>
    <t>Getting warranty claims approved is difficult due to the need to store and retrieve receipts for every purchase.  So there is nothing easy about that.</t>
  </si>
  <si>
    <t>false advertisement and store manager was rude, most rude i have ever been treated.</t>
  </si>
  <si>
    <t>Question 3 doesn_x0019_t make sense.
I_x0019_m a little voice in your big corporate world.  I just want your customers to matter.</t>
  </si>
  <si>
    <t>Hard to answer, I have not heard from the manufacturer. The problem has not yet been solved. Antonio was of great assistance so far. I am hoping things are set straight soon.</t>
  </si>
  <si>
    <t>Kathy was really great and helpful</t>
  </si>
  <si>
    <t>She was very helpful. Thank you.</t>
  </si>
  <si>
    <t>I was really pleased with everything Tanisha did to help me. She was AWESOME!!! My experience was great and the customer service was amazing. Thank you so much!! Thank you to everyone that took part in finding the part that I needed.</t>
  </si>
  <si>
    <t>I was trying to tell you that my aerator on my bathroom faucet cannot be removed by twisting not like all other aerators i know. It has a spring retention and can''t be removed by turning it. That's why i called to find out.  How do i remove the damn thing?</t>
  </si>
  <si>
    <t>For curbside the sale does not reflect my military veteran discount, although I get the discount when I shop in the store (prior to covid). I_x0019_m therefore going to do my curbside purchasing at Lowes.</t>
  </si>
  <si>
    <t>I will not be shopping at Home Depot for a long time because you are not enforcing the mask rule half the people in your store did not have masks therefore you have temporarily lost me as a customer.</t>
  </si>
  <si>
    <t>Did a good job, between the two that I had contact with.</t>
  </si>
  <si>
    <t>We figured out that my foot pedal was not working properly. I was thankful that the lights on my tree worked but they were supposed to send me a new pedal. I was supposed to get it last week. I have not received to date.</t>
  </si>
  <si>
    <t>I bought a Bissell Swifter Steam mop on or about Oct 17 last year. It came with two replacement mops. After using them up, every time I went to Home Depot After months of looking I tried Kroger_x0019_s, then walmart then target. While I was doing this I contacted Bissell thru their website asking where I could buy them. They never got back to. I called Bissell. They told me that the unit was out of production two years when Home Depot sold it to me. Bissell wouldn_x0019_t help. I called customer service at Home Depot. They told me I should have called Bissell and find out if replacement mop heads and parts are still available. So I asked if I should KitchenAid to see if parts are available for my microwave I bought at HD and same for my electric mower? She then stated I was putting words in her mouth. So I asked if I should check on parts for a $50 mop but not a $700 microwave? I asked her to put it in writing and she would not. I then asked her why HD is selling Steam mops that went out of production two years earlier? She said HD isn_x0019_t informed when a manufacturer discontinued support
I_x0019_ll disagree with that. Why did HD not ever have any replacement mop heads from the day I bought it? Because they were no longer available is why and HD knew that. Also, a company the size of HD is not going to let any supplier push them round. HD knew there were no replacement mops they day they sold it. HD was hoping I_x0019_d lose my receipt and not be able to return it. 
I suspect I will never hear anything back. The person I spoke with at HD concerning my earlier interaction with HD was very nice</t>
  </si>
  <si>
    <t>Get a new final mile carrier.</t>
  </si>
  <si>
    <t>Training</t>
  </si>
  <si>
    <t>I_x0019_m trying to cancel your credit card. WTF?
Do that for me and stop the nonsense!!!</t>
  </si>
  <si>
    <t>Social Media</t>
  </si>
  <si>
    <t>Yes, email me a response to the question I had. I talked to three different people about a Gorilla ladder you had in a ad (online it said it wasn_x0019_t available within 100 miles of me) and they all said it_x0019_s not in stock and HD will not be getting any more? If that_x0019_s the case why put that item in an ad if you don_x0019_t have it. Terrible customer service!</t>
  </si>
  <si>
    <t>Ayisha  has been very helpful. But Home Depot still did not do they work they told me they would do when I ordered the carpet 3 months ago.  I had to personally hire someone else to do the work H D said they would do.  And at this point the carpet installation has still not been completed.</t>
  </si>
  <si>
    <t>Had a project that ran longer than 6 months and unable to return the materials since they are no longer in the system.</t>
  </si>
  <si>
    <t>Yes, my intent was to avoid going to the Store.  We are in our "80s" and do not want to risk getting the virus.  I had hoped that your Customer Service could have passed on my request to the appropriate person at the Store and have them price what we need.  It is a fairly large need.  have not decided but we may purchase these items directly from a Supplier.</t>
  </si>
  <si>
    <t>Was very happy with the help I received from Asia she went way beyond what she needed to do to help me find the parts I needed.</t>
  </si>
  <si>
    <t>While the person I spoke to on the phone was willing to hear me out, I do not feel that my call will change anything. I don''t blame the representative, I blame whoever in Home Depot management is making decisions about safety during the pandemic. My concern is that my local store is not requiring masks and only posting signs suggesting them, and this does not comply with my state's rules. I'm in NC, and our mask mandate requires that ALL businesses over 15,000 square feet post an employee at the door and deny entry to any customer without a mask. This is not happening at Home Depot, and I was told by multiple employees that this is due to corporate policy. Your corporate policy does not override the safety rules put into place by our state's governor. I will not be shopping there again until the pandemic is over, since there is no effort to ensure that proper safety guidelines are being followed.</t>
  </si>
  <si>
    <t>It seemed the people at HD keep transferring me and did not seem to understand it was fraud and stealing.
 And they had me call back and when I called the credit department they were closed.
You should establish a 24 fraud line that immediately takes care of these things. 
I work a lot so it is hard to stay on the phone for an hour at a time and having to keep calling back over days.</t>
  </si>
  <si>
    <t>Everything went smooth no snags</t>
  </si>
  <si>
    <t>I placed a flooring order in 11/2. I received an initial delivery date of 11/17 then 11/23. Then I was told my items were shipping from the vendor on 11/30. After several calls the the vendor the transport company and Hime Depot, I still don_x0019_t have my flooring which my installer was scheduled to install last Thursday. 
I spoke with the store manager who could only relay the same info I already had. As of date I still don_x0019_t have an update or my flooring. This is unacceptable. I would like to be compensated for the inconvenience.</t>
  </si>
  <si>
    <t>Rather than being able to buy a part to repair my Hampton Bay outdoor heater, I had to purchase the entire burner unit.  Worse, it came with no warranty.  Luckily it worked, otherwise I_x0019_d have been out 80 bucks.
But your telephone rep Meredith could NOT  have been nicer or more helpful.</t>
  </si>
  <si>
    <t>Yes the Christmas tree we purchased for 120.00 was not big at all the needles still keep dropping off the tree still have bare spots very DISSATISFIED WITH THE CHRISTMAS TREES ESPECIALLY WHEN ON A SET INCOME AND THIS PANDEMIC AND THEY ONLY GAVE US 20 DOLLARS OFF</t>
  </si>
  <si>
    <t>issue not resolved.  rep will not call me back!!!!</t>
  </si>
  <si>
    <t>Great experience with talitha. She was great. I had very little hope I would be able to get the part I needed when I called. She found what I needed, with little information, and part is on the way. Happy with her and home depot</t>
  </si>
  <si>
    <t>Very good service</t>
  </si>
  <si>
    <t>Very happy with service. Appreciated how everything was handled.</t>
  </si>
  <si>
    <t>Receiving mail in a former business partners name at my address is very concerning to my husband and I.  We have checked all our accounts and will continue to be vigilant.  Your representative was helpful.</t>
  </si>
  <si>
    <t>Such wonderful and thoughtful customer service. Thank you so much!</t>
  </si>
  <si>
    <t>Shakirah was easy to talk to and to explain my experience that day in the Uniontown store. I was not pleased or satisfied with the actions of Hannah. She did not provide listening skills or customer service especially. I was surprised as she stated that she was a manager. I don''t like repeating myself and I had to tell her several times. Then for her to lie. When I told her that I purchased the insulation online. She kept saying that oh you said you purchased at the first register or did you say customer service. I don't like to be thought of as a thief. Especially when I told her what I did. I had to make two trips to the store to get all 8 packs of insulation. Between myself and my brother we have spent a lot of money in the past few months remolding both of our houses and if we can't be treated as customers then we shall just go back to Lowes</t>
  </si>
  <si>
    <t>Thank you the service was excellent I see this is something that should not have happened to begin with but I do understand people make mistakes and you were there to correct it</t>
  </si>
  <si>
    <t>I didn_x0019_t do much with Tammy but I_x0019_m sure she is great. It was Jo Milholen that really made the difference and got me back as a Home Depot customer. She was great in helping me. You ought to empower all your customer service people to be like her. Whatever level of training you gave her you should replicate with your other service people. If I hadn_x0019_t written to the CEO it never would have gotten to Jo and gotten addressed and I would be done with Home Depot. I know they tried but they need more empowerment and access to resources and ability to say yes to the customer and help find a solution rather than putting the onus back on the customer.</t>
  </si>
  <si>
    <t>She was very professiona  and pleasant</t>
  </si>
  <si>
    <t>Gwendolyn was wonderful! Got to the root of my problem immediately, and had a kind and caring demeanor. Thank you for having such a great person on staff!</t>
  </si>
  <si>
    <t>Gwendolyn was as helpful as she could be , but your policy regarding my problem was not an adequate answer to resolve it.</t>
  </si>
  <si>
    <t>Excellent customer service.</t>
  </si>
  <si>
    <t>Thank you very much for Taking care of me, and your customers. Much appreciated, Especially this year!</t>
  </si>
  <si>
    <t>Thrilled to have a missing part shipped to me.  Thank you.</t>
  </si>
  <si>
    <t>Yes, you could have done anything or something! Instead lies and more lies! Still waiting on an e credit that was suppose to be issued weeks ago and promised five or so times now! Been waiting for a month but keep being told by the warranty company and corporate that it is being taken care of! Horrendous service and completely unacceptable service! Filed a complaint with the BBB and consumer affairs!</t>
  </si>
  <si>
    <t>Sienna did a great job. Very pleasant and professional. Addressed my issue and got back to me with a successful result very quickly, in fact much faster than expected Very satisfied customer here.</t>
  </si>
  <si>
    <t>I feel it''s a GOOD idea to have a tape recorder running when a Home Depot employee is trying to convince you to open an account to get a discount THAT IS NOT OFFERED!!! We feel SO STUPID!!!</t>
  </si>
  <si>
    <t>Don''t understand why a veteran can't get your military discount on items you require be purchased on line because a particular store does not stock it. I know your record keeping knows if a customer is a veteran, based on their previous purchases. I purchased almost $800 on line and was unable to receive my military discount. Bad customer relations.</t>
  </si>
  <si>
    <t>I had the first customer service representative hang up on me.  His name was Kavan.  He blocked my number.  I called back and the the above customer service representative really cared about my experience.  I am still waiting for the manager to call me</t>
  </si>
  <si>
    <t>The problem was a bit out of the ordinary. It would have been a problem at all stores.  Problem was only escalated to area I encountered the issue in.  Paint mixing machine problem which would exist in all stores.</t>
  </si>
  <si>
    <t>Problem wasn''t solved - eager to fix issue, awaiting call back.</t>
  </si>
  <si>
    <t>I parked at the pickup location and texted and called the store but no one delivered our purchase. I eventually had to go into the store to obtain it. In the store the associate was very helpful.</t>
  </si>
  <si>
    <t>No It worked for me</t>
  </si>
  <si>
    <t>Gabrielle was extremely helpful. She was very professional and courteous while working on solving my issue. She followed up with a phone call like she said she would. I have not had really any good experiences with Home Depot and customer service (mainly in the stores). I normally don''t do the surveys but Gabrielle deserves the credit for being a GREAT CSR</t>
  </si>
  <si>
    <t>Do not deliver damaged items. Then there is no touch up paint to buy? Not sure how that is possible.</t>
  </si>
  <si>
    <t>I am so impressed at the speed and quality/ level of service you provided. Thank you very much!</t>
  </si>
  <si>
    <t>When I go to my local Home Improvement and when I call the 1-800 number I am happy with the outcome.</t>
  </si>
  <si>
    <t>You have a lot of moving parts, and there seems to be poor communications among various elements of Home Depot.</t>
  </si>
  <si>
    <t>When I called to see if I could pick up my item that I ordered they checked and said it just came in this morning will be ready by noon I drove all the way up there only for them to tell me it_x0019_s still on the truck won_x0019_t be available till tomorrow, went back up the next day to pick it up and everybody looked at me like I had to heads, Will do my shopping at Lowe_x0019_s from now on, put my card and close my account</t>
  </si>
  <si>
    <t>There is no closure for the case that was opened. It should not be this hard to get a receipt copy.  The agent was nice but the result has been negative.</t>
  </si>
  <si>
    <t>Got a Home Depot credit card was trying to find out how to get the hundred dollars if I spend a thousand no one was able tell me how.</t>
  </si>
  <si>
    <t>Customer service is the worst. The only solution they came up with is to return my product and purchase from another company.</t>
  </si>
  <si>
    <t>I tried to return the broken light to the store. They told me to contact the manufacturer directly. Then I wound up talking to Home Depot again. The return procedure was rather complicated until I reached the customer service representative. Now I am awaiting the replacement light. Hopefully, it will appear.</t>
  </si>
  <si>
    <t>I purchased countertop install from home depot that included the plumbing.  I paid $560 for plumbing.  The countertop installation was booked many weeks after I paid and had the templating done.  So there was plenty of time for a plumber to be booked.  Home depot did not schedule the plumbing which I learned after my countertops were installed.  I contacted home depot to figure out a resolution and spoke with Laverne. He indicated that he would find a resolution and call me back.  He never did.  I had to reach out to a plumbing company and pay after hours fees to have my plumbing reconnected.  I wound up working with the local store to have the plumbing fee I paid refunded.  I tried doing so over the phone but had to physically go into home depot.
I am doing many projects with home depot right now.  Cabinets (one arrived broken so I had to reschedule my installer and will need to wait 6 or 7 weeks again for my cabinet), countertops in bathroom and kitchen, wood flooring which has been a disaster since day one and I wish I would have gone with someone else.  After two months my floors still aren''t in.  I was measured for a quote on my door and never received a quote.  After contacting the store I received my quote and my door but there has still not been an appointment made and it has been many weeks.  Again, I wish I had gone with a local door company instead of home depot.  In the future I will go directly to local suppliers and installers because EVERY project I have done with home depot has been an issue.  Working with the national number doesn't work and the local store provides little to no support, usually taking a number with no one calling you back.  If someone does say they will try to resolve it they never actually do.  It is just a way to get me off of the phone.  So it takes hours to resolve issues and make multiple contacts to try to get someone to help me.</t>
  </si>
  <si>
    <t>This case is not closed as I have yet to receive a call to schedule what I paid for.</t>
  </si>
  <si>
    <t>Horrible Customer Service.</t>
  </si>
  <si>
    <t>Customer service was very interested in beginning,then as time went on they dragged their feet . The store was very help full but Home Depot customer care just keep switching people and not interested.They gave me credit toward all that went wrong but for what we went through and what we ended up with was not a fair settlement.If some one would like to talk about it they can call me. 908 265-8216.</t>
  </si>
  <si>
    <t>I received a quick response from the manufacturer as a result of my call.</t>
  </si>
  <si>
    <t>Kim was very helpful. I contacted Home Depot the previous year about the same issue. Glad to know it was resolved so quickly. I may be more cautious about products when shopping there, but I will continue to shop. Thank you very much for your time and consideration.</t>
  </si>
  <si>
    <t>Still waiting for the parts delivery. This process takes to long.</t>
  </si>
  <si>
    <t>Kim was great! Promote her!!!</t>
  </si>
  <si>
    <t>The Model Number of my Ceiling fan, that your rep gave me, is inaccurate. I tried searching for that model number
and was not able to get ANY results using a Google search engine. I wanted to order a new Owners Manual but without the correct Model number, that will not be possible.
Otherwise, I got the info I needed, (one week later) that LED bulbs are NOT compatible with my ceiling fan.</t>
  </si>
  <si>
    <t>I really can_x0019_t believe you do not refund unsatisfied customers especially when I paid $170 plus tax for a fire pit that cracked the first or second fire that was in it. No worries though, my credit card company is handling it now since you wanna offer me $50 of some other cheap shit y_x0019_all sell. Never again Home Depot!!</t>
  </si>
  <si>
    <t>Provided the sale price when HD was able to acquire the batteries for the kit</t>
  </si>
  <si>
    <t>I received a text message the day after I had called customer service with the part # that my wet dry vacuum required. Upon checking the part online, I wasn''t convinced it would fit my vacuum so I called again to speak to Jasmine. I wanted to make sure it was the correct part since I had already received one wrong shipment and didn't want to have a second failure. I never heard back from her, nor received any more text messages. So, for me, I feel like your customer is both slow and unresponsive.</t>
  </si>
  <si>
    <t>would like more money off when using bid room..  Lowes does at least 5% when you have a LAR account.</t>
  </si>
  <si>
    <t>My query was not answered. I was transferred to another department and the line went dead.</t>
  </si>
  <si>
    <t>When you come into someone home with a new app measure first</t>
  </si>
  <si>
    <t>I need to be called by the higher management 
May name is Maria 6613734357
Very frustrated and very unhappy</t>
  </si>
  <si>
    <t>I purchased a outside light on line. When I picked it up and got home the glass was broken. I called the store and told them and they said I could return it. Later that day I found out my credit card was used from a Home Depot in Dale City, CA. for 183.84. I called the CA store and found out someone purchased a shelf and had it delivered to the State of WA. To a business that was not me. I live in NY.  So I cancelled my credit card. The next day when I went to return my light. I was told my refund would go back on my card and explained the situation. I could only get store credit. It''s funny how when I purchased it the money came right out. That was 2 weeks ago. In my eyes it is paid for. When I asked for cash I was told there is no option for that. I believe it is very poor customer service for the situation. When I called customer service and explained the situation. They told me that is the policy and hung up on me. Again, very poor customer service. I have a lot of wasted time and effort over something I believe that could of been handled differently.</t>
  </si>
  <si>
    <t>Bullies 
Its going to catch up, if it hasn''t already.
Defense is actionable</t>
  </si>
  <si>
    <t>I would like to know the outcome of my complaint regarding the asst manager, David</t>
  </si>
  <si>
    <t>Chiquita was helpful. The process and frustration of not being able to return something WITH. A RECEIPT was not easy</t>
  </si>
  <si>
    <t>I called in to complain about one of your employees that told me how bad America is and how great China is. I will never buy anything from Home Depot again. I do not support communist companies.</t>
  </si>
  <si>
    <t>My account was compromised. I spoke to 3 or 4 different people and neither one new exactly what to do. Kind of disappointing. I still dont know if information got into the other person''s hands. All hone depot did was reset and the deactivate my account. Seriously sisappointed.</t>
  </si>
  <si>
    <t>Thank you for your help</t>
  </si>
  <si>
    <t>Teach your mangers how to speak to customer.</t>
  </si>
  <si>
    <t>Corey was extremely helpful and efficient!</t>
  </si>
  <si>
    <t>It was hard to reach a live person but after I finally did then my 1st phone call with Michele was great.  After that it was hard to reach her again.  I wanted my full story to reach Leadership so I emailed a 2 page letter with 4 pictures.  I had to email it twice for Michele to finally get it.  Then things took off and I quickly received a call from Management and someone was sent out to my home that same day.</t>
  </si>
  <si>
    <t>The automated call tree is impossible. It''s lengthy and requires navigation through several menus and submenus that are largely similar/repetitive. I literally hung up once because I couldn't find the option I wanted and it took too long. I called in a total of 4 times before finding the correct menu navigation to get help.
Once I was connected to someone things were very smooth.</t>
  </si>
  <si>
    <t>The experience was good.</t>
  </si>
  <si>
    <t>Well since you asked....
The product... a Rigid Table Saw is excellent.  An HD product.  
The packaging was unbelievable...  not in a good way.  
It took two full garbage bags to get rid of the Styrofoam!.  This is not acceptable.  USE PAPER / Cardboard!   HD are big supporters of FSC forest products.  Well step up!   Use forest products!  
Although I will be bragging about my saw, I will be dumping on you folks about the packaging.  
Thanks for listening.  Respectfully...</t>
  </si>
  <si>
    <t>Return policy is not consistent</t>
  </si>
  <si>
    <t>Less robo services. Extremely hard talking to a machine that has limited services.</t>
  </si>
  <si>
    <t>Extremely rude, she would talk over me and not give me a chance to speak with anybody or supervisor.</t>
  </si>
  <si>
    <t>Give military discounts on all items to include sale items.</t>
  </si>
  <si>
    <t>Yes you should terminate any employee who does not follow the guidelines we have in place due to virus</t>
  </si>
  <si>
    <t>Very disappointed</t>
  </si>
  <si>
    <t>Angela was very courteous and helpful.  She got me what I needed with very little time.  If I could speak with her all the time, I would be happy.</t>
  </si>
  <si>
    <t>Anitra was extremely friendly and took care of me quickly.</t>
  </si>
  <si>
    <t>I was trying to get text messages on my employees purchase but the representative didn''t know that commercial accounts can not get text messages. At least that was what I was told by card services. So, I was on the phone much to long to not get what I wanted done accomplished.</t>
  </si>
  <si>
    <t>wow, great customer service, patient, helpful, resolved my issue immediately.</t>
  </si>
  <si>
    <t>The call was a disaster wasting well over an hour of my time to get absolutely nowhere progress-wise. Your business systems for generating accurate receipts for clients using gift cards is a hot mess -- and totally and wildly inaccurate and sloppy. You cause businesses like mine unnecessary headaches trying to rectify receipts that do not reflect accurate totals and your service center people are not equipped with proper information to handle this mess. Clean up your systems and stop causing confusion and wasted time for customers, and our accounting departments by not showing discounts provided by gift card usage and other discounts. I cannot tell you how unprofessional it is for you to have a computerized system that does all this for you and for you to have this set up improperly, giving customers BAD and inaccurate information. And for your customer service people to be largely uninterested in listening to our real-life, in the trenches perspectives on how this bad process harms our business systems and what we suggest for rectifying it. Your last agent on the call was rude, tone deaf, and unprofessional. Feel free to ring me to discuss this more. As a professional business systems consultant, I would think you''d be interested in my free and professional opinions on this and not basically being told to shut up by your customer service people. - Laura Rhoades, 217-778-1687 or laura@dogoodconsulting.org
PS. Answer #1 based on geography: if we had another option closer to us, that answer would be different. And moving forward, online purchases WILL go somewhere else until you solve this critically important (and simple) problem.</t>
  </si>
  <si>
    <t>Excellent customer service, as usual. Thanks to everyone that resolved my issue.</t>
  </si>
  <si>
    <t>Look at order number WG24082910 and try again to explain what happened! Home Depot knows it, and doesn''t care. Customer service at HD is at an all time low.</t>
  </si>
  <si>
    <t>Bought GE washer/dryer combo 11/02, delivered 11/06, called store to report problem, replacement of washer not addressed until I contacted BBB. So I would say overall your customer service policies need to be improved.</t>
  </si>
  <si>
    <t>Jason was VERY helpful. DB</t>
  </si>
  <si>
    <t>BRIA was excellent and should train that horrible so called manager in Upper Marlboro</t>
  </si>
  <si>
    <t>I_x0019_m not sure why getting a patio door measurement and quote options has been so difficult. It_x0019_s been months now.</t>
  </si>
  <si>
    <t>Horrible experience with mamgment. I will never shop at Home Depot again. The worst customer service I have ever felt with.</t>
  </si>
  <si>
    <t>Rebecca (Customer Service at Lake Pleasant Store, Peoria, AZ) was also very helpful!  Thank you!</t>
  </si>
  <si>
    <t>TYNASIA did her best but I am 100% dissatisfied with the resolution of my problem.</t>
  </si>
  <si>
    <t>Hello,
I spoke with 3 Home Depot associates before BIZZELL who tried to assist me and he was very insulting and continued to blame me for not using my official Home Depot 10% off coupon during prior to expiring the day before. 
I was waiting for the very expensive shed to come back into stock. Unfortunately it did one day to late. 
I have spend over $15,000 dollars at Home Depot in the 1.5 years at a Pro member and was very insulted.  
I made sure I let Bizzell know how insulting he was with me multiple times during g our conversation. 
Regards
Mike DiVincent
897090@gmail.com 
727-423-403+</t>
  </si>
  <si>
    <t>very thankful for both Victoria and the person i spoke to before her, Luis!</t>
  </si>
  <si>
    <t>Cameron hung up on me when I told him that I couldn''t understand him because we may have a bad connection or his mic needed to be adjusted.
I called again and Victoria returned my call and she was very helpful and I could understand her clearly.
Fortunately Cameron isn't typical of the Home Depot folks I've dealt with over the years.</t>
  </si>
  <si>
    <t>For Home Depot to constantly advertise an item for months and not have it available is not the right way to do business. I went to a competitor and it the product is being shipped to me at no cost. Please get you eggs lined up in a proper professional manner.  JK</t>
  </si>
  <si>
    <t>I am still waiting for my order to be delivered. I have accomplished absolutely nothing by contacting you customer service. My HomeDepot manager has yet to contact me for a resolution!!!</t>
  </si>
  <si>
    <t>was trying to buy an item that wasn''t in my home store, but 1.5 hrs away. Site said "limited quantity". Was trying to get it shipped or, at lease, pay for and put on hold til I was able to get there. She said there was nothing she could do. I FINALLY got through to the store and they held it for me.</t>
  </si>
  <si>
    <t>This has been a very frustrating process. I have made several calls in, the first call was 9 days ago. Zero response. Then last Monday, no response. Then om Friday someone finally started a case. Home Depot doesn''t seem to value the safety of their customers, especially when it comes to sexual harassment. Where I live Home depot is the only place we can go besides Menards. That's it. I do not feel safe in your store, and it has taken over a week and nothing has been accomplished.</t>
  </si>
  <si>
    <t>Wish you could immediately talk to someone immediately</t>
  </si>
  <si>
    <t>When dealing with customers a cashier shouldn_x0019_t assume how someone wishes to pay or how they want their receipt.  I completely understand if this were to happen in error but this didn_x0019_t, this happened because the cashier was too concerned with watching the evening news on his personal cell phone while at the register</t>
  </si>
  <si>
    <t>Had been checking on a item for weeks at several stores up and down I5 corridor was told it would be in on 4th of December when I went low and behold it was 80$ more how convenient for you. This left a terrible perception of Home Depot and will be closing my account in January and shopping at Lowes instead.</t>
  </si>
  <si>
    <t>Aquilla was incredibly helpful, professional, &amp; kind.
I was extremely pleased with my experience speaking with her.
She was delightful.</t>
  </si>
  <si>
    <t>need technical info about hampton bay bath fan
service rep is not versed in mechanical details, had to call them and do their best to pass it on to us
said we could speak with them, tried to transfer and got disconnected
can you have tech rep from their company call me at 678-232-2965, model #7114-01</t>
  </si>
  <si>
    <t>Great experience!</t>
  </si>
  <si>
    <t>Ken in Millwork dept at Cadillac MI store Went above and beyond helping me to get my dream door. He followed up daily and worked very hard to provide the perfect door I_x0019_ve been looking for   He needs a big pat on the back and a raise   thank you Ken</t>
  </si>
  <si>
    <t>I wasn''t expecting to receive a $20 gift card. That was above and beyond. Thank you Lynnyia!</t>
  </si>
  <si>
    <t>Bianca was terrific. Terrific.</t>
  </si>
  <si>
    <t>One (customer) would benefit greatly if one could reach a real person a lot sooner in the calling process. I would be easier to explain what service is need rather than trying to figure out which button on a phone to push.</t>
  </si>
  <si>
    <t>I''m having only one issue; I was told I would receive an email with the tracking number of the replacement part, which I have yet to receive. I was told it would either ship overnight Friday or Monday (my kitchen sink is currently without this part) and I would be provided a tracking number. In case she wrote down my email incorrectly, here it is again: landman@swbell.net
Other than that, I'm very pleased; it was a great experience. Barry</t>
  </si>
  <si>
    <t>This issue has not been fully resolved yet. Still waiting to hear back from an email I sent to Karen.</t>
  </si>
  <si>
    <t>Karen was very helpful and fixed the problem immediately and had items shipped to my with in a couple days.</t>
  </si>
  <si>
    <t>Operator seemed to resolve matter but hanged up before finished speaking. I will watch for the credit to my account. Thanks</t>
  </si>
  <si>
    <t>Bought a $900 toolbox , when it was delivered the driver broke off the center caster wheel  and didn''t tell me. Missing to large drawer and to small drawer pads. Went to the store customer service for help and they could not get a holed of the manufacture so he I am with a broking wheel and missing pads and no help from you. I will make large purchase like this elsewhere next time.  CA Hofmann Construction Inc. JR Hofmann 909 969 1361</t>
  </si>
  <si>
    <t>The first male associate who took my call and processed the refund provided terrible customer service. Feel free to contact me directly for added details.</t>
  </si>
  <si>
    <t>I received a phone call on Friday that I missed and am hoping to receive a return call on Monday. It would have been nice to get an email and/or text follow-up, too.</t>
  </si>
  <si>
    <t>Keep up the great work!</t>
  </si>
  <si>
    <t>So what''s nice told me was to take it back to the shipper UPS. Well the shipper was fedex was the 1st problem. And then you have to talk to fedex to get a return done. And that has not been completed yet either. Show far, all I can say about home depot is I've got hosed for $1500.  trying to send it back has not worked so far.</t>
  </si>
  <si>
    <t>Customer service in the store was horrible and the customer service agent who took my complaint was not friendly at all. Overall a very disappointing experience.</t>
  </si>
  <si>
    <t>The young lady was very professional and courteous great service.</t>
  </si>
  <si>
    <t>Gina went above &amp; beyond expectations! Polite, accommodating, caring customer service. She really listened! Thank you!</t>
  </si>
  <si>
    <t>None, she was efficient and helpful.</t>
  </si>
  <si>
    <t>she performed her job and answered my questions ar far as if i wanted to return it for any reason.</t>
  </si>
  <si>
    <t>I am just very disappointed after explaining our situation and how the store false advertised the price for their package deal and then charged us still $500 more , all the representative could say was sorry.  Didn_x0019_t try to look at the receipt and the picture I took of the advertising and tried to perhaps give us a refund or store credit considering people at the store said they didn_x0019_t have the power to do that. And the systems were down and kept stating different prices.  I mean it was a very unpleasant situation and made your company look terrible, especially for being such a large, successful company.  A shame nobody wanted to make things right!! Very unfortunate!!</t>
  </si>
  <si>
    <t>I hope you followed Thur with the store</t>
  </si>
  <si>
    <t>Better communication between the store and inventory. My project is still not complete as the incorrect color trim was sent.</t>
  </si>
  <si>
    <t>Your system is flawed - and it cannot be cured by phone or in the store - only at home on your computer.</t>
  </si>
  <si>
    <t>It''s important to note that Patricia was NOT the problem.  The stupid draconian policy re: perks and Home Depot's blatant and obvious ploy to have a program that can minimize rewards by having ill-published rules with which even its own employees are unfamiliar.</t>
  </si>
  <si>
    <t>Vendor was very slow to respond and react with timely actions. In total, over six weeks to do a simple water heater installation. This was an emergency and six weeks to installation with a cost that was over $500 more than local contractors was disappointing. Reevaluate local vendors in this area.</t>
  </si>
  <si>
    <t>I ordered a gas dryer instead of electric. There was no way to swap them or change them, without cancelling my whole order which ad 4 other appliances. Very frustrating. Its not getting delivered until feb 2021, and i noticed my error less than 24 hours later but there was nothing anyone could do.</t>
  </si>
  <si>
    <t>Its a busy season but when I go a hold of someone to help me ,they went above and beyond to assist me.good job keep it up.</t>
  </si>
  <si>
    <t>This is not so much Jose''s fault, it is more the fault of Home Depot.  I purchased a product (Commercial Electric Smart Bulbs).  He informed me that they are not available, so even though I have a 5 year warranty, I can not get them replaced.  What sort of warranty is that???</t>
  </si>
  <si>
    <t>I have contacted the Customer Care number multiple times over the last two months and tried and tried to get my issue resolved. I never heard back from Diane M at 1-800-910-6704 at ext 85578 despite numerous emails back and forth and a phone conversation. Another person emailed me some information and I never heard back from her (Karla C - supervisor of Private Brands, 1-800-910-6704) who offered a $65 electronic gift card as compensation. I accepted this gesture and never heard back from her. 
I have kept all of my emails back and forth from these people.
I spent an hour on the phone last week talking to four people. The last person said they would look into the parts that I need and has not gotten back to me.
I am extremely disappointed and frustrated.</t>
  </si>
  <si>
    <t>The manufacturer of firepit should not be used by hd. Extremely bad standards very sub-par. The mesh lid warped 1st use, handle warped too. Cover rusted within 3 days . Thought that was extent of problem but when I looked further, the whole thing was starting to rust AND some of the protective coating on bowl had chipped off. It was a total piece of junk.</t>
  </si>
  <si>
    <t>I was very pleased with my outcome and quick service.      Hopefully this part will end my problem.</t>
  </si>
  <si>
    <t>Jesus'' excellence sets a very high bar!</t>
  </si>
  <si>
    <t>I usually deal with the same girls near the contractors desk for ck out .they deserve a lot of credit for handling issues more than the experts behind the contractors desk....paul visoky 570 709 4709</t>
  </si>
  <si>
    <t>I haven_x0019_t received the part I had to order but the service person was very fast in replying to me and telling me what I needed.
Thanks! I hope it works when I get it.</t>
  </si>
  <si>
    <t>This case is still open. I''m waiting to hear from Kevin when the anticipated backorder for this product will be available. I need this exact product because it's for new construction, and the opening in the wall was built to accommodate this unit. Kevin has been helpful so far.
Len</t>
  </si>
  <si>
    <t>Follow up by Mfg. As promised issue resolved quickly.</t>
  </si>
  <si>
    <t>Shandra truly and actually restored my faith in humanity :) Thank you for providing this help.  I bought Christmas lights at Lowe_x0019_s for our home last year and they did absolutely nothing to help when they didn_x0019_t work this year.  It_x0019_s a very frustrating and recurring problem, but Shandra was so kind and went above and beyond to remedy the issue I had with our Home Depot lights not working.  Thank you!</t>
  </si>
  <si>
    <t>Neesha was fine, very friendly &amp; helpful, but I never did get a call back about the lights that weren''t working.</t>
  </si>
  <si>
    <t>Neesha was very helpful in connecting me with the manufacturer.  The manufacturer recommended a step to fix the problem, but it did not work.  Please keep the ticket open so I can call back to see if there are other ideas.</t>
  </si>
  <si>
    <t>Yes, I am still waiting on what somebody is going to do about my defective Christmas tree. The stores in my area are out of stock and we really like this particular tree and were hoping for a replacement. 
                       Thank You,
                       Dwayne Eveler</t>
  </si>
  <si>
    <t>I took the item involved back to the store and got a refund.</t>
  </si>
  <si>
    <t>The CSR Jaeda was wonderful. Perhaps you could do a survey about the poor web experience, the confusing product info or lack there of entirely, the lack of samples at the store &amp; the product description which is inaccurate.</t>
  </si>
  <si>
    <t>I called looking for replacement bulbs for my Christmas lights, only to be told that you don_x0019_t carry them (they are very specific). Deirdre offered a gift card, which then allowed me to purchase a somewhat similar product. All in all Deirdre provided excellent service, although she was unable to help me locate what I wanted_x0014_she provided a workable alternative.</t>
  </si>
  <si>
    <t>Ya still not resolved and it_x0019_s been three weeks the costumer service is not great at ALL</t>
  </si>
  <si>
    <t>This complaint is against store 1412 in Cabot, Arkansas
I went to this Home Depot today (November 25th)  to find out information about some countertops only to be told that no-one would be available in that department until Saturday! While looking around at kitchen units, the floor space was cluttered with, what I assume were displays, but they were extremely unorganized and looked like someone had just placed them there for convenience. A hazard to customers!!
I was so annoyed with the situation of no-one to help us that I asked to see a store manager. He approached me with an attitude and certainly wasn_x0019_t in the mood to hear about a complaint (I wish I had got his name but I_x0019_m sure you can find out by calling who was working that day). I explained my concerns and told him I would shop at Lowes next time to which his reply was _x001C_okay_x001D_. I then went to the floor tiles and needed help with some adhesive. Someone had to be paged and after 10 minutes, still no help. 
The week prior we were looking at appliances. NOT once did the man get out of his chair and ask if we needed anything. Anytime we had a question we had to go to him and ask. I guess he was tired that day. We ended up buying a side by side fridge and dishwasher at Lowes. Nearly $3,000 could have been spent with Home Depot. I am not going to tolerate that kind of poor service two weeks in a row.</t>
  </si>
  <si>
    <t>The issue I called on was NOT resolved. We are in discussions to start using another company for our business construction supplies. Somehow Home Depot changed our account and attached it to a non-related account, which locked us out. Supposedly fixed now??
Also, we do not receive the emailed invoices any longer. This was set up as an automatic feature every time the card is used. The missing ones were supposed to be emailed last week after discussing this with another Service Rep. but that didn''t happen either! I don't know what is going on with Home Depot, but after 7 years of having this card, we have been disrespected and treated like we don't matter after paying this account in full every month, so that can be reciprocated. Nobody follows through with their commitments and that isn't productive for our business. Extremely disappointed and will spread the word on how we were treated after being a loyal customer of yours for years!!</t>
  </si>
  <si>
    <t>After installing gas oven you left house with gas leak!!  The house could have blown up according to a professional!  I have made 26 phone calls and have talked with 36 people and have NO one helping.  AND I STILL DO NOT HAV AN OVEN!  You people are pathetic and do not care.  Your people have said they will call me back and no one has done this.  Now in my opinion you tried to blow my house up and it is time to take further action because you are all to self centered to even call me back</t>
  </si>
  <si>
    <t>Everyone was unhelpful, and uncaring in regards to exchanging my hot water heater. Very disappointing experience. I ended up buying a new hot water heater at Lowe''s, despite mine being under warranty. I would strongly advise my friends and family not to shop at the home depot. I am also a contractor, and I will recommend Lowe's or another local building supply company to all my customers as well.</t>
  </si>
  <si>
    <t>Handled issue very quickly</t>
  </si>
  <si>
    <t>I would like a response back on my call and comments and your system for contact via chat and via phone are cumbersome...much more so than others customer serviice lines I have needed in the past..frankly I was suprised and the hoops to get to a care agent...chat is worthless.
I fully expect someone to get back to me in person concerning my issue.</t>
  </si>
  <si>
    <t>You need to create a system to make the Military discount AUTOMATIC , as Lowe''s has done. It should be added th the Home Depot account setup.</t>
  </si>
  <si>
    <t>I was pleasantly surprised at the ease at which my warranty claim was handled and the correct result  it achieved.
Good job Ana!!</t>
  </si>
  <si>
    <t>CUAUHTEMOC was very helpful and was able to finally help me get a positive resolution with my issue. Other calls to phone support, a visit to a HD store, and messages to the social media team we''re not helpful at all. The social media team was by far the least helpful out of all the teams. This is odd as I've had much better luck reaching out to other companies on their social media page. 
If I wasn't persistent and came across CUAUHTEMOC, I really don't think my issue would have been resolved. Aside from CUAUHTEMOC, overall my customer experience and support were very disappointing. Especially since my issue was with an in house HD brand.</t>
  </si>
  <si>
    <t>Customer Support Rep i talked to was professional, courteous, and very informative (and was based in the US).  Much appreciated.</t>
  </si>
  <si>
    <t>Fairly straightforward experience.... a lot easier than the purchasing experience a week earlier! Customer service was a great help and quickly resolved the reason I was calling for.</t>
  </si>
  <si>
    <t>I shared problems with 2 items but only one was addressed and it was addressed with a token credit I''m still waiting to see.</t>
  </si>
  <si>
    <t>Support person knew what to do and solved my issue.</t>
  </si>
  <si>
    <t>The store itself was not very familiar with this process of me bringing in email receipt for store credit but they found someone who was. That was on the phone as I have not returned the lights until I get the new ones</t>
  </si>
  <si>
    <t>We have been told that the LED Driver will be replaced on our outdoor Christmas tree.  It is not still under warranty, but this will be a wonderful outcome to have the 5th of our Christmas trees to light.  We were treated with courtesy and professionalism, and I am impressed!</t>
  </si>
  <si>
    <t>Was mailed 2 receivers after conversation, they were the wrong model for the fans but i tried them since thats what they sent me. I went from having lights and no fan to no lights and no fan. I returned both fans with the new receivers shortly after.</t>
  </si>
  <si>
    <t>Jesus was very helpful. 
Made it easy to get resolution that was looking for. 
Went the extra mile and returned call as promised.  
Thanks Jesus</t>
  </si>
  <si>
    <t>Great fair treatment by Home Depot.</t>
  </si>
  <si>
    <t>I called three times to see about the warranty on the product or even buy a part I needed the first time I called I was directed to Electric general and left a message no call back I figured because of the virus.  Second time I called I was on hold a long time and got cut off.  The third time I called I got Jesus right away with no wait.  He contact general electric and they''re service was out due to covid and he got me a gift card for the product.  I went back  into Home depot this past weekend and got some more lights and back up in my daughters room .  She is very excited to get her light up and going.  Jesus was a big help and our family thanks him!!</t>
  </si>
  <si>
    <t>I am extremely unhappy with the support for the issues I_x0019_m having on Hampton Bay fans. I sent you photos of the receiver that melted and nothing back from you guys.</t>
  </si>
  <si>
    <t>Ginelle was very helpful, responsive and nice!</t>
  </si>
  <si>
    <t>Excellent service.</t>
  </si>
  <si>
    <t>I don''t have any resolution, I have no idea if I will be refunded or sent a new vanity. I would like to know.</t>
  </si>
  <si>
    <t>I was actually a bit surprised that they were willing to replace the damaged item. I''m not acustomed to that. I was also surprised with the attention my case was given. Didn't expect the call backs, which left me extremely grateful satisfied.</t>
  </si>
  <si>
    <t>Great</t>
  </si>
  <si>
    <t>Hold time was a bit long, but otherwise effortless.</t>
  </si>
  <si>
    <t>Did very good job</t>
  </si>
  <si>
    <t>I still need the remote that was missing from the tree box.</t>
  </si>
  <si>
    <t>all is well</t>
  </si>
  <si>
    <t>Excellent Customer Service. Went above and beyond.</t>
  </si>
  <si>
    <t>We purchased a new build and do not have the receipts, we should not have to pay for replacements</t>
  </si>
  <si>
    <t>everyone was extremely helpful</t>
  </si>
  <si>
    <t>I sincerely appreciated the follow-up and updates to answer my questions, which enabled me to place my order for the CORRECT resplacement part for my Patio Heater.
GREAT TEAM WORK!</t>
  </si>
  <si>
    <t>Brittany is an asset to HD''s Customer Relations department.  She was courteous, informative, invested in problem solving, and followed up with me by email and phone as my case progressed,  I could list many more refreshing attributes for Brittany and her person-care approach to my frustrating  event.</t>
  </si>
  <si>
    <t>Very satisfied with Home Depot support resolution expediter Davell. He documented everything that I said and got the ball moving to get replacement parts. 
Not at all satisfied with having to find out about a burn hazard recall by plugging in our very expensive tree and having to call support. No notification what so ever. 
Received replacement parts 3 days sooner than stated in emails.</t>
  </si>
  <si>
    <t>Replacing the fuses in the net light set was was tricky and tedious.</t>
  </si>
  <si>
    <t>Aún no me a llegado la pieza para el Abanico</t>
  </si>
  <si>
    <t>Jesus was so helpful, he really went above and beyond. He even followed up with me days later to update me on the progress of shipping my replacement cord. I''m actually shocked at what a thorough &amp; helpful cust svc experience I had. Thanks :)</t>
  </si>
  <si>
    <t>Jesus was wonderful!!</t>
  </si>
  <si>
    <t>Juan was extremely courteous and professional. He listened intently to my situation, and came up with a very satisfactory remedy for me. Juan certainly is dedicated to providing exemplary customer service. Kudos all around! =M=</t>
  </si>
  <si>
    <t>It''s not Juan's fault that the compressor we bought is already failing.  The fact that I now have to go through an outside company for a warranty repair is not awesome.  The first one was damaged and we had to take it back.  This one has been in service for less than a month.  Juan did what he could for me, and that is appreciated.</t>
  </si>
  <si>
    <t>This was one of the best customer service experiences I have ever had. He was nice, informative,  and helpful. When I had an issue it was quickly resolved.  There were also many follow up calls from this person  informing me of the status of my claim. If I could tip them i would.</t>
  </si>
  <si>
    <t>the tech guy was fantastic</t>
  </si>
  <si>
    <t>It took extensive research on the part of your representative to locate the correct case, receipt, and file.  She worked an extremely difficult task and made it very positive outcome. She is a wonderful asset to the home depot team.</t>
  </si>
  <si>
    <t>Xavier did a very good job he got what I needed in a very short time the problem was it took me three or almost 4 days to get to somebody that would give me what I needed that was the only problem I had but Xavier did a wonderful job he was very knowledgeable very polite and he helped me a lot and got me what I needed</t>
  </si>
  <si>
    <t>The customer service and the end result far exceeded my expectations. Jose did a great job taking care of my request clearly contributing to Home Depot_x0019_s success.</t>
  </si>
  <si>
    <t>Great customer service</t>
  </si>
  <si>
    <t>Having a recall on a product that is seasonal an being told I''ll receive the replacement part in 7 to 12 business days is totally unacceptable.   The part is a plug in control for a Christmas tree and Christmas is over in 2 weeks.  You would think the replacement control would be in-stock at their stores since they sell the trees.</t>
  </si>
  <si>
    <t>Gladys was so friendly and knew my problem immediately. I''m so happy she helped me fix it so fast.</t>
  </si>
  <si>
    <t>Hasta ahora todo está excelente nunca dude en comprar en Home Depot por eso mismo por la calidad del servicio que brinda al cliente y su garantía son excelentes como compañía</t>
  </si>
  <si>
    <t>Muy eficiente servicio,  me pudo ayudar con todas mis dudas y me dio las respuestas requieras,  se preocupo en llamar a la tienda para que cuando yo fuera no tuviera ningún inconveniente la verdad lo felicito por su colaboración,  gracias</t>
  </si>
  <si>
    <t>Thank you for great customer service! Merry Christmas &lt;„</t>
  </si>
  <si>
    <t>The gentleman I spoke with at customer care was great. The service at the store was terrible. I_x0019_m holding judgment on going back awaiting to see how this turns out</t>
  </si>
  <si>
    <t>Atanacio your attitude towards your work is on an entirely different level. Good going! I am sure you are a valuable member of your customer service team.I am incredibly pleased with the quality of customer service provided to me.</t>
  </si>
  <si>
    <t>Hi Yuvette was very friendly and nice during the experience.  I don''t know if my issue will be resolved.  I was sold a defective product.  Hoping...
Jeff</t>
  </si>
  <si>
    <t>Cannot get the problem straighten out on my Glacier Bay toilet.</t>
  </si>
  <si>
    <t>Surprised by how easy and convenient she made it.  Totally unexpected.</t>
  </si>
  <si>
    <t>The part that I was looking to replace was discontinued and is obsolete so there is nothing more that could have been done. Dalela did her best to research and to try to help me out. I was completely satisfied with her efforts.</t>
  </si>
  <si>
    <t>Latefah was incredibly kind, understanding and knowledgeable. She was so helpful and took care of my concerns effortlessly. I think Latefah is a true professional and her personality is  extraordinarily suited to a customer service/ helping others type of work. I felt totally assured that Latefah knew exactly what to do and she was right! She followed through, as well! A true pleasure during these tough times. Thank you!!</t>
  </si>
  <si>
    <t>had to wait 15 minutes, but was able to get my question answered.</t>
  </si>
  <si>
    <t>For the second time a pickup order has been generated with NSD (the first one on Nov 8). Talking to a NSD rep is next to impossible, so as before you simply get an email with a tracking number that says you_x0019_re registered when you look it up. Then you wait &amp; and wait &amp; and wait &amp; since Nov 8th. As I understand it, the return order is only good for one contact on the day of the pick up. If you happen to be on the toilet, missing your call, that_x0019_s it &amp; no message, no follow up that you missed the pick up. You simply unknowingly continue to wait for a call that never comes. Until you contact THD again and have another pickup order generated. The pickup order says nothing about a proposed date &amp; only that you_x0019_re _x001C_registered_x001D_. I rated Renae poorly because the only service offered was a repeat of an already flawed process. Is there anything that could have improved this experience? Yes! Have someone come get this damn return out of my garage. And have them let me know they_x0019_re coming and when.</t>
  </si>
  <si>
    <t>I do not have a path to recycle the damaged / replaced Xmas lights.  Home Depot would not take them to return to supplier or recycle them.</t>
  </si>
  <si>
    <t>The customer service I received was great!</t>
  </si>
  <si>
    <t>I have been a customer as a real estate developer and builder for more than 18 years. Now you are going to lose me and lose my Facebook friends, my Linkin''s friends and all my other social media outlets' friends forever. The message for myself and for them would be do not ever involve in business with Homedepot because Homedepot is niether reliable, nor trustworthy
The message is not out yet but if you do not help me resolve my issue, i will take this message to all my online friends and followers
Now you need to take this message to your supervisor and had him/her call me at 586-850-1170 otherwise they may blame you for not taking an action.</t>
  </si>
  <si>
    <t>The only reason why I used the Home Depot is because I didn_x0019_t want to deal with the headaches of a construction project. But turned out to be a mistake. No more Home Depot for me</t>
  </si>
  <si>
    <t>I bought a ceiling fan with a light and a remote control. I paid to have it installed, requiring a very tall ladder. After installation, I found that the fan and light could not be double-switched to the wall switch, based on your customer service. I would not have bought the fan if I had known. Please ask manufacturers to put a notice on the box of ceiling fans with a remote.</t>
  </si>
  <si>
    <t>A disaster from the beginning. It came damaged. I contacted Home Depot and spoke to Mincey who did assist me and was very friendly, but I was sent back and forth with the manufacturer and the store and as always each person said the other one was responsible to replace. I still have the broken unit and now I have to get it to a store and try to return it. The SAME EXACT situation occurred when I bought a refrigerator there. I should have known better.</t>
  </si>
  <si>
    <t>I love Home Depot but my recent experience with trying to have a door delivered has truly disappointed me. I will still shop with your company but for now I don''t have the same level of confidence as I did before. Candis was very nice and tried to help. I appreciate her.
Thank you</t>
  </si>
  <si>
    <t>Tener empleados como la Sra. Analida en P.R. dispuestos  a ayudar al cliente y buscar soluciones antes de decidir que vuelvan a la tienda para hacer una devolución! De verdad que es impresionante q alguien de afuera de mi país pudiera buscar soluciones, se preocupara por dar un buen servicio y en la tienda de Puerto Rico  no haya esa misma calidad! Deberían auditar esa área q es tan o más importante para ustedes ya q eso genera grandes pérdidas en ventas! Agradezco el excelente servicio de la Sra Analida y por preocuparse dando seguimiento a q se haya resuelto mi situación! Gracias a ella no perdieron la venta!</t>
  </si>
  <si>
    <t>Customer service rep was very knowledgable and helpful but when spending $400 for a Christmas Tree, one should not have to wait 3 weeks for a part in order to use it.</t>
  </si>
  <si>
    <t>They never called me back to troubleshoot the product. It''s been 3 days and nothing</t>
  </si>
  <si>
    <t>Sienna was awesome and did a great job getting me a gift card to complete my warranty return. Home Depot and Husky''s warranty return policies need to be updated on their respective websites to reflect that you cannot just return a warranty item with receipt to the store, even though it is indicated as such on both websites. This is a Home Depot entity and this should be a smooth transaction, especially with the availability of my purchase receipt and warranty policy. Unfortunately, your store policy and managers seem unaware of how to help a customer in this situation. Once again, if it weren't for Sienna, this complaint would be much longer. She was your saving grace and should be recognized as such.</t>
  </si>
  <si>
    <t>The Fairfield, AL location still did not offer my warranty properly.  A BBB case has been filed.</t>
  </si>
  <si>
    <t>I LIVED A NIGHTMARE FOR A WEEK AND A HALF TRYING TO GET A APPT FOR MY DISH WASHER. I TRIED ON THE PHONE AND ONLINE AND KEEP GETTING NO ANSWER OR TECHNICAL ERROR. I DID FINALLY TALK TO CHIQUITA SHE GAVE ME APPT THAT I TOLD HER I COULD NOT USE BUT SHE SAID ALL I HAD TO DO IS CALL LG AND CHANGE IT. I TRIED THAT AND THEY WANTED A  SMW NUMBER THAT I DID NOT HAVE. I DID FINALLY TALK TO LALANI WHO TRIED HERSELF TO CALL AND HAD THE SAME PROBLEMSO SHE SENT AN EMAIL TO BEN SMITH WHO I HAVE NOT HEARD FROM. I TRIED AGAIN YESTERDAY, GOT THRU MADE APPT AND THE REPAIR MAN CALLED ME LAST NIGHT AND CHANGED THE APPT FOR WHEN I WILL BE HOME. LALANI WAS THE BEST AND MOST HELPFUL!! SHE DESEAVES A RAISE!! SHE MADE ME AS A CUSTOMER FEEL VALUED.THANK YOU SOOOOO MUCH LALANI, YOU ARE THE BEST!!</t>
  </si>
  <si>
    <t>I generally have a good experience with HD but the last few orders have been a nightmare. Order custom Blinds for my House and got the run around from both the store and customer service . Item was listed as delivered but never arrived called the store advised to call the customer service number . This occurred five (5) with Multiple trips to the store. No true Clarification of next steps . Will most likely look elsewhere for home improvement going foward</t>
  </si>
  <si>
    <t>I was placed on hold and then resent to the back of the queue.</t>
  </si>
  <si>
    <t>Had to wait 1 week for home depot to just come look at the appliance then they wouldn''t let me pay extra to express my part that was needed I have the part now but can't get someone to service the dryer until 12/13. I was on the phone with the scheduler and told her that my part would be here that day and she had an opening on 12/10 but she wouldn't schedule me until the part was physically in my hands. I've been calling a few times a day to see if someone cancelled with no luck I'm very unhappy about this I feel that the service is unacceptable.</t>
  </si>
  <si>
    <t>Jaketa was awesome! Her personality, vibe, knowing her job and very helpful! She_x0019_s the kind of person that every company need_x0019_s to handle people and situations! You_x0019_re very lucky to have Jaketa on your team!
Thank you,
Dave</t>
  </si>
  <si>
    <t>STILL HAVE NOT RECEIVED OUR REFUND. 
November 1, 2021
Home Depot Headquarters
Attn: Ms. Carol B. Tome, Chief Financial Officer 
2455 Paces Ferry Road SE
Atlanta, GA 30339
Dear Ms. Tome: 							Order ID: H0349-378529
    This letter asks for your assistance.
    On September 30, we submitted a request for refund. Due to circumstances preventing the store from crediting the debit card through which the purchase was made, we had to agree to a check reimbursement (Enclosure 1). Please assist in ascertaining the status of this reimbursement. Thank you.
Sincerely,
Garey N. Mann II
Encl. Home Depot Customer Copy-Refund</t>
  </si>
  <si>
    <t>Heartfelt Thanks to Vantinus,for her expertise &amp; patience.</t>
  </si>
  <si>
    <t>I really feel that some kind of an incentive should be offered considering the effort I have had to put forth to get this matter resolved.   The Customer Service Rep who called me was clueless.  If you_x0019_re going to follow up with a customer you should be aware of the issue.    Not only did I not receive the product I ordered but my feeling is that Home Depot doesn_x0019_t really care.</t>
  </si>
  <si>
    <t>This has nothing to do with Shakeia, she was very nice and professional. I know this would have never gotten resolved if it were not for the Attorney General''s office writing a letter to Home Depot. For that, I will not do business with Home Depot again. I felt I was not listened to until they sent a letter. My request was not unreasonable to begin with and I felt hopeless to get resolution. This is not good customer service, each situation deserves a fresh set of eyes on the circumstances, not a blanket explanation and close the door.</t>
  </si>
  <si>
    <t>I am still waiting for my compensation.  I have made several phone calls but to no avail.</t>
  </si>
  <si>
    <t>I_x0019_m missing a part for my air compressor. I have a three year extended warranty for the air compressor but was told I purchased it over a year ago so I could not get the part. I was sent a link so I could purchase the part but the link was useless. No even close to the part I needed. I won_x0019_t recommend any Husky products for purchase. I will consider other sources over Home Depot. Certainly not the kind of service I expected. No longer a Husky or Home Depot fan. At this point I_x0019_ll have to see if I can find the part elsewhere or just look at an expensive piece of junk I can_x0019_t use.</t>
  </si>
  <si>
    <t>I was and still am attempting to replace the broken glass from an outdoor lantern that I purchased at Home Depot 16 months ago.  It took nearly 2 weeks to hear back that I will only be able to reorder the glass in a couple months when it_x0019_s _x001C_expected_x001D_ to be back in stock.  This is highly unsatisfactory as the cold weather months are upon us.  Not happy with this lack of product.</t>
  </si>
  <si>
    <t>Still waiting for replacement of defective controller.</t>
  </si>
  <si>
    <t>Not resolved.  I must return for a THIRD time, traveling 2 HOURS round trip, to purchase a non-defective ceiling fan.  
I had hoped a replacement could be mailed this time. Was told that wasn_x0019_t an option and the customer service rep could Not issue a courtesy gift card. Rep was professional and polite employee.</t>
  </si>
  <si>
    <t>It took forever to get someone on the line to speak with me directly. Your repetitive commercial about the home Depot is so unpleasant to listen to while I''m waiting that entire 30 minutes. I was disappointed that I wasn't able to get the problem resolved with phone support. I understand deliveries are slow but having to wait 10 days for replacement part on a Christmas tree was not feasible so I had to return it and buy an inferior product.</t>
  </si>
  <si>
    <t>It is hard to fill out a survey when the FIX HD has arranged has not arrived.</t>
  </si>
  <si>
    <t>A part was ordered for me, I did not receive tracking information.</t>
  </si>
  <si>
    <t>I wish the in store customer service would have been more knowledgeable about the level of outstanding customer service provided by Kevin at Hampton Bay/Home Depot.  The referral to the 800 number was a bit concerning where there was none.   Kevin was immediately able to resolve the issue.  Sadly the in store customer service has no information other than they did not handle the issue.</t>
  </si>
  <si>
    <t>Vantinus was extremely helpful and professional. My replacement drawer came quickly, which I appreciate. I didn''t get the run around. Problem was solved quickly.</t>
  </si>
  <si>
    <t>Was told I would receive email about replacement cabinet but have not seen it as of yet?</t>
  </si>
  <si>
    <t>LaQuanda was great.  Very disatisfied with the store level.  We purchased flooring.  After putting it down and rolling it, it started to unstick in less that 24 hours.  The store offered to give me a primer and then reglue down, which according to the warranty, if we used anything additional, it could void warranty.  I called 800# customer service.  I was then told that this issue would be covered under the flooring warranty and after she checked into, said that it was an overseas vendor.  She said all I need to do is take pictures and then bring to store and they will put through as warranty and it would be either replaced or refunded.  She called Hope at the store and told me all was good and to just bring the pictures, and that Hope was awaiting my phone call.  I called into the store and spoke with Hope, and she asked me "what did the agent tell YOU?" and I explained and asked her if that was what the agent told her and she said yes, but then proceeded to tell me that we need to rip up the flooring and bring back for a refund.  I told her that was not what the Customer service agent told me at Home Depot 800# and she told me that that is all that they can do on our level and pictures woud not be enough.  I told her that we wanted to go through the warranty and either get replaced or refunded and she told me that we would not go through the warranty and that this was the only way to do this.  She was exceptionally rude.  I called back into customer service and spoke with another agent who did inform me that the first agent was incorrect, and that we would have to follow the store''s policy and rip up the floor.  I spoke with an agent and then a manager on the second call.  I was very upset and frustrated after we spent 11 hours putting down flooring, to know that we would have to rip this up again to get it refunded.  I asked for someone to come out here and take it up, since it was defective but was told that was not possible.  In the end, the customer service agent did make it right, however, after we return and get new flooring, we will not be a Home Depot customer in the future...we will go to Lowes....just very dissatisfied with the way the store manager treated me...extremely rude and not very helpful!  But again, the 800# customer service was great...just store level was awful!!!!</t>
  </si>
  <si>
    <t>Not this time</t>
  </si>
  <si>
    <t>When I went to the store they told me I should only call the store, not the general number because you each have your own policies.  I asked her if it was not all Home Depot?  Shouldn_x0019_t you all be saying the same thing?  I had to ask for a manager before she replaced the defective part.  She did not want to get her manager involved.</t>
  </si>
  <si>
    <t>Patricia got right to it.. and even gave me her extension if I need to call her back..she was EXCELLENT.. and emailed me the answer in a few minutes.
Thank her for her great service.</t>
  </si>
  <si>
    <t>Maybe I misunderstood when I called in but I thought I was going to get a return call back&amp; but it did not happen&amp;</t>
  </si>
  <si>
    <t>Associate was very helpful and kind. I would be happy to speak to him again and I hope I am able to speak with him when I come back to possibly order this part in January.</t>
  </si>
  <si>
    <t>Kayrrena was helpful</t>
  </si>
  <si>
    <t>The issue "caused by myself" was finally resolved. However I would just like to say that in my case, it was very difficult to get in touch with someone that had the authorization to accomplish what I was after. I was treated very nicely and could tell that everyone tried their best to help me. It would be nice if there was a way to email customer support to not tie up so many phone hours. Thank you all, so happy to get my issue resolved.</t>
  </si>
  <si>
    <t>Total miscommunication across the board. Late shipping. No communication as to failure to deliver when stated. Dates continued to change. First call to customer service on 11-30 failed to locate my product and told me no up to date information could be found. Reddaway (final delivery trucking agency) gave me time windows that  kept changing. This has literally been the worst delivery. Very dissatisfied with the process.</t>
  </si>
  <si>
    <t>I had a warranty issue with a HD supplier that hasn''t been resolved for over 6 months.  Kenneth left a message with them and I haven't heard back from Kenneth or the supplier.  So, it's difficult to rate something that hasn't been accomplished.</t>
  </si>
  <si>
    <t>As of 12/9/21 the refund has not been returned to my debit  cards</t>
  </si>
  <si>
    <t>Kenneth was polite and helpful.</t>
  </si>
  <si>
    <t>Nothing else could have been better. Kenneth was excellent and professional but was able to show his concern for my request and solved my request.</t>
  </si>
  <si>
    <t>BRING BACK THE MILITARY DISCOUNTS. Don_x0019_t limit the amount of discount our military can receive during one year. Our military did not limit the amount of security they gave you for one year. Some gave there live so you could run your business.
Thank you Allen Shunk a military veteran.</t>
  </si>
  <si>
    <t>Hoping the _x001C_gift card_x001D_ will be hassle free when I use it. I_x0019_m disappointed in the product not the customer service. The card will not replace the item I was so excited to have. Thanks for checking back with me. I appreciate all the help.</t>
  </si>
  <si>
    <t>Ryan was a very patient and tolerant individual who guided a novice tech user (me) to provide the information he needed to satisfy my issue. Give this person a verbal thank you and a written acknowledgement of his accomplishment of a task well done.</t>
  </si>
  <si>
    <t>THE COMPRESSOR I PURCHASED HAS A MECHANICAL ISSUE AND EVEN THO THE MANUFACTURER HELP SOLVE WHAT THE ISSUE IS AND NOW IT IS WORKING AGAIN I FEEL THE LONGEVITY OF THE COMPRESSOR IS GREATLY SHORTENED. WHEN I PIECE OF THE INTERNAL PUMP COMES APART AND STUCK INTO ANOTHER COMPONENT I FEEL THAT THE COMPRESSOR SHOULD HAVE BEEN REPLACED. THEN I WOULD BE MORE COMFORTABLE IT WILL LAST.</t>
  </si>
  <si>
    <t>Omar was great! He handled my question quickly, and the entire process was painless.</t>
  </si>
  <si>
    <t>Trosha was great! Nicest customer service Rep in a long time. She did a great job.</t>
  </si>
  <si>
    <t>Charanel did a great job made the process very easy and was very friendly she made what can sometimes be a pain to call In and get support on a product very painless.hopefully in the future if I have to call in for costumer support I will get someone just like her!</t>
  </si>
  <si>
    <t>Charanel went above and beyond to help and reach a satisfactory outcome.</t>
  </si>
  <si>
    <t>Christel  was awesome</t>
  </si>
  <si>
    <t>Appreciate the service and communication.  Missing piece arrived very quickly.  Very Impressed.  Thanks!</t>
  </si>
  <si>
    <t>I wasn''t to happy with what happened. It toke multiple days and over 6 hours to get my issue solved. It wasn't the best experience</t>
  </si>
  <si>
    <t>My representative was helpful and patient and took the time to follow up with me the next business day.  It was a truly great customer service experience.</t>
  </si>
  <si>
    <t>Customer service rep was unable to help me get a copy of a receipt! He had to get a manager which took some time. When the manager came about ten minutes later he took care of my request immediately!</t>
  </si>
  <si>
    <t>My customer service agent was Julio. He was extremely helpful, answered all my questions and left me with a very positive experience. 
A+++  Thank you.</t>
  </si>
  <si>
    <t>Everything was great or excellent, except the amount of time on hold BEFORE speaking with Julio.</t>
  </si>
  <si>
    <t>I have not heard back from the customer service agent regarding my claim once it was made known that they provided the incorrect part number and contact information for the manufacture. My claim is still unresolved and I emailed them that they had the incorrect info on their website.</t>
  </si>
  <si>
    <t>This took entirely  to long and almost resulted in us not getting the tree we wanted. I called several  times and left her messages with no call back. Very disappointed  in the over all. Once in the store they did great and helped us.</t>
  </si>
  <si>
    <t>Exemplary service for our artificial Christmas tree that wouldn_x0019_t light at a very busy time of year. Very impressed!</t>
  </si>
  <si>
    <t>Adjoa was very polite and has great customer service skills.</t>
  </si>
  <si>
    <t>Great staff.</t>
  </si>
  <si>
    <t>I have been dealing with resolution of my problem for a month.  No one is doing anything to resolve my window issues. I am thinking of filing a law suit.</t>
  </si>
  <si>
    <t>All went very well</t>
  </si>
  <si>
    <t>The whole experience working with Home Depot from the initial meeting, my personal data information not being entered correctly so notifications on my new cc account were not being shared, to no one willing to explain the measurements in a way I could understand, and feeling pressured to make my decisions immediately - has been awful. 
It resulted in my credit card not arriving at my house, so I couldn''t set up online payment, which led to not being able to make payment in store because a new card had to be reissued, and filled b terrible customer service support with way too many transfers and repeating my private information with every new tranfer just to make payment over the phone. 
Not having a reliable caring person to explain that my request to floor areas with vinyl plank flooring was ignored, though in my phone conversation with the lady that helped set this flooring project in motion I thought my request was covered. Being made well aware of my stupidity as a consumer for not asking the perfect questions about flooring coverage until after the installer ran out of product and couldn't finish the bathroom let alone my front entry. Still trying to figure out how to get it done on my own. The extra vinyl flooring I had to order arrived with corners all damaged. But I didn't want the hassle of working wit customer service on another problem. My contact Anna at the Grand Rapids MN store chalked up my whole to just bad luck and the fault lies with you because you didn't ask enough questions. 
The carpet, what a nightmare. Contactors arriving late and not finishing the job in the day they were scheduled and assured me they would finish despite being late, led to several days of frustrating phone calls, broken promises, and my having to resort to taking more time off work, frustration and anger  because managers from the contractor Crew 2 wouldn't call me back as promised, and me demanding the job be finished 5 days later. That last experience is what resulted in the contractor issuing me compensation for my time lost from having to take extra time off work for no shows, and carpet layers who didn't review and understand the design plans having to return a third time to finish the install. I was never a priority, and crews left my house as late as 9:00 pm. Never again. 
Please. Don't treat women like you all treated me. I can't wait to pay off this debt and never again put myself through another horrible experience like this one with Home Depot.</t>
  </si>
  <si>
    <t>Nothing Tone did wrong, but it seemed odd to have bought a relatively expensive piece of furniture with a small broken piece of hardware (a hinge, in my case) and the piece wasn''t sold in the store. I get that a third party seems to be making this stuff on behalf of Home Decorators, but it would seem logical to map those products to use things in your store so customers can shop replaceable pieces in the store.</t>
  </si>
  <si>
    <t>the extended warranty sucks.  They won''t even accept home depot generated receipts.  No Idea what I will do if the refrigerator actually needs repairs.</t>
  </si>
  <si>
    <t>Bathroom vanity refacing order was placed in July.  Long story short:
 - I took multiple days off work &amp; countertop people (Stone System)never showed up to measure, therefore, we wound up canceling the tops. Dealing with StoneSystems was a complete nightmare. 
- Doors finally came in and the guy who placed our order, Scott Tarkenton, must have mixed up the orders for the hall bath and owner''s bath; therefore, the doors do not fit. 
-I can't get people to call me back to tell me when we can expect the correct doors. Nobody I speak with follows through on what they tell me. 
-I have missed multiple days of work &amp; I am unable to move back into my house.
Overall, it has been the worst experience due to the incompetence and inconsiderate nature of the local schedulers and installers. I understand supply chain delays, but the people I have had to deal with have been terrible. I am extremely disappointed at the amount of money I have lost taking days off work and because I am unable to move back into my home. I wish I could show you what the cabinets look like. The installer actually installed the incorrect doors - which don't touch. It looks ridiculous and I am beyond unhappy. I may shop at HD to get a plant or lightbulb but I will never use their services again. I have lost time, money and patience. I thought HD was better than this.</t>
  </si>
  <si>
    <t>I asked for someone in the APS management team to contact me at 863-458-4169. As of this evening, no one has. I am very upset with the way these two "Professionals" acted and the way they treated me. I WILL NOT be spending any more of my own money, nor any of my company''s money in HD until someone in the upper management of APS contacts me. I have instructed every one of our employees to stop using HD and I have taken all of their Commercial cards so that they cannot spend anymore of our money at HD. This issue needs to be handled and as the customer that they totally disrespected, HD should have to decency to at least call me. I will await a call, 863-458-4169</t>
  </si>
  <si>
    <t>I picked up an online order in the Avon, Ohio store.
I wanted to compliment two people that worked there that helped me with the pickup.
There is no online way to compliment the store 
people who helped with an online order.
You need to put in codes that are not available when picking up a prepaid order.</t>
  </si>
  <si>
    <t>Worst experience I_x0019_ve experienced in a minute. There_x0019_s no way I_x0019_ll ever shop with Home Depot ever again. I rather give my money to lowes for free</t>
  </si>
  <si>
    <t>Ericka was great.  Within minutes I had just what I needed.  My co-worker, Connie, didn''t have success when she contacted the phone number listed on the order.  Luckily, the person that I talked to knew exactly where to transfer me.</t>
  </si>
  <si>
    <t>Home Depot has lost a lifelong customer for life.</t>
  </si>
  <si>
    <t>I have been lied to and overcharged. I was "compensated" with a $25.00 credit because I CAME TO HOME DEPOT BECAUSE THEY HAD MY PURCHASE THAT WAS SUPPOSED TO BE DELIVERED!!!!I was called as much as a liar and told in order to change my address which is where I lived for months and even had 3 sheds delivered to my real address. So I am completely DONE with HOME DEPOT.I will go where I am respected as a customer and not lied to and called as much as a liar.</t>
  </si>
  <si>
    <t>Itseems to be a work in progress  some reparers are complete Elevtrican coming Friday to see what else is needed .Thank you for your help</t>
  </si>
  <si>
    <t>Ya I got disconnected the I have have a very difficult  time to get Hampton  bay replacement parts  for my Gazibo  spent hours on phone getting run around
I am  waiting on a call back on whither parts are being shipped  to me any help to confirm  status would help
Thanks</t>
  </si>
  <si>
    <t>I couldn''t get anything done for month's because local store that took our money said not their problem.  That includes manager Larry, assistants Mark and Gena.  The local store management is where the problem is.  They try to pass it off as subcontractor problem.  They hired them so they our still responsible.</t>
  </si>
  <si>
    <t>I have waited for approximately two weeks for a Home Depot representative to contact me regarding the fence installation.</t>
  </si>
  <si>
    <t>All the customer support team members I talked to were very polite and helpful and resolved my issues.</t>
  </si>
  <si>
    <t>The fulfillment docs I received indicated that I would a call in 1 or 2 days to schedule templating. I was told by customer service that that is not the case. If that is not the case the docs need to updated. Plus the waiting period for templating is very long more than one month. This needs to adjusted. I feel that my time by Home Depot does not value my business or my time in any way because of the length of time I must wait for Home Depot''s to come and perform service. This will probably be the first and only time I use Home Depot to do any type of service for my home.</t>
  </si>
  <si>
    <t>It would have been nice if Home Depot had dealt with the subcontracer since the 2 of them have a contract, my contract is with Home Depot.not the subcontractor. Instead I was lleft to deal with the subcontracter on my own. Home Depot has already requested I start paying on the credit card I was issued. I have already started making payments yet the work has not been completedBy the way I''m still waiting for Dustin to contact me and let me know what is going to happenn next. I would like to start working with a different contracter, can you arrange this?</t>
  </si>
  <si>
    <t>When I called to ask if I could cancel my order, I was told that it had to go to a "supervisor" and that someone would call me in 1-2 days.  Instead, 15 minutes later I got a call from the CONTRACTOR saying he heard I was complaining.  I never heard from a Home Depot supervisor, and I still want to cancel my order.  At this point I will never do another project through Home Depot again.  Your company took $40,000 from me almost two months ago and NOTHING has moved forward.</t>
  </si>
  <si>
    <t>Yes I could have received the CORRECT COLOR and unbroken stones to begin with. After no luck at store I contacted you. AGAIN NO HELP. SO now I have to make the BEST of it. Was also shorted initial order. Won''t do that again. Truman Crane</t>
  </si>
  <si>
    <t>I have filed a complaint with NAACP and Stop-AAPI-Hate group.  The district manage is retaliating and threatening arrest for me filing a complaint against her employees.  My civil rights may be violated.</t>
  </si>
  <si>
    <t>Difficult and time consuming process to get replacement for 5yr warranty LED bulbs that burned out early. Required several e-mails from me and several sets of pictures. I still haven''t received replacement bulbs so can't provide final opinion at this time.</t>
  </si>
  <si>
    <t>Who is Tanika? No one replied to my email complaint and customer service did not help me over the phone regarding my complaint.
It_x0019_s very surprising to me that I am not a valued customer as I also have a Home Depot card.
In my email I requested that someone please contact me and no one has so far. I_x0019_m very disappointed.
Denise E Marriner
(518) 941-4503</t>
  </si>
  <si>
    <t>Aquilla, gave me excellent customer service.  She went above and beyond what was required to keep a customer satisfied.  Thank you Aquilla</t>
  </si>
  <si>
    <t>Will continue to shop with Home Depot vs Mennard because of people like Lynnyia.</t>
  </si>
  <si>
    <t>Home Depot''s focus on customer service is so refreshing. While work with HD representative, I felt as though I was the reps only customer! Thank you!</t>
  </si>
  <si>
    <t>Lynn handled my case in a very professional manner. You should consider giving her a raise or promotion.</t>
  </si>
  <si>
    <t>The specialty manager (Jared Escrue) at the Home Depot in Georgetown helped us with a low quality ($12K) carpet install at our new home.  I was somewhat shocked, ready for an argument, and instead left surprised and wondering what other house projects I can bring to Home Depot.  It''s been getting harder to get good service so I wanted to pass on praise that I really do appreciate it and will be telling my friends and family that they can trust Home Depot to stand behind their work.  Thank you</t>
  </si>
  <si>
    <t>NO SATISFIED</t>
  </si>
  <si>
    <t>She was a super CS</t>
  </si>
  <si>
    <t>This was the best customer service I have ever experienced. Barbra followed up with me to let how things were going and got a final resolution.</t>
  </si>
  <si>
    <t>Barbara provided excellent customer support, she immediately understood the issue I had with the faucet from HD, she provided effective suggestion about warranty replacement for the part, and promptly submitted claim to the supplier. Great work!.</t>
  </si>
  <si>
    <t>Refreshing to have a rep who was eager to help &amp; went above what could have been expected</t>
  </si>
  <si>
    <t>Carlos was very helpful and followed up to make sure that I got what I needed.</t>
  </si>
  <si>
    <t>I was not happy with associate Mark in the paint department with his non-chalant attitude. I needed help to find a varnish or varathane for a little marred surface on my coffee table. I spotted him walking down isle and hollered 3 times for help but he did not acknowledge me and kept walking. He entered the paint bay and I asked him why didn''t help me. He said he was very busy and had a lot of things to do. He had a customer waiting quietly for Mark to giving him his paint order. I told Mark he should have a least stop and take my ? or tell me he'll help me after he is done with his customer. I told him what I needed and I had to repeat myself cause he wasn't paying attention. I told him I'm going to make some phone calls. He said they don't make varnish anymore. I followed him down the isle and he gave me a small can of oil based urethane, I thanked him as I read the cans instructions and went shopping for hardware for closet, shelf &amp; pole brackets, screws, nails &amp; wall screw anchors. So in essence I was happy to finally checking out after finding everything I needed, not much help from Mark. Sometimes I shop at your competitor Lowe's, but I always have preferred your brand. I want to keep The Home Depot #1 diy brand.</t>
  </si>
  <si>
    <t>The support engineer that helped my was super professional and took care of my need. I_x0019_m very thankful fir his support and it made me keep Home Depot_x0019_s as my first choose for my home/repair needs .</t>
  </si>
  <si>
    <t>I don''t think so. Luis was very helpful and informed me that my damaged replacement  item is on backorder and told me I could call him back if there is a problem.</t>
  </si>
  <si>
    <t>Luis was wonderful, professional, and extremely helpful.</t>
  </si>
  <si>
    <t>The customer service representative was knowledgable  and empowered to provide good customer service.</t>
  </si>
  <si>
    <t>Maria was very helpful</t>
  </si>
  <si>
    <t>make sure your shipper doesn''t break the product</t>
  </si>
  <si>
    <t>I could have used more direction on who to contact to get my situation resolved. Calling in to complain about an issue is one thing but, how to get it resolved is the most important. I have not gotten help with that</t>
  </si>
  <si>
    <t>I had a bad experience receiving the vanity I ordered but Erick was so nice, patient , knowledgeable and understanding  that I will definitely shop at Home Depot the next time I need home improvement products.  He turned a bad situation into a wonderful Customer Service experience.</t>
  </si>
  <si>
    <t>Greta was the second person I contacted. The first one gave me the wrong information and I am still waiting on a response from Greta.</t>
  </si>
  <si>
    <t>Greta was very helpful and understanding of my issue and took care of it.</t>
  </si>
  <si>
    <t>I_x0019_m not sure why this company doesn_x0019_t offer discounts to first responders! That_x0019_s why we will be taking our business elsewhere</t>
  </si>
  <si>
    <t>IF AN ITEM HAS BEEN RETURNED IT SHOULD BE INSPECTED BEFORE PUTTING BACK ON SHELF</t>
  </si>
  <si>
    <t>I returned a $130 faucet and 4 air vents.  The money has never made it to my account and I was told numerous times by the people on the phone that I needed to go to the store and vice versa. I spend alot of money here and I''m just flabbergasted by the customer service.  I'm out close  to $200 but I'm sure that's pocket change to some. I can only hope karma does its job and you get audited.</t>
  </si>
  <si>
    <t>The customer service people I talked to were nice enough. The issue was with HD not providing any updated information to me. I had to pull information only to find out bad news, after pulling 3+ separate times.</t>
  </si>
  <si>
    <t>You call center employee are rude unhelpful, lack customer service skills, lack computer skills, and more. Lowes will have my business in the future.</t>
  </si>
  <si>
    <t>Helpful, accommodating, knowledgeable, and professional. Thank you.</t>
  </si>
  <si>
    <t>Kevin was great. Very polite, knowledgeable, and incredibly helpful. 
Unfortunately I am still waiting on this to get resolved - Husky customer support was supposed to contact me Friday 10/15 and they have not reached out so there are still parts missing and our order from Home Depot is still useless.</t>
  </si>
  <si>
    <t>Thanks</t>
  </si>
  <si>
    <t>Chris was fantastic in providing me with exactly what I needed.  Really enjoyed having him help me. The sort of person who looked for solutions, and made my return incredibly easy. 5 stars for his service!</t>
  </si>
  <si>
    <t>LaQuanda is the absolute BEST. I can''t remember when I last received such great customer service. She served your store well and I hope HD appreciates her as much as we the customer appreciate her.</t>
  </si>
  <si>
    <t>Ashley was Very helpful in helping that day!  But, I then receive an e-mail telling me m-that my solar light was NOT available to replace from the warehouse after all!!  That is what I am upset about!  When I spend over $80 for 10 lights I expect  all 10 to work!!  As I reported, the one did not have the orange pull tap connected so that light could not be activated!!!  I tried to set it out overnight to see if it would charge, but it DID NOT!  If I go into my local store they aren''t going to give me just one, because they would have to open a box of 10 to replace the one!!!  So, what do you plan on doing to make this right for me????  Melinda Slane</t>
  </si>
  <si>
    <t>Never heard back from anyone</t>
  </si>
  <si>
    <t>It is people like Jade that keep me a loyal customer.</t>
  </si>
  <si>
    <t>Customer service was great however the product was defective and caused me several hours of aggravation</t>
  </si>
  <si>
    <t>If this is for the installation of our flooring, we are very disappointed, we received miss information from the installation company, was pushed back in the installation, the installers call and confirm installation on Saturday, we had our house all ready for project and 80% of household in garage. We canceled the installation and had to find a local company, costing us more, but it will be completed this week. We would like some type credit.</t>
  </si>
  <si>
    <t>Will fix it should not have sold me a hot water heater not compatible with well water</t>
  </si>
  <si>
    <t>He told me that Home depot store will credit my account an additional 50.00 I need to wait to see if that happens. This will bring the amount that Daniel R and myself  agreed on 375.00. He only issued 324.11 what is this? I also was told someone would call me about the case that hasn''t happened yet</t>
  </si>
  <si>
    <t>Just another survey for me to do while you are doing nothing about the problem.  Be honest and tell customers the truth.  You might get even more business!
Greg</t>
  </si>
  <si>
    <t>Train the employees who work in the customer service counter.  They are rude, short at customers, unpleasant and very disrespectful except for the gentlemen whose works the customer service.  Their attitude needs to be check. The Manager (Mark) never returned my call after leaving messages more than 5 times.  As of this survey, I have yet to hear from him.  He needs a refresher course in manager customer communication,  His is beyond acceptable.</t>
  </si>
  <si>
    <t>Francisco was awesome.</t>
  </si>
  <si>
    <t>Francisco made sure everything was completed while I was on the phone with him. The part showed up two days later.</t>
  </si>
  <si>
    <t>Jesus was very helpful in that he called Ryobi directly and we spoke to a representative to get me a battery in two weeks. While Jesus was following procedure, I would have liked to just get a credit and buy something else. Jesus was kind enough to give me his direct contact information if I don_x0019_t get my battery when promised, or it comes defective.
Thank you.</t>
  </si>
  <si>
    <t>No comment</t>
  </si>
  <si>
    <t>rep did great getting back in-touch with me and resolving</t>
  </si>
  <si>
    <t>Not a problem everything went smooth.</t>
  </si>
  <si>
    <t>The dishwasher that was installed 9/23/2021 does not work.</t>
  </si>
  <si>
    <t>Alonso was extremely professional and proficient. Everything he told me he was going to do he did. And he did it in the time frame he gave me. Thank you.</t>
  </si>
  <si>
    <t>The floor help has always been great (if you can find them). Cashiers have always been a PAIN. My recent visit, I did not get all that I purchased because of inadaquite attention. I will NEVER enter this store again because of the undue axiety that it causes me.</t>
  </si>
  <si>
    <t>Jonathan was very helpful and great!</t>
  </si>
  <si>
    <t>Jose provided exceptional customer service. He was very professional and took the time needed to mitigate my issue. He is exemplary employee that deserves recognition.</t>
  </si>
  <si>
    <t>Jose ordered the right part and was polite and a good communicator. The part arrived quickly and it was a smooth transaction.</t>
  </si>
  <si>
    <t>Pablo and others were good to work with. He kept me in the loop and tried their best to get the missing parts to me as soon as they could. The main challenge I had was that many  parts were damaged- bent , or missing and as a critical part seemed to be missing in a major shipment from the manufacturer in China, this made it particularly challenging to get the gazebo up before the bad weather came. Luckily I was able to finish the gazebo about a week ago and I thank Pablo and others for their efforts.</t>
  </si>
  <si>
    <t>Telma fue un gran instrumento cliente/tienda, desde la primera vez me atendió con profesionalismo, le dió seguimiento a mi caso y logró resolverme con la tienda donde compré el artículo. Por personas como ella, es que uno vuelve a comprar y recomienda a los demás la compra al contar la experiencia.
Por favor díganle a Telma:
Muchas gracias. De nuevo =M&lt;ü</t>
  </si>
  <si>
    <t>Muy buen trabajo. Agente se preocupa por resolver satisfactoriamente a sus clientes</t>
  </si>
  <si>
    <t>love how they still help did not turn away.</t>
  </si>
  <si>
    <t>Happy to get my parts</t>
  </si>
  <si>
    <t>I am so pleased with the speed and efficiency in which our problem was resolved. The associate that I spoke with was very easy to deal with, courteous and knowledgeable.. I am impressed.  Thank you, Home Depot!</t>
  </si>
  <si>
    <t>DIEGO was very helpful</t>
  </si>
  <si>
    <t>No I have zero complaints with the service I was given. Julio was extremely helpful, patient and pleasant.</t>
  </si>
  <si>
    <t>I will be very happy when my appliances arrive :)</t>
  </si>
  <si>
    <t>Nicte G went above and beyond the customer service available today in most businesses.  On that alone i will continue to shop and Home Depot.  Sometimes problems come up, but at least i know people like Nicte will take care of them, putting the customer first.</t>
  </si>
  <si>
    <t>Trying to order replacement parts was way to hard, you should look into finding replacement parts a lot easier.
I had all the numbers but finding the parts ( never did on web site) had to call and went thru 5 or 6 of you agents tell we finally got the parts ordered.</t>
  </si>
  <si>
    <t>I had a service appointment for today October 18th and when I called to ask why I haven''t heard from the service tech I was told that the tech was coming tomorrow the 19th but that the tech might come today.  I have wasted a whole day waiting for this tech to come.  My time is valuable and I have been sitting at home and no one has shown up and I can only hope that I won't waste my time tomorrow</t>
  </si>
  <si>
    <t>The home depot store in Elmont, New York has the worst customer service. You can never find anyone in the store willing to assist. The manger is never available to speak with. Items online will say the product is in the store but can never find it and when you ask for assistance the worker tell you if it''s not on the shelf then they don't have it and they tell you the website is always wrong. You don't get this type of service in the white neighborhood only in the black neighborhood. It's a disgrace</t>
  </si>
  <si>
    <t>Please just give me a direct line to your Executive Escalations team.  I''ve already invested an unreasonable amount of my own personal time and energy into a problem that you could solve very easily.  This is an ADA accessibility issue -- would you make a wheelchair-bound customer go through this much trouble just to get a ramp to enter your store?</t>
  </si>
  <si>
    <t>Excelente servicio por parte de Maria, muy amable y profesional, me gustaria que en la tienda fueran igual. Gracias!</t>
  </si>
  <si>
    <t>I was wondering why my negative review had not shown up on the page yet. I was not able to get an answer, and then the conversation closed suddenly.</t>
  </si>
  <si>
    <t>Shatannia was very helpful and professional.</t>
  </si>
  <si>
    <t>Very pleased.</t>
  </si>
  <si>
    <t>Best freind and I ordered the same thing independent of each other.  I just needed to cancel my order and all is good.</t>
  </si>
  <si>
    <t>I am extremely happy with the customer service I received. Alfredo was wonderful and followed up with me every couple of days with updates about my claim. Rare to get such great customer service especially with a person on the phone, not just an email or text. I was able to order the chair I needed and it arrived very quickly!</t>
  </si>
  <si>
    <t>Luis was very helpful and good to work with. Thank you.</t>
  </si>
  <si>
    <t>Althea is not to blame. She listened to my complaint and documented it. The executive team for the Montgomeryville, PA store have not contacted me at all. I received a short email from Deb that only told me when my replacement blind may be shipped. It is two weeks later than I was originally told. No one has addressed Kevin (the manager_x0019_s) negligence, poor service and lack of concern. A manager from Lowe_x0019_s helped me find a temporary solution until your blind is delivered. I received horrible service and it is unacceptable. Your management team leaves a lot to be desired.</t>
  </si>
  <si>
    <t>He was amazing! Very helpful!</t>
  </si>
  <si>
    <t>I was put on hold for so long and transfer to at least 4 people who put me on hold. I was told they will call back in a few minutes but never. There''s one particular customer service at the pro desk was so rude and treated me bad and not trying to help at all. I can feel discriminations and racist because of my accent. The customer service should be train better interms of helping and knowing customer is always right. There is no excuse for saying everyone is busy. Call in customer and on line purchase customers are alway customer and should get the same treatment as inhouse customer. Learn from LOWES they always have more people to help. We live in a diverse community, so try to understand your customer even when they dont speak like you. This is the second time I have encountered such bad experience at this same store. Thanks</t>
  </si>
  <si>
    <t>I am not surprised that Home Depot couldn''t answer my question about the 5 gallon water jug for the water dispenser I purchased two days prior to my phone call.  Since Covid-19 nothing has been the same.  The lady that I talked to did do her best to help me and she didn't rush to get off the phone.  I appreciate that and that I got to talk to a real person rather than a computer.  Thank you for your service.  .My husband and I will continue to shop at Home Depot.</t>
  </si>
  <si>
    <t>No call before the snow blower was delivered but received a picture via cell phone the product dropped off in front of my garage.  The delivery date was earlier than i was notified.</t>
  </si>
  <si>
    <t>Better training so EVERYONE can be on the same page store says one thing customer service says another, protection plan rep also not on the same page</t>
  </si>
  <si>
    <t>Nothing</t>
  </si>
  <si>
    <t>Had a very hard time with customer care on several steps before reaching Alison. The only people who solved the problem was my local Home Depot. I reached Alison because they said she was the one who I directed praises to who went above and beyond. I asked for an email address so I could write this letter. She told me she would take down the information and pass it on. I requested a copy of this correspondence. To date ai have received nothing. When my merchandise arrives at my local store I will follow up with the manager to see if he received the praises of four of his employees. Customer care on so many levels is poor.</t>
  </si>
  <si>
    <t>I would like written follow up to the action that will be taken. Thank you. 
Stacey</t>
  </si>
  <si>
    <t>Your Customer Service Rep. Taneisha is such an asset to your company! She was so helpful and pleasant I was impressed. Thank you!</t>
  </si>
  <si>
    <t>This was a wonderful experience! I''m so happy with the service I received.  We will definitely keep shopping with Home Depot</t>
  </si>
  <si>
    <t>Well, is started back 7/25/21 I placed the my and received the product near the end of August . Your Installer USIG had schedule for 10/11/21. I called them numerous times to send a Red Flag and they did not listen. They finally came out of the 11th of Oct. arrive at 12:00 and left at 1:25PM. My level were not exactly level. But i tried to tell that before hand. You can see it the pictures from HP site survey. its now 10-21-21 We are living out of box , until we can get another contractor to level or flatten our floors. The worst case yet. I have been a loyal customer to HD, but its too.
Bill Laverty
610-909-4131</t>
  </si>
  <si>
    <t>Your store is still selling the same light fixture that I tried to get a replacement globe for (broke mine cleaning it). Hampton Bay says that fixture is discontinued and no parts are available. As long as you sell the fixture replacement parts should be made available.I had to buy a complete new fixture just to get the globe - expensive globe!</t>
  </si>
  <si>
    <t>This is an ongoing matter that has yet to be resolved. The last I hear from Collette was on 10/18 when I asked her for a breakdown of why I owe $906.58. I have yet to hear back from her.
However, this matter is bigger than Collette. I heard from another Customer Care rep named DaJuana H. on 10/12 who said she was writing after talking to me, however, I had never spoken to her. Also on 10/12, I got a call from store manager Carlos Saravia stating that they would install the countertop as no additional cost to me.
This matter has yet to be resolved by any of the 3 people who have contacted me.</t>
  </si>
  <si>
    <t>Home Depot could not pull up my proof of purchase for my Glacier Bay faucets purchased a few years ago so therefore I want able to really get the full guarantee/warranty on them.  This discussion went on and on for weeks and although I got a gift card which I appreciate, I feel that HD should have done more to resolve.</t>
  </si>
  <si>
    <t>If I could speak to a person this problem would have been easy to settle. It_x0019_s ridiculous to try and talk to someone.</t>
  </si>
  <si>
    <t>The only employees that treated me with any respect were Antwan and Mike Takscus</t>
  </si>
  <si>
    <t>The answer I got from the store on this case was not to my satisfaction.</t>
  </si>
  <si>
    <t>I was so impressed with how quickly I received a response after I emailed.</t>
  </si>
  <si>
    <t>problems are still not answered
follow up needs to improve</t>
  </si>
  <si>
    <t>Good: James was easy to understand, helpful, addressed and resolved issue. Phone wait time was low. 
Improvement idea: tracking information on replacement part would be nice.</t>
  </si>
  <si>
    <t>appreciated Letina''s customer service -- she was very polite and efficient.  She was great and got me what I needed very quickly.</t>
  </si>
  <si>
    <t>Had a poor experience calling a store for equipment rental info and Angela helped resolve my questions quickly, thoroughly and professionally. She was great.</t>
  </si>
  <si>
    <t>Yvette was extremely helpful and provided excellent customer service! Thank you Yvette!</t>
  </si>
  <si>
    <t>I have written a lengthy letter to your corporate office with my concerns.</t>
  </si>
  <si>
    <t>He has great customer service skills. We need more people like him. Did all the good things that are missing from customer service these days. Thank you. The only thing bad is he didn_x0019_t tell me by accept an e-gift card I would automatically receive email adds from home depo. I don_x0019_t want adds from home depo I don_x0019_t go there enough for adds to be useful. He did tell me I would need to enter my email address to access the e-card.</t>
  </si>
  <si>
    <t>There was no info on what number to call if I could not find the info online. Once I finally could talk to someone in person, my problem was taken care of in less than 10 minutes.</t>
  </si>
  <si>
    <t>I_x0019_m waiting for you to get me the copy of my receipt for my warranty</t>
  </si>
  <si>
    <t>She was wonderful!! Thank you</t>
  </si>
  <si>
    <t>Need to go somewhere else they should have Tarken back the hot water tank</t>
  </si>
  <si>
    <t>Andia_x0019_s follow up was terrific. I was very impressed that she both e-mailed and called me multiple times to make sure I was satisfied. She did a fantastic job.</t>
  </si>
  <si>
    <t>I appreciate Andia''s help, services and fast delivery. Have a blessed day.</t>
  </si>
  <si>
    <t>Excellent and kind customer service!</t>
  </si>
  <si>
    <t>Anika made my return process very easy.   She removed the stressed level I was experienced</t>
  </si>
  <si>
    <t>the item sent to me was NOT the correct item. Originally the online purchased package was missing a handle to the very top cabinet. The handle sent to me was for the cart.</t>
  </si>
  <si>
    <t>The experience with Kory was great. My experience with Home Depot on a $2000 purchase of blinds was and continues to be terrible. We may end up in court, let your legal department know. You want happy customers, refer them elsewhere! I won_x0019_t be back as a customer.
Chuck Yorke 
Chuckyorke@hotmail.com</t>
  </si>
  <si>
    <t>Lorelle was very helpful and pleasant to talk to</t>
  </si>
  <si>
    <t>Carlos got me the parts I needed in a timely manner and followed up with me to assure me that the parts were on the way.  It was all good!</t>
  </si>
  <si>
    <t>Let me get right to the point.  Mr.Alfonso Brown came to the curb side pick up spot and delivered the product in the back of my new SUV.  Very good =M.  He then engaged me for a few minutes  and complimented me on my car. I  was pleasantly stunned. He went above and beyond to connect with his customer.   Sadly, this type of customer service is lacking in many areas of our daily lives.  His kind words insured my loyalty to HD.  I was proud to skake his hand.  Well done Alfonso, you did more for your company in a few minutes than a million dollars in advertising.</t>
  </si>
  <si>
    <t>Erwin was very helpful and even waited on the phone while I had to go downstairs to check out what part of the light was not functioning.  He went above and beyond the call of duty!</t>
  </si>
  <si>
    <t>I have not yet had a resolution to the problem</t>
  </si>
  <si>
    <t>Home Depot sold my paid in full appliance and then gives me the choice to get my money back and buy another one at another store making me waste more of my time, gas and money! Shameful and it was their mistake!</t>
  </si>
  <si>
    <t>It took mutliple holds and contacts to finally reach someone who could help.  But once that happened, it was great.</t>
  </si>
  <si>
    <t>Brenda was so very helpful and easy to communicate with.  She followed up as she said she would and went above and beyond regular customer service to assist.  Home Depot is a better business to deal with for having an employee like Brenda.
Thank you, Brenda, and Thank you Home Depot</t>
  </si>
  <si>
    <t>no</t>
  </si>
  <si>
    <t>Missing a part from a new fan. Still waiting for replacement to arrive. Box was resealed and obviously not inspected before it was put back in stock. Extremely annoying.</t>
  </si>
  <si>
    <t>Hugo did an excellent job. His communication during my resolution was excellent.</t>
  </si>
  <si>
    <t>Kevin was very helpful and friendly</t>
  </si>
  <si>
    <t>Kevin was outstanding - professional in every way.  He is a definite asset to Home Depot.</t>
  </si>
  <si>
    <t>good work</t>
  </si>
  <si>
    <t>Candice was able to contact the vendor on an issue I had with an order when I tried and tried to get a hold of them. The response from the vendor was hopeful on resolution of my issue. It was dependent on when parts would come in and shipping issues of that part. I will wait and see if the vendor does what the say - up to 2 weeks or more on the issue to be resolved - I will contact Candice again if the response does not happen. Thank you Candice and Home Depot for your help on this matter.</t>
  </si>
  <si>
    <t>There was no follow up emails or phone calls that the replacement was being sent or would be sent. This left me hanging out there until I received the tracking info and figured it had to be the part. Other than that it was all good. Thank you!</t>
  </si>
  <si>
    <t>I was put on a extended hold, then told the company they were trying to contact was not answering and they would be calling me back shortly&amp;.. I have not received that call and it_x0019_s been over a week. Problem not resolved and not sure how it will be.
Disappointed</t>
  </si>
  <si>
    <t>This was my first experience in regards to a product warranty, and it was a good decision. It was a smooth and pleasant process. Makes purchasing home depot products even more desirable.</t>
  </si>
  <si>
    <t>This had nothing to do with Kenisha, she was in fact very helpful!  The problem was I ordered a Hampton Bay fire pit and the first two were damaged upon delivery!! I had to box everything up, NOT ONCE, BUT TWICE and ship back!! We finally got our 3rd fire pit and while it did have some minor damage, we just decided to keep this one after all the issues. So this one also had damage but not as substantial so we just decided to keep it.</t>
  </si>
  <si>
    <t>HD used to be my go-to store. It''s not anymore because I got tired of HD being out of what I view as very common items, which I've then found on the shelves right across the street at Lowe's. Please fix your stocking problem and give me a reason to make HD my #1 choice again.</t>
  </si>
  <si>
    <t>Entiendo que debieran de adiestrar a los empleados de la tienda de Rexville ta y como adiestraron sl grupo en donde se encuentra Erika.  Visito esta tienda mas de 2 veces por semana y casi nunca encuentro ni mi esposa empleados con actitudes de servicio.
Como dice mi esposa, para mi Home Depot es igual a Marshals para ella.</t>
  </si>
  <si>
    <t>agent resolved my query quickly.</t>
  </si>
  <si>
    <t>All the customer service agent said was return item to store</t>
  </si>
  <si>
    <t>i WANTED THE PART BUT THE GIFT WILL WORK</t>
  </si>
  <si>
    <t>I greatly appreciated the recognition for the aggravation. It was as if I went back in time to a bygone era when customer service was more than a sign over the place where disgruntled employees dealt with disgruntled customers. Thanks HD.</t>
  </si>
  <si>
    <t>Service rep was very friendly and solved my issue perfectly! Great job!</t>
  </si>
  <si>
    <t>Always excellent service and products from  HD!!</t>
  </si>
  <si>
    <t>Minori was extremely helpful with my issue and followed up with me super quick. She was a huge help!</t>
  </si>
  <si>
    <t>Extremely happy, issue was resolved in the profession manner it was. Resolved quickly. Thank you</t>
  </si>
  <si>
    <t>Jenna was great!  She is very quick, smart, professional and friendly.  She processed a complicated return with surprising ease.</t>
  </si>
  <si>
    <t>Adjoa was a great help.</t>
  </si>
  <si>
    <t>Adjoa was extremely polite and very professional. She was a joy to speak with and very pleasant. 
Thank you for having such a pleasant person working for you.</t>
  </si>
  <si>
    <t>Great follow up from Gladys!  Appreciated her aim to completing the work request.</t>
  </si>
  <si>
    <t>Received the missing part.</t>
  </si>
  <si>
    <t>I have no idea who Renae is.</t>
  </si>
  <si>
    <t>I was referred to the store manager at the Fayetteville, GA store. It seems like the policies that they''re using don't match with Home Depot's corporate policies.  He still insisted that I take my own measurements for kitchen countertops. What's worse is that insisted that I pay in full for the countertops -- based on my measurements -- BEFORE anyone can come out to take measurements. This is very shady. I don't like the way I was treated by the design associate, assistant manager, and store manager. Reaching out to you didn't make a difference in the way they treated me.</t>
  </si>
  <si>
    <t>Thanks for your help in meeting my situation._x001D_</t>
  </si>
  <si>
    <t>Went to store first.  Had to get another receipt.  Jordan called and 3 days later, Home Depot called.  It is now a week and I am still waiting for the technician to call and and set up visit.  
Jordan was very helpful but the amount of time this is taking is frustrating.</t>
  </si>
  <si>
    <t>The product I called about was misrepresented in the listing online (no wheels) and the manufacturer was somewhat difficult to get ahold of for additional and replacement parts. I never got one of my questions answered and had to come up with my own solution to safely anchor the tall outdoor heaters i had purchased.</t>
  </si>
  <si>
    <t>Yvette was very nice but could not help with my problem. She gave me the phone number of Tonya who is trying to get the missing part for my set of chairs. I have not heard back yet from our conversation on Monday 10/18/21. It is very frustrating and was very time consuming to take the wrapping off numerous pieces of a set of 4 chairs and spend time putting them together to find a piece was missing from the manufacturer. Yvette 
suggestions I return the set but that is unacceptable and more of my time wasted. I need the missing part. I am so annoyed.</t>
  </si>
  <si>
    <t>Takenza was extremely helpful.  Before contacting Takenza I filled out the product survey after the installation.  Noted the major heat issue and to date no.response.  Attempted to contact customer care center and could hardly understand the with background noise. And no call back. Or followup received.
Thanks to Takenza for the quick response and assistance.</t>
  </si>
  <si>
    <t>I appreciate the help Cathy provided. She was able to connect me with someone at Mikita who was able to resolve the issue. I received the replacement collet adapter today.</t>
  </si>
  <si>
    <t>Spent 45 minutes on the phone.  I phone the number in the manual that came with the toilet.  The manufacturer representative transferred  me to Home Depot.  The Home Depot representative gave me a number to call which was the original number I called.  The Home Depot rep then contacted the manufacturer and I was told the toilet which we purchased in 12/2017 is no longer made and the part needed is not available.  I was told to buy a new toilet.  I am dissatisfied with Schoen not Home Depot. Lesson learned - buy American</t>
  </si>
  <si>
    <t>Very unprofessional reached out by phone and email a number of times I asked to speak to a supervisor and no one could help me or call me back I need my toolbox to earn my living and I cannot afford to buy a new one. had to buy a used one because no one could help or get back to me</t>
  </si>
  <si>
    <t>Great customer serivice</t>
  </si>
  <si>
    <t>It was not Justin_x0019_ fault. He just collected info. Not his fault that no action will be taken. I tried to buy a piece of 2_x001D_ thick 2_x0019_ by 8_x0019_ piece of foam insulation and multiple people said _x001C_we can_x0019_t sell it to you. That is the policy. It is trash because it_x0019_s not a full sheet. We can_x0019_t sell it. It is trash._x001D_ I offered to buy it multiple times or to take it as trash. I was told you that is not possible. That_x0019_s the way that things are. Quite frustrating from a customer point of view. Stanley Adams 19 Sunnyside Drive Thompson CT 06277</t>
  </si>
  <si>
    <t>I am not sure which purchase or complaint this refers to.
The products I bought are all good. However, the tubleaked within 5 weeks of use and ithas taken me 4 more weeks to order the gasket and have my carpenter send in the correct form to be paid to repair it. 
A brand new tub should not leak within 5 weks and you shouldhave repair people on your staff,</t>
  </si>
  <si>
    <t>She was fantastic to work with.</t>
  </si>
  <si>
    <t>If a customer has an awful experience at one of your stores like I did, someone from store management or corporate should contact that customer. I waited for 45 minutes before my issue could be resolved, your employees/supervisor lack the ability to do basic math, was told by one of your employees that NJ consumer protection laws don_x0019_t matter in regards to price protection, a manager was nowhere to be found, your pricing was wrong and I was not the only customer with this problem for this item. It was a multitude of issues.</t>
  </si>
  <si>
    <t>The best customer service experience =L</t>
  </si>
  <si>
    <t>Quit making it hard for long times customers who spend thousands of dollars in your store each year to return items</t>
  </si>
  <si>
    <t>I was pot on hold for 20 min., and then got voice mail, If they called back, they didn`t leave a message</t>
  </si>
  <si>
    <t>Valerie was the epitome of excellence! Hands down! She was very explicit in providing instructions on how to obtain missing parts for my LED Solar Lights. I was able to get my Ground Stake from the Germantown, Md store without a hitch. That cashier was also very professional. However, Valerie exuded not only class and customer friendliness, but gave the air of confidence that my issue would be resolved! She is an asset to Home Depot! Thank you Valerie- You are _x001C_Awesomemazing_x001D_!</t>
  </si>
  <si>
    <t>Thanks for the professional way in which my problem was handled, after the Hiram branch did little to resolve my issue.</t>
  </si>
  <si>
    <t>company got to big then forget who and what have
propel them to that level.</t>
  </si>
  <si>
    <t>Unfortunately it took the laziness of one employee to affect a series of events that lead to a purchase that may not seem relevant to the employee, although effected me and my family in a negative way. We were left without a washer and dryer for several days, while we were helping out a family in need by donating our previous washer and dryer that were I good working order,while upgrading our own appliances.  We are in a whole home renovation and would have gladly utilized Home Depot for our kitchen and bathrooms remodeling, this situation has lead us to look into another home improvement options.  We regret coming into Home Depot and having the delivery company that used profanity while informing us that they were given a wrong address for delivery by the _x001C_Appliance Specialist_x001D_ that assisted us initially.  Respectfully Pete and AnnMarie Noack</t>
  </si>
  <si>
    <t>This is my storey......I buy a brand new Tool Box from HOME dEPOT... i CANT FIND MY RECEIPT ....  i CAN BELEIVE THE FACT THAT HOME DEPOT WILL NOT HONOR WARRENTY ON THIS TOOL BOX...
SO NOW YOU GOT ME IN A VERY BAD SITUATION HERE....  tHE TOOL BOX IS USLESS UNLESS i FIX IT, SO NOW I HAVE BUY THE PARTS OUT OF POCKET  :(</t>
  </si>
  <si>
    <t>I have a broken refrigerator for over two weeks and still waiting to hear back from The Home Depot.</t>
  </si>
  <si>
    <t>I first tried the chat, the associate never completed the task and I was disconnected and had to start chat again.  On the second attempt no one connected to help me.  I ended up calling in had to be transferred three times before the issue could be resolved.  Thankfully, it was finally resolved.</t>
  </si>
  <si>
    <t>Denise was easy to work with and did her best to resolve my problem. Unfortunately the problem has now gotten worse and I can''t get answers from home depot</t>
  </si>
  <si>
    <t>Live operators in English.</t>
  </si>
  <si>
    <t>I think customers should be able to change any account information at a Home Depot store with a store representative and not have to call in.</t>
  </si>
  <si>
    <t>Only if you had a service that could update me on the status of the part that is delayed at a periodicity of my choosing (e.g. once a week), to let me know that you are still tracking it.</t>
  </si>
  <si>
    <t>lOVE HOW TOBI FOLLOW UP WITH ME</t>
  </si>
  <si>
    <t>Barbara was as helpful as she was allowed, I think. A refund may have been the best option for me, but the supplier opted to replace his product instead. It means a lot of extra work pulling up the old floor and putting down the new. Hopefully we won_x0019_t be doing this again next year. Hard to get too excited until I know the final outcome.</t>
  </si>
  <si>
    <t>Great Job, very personal and great follow through.</t>
  </si>
  <si>
    <t>It would_x0019_ve been a lot easier to bring my defective compressor back to the Home Depot I bought it from. Instead I have to bring it to a different independent dealer for their assessment</t>
  </si>
  <si>
    <t>Luis was able to provide exactly what a customer expects when they call for customer service. So glad I was able to connect with him, my first point of contact disconnected the call.</t>
  </si>
  <si>
    <t>Santiago was a very polite and understanding person. He worked through my issue in a timely fashion and stood behind the product warranty offered by Home Depot. Great job!</t>
  </si>
  <si>
    <t>Thanks for being understanding, courteous and helpful in resolving my situation. 
Kind regards.</t>
  </si>
  <si>
    <t>Sarah was very professional and polite.  However, I have no way of knowing whether or not the corporate office followed through on what she said they would do and also have no way of knowing whether the local store made any adjustments.  A confirmation as to the subsequent steps would be appreciated and then I could say whether or not I was actually satisfied.</t>
  </si>
  <si>
    <t>The part came must quicker than expected.</t>
  </si>
  <si>
    <t>Diane was understanding and resolved my issue and was pleasant</t>
  </si>
  <si>
    <t>I still have not received the replacement parts despite escalating the issue to the management team. The vendor emailed that they would send tracking info but they have not. Several people offered a gift card for my inconvenience but none has been provided. I would rate this process poor at best.</t>
  </si>
  <si>
    <t>Diego did a great job on following up and calling me back several days after I contacted HD, something that has not happened in the past. He took my problem personally, and got it resolved; he was professional, understood the problem and got it fixed. HD needs more employees like Diego. My previous issues with HD like this got passed around to someone else, who really didn''t care to get it resolved. Action passed, action completed. I am glad that Diego answered the phone; he got it done.</t>
  </si>
  <si>
    <t>The automated customer service process was to long and difficult to finally get a representative. 
Once on the call it went well.</t>
  </si>
  <si>
    <t>I have no complaints with the customer service provided by Kenya nor the follow up representative.  My only complaint resides against your 800 number automated prompts.  It should not take three menus, each repeating choices of the other, to get to talk to customer service.  This makes it confusing to get to the right department of customer service.</t>
  </si>
  <si>
    <t>My Christmas  tree I purchased 2020 has a 3 year warranty.  Some of the lights are flickering.  They are sending new foot switch but not sure that is the issue.  It is not all lights only about 12 and they are the micro dot lights.</t>
  </si>
  <si>
    <t>The agent informed me that the part I was looking for was available.  However, there was no information as to how to order it.  I tried several times to reach the agent, with no success.  I called the "backup" number given, only to find that the information she gave me was incorrect.  The part was not available, leaving me with a Christmas tree that I couldn''t light!  Unacceptable service at the least.</t>
  </si>
  <si>
    <t>Have someone who actually knows what they''re doing. I had to run sk many circles with her that i ended up just hanging up the phone over an hour later</t>
  </si>
  <si>
    <t>I wish there was a different option for my issue. I have a faucet that fails due to gravity but my only options to remedy my issue is get a part sent out every time it fails or a $50 gift card for a new faucet. I wish the faucet would be replaced by a unit that will not continuously fail.</t>
  </si>
  <si>
    <t>First she said she would get back with me and she didn_x0019_t. She gave me her extension line and she didn_x0019_t answer or call me back.I just took my item back to the store like I should have before calling</t>
  </si>
  <si>
    <t>her help was excellent! She solved our problem and clearly guided us through the process. Thank you to Anika.</t>
  </si>
  <si>
    <t>Anika did a fantastic job getting the answer I needed. She was very friendly and effective in getting all the necessary details and getting the technical expert on line. We_x0019_ll done!</t>
  </si>
  <si>
    <t>Yes. 
I work for Rheem water heaters and do all their repairs and replacements. 
And because of that I do many water heater returns. 
And because of that I am constantly flagged for returns. Limiting or stopping it. 
It_x0019_s making impossible for me to do my work 
Which is help the Homedepot costumers with their water heater problems.</t>
  </si>
  <si>
    <t>I asked for a follow up Call. Never received it. False advertisement.</t>
  </si>
  <si>
    <t>I was very impressed with Jadeen''s helpfulness and knowledge, and I could understand her perfectly. I don't mean to sound , but she was clearly not in a third world country, who could barely speak english. I can only hope that if I have occasion to call Home Depot in the future that I will talk with her</t>
  </si>
  <si>
    <t>Leyla was great to work with and very personable!</t>
  </si>
  <si>
    <t>The suggested response of cutting branches off an artificial tree (with wires included) was horrible! They were of NO help to me!!</t>
  </si>
  <si>
    <t>It was impossible to understand the person helping me. This was an artificial Christmas tree where the lights worked for a week and now they don_x0019_t. I_x0019_m upset because now I have no Christmas tree. I should have been able to bring it back and get another one before Christmas. If the part I_x0019_m waiting for doesn_x0019_t work I will be bringing back the tree.</t>
  </si>
  <si>
    <t>had to call twice but resolved properly agent was excellent</t>
  </si>
  <si>
    <t>Way too long on hold.
Didn_x0019_t have an answer for what was going on with my fan, but gave best advise.
Bought my fan 10 weeks ago.. not on clearance&amp; and there are no remote controls to replace the one I have. I find that quite odd. 
I_x0019_ll definitely use Home Depot again, but won_x0019_t buy THEIR products. I_x0019_ll look for products with better customer service answers and replacement products.</t>
  </si>
  <si>
    <t>To long of hold time on phone. Left message no one ever returned my call. Spent almost two days trying to get matter taken care of. When I did get a person I explained why I was calling they would tell me to call a different number . I think I had a total of 4 or 5 different numbers</t>
  </si>
  <si>
    <t>Johnathan was friendly and quick to respond however he was not the problem. The product quality control form the assembly of our product to the deliver was disappointing. We spent over 1600.00 on a grill that we felt should have superior service along with superior quality of the product. The service of delivery by the outside company was aloof and dismissive of the damage they caused. I hope you are able to find a separate delivery service and have the product assembled at the customers home so that Home 
Depot is not blamed unfairly.</t>
  </si>
  <si>
    <t>Pablo was a great help in keeping us informed with our problem with the tree. We are really enjoying the changing colors now. Give Pablo a great rating.</t>
  </si>
  <si>
    <t>My prélit Christmas tree wouldn_x0019_t work and I was I. The phone for hours then asked to call the manufacture who sent me a piece to try to fix it which did not. No lights for Christmas.</t>
  </si>
  <si>
    <t>The follow up from the first phone number I called and the agent who was assigned the case was first in class. Great service.</t>
  </si>
  <si>
    <t>Hold was 15 minutes
Rep said she was calling the store
Hold for 10 minutes before she hung up on me
No call back.
Call again
15 minute wait
Rep said just needs to send out missing pieces
3 days before it shipped
1 week later still not here
So have had a half assembled fireplace in my house for a week.
Ended.up just going tl the store to resolve
Essentially, customer service was a pointless waste of my time.</t>
  </si>
  <si>
    <t>Thanks for looking after me on an inferior product 
Daneila was very helpful
thanks</t>
  </si>
  <si>
    <t>Jose did a fine job taking care of this problem.  Did as he said he would.  Much appreciated.   Thanks</t>
  </si>
  <si>
    <t>It was very easy communicating my issues with Nicte over the phone and she was very pleasant.</t>
  </si>
  <si>
    <t>There was actually no easy answer to my question/problem since it was in regards to an older item ... but the customer care lady was WONDERFUL and did not stop until she could get me some help! So kind too.</t>
  </si>
  <si>
    <t>Nothing was resolved</t>
  </si>
  <si>
    <t>Susan at the local store is great!</t>
  </si>
  <si>
    <t>Kazim was fully engaged, patient, polite, and extremely knowledgeable about how to resolve my issue quickly. His calming and professional demeanor made the whole process stress free. As someone who has worked in customer success, I was very impressed. Give him a raise!</t>
  </si>
  <si>
    <t>OVER AN HOUR CALL.  5 OPERATORS.   ALL HAD DIFFERENT ANSWERS TO EXPLAIN HOW THEY COULD NOT HELP.  ONE OPERATOR TRANSFERRED MY CALL BECAUSE HE DID NOT WANT TO HELP (GAVE IT TO SOMEONE ELSE TO DEAL WITH). THREE OPERATORS SAID THEY WERE SUPERVISORS, NONE WERE.  THEY JUST HAD TO TELL US TO GO TO OUR LOCAL STORE SEE IF WE COULD GET A NEW COUPON!  WE DID GET THREE BUT DECIDED NOT TO PURCHASE ANYTHING FROM HOME DEPOT ANYMORE.  PLEASE LOOK AT EDUCATING AND RE TRAINING YOUR CALL IN OPERATORS FOR HOMEDEPOT.COM.  WORST I HAVE EVER DELT WITH AND I AM 51.  AFTER BUILDING 22 YEARS AGO WE ARE RENOVATING OUR WHOLE HOUSE.  UP UNTIL NOW WERE WERE USING HOMEDEOPOT.COM AND OUR LOCAL HOME DEPOT.  THE STAFF AT OUR LOCAL STORE ARE AMAZING BUT I WILL GO ELSEWHERE. WE ARE A QUARTER THE WAY THROUGH OUR RENO.  ITS THE PRINCIPLE AT THIS POINT...VERY BAD EXPERIENCE.  PLEASE LOOK AT RETRAINING YOUR CALL IN CUST SERVICE DEPARTMENT.   THE YOUNGER GENERATION NEEDS TO BE HELD TO A STANDARDS WITH RESPECT AND KINDNESS TO HARDWORKING PEOPLE!</t>
  </si>
  <si>
    <t>Everyone was very understanding and helpful. We have not received our replacement at the time of this survey however we understand we will have it within the next three to four days.</t>
  </si>
  <si>
    <t>Alfredo followed up with me every step of the way.</t>
  </si>
  <si>
    <t>Alfredo was wonderful!  He took care to make sure I knew exactly what steps would take place and why.  He followed up to ensure I had been helped by the vendor.  The entire process was great.  Best of all...my Christmas tree now has working lights!
Thank you Alfredo!
Donna Makowelski</t>
  </si>
  <si>
    <t>I had had such a frustrating experience with the Home Depot customer service line prior to reaching Alfredo. The first time I called, I was on hold for 20 minutes and then the person (not Alfredo) who was supposed to be helping me somehow disconnected me before I could give her my information. So I had to call back and wait another 30 minutes, but this time I was so lucky to get Alfredo who was extremely compassionate, and when I explained what had just happened said he would make sure that he got all my information before trying to transfer me and even said that he would follow up with me a week later (which he did). And he did everything possible to make sure that my problem would be solved (in my case I bought a Christmas tree that was missing its power adapter so we couldn_x0019_t turn on the lights). Bless Alfredo! Give him a raise! ALL of your employees should be like Alfredo!</t>
  </si>
  <si>
    <t>Thank you for all your help John</t>
  </si>
  <si>
    <t>When a product has a lifetime guarantee, replace it when it breaks. What junk Glacier Bay products are. The "marble" top of the vanity cracked for no reason, but that wasn''t considered a manufacturer defect. 
Never again.</t>
  </si>
  <si>
    <t>Excellent experience. Even though it took several weeks the follow through and communication along the way was awesome!!!</t>
  </si>
  <si>
    <t>Kenya was very helpful in getting the part that was missing.</t>
  </si>
  <si>
    <t>The rep called back when promised and worked to get a resolution even though vendor never responded.
Very happy she got it resolved.
TM</t>
  </si>
  <si>
    <t>El servicio y el trato fue de primera</t>
  </si>
  <si>
    <t>La representante Ana fue muy amable y cortés. Me ayudó y resolvió. Ahora estoy esperando el articulo que recibiré en unos dias.</t>
  </si>
  <si>
    <t>It took three calls, to three people at HD. Shawna was the winner . She identified problem (order lost) and offered two solutions. She made the 3 week nightmare go away.
She cared enough to follow through on _x0018_helping_x0019_ me. Thank you Shawna.</t>
  </si>
  <si>
    <t>All of my concerns were handled in a caring manner</t>
  </si>
  <si>
    <t>Yes:
Store agreed to have "CORPORATE" call me December 10, 2021 re my inquiry. However, "CORPORATE" was free from ever doing so!
Jim Sel
December 11, 2021</t>
  </si>
  <si>
    <t>I came inside the location to purchase some paint. While I was in the self check out line I heard Malik make a comment saying _x001C_Fake ass Asses Everywhere_x001D_ I couldn_x0019_t believe it. He walked off and I notice another lady who was an employee laughing with the security guard. I asked them what he did he say to confirm I wasn_x0019_t losing my mind the security office said _x001C_I don_x0019_t know I just laughed_x001D_ the girl immediately walked off and im assuming she told Malik I heard him. He came back to the checkout and I asked what was his purpose. He told me _x001C_Get the fuck on with that fake ass ass again. He also started to get louder in front of all of the customers waiting in self check out. I was completely humiliated, embarrassed and shocked. I even felt threatened because he wanted to argue and became very hostile to the point the employees had to tell him to be quiet. I_x0019_ve never in my life experience anything like this before in my life. I spoke with the manager and made him aware of the situation but was told to call customer service he also said he would talk to him but that_x0019_s not good enough . I asked for the directors number he said the best way to get a resolution is to call customer service. It was several employee standing on the side so they all heard him and is aware he said this. This is a poor representation of your company and I feel I was sexually harassed. I couldn_x0019_t even talk to my family about this and I couldn_x0019_t even sleep after this experience. Something needs to be done and I would like for the Director to contact me. Speaking with the general manager doesn_x0019_t make me feel like this situation will be handled because I would of never allowed a customer to leave the store feeling the way I did with no solution. My contact number is 773-899-2432. Please contact me and I_x0019_m requesting a copy of the complaint. I_x0019_ve been in customer service all my life and if any of my representatives did this to a customer they would be immediately terminated. I think about this experience everyday and now fear going into one of your locations because I_x0019_m scared something like this will happen again.</t>
  </si>
  <si>
    <t>I was very dissatisfied with the service. I understand there are rules and we all have to abide. We are in a pandemic and we sometimes can''t follow the rules . I have a return that I needed to return.  I miss the return time because I had covid 19.  So now I have to deal with the manufacturer . I didn't purchase from the manufacturer and I was trusting Home Depot to stand behind their products. I had purchased an extended warranty with the manufacturer's warranty. Now that's what saved me. HD even stopped selling the product so I purchased another kind So now I have 4 heaters 2 not working and 2 I have had installed.  The phone agent told me to take the 2 I have installed and bring them back once I talk to the manufacturer.  I said wow did he just say that. His supervisor told him he couldn't ok to return them. I said Thanks for all ur help. So yes it made me feel a certain type of way. HD has had all my business for years I own a house and houses need constant replacement of things that wear out or stop working. I'm disappointed but we have rules to follow and we can't make an exceptions and help the customers who are in need while we go through a pandemic. 
Thanks for helping a loyal customer in time of need.</t>
  </si>
  <si>
    <t>Luis was very professional and very attentive to my concerns. I was very impressed with the speed and accuracy of solving my warranty claim for my level. Customer service makes a huge difference to me and Luis did and astonishing job.</t>
  </si>
  <si>
    <t>Luis did a good job.  However, selling products that have no replacement parts available isn''t good.  These icicle lights were not cheap, but each string had several bad bulbs.  We assumed (wrongly) that Home Depot would have replacement bulbs that fit these lights.</t>
  </si>
  <si>
    <t>Honor the price match when you lower a price within 30 days</t>
  </si>
  <si>
    <t>The Flagstaff AZ store need improvement with customer service. With the exception of Jarred in kitchen department. 5 people gave me 5 different  answer and didn''t call back to confirm anything. Claude sent me an email saying that the store would call me back about my cabinets and still no one has. I don't know if I'm getting my 2 cabinets that were damage worth 600.00.</t>
  </si>
  <si>
    <t>Need better support on Christmas trees when lose remote to change lights.  Provided courtesy remote that will probably not come until after Christmas but should have universal remote or option to buy new remote since states tree is solely controlled by remote.  Need backup option for remotes being lost or damaged.</t>
  </si>
  <si>
    <t>Yvette was very helpful and very knowledgeable
Thank you Yvette for all your help.
Maritza Rodriguez</t>
  </si>
  <si>
    <t>Loved her above and beyond attitude probably would have stayed on the phone for hours until she got the answer she wasn_x0019_t going anywhere thanks</t>
  </si>
  <si>
    <t>This is still not resolved. I''m still without a dishwasher and have yet to be refunded.. Taking too long to resolve. Susan was very nice however, case was transferred right away.</t>
  </si>
  <si>
    <t>Get me a check for my broken down refrigerator from over 4 months ago. Promised by Asurion for reimbursement since i bought the extended warranty but nothing but a run around for over 4 months. Then i got ahold of Jordan and it sounded like he really wanted to help me but never heard back from him as promised and i even called and left a message with him and nothing. This has been the worst customer service ever. Not nice to make your customers cry out of frustration from broken promises from day one of reporting my broken down refrigerator&amp;nothing but lies</t>
  </si>
  <si>
    <t>It is very disappointing that the military discount has been discontinued for appliance purchases.</t>
  </si>
  <si>
    <t>I appreciate the call back.</t>
  </si>
  <si>
    <t>My email is being used by a customer of yours in Ohio.  There doesn''t even seem to be an effort to find and contact this customer to let them know of the mistake</t>
  </si>
  <si>
    <t>She was great!</t>
  </si>
  <si>
    <t>I can find everything that I want in Home Depot. Definitely is  my #1 store. I love it =˜</t>
  </si>
  <si>
    <t>Ramee was very polite and helpful. Excellent customer service</t>
  </si>
  <si>
    <t>Ramee was great =M but I was waiting for the product I ordered for weeks and it never came and the investigation said it was lost in thin air. I use Home Depot for a lot of things but if you can''t deliver something I really needed at a certain time it's not good</t>
  </si>
  <si>
    <t>Still trying to take care of my broken led lights</t>
  </si>
  <si>
    <t>Great service!</t>
  </si>
  <si>
    <t>STILL WAITING FOR ANSWER FROM JOHN</t>
  </si>
  <si>
    <t>REturn was simple.</t>
  </si>
  <si>
    <t>Gabrielle gave true customer service, to my complete satisfaction...very rare today.  She used the golden rule, treating me as she would have wanted to be treated.  Just that simple and that effective.</t>
  </si>
  <si>
    <t>thank you</t>
  </si>
  <si>
    <t>Very simple if a product is advertised as best seller online it shouldn_x0019_t stay over 2 week_x0019_s out of stock.actually it was showing that the store in question had over a pallet of it but it wasn_x0019_t true making customers drive there after calling to confirm if they really have the product and it only shows in stock but nothing at store a product that we buy weekly and been 2 weeks out isn_x0019_t right 
Then you see other homedepot from 20 miles away and up and everyone had 
I_x0019_m guessing it wasn_x0019_t a factory problem because even during covid high demand we never run out on this store and just like I said the other homedepot stores have it
Very frustrating get leading over ther after calling and this was diferente days during two weeks</t>
  </si>
  <si>
    <t>It been almost half of a week and i still don''t have an answer, plus the store in Hagerstown MD need to learn more about customer service, they are rude and horrible</t>
  </si>
  <si>
    <t>Tried to apply for military discount, kept getting a reply that I needed more documents. I downloaded everything I have.</t>
  </si>
  <si>
    <t>Was expecting a call back to follow up and never received a call.</t>
  </si>
  <si>
    <t>Paid for the garage door opener installation and it took over 1 week for the installer to call and just to set up the appointment, which is in another week later.  It would be helpful if the installation can be done in a more timely manner and not have to wait a total of 2 weeks.</t>
  </si>
  <si>
    <t>I just want to cancel an order I placed in September.  Which mine you, I am paying for on my Home Depot because I opt to use 24 months interest free.
But why should I pay for a product I have yet to see.
I do not want to pay anymore.  I  would like my money back,  and not just credit.mt account.
But I was told by a rude employee at the Somersworth, NH that They can not cancel the order until they receive the order.  This doesn''t make sense.  Just cancel the order from your warehouse and refund me!!!!
This hole process was a pain in the neck and probably going to cancel my card and shop elsewhere.</t>
  </si>
  <si>
    <t>The North Fayette manager did not tell the truth.
I asked him three times about the agreement we had and he agreed to it, then backed out.
Terrible customer service and a waste of three months of my life</t>
  </si>
  <si>
    <t>Nicole listened to my complaints carefully. She helped me get a resolution to the poor Customer Service I encountered with a Store Manager. I appreciated her understanding and was great full that finally someone cared.</t>
  </si>
  <si>
    <t>I have always considered Home Depot to be one company. 
When I place a $4,000+ order and one store had insufficient stock, I just assumed that I would be able to order what I needed to be sent to that store from either a warehouse or a different store.. 
The fact that the initial order needed to be cancelled/edited, then a second order placed at a completely different store for a different amount, in my opinion was just ludicrous.</t>
  </si>
  <si>
    <t>Nicole was very helpful and courteous.  Excellent customer service.</t>
  </si>
  <si>
    <t>Yes there is!  Try telling the truth instead of making up some BS story that  covers the fact that the factory doesn''t want to sell these repair parts and would rather have us buy a new compressor. 
Don't believe me ? Take a look at the exploded view of this air compressor..... Every part that does not wear out is listed and EVERY part that does is not !
I'm not ready to give up on Home Depot just yet , but crap like this is less than impressive.
Tim Anast   708-204-5997</t>
  </si>
  <si>
    <t>Well the rep was nice and professional.   She took the information from me sad I have never been contacted since.  I have had zero resolution or contact.  Still missing my part.  Not happy</t>
  </si>
  <si>
    <t>Mackie Sha was very nice and pleasent to talk to, however, you did nothing to resolve my problem. I''m still without a lit Christmas tree. Not a happy customer!</t>
  </si>
  <si>
    <t>BRENDA IS THE BEST! The care and attention she gave to helping us was above and beyond. She_x0019_s extremely hardworking and caring. She deserves a huge bonus!!!!!!!</t>
  </si>
  <si>
    <t>Brenda was great and followed up to make sure she completed the job... after the run around from someone else she took over and made it right... thank you</t>
  </si>
  <si>
    <t>Brenda works efficiently and follows-up great. Very good communicator and personable.</t>
  </si>
  <si>
    <t>Brenda was very nice and helped me with what I needed</t>
  </si>
  <si>
    <t>She was awesome and very attentive at getting my problem fixed and very friendly and polite</t>
  </si>
  <si>
    <t>The customer service representative was excellent.  Did not give up trying to find what I wanted. He was great.</t>
  </si>
  <si>
    <t>Lorena was amazing. She diligently followed up with the supplier and got us our replacement Christmas tree power supply. Thank you!</t>
  </si>
  <si>
    <t>After 10 minutes on hold Lorena answered &amp; tried to help me.  She was very pleasant and trying to get my questions resolved.  Unfortunately, she accidently hung up on me before she could finish.  I did not call back.</t>
  </si>
  <si>
    <t>Lorena was excellent. She worked very diligently to help me find a replacement remote for the Christmas tree I purchased last year. When we couldn''t find it with the model number I had she went above and beyond to contact the manufacturer and have one sent to me. I was and am very grateful as my tree was stuck in demo mode. She was very nice and friendly!</t>
  </si>
  <si>
    <t>Good follow up by Diego to make sure of a satisfactory resolution- thanks!</t>
  </si>
  <si>
    <t>It took 4 days off calling to finally receive the item.</t>
  </si>
  <si>
    <t>We were VERY please with the help we received from Nallhely. She was familiar with our issue and was very pleasant and courteous.  She was a joy to work with.  Many thanks to her</t>
  </si>
  <si>
    <t>Nope</t>
  </si>
  <si>
    <t>This was the email I sent in response:
A.M.A.Z.I.N.G.
I have received the email &amp; Gift Card.
I''m not sure I've ever had an easier/more pleasant warranty call.
Even though I knew there was a lifetime warranty, after 15 years, I was mentally prepared for someone to say 'yes, but that just doesn't apply here for reason X - sorry'.
It's a seasonal reference, but right now I feel a bit like the Grinch when his heart grew three sizes - at least in relation to my opinion of Home Depot!  :-)
Thanks for the assistance, and Merry Christmas,
Tim.</t>
  </si>
  <si>
    <t>I was promised a call back in 2 days and almost a week later... still no return phone call</t>
  </si>
  <si>
    <t>Who is Latimah? I was told someone would call me by last Tuesday. No one ever called. I don_x0019_t know that anybody completely heard my complaint. I will tell you this, I will never do business with Precision countertops again.
On another matter, you called and gave me a refund so I could get the electrical fixed from the countertop installed. Thank you</t>
  </si>
  <si>
    <t>Shaquan has been very diligent and persistent in trying to find answers to my questions. He has followed up missed phone messages with email responses. I think the company, Hampton Bay, could have addressed my issue initially by anticipating the solution and explaining it in their literature. Shaquan is still tracking down a more complete answer.</t>
  </si>
  <si>
    <t>I replied to the case email but have not gotten a response.  I''ve figured out that you are shipping me the wrong parts.  I tried to stop it to save us all time and money, but I have no indication that this email has even been read.</t>
  </si>
  <si>
    <t>I ordered 8 pieces of Husky Heavy Duty garage cabinets. Multiple cabinet doors were slightly bent so they don_x0019_t close all the way, one cabinet had a drawer that was bent and was missing the feet for the bottom of the cabinet. Other cabinets arrived with scratches on top of the wood finish on top. I was transferred to husky to get replacement parts, only to learn that the items would need to be returned and new ones shipped out, but these aren_x0019_t exactly east items to return. As far as some of the damage, I even contacted the shipping company with my shipping tracking number and they can_x0019_t seem to find what information they need. This has been a terrible experience and I have been super frustrated with this purchase. This was a big purchase and for so many items to be delivered damaged and missing parts is extremely disappointing.</t>
  </si>
  <si>
    <t>Alejandro, was professional, considerate, and timely. Great interaction with him, and was a pleasure to speak with.</t>
  </si>
  <si>
    <t>He wasn''t able to help me but did refer the case to Niagara and they fixed the issue..  Antonio was very attentive and followed up.</t>
  </si>
  <si>
    <t>Still waiting for HD to finish picking up the broken merchandise that was delivered.</t>
  </si>
  <si>
    <t>Cinthia was great.  She understood completely what I needed and provided help quickly and was extremely pleasant.  Home Depot is lucky to have employees like her!</t>
  </si>
  <si>
    <t>Diana was great to work with and she made it very easy to work with her and she was very attentive and helped me with all my questions</t>
  </si>
  <si>
    <t>Fui a la tienda y no me ayudaron pero por  teléfono David lo hizo más rápido sin mucha excusa y menos tiempo en la tienda tarde 45 minutos y nadie pudo el si lo hizo</t>
  </si>
  <si>
    <t>There are too many issues to describe in this experience.  I will be contacting the Store Manager on Monday morning.  Blue Ridge Home Depot keeps blaming John Deere for NOT making the situation "right".  It is NOT a John Deere issue.  Blue Ridge HD screwed this up and needs to correct it!!!</t>
  </si>
  <si>
    <t>Refund my money</t>
  </si>
  <si>
    <t>Didn_x0019_t like multiple menus needed to reach customer service. Much too time consuming, especially when an unhappy customer wants to speak with someone. In my opinion, that makes a dissatisfied customer even moreso.</t>
  </si>
  <si>
    <t>I put in a complaint regarding not getting our 10 percent discount e mailed the ceo twice still no word ...so looks like customers are not number 1</t>
  </si>
  <si>
    <t>Eric is one of the few top notch agents that i had the pleasure to spoke with. Outstanding job my friend</t>
  </si>
  <si>
    <t>I was transferred around multiple times and hung up on multiple times. I actually started to cry and and just gave up. I''m changing to Lowes.</t>
  </si>
  <si>
    <t>Service rep was hard to understand and her "solution" did not resolve the matter I called about. Very frustrating phone call.</t>
  </si>
  <si>
    <t>It took multiple store visits and several calls to complete my order. I also haven_x0019_t heard back from the store manager as requested.</t>
  </si>
  <si>
    <t>I sent a snail mail to your CEO, lets see what happens with that.</t>
  </si>
  <si>
    <t>I''m not sure if this in reference to the follow up call or my visit  the young man on the phone was very helpful. The store  visit wasn't again I was denied my military discount in the store . If  SUNNY was the person on the phone (customer service ) Yes , if this survey is in reference to my store visit I'm very disappointed!!!! even when I spoke with the store manager from Clinton MS. All she said was to notify when I came back and I would get the 10% discount. THATS IT???I LIVE IN BYRAM MS. NOT CLINTON MS thats all she had to offer me!!! The leaf blower was on sale  basically the store manager told me, I got my discount, because the lady who checked me out took 30.00 off, no it was on sale HORRIBLE EXPERIENCE POOR CUSTOMER INCLUDING MGMT!!!</t>
  </si>
  <si>
    <t>My Home Depot account didn''t show some previous purchases. I called customer service whom said the previous purchases were there. The Agent said he'd email them. The email was clouded and I couldn't open it. I tried to contact the sending party and received no response.</t>
  </si>
  <si>
    <t>Juan was amazing!  He even followed with a call to let me know the distributor had received my order for replacement parts.</t>
  </si>
  <si>
    <t>Leonor did a good job explaining what was necessary to correct the situation.  Unfortunately the process sounded like it would take too long and I had parts strewn in my garage ready for assembly and I wasn''t about to wait days or weeks for results.  Instead, I utilized some of my own fasteners to complete the assembly.  I will also say there are other issues about this order not related to Leonor at all.  Two storage cabinets were ordered, one delivered.  I have little confidence in Home Depot and the service providers they employ in regard to online ordering and ship direct to the consumer.</t>
  </si>
  <si>
    <t>My experience with Osver was great. He was so helpful from the beginning and helped me resolve my situation quickly. In making my experience one that l wouldn''t hesitate to purchase other merchandise in the future. Having a good experience with customer service means alot to me. Osver is the type of person that you want to deal with when your unsure of your options.</t>
  </si>
  <si>
    <t>Give OSERV a raise and bonus. Outstanding customer care. Patient, attentive, resourceful.</t>
  </si>
  <si>
    <t>I have spent at least 8 hours and spoken to a minimum of 12 people. Sarah was supposed to move this along and update me. Just like the last person who said this, so far I have not heard a thing and Home Depot still owes me $966.84 and nobody in a billion dollar company can seem to find a way to refund a regular Pro customer purchasing thousands of dollars a month in materials. I am currently working on contracts with local supply yards in order to move away from using Home Depot.</t>
  </si>
  <si>
    <t>Horrible experience buyimg a dryer</t>
  </si>
  <si>
    <t>I asked to be transferred to someone else from Sarah because once the person that transferred me to her left the phone line, her friendly demeanor was gone. The last person I finally spoke with (and the person that transferred me to Sarah) were both very friendly and helpful, and concerned about our negative experience.</t>
  </si>
  <si>
    <t>Store called at 7 am said the people who took our appointment never showed up. And to come get the item when we got there there was some issues with us renting it since we were on the schedule after they canceled us. Seemed like someone trying to do a friend a favor thinking we would catch on and complain</t>
  </si>
  <si>
    <t>Ask us after the job is complete</t>
  </si>
  <si>
    <t>Diane was great, Home Depot did not provide any alternative for the installation. No one would invest $7,000 in a fence installed by your provider. He didn_x0019_t have any tools, marked of fence with sticks from my wood line. Wanted to spray paint the lawn initially. My opinion from Home Depot_x0019_s perspective would be use Home Depot fencing products. If I_x0019_m in business and contracting installer_x0019_s to represent me they WILL use my product. Thanks!</t>
  </si>
  <si>
    <t>This matter should not have had to be escalated.
If the people handling the carpet warranty had handled this issue within a reasonable amount of time.
Instead I was given the run around for seven months! This is no way to treat a customer.</t>
  </si>
  <si>
    <t>Issue still not resolved, waiting to hear on refund</t>
  </si>
  <si>
    <t>A better outcome.</t>
  </si>
  <si>
    <t>I had a very difficult time getting the representative to understand the urgency in canceling the order since it was more than 45 minutes since the order was placed (I had unique extenuating circumstances). I had to insist on talking with the supervisor; who finally was able to offer a possible solution to contact the vendor (which actually didn''t work either, so I don't believe she really contacted the vendor).</t>
  </si>
  <si>
    <t>I had a great talk with Joelle and zero communication with Home Depot since. Not sure how anything is resolved if no one has communicated what efforts have been made to resolve the issue&amp;</t>
  </si>
  <si>
    <t>My patio set was damaged. I was on hold for several minutes, was passed back-and-forth between 4 different customer service reps, and spent over an hour on the phone trying to simply get a replacement table. People were unfriendly, unhelpful, and it very much diminished my Home Depot experience. I will not be shopping with you guys anytime soon</t>
  </si>
  <si>
    <t>I was on the phone for 1.5 hours, transferred 4 times, disconnected 3 times.  Very Very Frustrating.
No representative called me back.  I had to call and start the process over too many times.  They ask for my phone number 479-644-3883, but no call back after disconnected.</t>
  </si>
  <si>
    <t>I was on hold for long periods of time and kept getting transferred from one agent to another. Each time I was transferred, I had to re-explain my situation. After an hour on the phone, I was transferred to the main menu without any resolution. This was one of the worst customer service experience I_x0019_ve ever had.</t>
  </si>
  <si>
    <t>Working with Christian was a pleasure, he was a proper gentleman, professional, proficient, and personable.</t>
  </si>
  <si>
    <t>Home Depot es excelente en todos los sentidos muchas atención que le ponen a las personas muchas gracias por su servicio al cliente como Home Depot yo creo no avera otra tienda que le llegue muchas gracias una vez más se la recomiendo a toda le jente</t>
  </si>
  <si>
    <t>I_x0019_m still waiting to be reimbursed for a refrigerator that Home Depot canceled the order and I was charge for it.
Ryan was the only person who was willing to help me. I wasted time and money going to the Bronx store when people from customer services, _x001C_ don_x0019_t want to deal with me or trying to found out the error that Home Depot made_x001D_.
At the present time, my credit card has been dealing with Home depot to get the money back.</t>
  </si>
  <si>
    <t>Jerkier was very helpful and satisfied my problem immediately.  She also sent copies of the communication with the person responsible for sending me the replacement part.  It allowed me to feel like I was totally involved in the resolution</t>
  </si>
  <si>
    <t>After first contact with her I never heard from her again, she said I would receive an email but never did and after numerous calls to her direct line finally gave up and went through process again from the start but with a case number I was able to get it completed and now waiting on parts to arrive.</t>
  </si>
  <si>
    <t>Kevin made me feel better about customer service goals at HD. Unfortunately, I still have not heard from the store manager and still believe this location is plagued with problems. I went back to the store yesterday and found no wood carts in the store. I also walked past 7 employees without them even saying hello. In addition, the drinks were not stocked, the pool chemicals were in chaos, and there was no one available to help me load concrete. I transitioned to Lowe_x0019_s and received the assistance needed. Your loss due to poor customer service was about $4000. Your employees would prefer to gather in groups and share Facebook photos over doing their jobs. The problem is leadership.</t>
  </si>
  <si>
    <t>Sherreda provided world class customer service. While Home Depot was not able to correct the issue without a return she made me want to help her and find a way to resolve the issue on my own (purchase longer bolts and some washers). Her follow up was the best I have experienced in a long long time. Please give her my thanks and appreciation. Todd</t>
  </si>
  <si>
    <t>Sherreda was great!  Very helpful!  The part I needed was not in stock though so I will have to call again when it is expected back in.</t>
  </si>
  <si>
    <t>Melissa went above and beyond to help me. After we had hung up the information that I was looking for was entered by the vendor and she called back to tell me. Absolutely great customer service!</t>
  </si>
  <si>
    <t>No. But I am returning the item as soon as the replacement parts arrive. It was partially assembled when I noticed the missing parts and called. Since then the bench has already started to rust and it was only outside a week.</t>
  </si>
  <si>
    <t>If a veteran does not own a smart phone there is no way to receive the military discount. Why not have a system that works for all</t>
  </si>
  <si>
    <t>I haven''t heard from the manufacturer or HD regarding case status nor have I received the "complimentary" balance kits.</t>
  </si>
  <si>
    <t>This is not the first time this has happened.  Once again placing a curb side pickup order.  Store shows that the item is in inventory and in the last case there were 110 of the hoses in inventory give or take a few.  Was told that there were none and my money will be refunded, I asked why, did the store show that there were some in inventory I was told, well the vendor made a mistake, told them the vendor has nothing to do with showing what the store has in inventory, then was told well it has to do will supply shortages, once again that has nothing to do with what the store shows as inventory, then it was blamed on covid.  On my 45-minute drive home I called because I was mad.  Once home I called the store and asked about the item, gave the SKU number to a lady, she looked it up and guess what there were 110 of said item in inventory.  Was told to come pickup up.  Cost of Gas bull shit, it is a 40+ mile drive to and from the store.  Will shop elsewhere who may have employees who care about their customers.</t>
  </si>
  <si>
    <t>This was the worst service ever and still didn''t accomplish anything " I just need some one to come out and fix my washer, " PLEASE CAN I GET A DATE AND TIME-  I have a 5 YEARD WARRANTY.</t>
  </si>
  <si>
    <t>I dont know yet where is my Fridge</t>
  </si>
  <si>
    <t>He was extremely helpful and resolved my issue in the first call. I_x0019_m a happy customer!</t>
  </si>
  <si>
    <t>Andrea was very helpful and followed up with us after contacting the manufacturer.   Thank you for your prompt assistance.</t>
  </si>
  <si>
    <t>Had a horrible experience at the Home Depot in Detroit on 7 mile and meyers and the return policy for the store is different from all others</t>
  </si>
  <si>
    <t>Gabrielle did an awesome job helping me with my problem. He was very professional and followed up with me to resolve my issue . Thumbs up to him . Thanks again for his help.</t>
  </si>
  <si>
    <t>Illiana was the best customer service person I have ever encountered and I am 83 years old - so this say a great deal.
She was efficient, professional, kind, empathetic and knowledgeable - what more could I ask for.
Thank you for such excellent customer service employees.  Obviously, you choose them wisely, train them well, and hopefully pay them well.</t>
  </si>
  <si>
    <t>No, thanks,</t>
  </si>
  <si>
    <t>Manu was very helpful and professional.  He gave beyond expectations on his customer service skills. He''s the absolute best. I wish more customer service  reps gave world class customer service like Manu.</t>
  </si>
  <si>
    <t>Maria was excellent. Unfortunately the vendor took a lot of time to communicate with her. Touch up paint still not available for the items received with scratches and chips. Was offered a $50 gift card but I don_x0019_t feel that it_x0019_s enough at this point to make the situation better. Table top replacement took some time to work out replacement and still has not been received.</t>
  </si>
  <si>
    <t>Maria was great, but it was very difficult getting through the right phone numbers and past automated responses to someone who knew about the Home Decorator Collection flooring.</t>
  </si>
  <si>
    <t>I had a good experience. I had one small problem and called about it. Maria did a great job and resolved the issue in a timely manner. I_x0019_m very satisfied with the service and satisfied with the cabinets</t>
  </si>
  <si>
    <t>I was connected to the wrong vendor about the product I was inquiring about.  After reaching back out to Home Depot it took another two days for a response only to tell me that they were unable to help with the damaged product I had (which was a Home Depot branded product) without a receipt.</t>
  </si>
  <si>
    <t>Nancy took exception care of me and was able to get me what I needed.  A big big thank you!</t>
  </si>
  <si>
    <t>This is my fifth major appliance my wife &amp; I have purchased for our daughter or ourselves.   Always, at the best price or Home Depot will pay you the difference.  TOP QUALITY!</t>
  </si>
  <si>
    <t>No, el trato hacia mi persona fue excelente!</t>
  </si>
  <si>
    <t>Thank you Cristel.</t>
  </si>
  <si>
    <t>Took multiple phone calls to customer service lasting more than an hour total. Still don_x0019_t have part for another 7-14 days for something that is probably less than $2 - $3.</t>
  </si>
  <si>
    <t>Very frustrating to only receive part of the patio dining set and have to call multiple times talking to multiple people and still after weeks no resolution and have to return partial set to the store and start over.</t>
  </si>
  <si>
    <t>I have a pergola that the top rotted off from.  Wanted to buy a replacement canopy for the pergola.   They don''t have any to sell so now the entire Pergola frame is useless.   Not impressed.</t>
  </si>
  <si>
    <t>Juniqa was very understanding and a good listener when I explained my situation to  her and the people from the team. Truly a blessing to the customer service industry.</t>
  </si>
  <si>
    <t>When you need help and you make the phone call for help and you ask the person to find the manual I actually told her the page number and she could not find the manual I gave her the SKU number and she still could not help me with my question I asked for the supervisor no one could help me so she said she_x0019_d get back with me and it took five days my question was what is the what is a bar I just didn_x0019_t understand the instructions from ChinaI finally figured it out they meant a bolt but claimed it as a bar after five days she got back with me I was trying to assemble the workbench I end up answering my own questions after a few hours</t>
  </si>
  <si>
    <t>It was very difficult to use the credit card you gave me for a refund at the store. Nobody knew how to process it! Should be coordinated better</t>
  </si>
  <si>
    <t>Shame on Home depot. I spend tens of thousands at HD and HD refused a small return of 250. I already switched to Lowe''s and will boycut HD, will encourage everyone I know to do the same. 
At the end  HD will lose out... 
Keep up your Bad Policies !!</t>
  </si>
  <si>
    <t>I needed to speak with someone in authority and no one would escalate my several calls. When I asked Pedro who his boss_x0019_s boss was, he said he didn_x0019_t know. Really?  If that_x0019_s accurate it_x0019_s very disappointing. I have held a HD credit card for 20 years, and am a stockholder, but the response to my multiple calls makes me want to rethink investing and shopping in your company.</t>
  </si>
  <si>
    <t>Issue was never resolved, when requesting updates via email no response was ever received and manufacturer never responded.</t>
  </si>
  <si>
    <t>I am missing a table from my patio set and no one can give me any type of answer as to where the table may be. Very poor customer service.  I_x0019_ve paid for the table and would like to receive it</t>
  </si>
  <si>
    <t>It_x0019_s under warranty but he said he can_x0019_t find the part I need. So I need a full replacement</t>
  </si>
  <si>
    <t>Customer service was Excellent, which is why I shop Home Depot and not Lowes.  PLEASE build a Home Depot in Yukon, OK. PPLLLEEAASSEEEE</t>
  </si>
  <si>
    <t>My issue not resolved</t>
  </si>
  <si>
    <t>Raul,
was pleasant to talk to, and i received my part the next day.
Thanks Raul.</t>
  </si>
  <si>
    <t>I appreciate the assistance and service provided by phone and at the store. 
THANKS</t>
  </si>
  <si>
    <t>I called to ask if my new LED light could be put on a dimmer.  I still  don''t have an answer  : (</t>
  </si>
  <si>
    <t>Cornelia won a customer back.</t>
  </si>
  <si>
    <t>First I must say the management and kitchen design staff (Josh, Shanti, Debbie) at the Prescott Home Depot are fantastic.  They have been very helpful throughout this frustrating process.
That said, Home Depot (HD) has been irresponsible from the counter top vendor The Counter Top Factory (CTF) to assistance with communication and follow up with this vendor.  We were cast out on our own to interact with CTF once the design consultation and sale was made.  CTF would not return phone calls, had full voice mails and would not provide an email address.  CTF had to be tracked down to do the measurement as they were over a month behind with no communication.  CTF provided two verbal install time frames that came and went so again we had to track them down.  Only when we were going to cancel the order did CTF provide a written date of install.  The first two were no-show then the final 5/10/22 after a 5:40 AM email confirming an install at 1:30 and an 11:30 phone call cancelling the install.
This is when we cancelled the order and contacted HD customer care.  Really no assistance was provided by HD, it was all handled at the local level.
The only reason we would ever shop at HD again would be the great people at the Prescott store.  HD is lucky to have them.
Dean</t>
  </si>
  <si>
    <t>Latefah was very nice to interact with and was caring about my needs and concerns. My experience with her strengthened my confidence in Home Depot customer service.</t>
  </si>
  <si>
    <t>Trying to update our info was VERY frustrating until we reached Barbara at customer service . She was extremely helpful and put us in touch with someone who took care of our situation . trying to accomplish the same thing  online was very difficult for those of us who don''t live on our phones !</t>
  </si>
  <si>
    <t>Actually deliver on your promises and not put your customers through hell.  Read the notes on this order - i am not typing it all again</t>
  </si>
  <si>
    <t>Yes. You should put knowledgeable employees in place to help the new hires. They should demonstrate good customer service so they will understand the importance of retaining customers.</t>
  </si>
  <si>
    <t>You are dishonest in your business dealings</t>
  </si>
  <si>
    <t>Great service from Renee J.</t>
  </si>
  <si>
    <t>Listen to what the customer is really saying, don''t just pay "lip service".  Everything about my experience since May, 2021 has been frustrating and upsetting.</t>
  </si>
  <si>
    <t>Customer service agent Cathy was extremely friendly and helpful.</t>
  </si>
  <si>
    <t>There was no attempt to rectify the poor service I received with any kind of discount or refund. This wasn''t required, of course, but would definitely encourage me to go back to HD instead of one of the myriad of other options in my area. The last taste in my mouth from my experience was a bad one... not a lot of incentive to try it again. Whomp whomp, HD, whomp whomp.</t>
  </si>
  <si>
    <t>Tanisha was great but others were terrible</t>
  </si>
  <si>
    <t>She was very helpful</t>
  </si>
  <si>
    <t>I don''t understand question #3.  Today ?  I think Home Depot should have a rule, once you stood in line waiting your turn, not to be sent to the end of the line "again" once you've reached "your turn".  It might help if you could take a number like at the deli.  That way you wouldn't insult a good customer who shopped at Home Depot exclusively.</t>
  </si>
  <si>
    <t>Get a better delivery company.  NSD is horrible.  Can''t get ahold of anyone...chat doesn't work well either...put in a call and never was contacted.  Their 3rd party delivery here in Northern Michigan is so bad, we may never order anything large online that can't be delivered to the local store for pick up.  When a mistake is made, it would be nice if Home Depot did more than just say I'm sorry...a discount or gift card to make things right would go along way.</t>
  </si>
  <si>
    <t>While Candis was able to answer questions ect I was told the manager of the store would contact me have not been contacted in the end problem was not solved</t>
  </si>
  <si>
    <t>I''d be more comfortable shopping at Home Depot if you carried lots of Canadian-made products.</t>
  </si>
  <si>
    <t>Products should be more secure when shipping. My tile shipped twice and was broken both times. If fulfillment center ships wrong product, your company should expedite the correct product.</t>
  </si>
  <si>
    <t>The last person From online service that o spoke was horrible terrible rude ! She even told me that my accent was very strong tjst she couldn_x0019_t understand!! Making her look stupid since I went to school here !! That woman is racist you should kick her out of Home Depot!! Non of my family and friends will ever go there !! Your  are loosing customer !! The last think she did hung up the phone to me !! Definitely never visit Home Depot</t>
  </si>
  <si>
    <t>I was very satisfied with how the home office handle this matter for me.  I was thoroughly disgusted when I tried to deal with it at the store. The garden manager was adoment to send me packing and I felt humiliated with my treatment because there were a lot of people standing around. All in all John Echols, whom I presume was from the home office, treated me with the highest respect anyone could ask for and I commend you John for all you did for me.  Thankyou again.</t>
  </si>
  <si>
    <t>While Gwendolyn tried her best, she was unable to actually provide with what I needed which was a replacement part for my Hampton bay outdoor umbrella that I got about 2 years ago. Why doesn''t Home Depot provide replacement parts?</t>
  </si>
  <si>
    <t>Great job! Will be returning to shop.</t>
  </si>
  <si>
    <t>Excellent Service and Extremely Professional 
Thanks for all your help!!!
Randy Smith</t>
  </si>
  <si>
    <t>Cannot get parts to repair tool box bought from Home Depot
Told me to check EBay for replacement parts</t>
  </si>
  <si>
    <t>I have received absolutely no response to my complaint!
The error is so egregious that I now intend to carry through with my intention to contact THE MEDIA!
I intend to reach out to ABC, NBC, CBS, CNBC, CNN, BLOOMBERG and other Business related news outlets!
Your error in PUBLISHING MY CREDIT  CARD NUMBER in the ADDRESS LINE of emails sent to me by your organization creates a huge breach in IDENTITY PROTECTION which simply now can not be overlooked due to inaction by your company!</t>
  </si>
  <si>
    <t>Be able to help the customer get the product they are looking for even from another store</t>
  </si>
  <si>
    <t>nobody contacted me concerning my complaint against the Morristown, TN Home Depot and Customer Service Representative...</t>
  </si>
  <si>
    <t>Answer to #2 I didn_x0019_t remember who was Porchia. Everyone was trying to help me except the shift supervisor. Make sure that the orders are pulled when customers come to pick up their order. The Supervisor working at customer service need to know that kindness and respect goes a long way. Especially if a customer been patiently waiting on a order for 45min and the order was placed in the store and paid in cash the day before, in which the item was there when I paid for the item. Customers do not to need hear employees made a mistake which the shift supervisor said and just give her money and she need to go to another location to get the order. Fine, but it was said in a rude way. She should not have used the word _x001C_you too old_x001D_ that was a discriminatory word.</t>
  </si>
  <si>
    <t>Porsche was very nice however doing business with home Depot has been a total disaster when I was speaking to Portia she said something about requesting compensation in a previous phone call of customer service actually was recommended by the agent that it spoke to and then Portia said that she was would determine if there was anything for me to get and then I got disconnected so I have no idea what happened but home Depot has just been absolutely awful during this whole experience with the purchase of my appliances eight different delivery days I don''t know how many phone calls and all I have to say is never again</t>
  </si>
  <si>
    <t>Excellent Service by Sheri Oldenberg at Boise
#1801.
Thank you, Cathy &amp; Ron</t>
  </si>
  <si>
    <t>Very unsatisfactory experience although Sakinah was good the part that I needed was not made available for a home brand of a light fixture which is normally the same for other models of the same brand.  It only required the WILL to assist a loyal client which I found lacking from certain people who were contacted by Sakinah at HD.  I have noticed the lack of Customer Service that HD was known for in the past. Sakinah was exceptionally good and deserves commendation.</t>
  </si>
  <si>
    <t>Tanika did great.  Home depot central tool rental communications needs a serious customer recovery. BTW the local store tried to do their best.</t>
  </si>
  <si>
    <t>The lady I talk to was the nicest and the most professional person I_x0019_ve ever dealt with.  I_x0019_m highly satisfied she did a great job.</t>
  </si>
  <si>
    <t>At first, I tried texting as recommended and got someone who knew absolutely nothing about your policies for part replacement. 
Then I tried again via call and got someone much better who sorted out what we needed immediately and sent it right away. It''s already here.
The whole thing took about an hour, which is kind of nuts. But I appreciate the service when I finally got someone who knew what they were doing.</t>
  </si>
  <si>
    <t>Dee Dee was very professional and completed the task which really took the pressure off of me, since thanother person I called said there was nothing i could do about it and would have to lose out on any options. She knew nothing of how to take care of things not the 1 yr guarantee. Dee Dee and James knee knowledgable and listened carefully.  A bid Thank you so much to them ! Denise</t>
  </si>
  <si>
    <t>Your customer service rep was excellent. Very helpful and she even followed up afterwards.</t>
  </si>
  <si>
    <t>Abdulbari listened to my concerns and made sure he understood exactly what I was looking for.  He helped me find the link that was needed and  took notes and shared the final part with his manager to research since it was payment information.
Suggestion:  If Home Depot is going to partner with companies like Tuff Shed, it needs to be a much easier to understand process with important information easy to find and not just through a "link" buried in a paragraph with a bunch of other information.</t>
  </si>
  <si>
    <t>what is ANTELMO.  Home Depot sucks!</t>
  </si>
  <si>
    <t>When you sell a product that is assembled it is important to send product home with paper works and spare parts that come with item. This product was not discounted.</t>
  </si>
  <si>
    <t>store interaction with customers could be improved.
customer care was goodi</t>
  </si>
  <si>
    <t>I_x0019_ll know better once I receive my replacement product.</t>
  </si>
  <si>
    <t>Carlos was very understanding and explained well the steps I needed to take. His service was excellent.</t>
  </si>
  <si>
    <t>Shaquan was OUTSTANDING!  He listened to me, got the part approved to be shipped out and followed up to make sure I knew that the part went out.  I wish all support interactions were as satisfying.  Thank you.</t>
  </si>
  <si>
    <t>Make call wait time for a customer service rep shorter!
Happy Holidays!</t>
  </si>
  <si>
    <t>Lorena V. was extremely helpful.  She was knowledgeable and friendly as she worked to resolve my issue.
Thank you.
God Bless and Love-in-Christ,
Joy</t>
  </si>
  <si>
    <t>Lorena is an outstanding member of the Home Depot Team!  Lorena is courteous, professional, and demonstrated outstanding communication skills.  Lorena asked numerous questions to help her understand my situation. She then used that understanding to develop an action plan to resolve my situation fully.  Thank you to Lorena for your efforts.</t>
  </si>
  <si>
    <t>I was transferred a number of times, disconnected multiple times, it was very difficult ti get to correct department for help.
I want to extend a big thank you to Abigail Richardson who finally new what to do to resolve my issue.</t>
  </si>
  <si>
    <t>Arion had been the 2nd  rep I had talked with about getting certain replacement parts for a Christmas tree that sold at HD and other stores. I was disappointed that I couldn''t get parts directly sent to me, but the 1st rep (Louis) told me I could order them through the store, which was not true at store 1272 (Huntington, NY). There needs to be a consistency among reps when they're contacted, and the company should have replacement parts available either through the store or directly.</t>
  </si>
  <si>
    <t>Shandra_x0019_s quick investigation into my case was what got Lawn Master to finally move to complete my project.  Thank you.</t>
  </si>
  <si>
    <t>Wasn_x0019_t satisfied that the store wouldn_x0019_t do the refund as it stated there_x0019_s a 3 year warranty on lights.</t>
  </si>
  <si>
    <t>This entire communication was to get repair parts for "husky" products that are supposed to have a lifetime warranty. I still don''t have the parts replaced. This process is extremely cumbersome. I wont be buying husky tools any longer.</t>
  </si>
  <si>
    <t>Yes  refund the money for the christmaa lights that only worked for one season.  When they are guarenteed for 5 years.  I didnt have a receipt so no refund.  I could understand if the lights disnt have the home depot  contact number on them to call if there was a problem .  Why put your number on your product if you won''t refund for faulty products.  
Make no sense to me.    So I will find it difficult to purchase other products frim Home Depot when Lowes is right down the road.  
Thank you for the $20.00  gift certificate but it  not.likely will be used.</t>
  </si>
  <si>
    <t>I have an open case (#26878377) and its very obvious that there is no communication with the store manager(s) and the contractor that they have doing the kitchen counter work.  I have many outstanding issues that I feel like I will have to resolve myself and I am ok with that because I know that the work will be done correctly!!!!!!!!</t>
  </si>
  <si>
    <t>There is STILL a PROBLEM. The countertop folks came out and Measured. There is a 75.00$ more than the origanaly figured, And they need that before they can proceed. So we have been waiting since July. I have contacted Home Depot and they will not answer the phone or call me back. The countertop company called me Wednesday. Its Saturday night and I cannot get anyone with HomeDepot to call me so I can pay more to have this moving forward. I called your 1 800 # Thrsday and still nothing. So we will be without Sinks through the rest of the holidays. I am going to consult a Attorney about theft of services. We are Flying out of State tomorrrow and will return Thursday night. This is BS!!!!!!!!</t>
  </si>
  <si>
    <t>She said she would call me by Dec. 2nd and I didn''t hear back from her but otherwise she was very kind to me on the phone when we spoke. She was great. But in the end, I had to do everything myself and reach out to the manufacturer and apply pressure and essentially bully the parts out of somebody. Talking to Home Depot was effectively useless unless it came down to you all taking my money. There was no lag there right?? My issue is not with her (and I want to make that clear - she was wonderful) but rather with Home Depot as a whole (Home Depot sucks). How can you sell someone a product and when you ship it out not make sure all of the pieces are there??? And it wasn't even like it was one or two pieces missing here and there. It was ALL 26 DOWELS, the parts that connect the wooden pieces to each other!! This was just beyond inconvenient and messed up for someone trying to set up and gift this to someone for Christmas. Trying to get a hold of someone was nightmarishly difficult and I am STILL waiting for the wood dowels!! Even if this is a manufacturing error as it was made out to be, the point still stands that your customer service and the expedience of producing desired results needs much improvement.</t>
  </si>
  <si>
    <t>Mauro the service provider was fantastic and extremely helpful. He guided me through the entire process of what I needed and kept me informed. KUDOs Home Depot &amp; Mauro.</t>
  </si>
  <si>
    <t>My experience has always been good The workers are always great..I think the wood and concrete area a little more help.Also you can use a few more to work with mixing the paint.Overall I''m very satisfied.</t>
  </si>
  <si>
    <t>Lawvonne was extremely attentive to our needs. She followed up to insure we were satisficed. We are please with this level of customer service.</t>
  </si>
  <si>
    <t>Sonica was very professional and excellent person to help me with solving my problems with Christmas lights. Don_x0019_t remember working with someone understanding and patience with me. Someone you want on your staff. Great job Sonica!</t>
  </si>
  <si>
    <t>Thanks Tiana Fast service .</t>
  </si>
  <si>
    <t>I was able to use my gift card and I am very pleased with the outcome! The help I received was very positive!</t>
  </si>
  <si>
    <t>Did a fine job - with complete follow through.</t>
  </si>
  <si>
    <t>if your going to sell hampton bay lamps with warranty you shoud replace it</t>
  </si>
  <si>
    <t>Pamela followed up with me in a timely manner about my replacement remote for the fireplace. She reached out to me via email and phone calls repeatedly to make sure we were on the same page. I really appreciate her help! I_x0019_m still waiting for the remote to come, hopefully I_x0019_ll be getting it this coming week.</t>
  </si>
  <si>
    <t>The first customer service person I spoke did absolutely nothing so was very happy with the service from Pamela  - especially the follow up.  It is unfortunately the top I need is back ordered and taking so long but it seems that is the way it is these days.</t>
  </si>
  <si>
    <t>Aria was very professional and helpful! Thank you!</t>
  </si>
  <si>
    <t>Rhonda was nice to deal with</t>
  </si>
  <si>
    <t>While agent on the phone was polite and try to be very helpful, there was nothing that she could do to solve my problem. The fact that Home Depot knowingly sells defective products and does nothing to expedite A convenient replacement or repair is disgraceful frankly. Being a disabled person Having toDismantle the defective tree to  repack to return it Getting no help in store for replacement purchase having to spend an extra $200 for most comparable  in stock item makes me want to not shop there again</t>
  </si>
  <si>
    <t>There was NO solution to the issue I presented to the customer service rep regarding my case #.. I would like to have a call back or a text letting me know of what was decided.</t>
  </si>
  <si>
    <t>Mrs. Anika was professional and friendly. She defines customer service. If I ever need to call The Home Depot customer service I sure do hope Mrs. Anika attends me again; even though I know that will not be likely. I hope the next representative is just as great as her.</t>
  </si>
  <si>
    <t>The representative was very professional and helpful.  She didn''t come across as if she didn't believe me.  I think she realized that things happen and customers may not receive everything that should receive in orders placed.  After all packages are being packed by automation.</t>
  </si>
  <si>
    <t>Problem resolved!  Thank you very much!!!</t>
  </si>
  <si>
    <t>I still don_x0019_t know if the issue was resolved. I was told that i will receive a callback telling me what happened or if i need to call American Express to see if someone opened a credit card in my name and report fraud.</t>
  </si>
  <si>
    <t>No. I was very happy with the outcome</t>
  </si>
  <si>
    <t>Delisa was very helpful</t>
  </si>
  <si>
    <t>Have yet to hear from warranty folks, so this case is still unresolved.</t>
  </si>
  <si>
    <t>Customer support went above and beyond what I expected.</t>
  </si>
  <si>
    <t>Alicia was fine but it''s been a nightmare since June regarding my purchase. Missing parts and then when I reorder the missing part they dropped the ball and never send it. So I ordered it early June and are going to get it in the mail hopefully sometime in December over 6 months later. It's held up construction in my bathroom. I needed the backsplash to put in exactly an attitude put a full size wall mirror butting up to it... Seems like the company is too big without anyone really in charge overseeing issues like these...</t>
  </si>
  <si>
    <t>While Alisha''s customer service was excellent, it was unfortunate that the replacement part _x0014_a small plastic piece_x0014_ would have been more than 2/3 the cost of the original item to buy and ship.  It reinforces the "replace, don't repair" mentality that has become rather pervasive in our culture.  Obviously Home Depot isn't singularly responsible for this, but it's unfortunate nonetheless.  Still, I appreciate the assistance troubleshooting and working towards a resolution.  Thank you.
P.S. With regards to Question 1, Home Depot is my first choice with regards to improvement products.  The only time I will go elsewhere is when there is a significant different in cost (&gt;20%) as the military discount is very competitive and extremely appreciated.</t>
  </si>
  <si>
    <t>Very helpful customer care rep.</t>
  </si>
  <si>
    <t>I bought two of the new 2 drawer tool boxes to go with my Husky Connect Rolling Tool box system bringing my total to 3 of these boxes.  They only come with one set of drawer divider for 2 drawers.  There are no replacement parts that can be ordered and only one shipped with the boxes I currently own  WHO IN THEIR RIGHT MIND SELLS A TWO DRAWER TOOL BOX WITH ONLY ON SET OF DRAWER DIVIDERS.  YOU PEOPLE ARE MORONS!</t>
  </si>
  <si>
    <t>The guy was very nice and got what I needed</t>
  </si>
  <si>
    <t>Julio was great to work with.</t>
  </si>
  <si>
    <t>Julio did a great job helping me with my issue. He was friendly, made sure to ask lots of questions about my situation and listened to everything I had to say. He took his time to make sure we came to the appropriate result for my situation and made sure I had all the information I needed before getting off the phone with me. It was one of the best customer service experiences I''ve had!</t>
  </si>
  <si>
    <t>Yes, Miguel should be given 5 stars. He went above and beyond to help with my problem, and, solved it immediately. He constantly styed in touch with me and made me feel comfortable, knowing that Home Depot cares for their clients.  He has the capacity to be a great team player and a supervisor, Yay Miguel!!</t>
  </si>
  <si>
    <t>Miguel was fabulous.  He was personable, efficient and did exactly what he promised to do.  Unfortunately he was not able to rectify the problem due to Glacier Bay (which I now understand is owned by Home Depot) not standing behind their product construction.  A bathroom vanity counter that stains from any water or a water glass being left on it should NOT be a bathroom counter top and the solution is not to expect that _x001C_any water needs to be immediately wiped off due to the chemicals in tap water_x001D_!</t>
  </si>
  <si>
    <t>Customer service was awful! The first time I called there was no follow up to resolve my problem! Four days later, after waiting for an email response, which I never received, I called back!A representative put me on hold, then I was disconnected! Called back, the representative put me on hold but came back with a response &amp;hopefully a resolution, which I am not very happy with! I need to wait 5 to 10 business days to receive a new replacement remote for my Christmas Tree. I_x0019_m not confident this will even happen. If not, I will be returning the tree! Very poor service &amp; quality of product for Home Depot. I expected better quality for a $400.00 Christmas Tree!!</t>
  </si>
  <si>
    <t>Miguel handled my problem in a very professional manner. He made it quick and easy. Promote him!</t>
  </si>
  <si>
    <t>None known now</t>
  </si>
  <si>
    <t>She was very helpful and and always stay in contact  with me</t>
  </si>
  <si>
    <t>Not enough room But let''s just say I spent two hours putting this thing together to find out parts are missing
Gonna take 10 days to two weeks for missing parts.Not my fault you could have made it right and just sent them over night.</t>
  </si>
  <si>
    <t>Home Depot employees need better training on customer service. Please contact me about an in person situation I_x0019_ve had at one of your locations. It_x0019_d be interesting to see how much Home Depot actually cares about customers. 
Josh:
Cell #
520-401-0693</t>
  </si>
  <si>
    <t>It took longer than I expected to receive the missing part. But I_x0019_m happy Home Depot sent me my missing part. Now I just have to find another person to hang my cabinet. 
Thanks.</t>
  </si>
  <si>
    <t>I hope to resolve my toilet problem, in a wall-to-wall master bathroom, in the near future.  The plumber believes the wetness around the base of the toilet he installed 11/1/21 is due to accumulation of urine from peeing on the carpet.  However, if the  toilet is leaking when flushed then any water leaking out will smell like urine.  When/how did the urine arrive on the carpet?</t>
  </si>
  <si>
    <t>Took immediate action to stop the continuous injustices that were taken place.</t>
  </si>
  <si>
    <t>Gladys was by far the most professional and helpful customer service representative that I have ever spoken to. Her knowledge of the product that I called about was extremely helpful in my ability to get a positive resolution to my problem. She provided me with a case number, her name and her direct line. 
Thanks so much Gladys</t>
  </si>
  <si>
    <t>No - she did an amazing job and now our Holiday tree is working great!</t>
  </si>
  <si>
    <t>do not sell a light product that don''t have replacement parts.</t>
  </si>
  <si>
    <t>No one knows whats the exact terms for returns . 
Your webpage info on returns has not matched up 
with what your telephone support people say or what
the people at the Home depot store say.
I keep getting different answers and it takes too long to call again to find out .    I also can not click down to submit survey without having to resize everything thats a pain put the submit button at the top</t>
  </si>
  <si>
    <t>Situation wasn_x0019_t resolved</t>
  </si>
  <si>
    <t>Ramon was great! He was very professional and helpful.</t>
  </si>
  <si>
    <t>The person that assisted me was awesome! Patient and saw the whole situation through</t>
  </si>
  <si>
    <t>Todo está muy bien Gracias</t>
  </si>
  <si>
    <t>The person who attended me did not want to help me, maybe he had a bad day</t>
  </si>
  <si>
    <t>Alison was polite and quickly solved my problem.</t>
  </si>
  <si>
    <t>To re-emphasize that Luis did really well and I am greatful fir his efforts.</t>
  </si>
  <si>
    <t>I figured out my problem while I was on hold... and I tried to tell Frida, but she was trying to resolve the issue. I stayed on the phone for a while, trying to get her attention, but eventually it just cut off. So, task failed successfully, I guess. 
¯\_(Ä)_/¯</t>
  </si>
  <si>
    <t>Sensitivity training is needing as well as English classes very few employees spoke English was the most horrible experience from Los Angeles to New York I will never return to home Depot again unless I am compensated for my time $100 gift card or something for being mistreated</t>
  </si>
  <si>
    <t>Cornelia did not show any willingness to be even the least accommodative address my issue to help resolve my problem. Cornelia was spinning untrue stories regarding the quote I got to fix my furnace and was telling me the quote I got was for what other contractors may charge to fix my furnace. If that isn''t malarkey, I do not know what is. I also asked for a refund for the diagnostic service since the contractor that came up for the initial cost refused to fix my furnace after issuing a quote, stating my furnace is too old for them to work on after the fact and that was their policy. The contractor did not bother to ask for the age of the furnace before they booked the appointment however. But Cornelia couldn't care less to help getting me the refund. Now I will have to pay the service cost again for another contractor to come up and diagnose the problem all over again.</t>
  </si>
  <si>
    <t>Yes I appreciate the help of Tomoka. However the issue is with Home Decorators. I /contractor bought this medicine cabinet very expensive  and it had scratches  and was not fog free as advertised. 
Additionally  the glass was stained.
I wanted to replace the door or glass 
  Sadly I was informed the manufacturer dies have any replacement parts. 
So now the price is more and would have to buy an entire unit.
Not happy doer</t>
  </si>
  <si>
    <t>How can it take 7 days to issue a refund for a canceled delivery.</t>
  </si>
  <si>
    <t>My time took 21/2 hrs to get help. Plus time in store at service desk trying to return item with receipt &amp; fully wrapped &amp; unused. Store was very disappointing!  Going back &amp; forth with heavy item &amp; no help from store to load or unload. Another customer in parking lot helped me.  Perris store is a pain!</t>
  </si>
  <si>
    <t>Yes.  I paid for my order with a gift card.  Home Depot sent the wrong item and told me not to return the item that they would give me credit back.  The credit back was not on a gift card but a gift paper that I now have to carry around in  my wallet along with my gift card.  Not sure why Home Depot can''t give me credit back on the gift card so I don't have to now carry a piece of paper around in my wallet especially since the error was Home Depots from the beginning where they sent the wrong item!</t>
  </si>
  <si>
    <t>Send me lots of money!</t>
  </si>
  <si>
    <t>I was told by home depot that they had talked to the installers and they were to contact me. Never happened. The installers are firm on their stance. They are responsible for the damage but they don''t care. If home depot can't deal with the installer what are my chances I had no choice as to who installed my carpet. Home depot contracted to them. I have looked at the reviews for the installer and there not good. If I can't depend on home depot to step up I will not deal with you again. I know I'm not one of your biggest clients but I have used your store for many projects  I have used your store for over 15 years. I guess I'll settle with this contractor and close my account with you because you don't protect your customers from bad installations.</t>
  </si>
  <si>
    <t>Candis provided me with everything I needed to make a return.</t>
  </si>
  <si>
    <t>It has taken over 3 weeks from the time I called for service and still no results just promises!</t>
  </si>
  <si>
    <t>We purchased 2 Hampton Bay sconse lights and when we opened them, one had clearly been used and the glass shade was damaged. We were unable to replace it as it was sold out. Omar was able to find us a replacement shade and has ordered it for us. He was incredibly helpful and I appreciate his effort to help us. 
Perhaps if Home Depot had a stricter policy for returning and actually inspected the contents of returned items, problems like this could be avoided. When we brought the light back to Home Depot to try to exchange it, the associate re-taped the box while my husband went to the lighting department and clearly was planning on returning the damaged item to the inventory if a replacement had been available! This has happened many times at Home Depot. Used faucets, broken tools, the list goes on. We will now be opening anything we purchase prior to checking out if we purchase anything at Home Depot.</t>
  </si>
  <si>
    <t>Appreciate the good customer service. Nice to have helpful, knowledgeable, and pleasant person on the call.</t>
  </si>
  <si>
    <t>Gary went the extra mile to get me information on a foot petal switch.</t>
  </si>
  <si>
    <t>Gary was extremely helpful.</t>
  </si>
  <si>
    <t>excellent customer service,  Gary was very good and quickly took care of my request.</t>
  </si>
  <si>
    <t>I had difficulty in the assembly of a fire pit and called customer service. The instructions were not appropriate for the assembly and Gary provided the same directions. While he was researching a solution my husband and I figured out a different way to assemble the product and I told Gary this. He stayed on the line to make sure the product did, in fact, get assembled.</t>
  </si>
  <si>
    <t>Gary was very nice and efficient</t>
  </si>
  <si>
    <t>She was very helpful,  I could  tell she cared .</t>
  </si>
  <si>
    <t>Jose was excellent!!</t>
  </si>
  <si>
    <t>Jorge was very professional and handled my case within minutes of my call.  Employees like Jorge is why I shop at HD.</t>
  </si>
  <si>
    <t>Home depot was great in regards to helping me remedy my situation with my faulty lights. They went above and beyond to help me.</t>
  </si>
  <si>
    <t>If your stores are going to sell opened box items or returned items. They need to be sure that all parts are in box before reselling. This experience will make me shop elsewhere for my hardware needs. The item purchased was around $200 now you want another $40 plus to order 1 of the 2 items missing. I received this as a gift, no receipt and can_x0019_t just get it. Now I have a useless fire pit sitting around. I will no longer shop at Home Depot. Thanks again for nothing.</t>
  </si>
  <si>
    <t>He was polite and made the extra effort to follow up! That makes great customer service. Thanks!</t>
  </si>
  <si>
    <t>Your representative Dulce was very helpful and I look forward to receiving the faucet part within the next week or so. I was not able to find the Glazier Bay part at the local Home Depot. 
That said, we use HD plenty and are so grateful they are in Pittsburg, Ks.</t>
  </si>
  <si>
    <t>Home Depot made a mistake in shipping a one wrong box of three and did not take responsibility for the mistake and made me pay and reorder to get the problem corrected.</t>
  </si>
  <si>
    <t>Pablo was exceptionally helpful and very professional.  In my opinion I believe he deserves a pay raise.  We need to have more help like him.</t>
  </si>
  <si>
    <t>Christel said the case has been closed, but, iI STILL HAVE NOT RECEIVED ANYTHING.</t>
  </si>
  <si>
    <t>This was an error by the distributor of the fire place we purchased at Home Depot.  For us to get an email saying 1 to 2 weeks for delivery of a missing item from the box is uncalled for.   This is now 2 mistakes by Home Depot of purchases that we have got.  Highly unlikely we will be back to the store.</t>
  </si>
  <si>
    <t>Daniel Andrade took good care of my request.. I hope yal give him a big pat on the back because he_x0019_s doing a great job!!</t>
  </si>
  <si>
    <t>Fast response and great communication made my request easy.</t>
  </si>
  <si>
    <t>Although I was disappointed not to be able to replace the lantern for our light, Marlon did an excellent job of communicating regularly and resolving the issue. He is an excellent representative of the Home Depot and gives me confidence in continuing to shop and purchase products there.</t>
  </si>
  <si>
    <t>Rockstar!!!</t>
  </si>
  <si>
    <t>She was very helpful and supportive. It was kind of her to follow up with us</t>
  </si>
  <si>
    <t>1. Sergio S was a nice pleasant person. Was an area unfamiliar to resolve .
2. I am a Veteran , have insigna stamp on back of Missouri drivers license  , gone thru DD 214 paper , using Veterans privileges.
3. You require a new procedure as of 1/1/2022.
4. Trying to apply and constantly rejecting.
5. Your system does not provide phone number or _x001C_live_x001D_ person with this software.
Call me 314-580-1471    Frustrated George R</t>
  </si>
  <si>
    <t>I still have my issue outstanding.  There is no reason I should be forced to go back and forth to the store, email, and customer service for this minor request.</t>
  </si>
  <si>
    <t>No entiendo porque tengo que pagar una tarjeta de algo que no he recibido</t>
  </si>
  <si>
    <t>Thank you for your help!</t>
  </si>
  <si>
    <t>Very easy to make the exchange.</t>
  </si>
  <si>
    <t>Everything was okay</t>
  </si>
  <si>
    <t>Jenielle did an excellent job helping me</t>
  </si>
  <si>
    <t>Sergio was super helpful !</t>
  </si>
  <si>
    <t>Sergio was great</t>
  </si>
  <si>
    <t>I had to work really hard to ''find' Alfredo. He began helping me before the holiday rush and then 'fell off the earth'. I was actually worried about him! But I finally had another agent re-connect Alfredo to our case because he was duplicating (and failing) all of the efforts previously made by Alfredo.
Alfredo was conscientious and really cared about our very long and drawn out case. We originally ordered our fan in Aug '21 and with Alfredo's help, the part we needed was delivered in Dec--a couple weeks early!  Thank you, Alfredo!! Keep up the amazing work!</t>
  </si>
  <si>
    <t>Your employee was very friendly and helpful.</t>
  </si>
  <si>
    <t>alfredo was really good to deal with. keep him as service rep.</t>
  </si>
  <si>
    <t>Very happy with the assistance</t>
  </si>
  <si>
    <t>Customer service rep was very helpful.  Waiting to see when I_x0019_m going to get the part I need from the supplier for my electric fireplace</t>
  </si>
  <si>
    <t>I found it difficult to understand her due to her accent .</t>
  </si>
  <si>
    <t>Ask to do survey after receiving  the product</t>
  </si>
  <si>
    <t>Home Depot should have the parts in stock at their stores.  Worst case scenario I should have just been able to order the parts online then pick them up at the store in a few days or less with no shipping cost.</t>
  </si>
  <si>
    <t>He said he removed the old phone number (that I havent had in years) 636-384-0685, from my account. I cant remove it, as when I try, it wants to send a confirmation text/call to that number, to confirm its me removing it. Since I havent had that number in years, I cant receive the confirmation text/call. Its a poorly designed system. He said he deleted the number everywhere, but it would take a few hours for the system to refresh.... and no longer show the old number. Here we are days later, and the old number is still there, and I still cant delete it. Add to that, you contacted me at an old email address for this survey,, when this email address (mycladdy33@gmail.com) hasnt been associated with my account for years.... and I am done with Home Depot. Its a shame too, as I just made a big tool purchase from you, and was getting ready to purchase another $600 cordless combo tool kit. But, Lowes will get my $600 purchase now. The way companies like yours hold onto personal information for years, disgusts me. Especially when I have removed that information (like the email address you contacted me at) from my account</t>
  </si>
  <si>
    <t>Very nice experience on Home Depot</t>
  </si>
  <si>
    <t>They said they would call in 1 or 2 days about my extended warranty and they did not follow up.I paid 149. dollars for an extended warranty,they  cashed my check but have no record of it.</t>
  </si>
  <si>
    <t>Really great caring service, thank you</t>
  </si>
  <si>
    <t>Ms Esmeralda took care of my needs with a caring attiytude. I hope all csm''s are as helpful as she was.</t>
  </si>
  <si>
    <t>She was very professional and courteous during our conversation</t>
  </si>
  <si>
    <t>I am still waiting for someone to warranty the product.</t>
  </si>
  <si>
    <t>Called customer service because my husky cabinet didn_x0019_t come with anti tip hardware. Got a notification the part was shipped out. What arrived was a single removable foot that I have no use for. Not sure if this is a cruel joke or not</t>
  </si>
  <si>
    <t>Home Depot system  was helpless and was incapable to handle the issue and provide a resolution it was very sad state of affair.</t>
  </si>
  <si>
    <t>You should have take off the product that are no longer in your store or online because I have to call 10 stores to ask if the product still available and the answer are no every store I call when online still post at limited products!
=_x0014_=_x0014_=_x0014_=_x0014_=_x0014_</t>
  </si>
  <si>
    <t>The support received was most helpful and reps were quick to respond and provide the advice I needed to complete the wiring of my overhead ceiling fan installation.</t>
  </si>
  <si>
    <t>Keep up the good work, very good services</t>
  </si>
  <si>
    <t>Poor product, but wonderful customer service.</t>
  </si>
  <si>
    <t>No. I was very happy with the service I got from both Yvette and/or the 1st agent I talked to. I had to call twice, but only because it took me a little time to do something the 1st agent suggested I do to trouble shoot my problem.</t>
  </si>
  <si>
    <t>the instructions I got , were a lot better than what came with 
the equipment I ordered,</t>
  </si>
  <si>
    <t>I_x0019_m just waiting for my warranty replacement part then I can comment on the service better.</t>
  </si>
  <si>
    <t>Tanisha was very friendly, very helpful and puts a phenomenal "face" on HD customer service. She definitely made getting a replacement part easy. She is one of the big reasons I will keep doing business with Home Depot.</t>
  </si>
  <si>
    <t>Tanisha was very polite and proactive and tried her best to help me. She told me a warehouse representative would email me. She even tried to follow up with me and left a voicemail to make sure I was taken care of by the warehouse. Unfortunately, she didn_x0019_t leave a call back number to get back in touch with her. My problem is I have never received a response from the warehouse on my replacement parts request. No one from the warehouse where she found my parts I requested has contacted me</t>
  </si>
  <si>
    <t>MILITARY DISCOUNT.  IN MY EIGHTS. HAD TO HAVE HELP DOWN LOADING  INFO FOR DISCOUNT THOUSANDS OF VETS WILL ALSO NEED HELP. SOME OF MY VETS FRIENDS DON''T HAVE CELL PHONE ONLY HOUSE PHONE HOW ARE THESE VETS GOING TO RECEIVE THEIR DISCOUNT? HOMEDEPOT SHOULD HAVE THOUGHT OF THIS BEFORE GOING TO  CELL PHONE DISCOUNT</t>
  </si>
  <si>
    <t>Our master bedroom closet build is not yet complete and we can_x0019_t get Home Depot to address the issue.
Please email me at cjdanier@gmail.com to sort this unresolved issue.
Somewhat separately, I am not sure who Lorian is.  Ramon Ortega has been our person of contact for this issue.
Ramon_ortega@homedepot.com 
Thank you in advance,
-Cameron</t>
  </si>
  <si>
    <t>Talitha was exceptional and diligent in solving my issues she was clear and consistent in relaying information from start to finish</t>
  </si>
  <si>
    <t>Customer service is terrible there are many other places to choose from so maybe rethink how your employees treat their customers</t>
  </si>
  <si>
    <t>Gwendolyn gave me all the information I needed on my Defiant Security Lamp. She also provided me with the telephone number of the manufacturer if I needed additional support.</t>
  </si>
  <si>
    <t>I was transferred 4 times over a 2-hour period on the phone and never got an answer to my question. I_x0019_m super frustrated that I still don_x0019_t know why Home Depot my credited my account.</t>
  </si>
  <si>
    <t>Very helpful great service</t>
  </si>
  <si>
    <t>Plumber should have been scheduled day of delivery. Was told my Mr Chad at Carlisle home depot that I was part responsible for water mess in my kitchen because I had no shut off valve. I know nothing about installations, that_x0019_s why I paid home depot to install. Was never asked when I ordered about shut off , but pressured to buy a new water line if Not the warranty could be voided if something went wrong with the refrigerator this is so not Customer Service!</t>
  </si>
  <si>
    <t>Taquana was very efficient and friendly. She represents your company very well. It is very good to see that you have not gone off shore for your customer service like so many other big business in Canada and the USA.</t>
  </si>
  <si>
    <t>This questionnaire is exactly what angers me about your company!
No one has bothered to take a genuine interest in my satisfaction!
Honestly, I don_x0019_t even know who Derrick is.
If he is the person who signed his name to the short 
 reply from HD, I was not satisfied.  I have been pushed around for 6 weeks, without an inkling of when our dishwasher will be delivered, and without any damage!  When this debacle is over, we will go back to Best Buy for our appliances.</t>
  </si>
  <si>
    <t>Very disappointed in the product</t>
  </si>
  <si>
    <t>YES!    First of all, Angela was excellent.  She listened attentively to my concerns until I was finished explaining.  She then conveyed to me (as the customer) that she clearly understood my concerns and could empathize with what I had gone through - due to Home Depot''s internal inventory and inaccurate customer communication issues.
Within a few hours, I received a phone call directly from the Manager - Damon - at the W. Colfax (Lakewood, CO) store which was the last of several unfortunate incidents.  Damon was terrific in that he personally took responsibility for making sure the item I had tried to purchase - over and over but never received - WAS delivered.   And it WAS!   
I feel this was handled with excellence and I commend both Angela from customer service - as well as Damon from your W. Colfax, (Denver) store!
Thank you!</t>
  </si>
  <si>
    <t>Nothing changes inspite of what we comment. Its not making difference for me so no worries.</t>
  </si>
  <si>
    <t>Navigating the options menus to reach someone for a custom door order is terrible.  My order isn''t found online even after confirming with customer service that the order #, email and phone # are all mathing.</t>
  </si>
  <si>
    <t>I had misplaced my paper work and the store could not provide me with your "hand picked service providers" phone number.. After 2 days of frustration, and 1 1/2 hours on the phone, I finally talked with Erica and Crystal who offered me some help.  The store did not offer me any customer service.</t>
  </si>
  <si>
    <t>I order something online and you all put my ex girlfriend name and phone number on my package that was going to my current girlfriend. You also had my ex girlfriends name on MY home address. I called repeatedly to have this corrected and NOTHING was done about it. I even was hung up on my respresentatives. Homedepot caused me great unwanted or needed stress in my relationship!!!!!!!!!!!!</t>
  </si>
  <si>
    <t>I am shocked at the disrespect we received at the Macomb, MI store.  I am confused that we could not receive help with our snow blower that was purchased over the summer and stopped working the first time we used it.  Its extremely disappointing that we had to take the snow blower to a different company and have them try and help us after we purchased this from HD.  As of me writing this we still DO NOT have our snow blower its in the possession of another company trying to help us out because HD didn''t help us!!! I will never step 1 foot in another HD.  The way my family was treated was absolutely disgusting!  
As for PORCHIA she turned this into a racial issue that was completely shocking!!  Please pull the recording if you care!!</t>
  </si>
  <si>
    <t>I would like a phone call.</t>
  </si>
  <si>
    <t>Start putting your foot down when the customers there and the third-party delivery says they aren''t and they won't turn around you tell them to turn around I pay for a delivery I don't pay to sit on my ass wasting my time watching them Drive Away. Start holding your delivery companies accountable and let them know that that will not be accepted and you will terminate them when they do it. If the guy working for me can't do the job I get rid of him same thing should go for you. I've been in your store and had your employees asked me to help them. No I'm paying you not the other way around. Hold people accountable.</t>
  </si>
  <si>
    <t>Lindsey was wonderful. She has excellent. Customer service skills and she made a difficult situation quickly  diffused and a resolution was found immediately.</t>
  </si>
  <si>
    <t>Home Depot switching to Cell Phone scan for Active Duty and Retired Persons is not  worth it for e ,Because I do NOT Carry a Cell Phone and My Retired ID card is not accepted for the Discount !!! I personally feel that Home Depot is cutting off Active and Retired Military People..</t>
  </si>
  <si>
    <t>Left my order in my bushes&amp; didn_x0019_t even knock on my door to tell me it was there&amp; very unprofessional</t>
  </si>
  <si>
    <t>What could''ve been improved?  Well . . . Home Depot just refunded me close to $10,000 dollars for product and project because your company:
1. Did not deliver my product on time - I was ready, even let the delivery guy who called to confirm the delivery (that never arrived) the night before that we were ready.  Unfortunately, HD did not have all of my product ready for the deliverer to pick up.
2. Failed to get back to me quickly NOR did HD communicate with me and with the installer effectively - I was the one who made 99% of the phone calls to determine there was a problem. Starting from the moment we realized the flooring was NOT out for delivery, to letting the installer know that the product wasn't at my home so they couldn't start the project as planned, to letting the HD manager know that the installer had been trying to call her to reschedule my project
3. Delayed Customer Support: Taneaka was kind to call, but then "got back to us" with an email that had incorrect names of people she spoke to (I know this because I called the installers to speak with the people she indicated she spoke with - there were no such people there).  Additionally, it took too long - 48+ hours to hear back from Customer Support is not effective.
4. Couldn't Reschedule Install in Timely Manner: After packing up my entire home/small business for a one-week install, due to HD's errors my install was rescheduled to FOUR WEEKS OUT (Feb 2-9, versus original dates of Jan 1-7)
Through this entire ordeal, I've heard Home Depot employees say "sorry" and ask "is there anything else I can do for you?"  Unfortunately, there was no actual action behind these words.  In the end the ONLY thing HD was able to do was refund me the entire amount of my original purchase so that I can now hire someone else who can and WILL install new flooring in two weeks.</t>
  </si>
  <si>
    <t>Not much to it. I bought some 12v landscape lights that shorted out when they were turned on (Hampton Bay). I returned them for a refund. The person that helped us was very helpful.</t>
  </si>
  <si>
    <t>NONE</t>
  </si>
  <si>
    <t>This was a very challenging experience, we went back to the store 4 times with no results.  We even too the email twice.  Finally there was a young lady in the Tyler store that helped us.  She took the time needed until the problem was solved.  She_x0019_s a blank lady, woman and a manger.. can_x0019_t remember her name.   Thank you</t>
  </si>
  <si>
    <t>The last 6 mo, I have been telling friends I will be reroofing my rental home this spring.  So naturally I get 3 roofing tackers for Christmas from friends and family out of state. I kept 1.  returned 1 to Lowe''s,  and had one from an out of state friend who was sure she paid cash but couldn't find the receipt. She said,"It's a Christmas gift..they'll take the return with a valid government ID (from the website for STORE RETURNS). I didn't want cash. A store credit would have been fine..(I needed A mailbox kit for repairs).  But NO returns without receipt. I'll buy my $5000 shingles at Lowes.</t>
  </si>
  <si>
    <t>I was thoroughly pleased with the response from Corporate and the staff assisting me. Many Thanks!</t>
  </si>
  <si>
    <t>I Do Not Understand What The Questions Have To Do With Your Sub-contractor Problem.
09 Jan. 2022
Your (HOMEDEPOT) contractor still has not completed construction of  the structure. They have returned twice, but still have not finished the project. I can not re-new my Home-Owners Insurance policy until it is completed. (Per the insurance agent) .  Please have your rep. contact me ASAP. .. .. Thank You</t>
  </si>
  <si>
    <t>Yes three times I spoke and told Home Depot that the agreement with a cheese was $2500 plus pay for the countertop that nothing was coming out of my pocket.</t>
  </si>
  <si>
    <t>went very well</t>
  </si>
  <si>
    <t>Kenisha was courteous and friendly.  She helped me with exactly what I needed.  I appreciate all that she does.  Great experience!</t>
  </si>
  <si>
    <t>Hampton Bay ceiling fans are NOT compatible with any of the down rods sold in store or on-line. There should be a disclaimer stating so.</t>
  </si>
  <si>
    <t>It took me over 3 hours with customer service to get a resolution, and Home Depot still hasn''t followed through. It's not Kizy's fault, though.</t>
  </si>
  <si>
    <t>Customer service rep was very professional that I spoke to.</t>
  </si>
  <si>
    <t>One person completely dropped the ball and the 2 nd person I dealt with was wonderful</t>
  </si>
  <si>
    <t>The woman who helped me (I didn''t get her name) was very helpful, doing more than she probably had to do.</t>
  </si>
  <si>
    <t>Miguel was great; however, the replacement part sent to my house is also broken. I only discovered this after installing a sink and having water blast in my face.</t>
  </si>
  <si>
    <t>XAVIER was very helpful and very nice,  however I still can not resolve the problem I called about.  I am not very knowledgeable about computers.  Home Depot needs to realize that not everyone knows how to use computers and HOME DEPOT NEEDS to go back to having people help your customers.</t>
  </si>
  <si>
    <t>Esther''s customer service was top notch! Thank you!</t>
  </si>
  <si>
    <t>When I signed up for curbside pick up, it wouldn''t allow me to do it without a cell phone. I could have written what time I was going to arrive,but instead I had to go in to picjj up my order.</t>
  </si>
  <si>
    <t>I appreciate how helpful Jose was and he actually followed up with me TWICE, really great job and very patient!</t>
  </si>
  <si>
    <t>Nothing was resolved. Corporate customer service was a dismal failure and waste of time. Never received an email nor an apology. I also canceled an order 20 minutes after it was placed. I was told it was canceled and received a text saying it was canceled only to discover after 3 long phone calls that the order I canceled shipped yesterday. What is really going on with Home Depot. I have 4 floors to renovate in our new home in wheeling WV I won_x0019_t be using Home Depot . Shame on Home Depot . We were robbed in your Washington Pa. Store on Oct 31 2021 and still no resolution from you</t>
  </si>
  <si>
    <t>Maria told me that there was a known problem with my product. If that was the case, why weren''t they pulled from the store until the units had all been repaired? Maria was very helpful but the fact that there were at least six defective units out for sale on the floor at the store makes no sense.</t>
  </si>
  <si>
    <t>todo bien gracias</t>
  </si>
  <si>
    <t>Rent equipment that is not dangerous to consumers would be a threat start</t>
  </si>
  <si>
    <t>Jenielle helped us to get a replacement part very quickly. Although it is on Saturday, some of the other department was closed. She follow-up on Monday to make sure the replace part request is accepted and processed. Very satisfied</t>
  </si>
  <si>
    <t>Jose was so thorough, so personable and so helpful. I was blown away by his professionalism and high level of attention to detail. I could not be happier with his service and with the entire experience. Thank you for making my day.</t>
  </si>
  <si>
    <t>Long wait time on hold - but Jose was excellent - worked hard to resolve the issue as HD has terminated vendor, so replacement parts not possible.</t>
  </si>
  <si>
    <t>Very happy the help that I got was incredibly thank you</t>
  </si>
  <si>
    <t>Scheznarda was very personable.  She attempted to find replacement parts that the manufacture had not put inside the packaging.  After not being able to do so she offered a fair and reasonable credit so I could purchase the items myself.  It would be a great service to your company if all your customer service employees were as helpful as she was.
PT Placko</t>
  </si>
  <si>
    <t>Julio did a great job of helping me solve the problem.  Thank you!</t>
  </si>
  <si>
    <t>Miguel went above and beyond what he needed to do! The only reason I shop at Lowe_x0019_s is because they are 5 miles away versus Home Depot which is 30 miles away. I do try and order things from Home Depot Inc. I_x0019_m very happy with the Home Depot products Ryobi Hampton bay etc.</t>
  </si>
  <si>
    <t>Miguel was excellent. Everything went smoothly.</t>
  </si>
  <si>
    <t>better communication from vendor</t>
  </si>
  <si>
    <t>Once I got to the appropriate product warranty representative she was knowledgeable and very helpful with an acceptable resolution.</t>
  </si>
  <si>
    <t>Morgana was great and professional the whole time. I am not happy that it is going to take 4 to 6 weeks to get a new lid for my toilet tank that I received broken. There were several of the same toilet at Home Depot and I don_x0019_t understand why I can_x0019_t just swap the unused lid for one that isn_x0019_t broken. I feel I have been left with a broken toilet with no real resolution. Very disappointed with Home Depot. Again, Morgana was great and not a part of my frustrating experience.</t>
  </si>
  <si>
    <t>John the manager in the Freehold location was amazing and very helpful I wish everyone could be as professional and kind and concerned like John. He made a difficult situation work out well and made my family and I long time shoppers at Home Depot very satisfied and wanting to continue coming back. Thank you very for being you. Happy holidays the Vitale family. 347-628-4472</t>
  </si>
  <si>
    <t>Todos recibos me lo envíen por email, sería excelente, muchas gracias.</t>
  </si>
  <si>
    <t>Muy buen servicio, tristemente tuve que acordarme, si no pierdo mi dinero.</t>
  </si>
  <si>
    <t>Alison was amazing.  I had a very bad experience at my local Home Depot store.  Alison quickly and efficiently resolved my problem.  She was  understanding and calmed my anger quickly.  Before speaking to Alison, I swore I would no longer be a Home Depot customer.  I do not  feel this way now because of her.  Alison is a great asset to your Home Depot team.  She is a wonderful customer service representative and Home Depot is very lucky to have her!</t>
  </si>
  <si>
    <t>Stop requiring to scan driver license for store credit.  A drivers license is a government Id.  Not a crutch for retail stores to manage store credits</t>
  </si>
  <si>
    <t>She was Very patient, knowledgeable, I was so very pleased with the service and kindness
And would recommend her for a promotion :_x000F_</t>
  </si>
  <si>
    <t>I was not satisifed with the Return Policy, but Taneisha provided professional service.</t>
  </si>
  <si>
    <t>Zenae was very helpful.</t>
  </si>
  <si>
    <t>Taneisha was very helpful, courteous, and professional.</t>
  </si>
  <si>
    <t>Zenae was great!</t>
  </si>
  <si>
    <t>Appreciated the chance to explain problem with 2 year old patio heater (built to fail!) to someone who took info and followed through.</t>
  </si>
  <si>
    <t>Tone was incredibly professional and helpful. She is a credit your customer experience team.
my best</t>
  </si>
  <si>
    <t>A thirteen hour delivery window, which was not met, is unsatisfactory!</t>
  </si>
  <si>
    <t>I wrote a glowing report about your company and your employee but seem to have lost it.  In brief (sorry) the product while pleasing to the eye was cheaply constructed, poorly designed and potentially dangerous from an electricity perspective.  Already showing signs of rust on areas that should not have been exposed.</t>
  </si>
  <si>
    <t>Please see response 4. to case number 27150023.</t>
  </si>
  <si>
    <t>Responded  to my fall by manager on duty... not some 3rd party company 3 days later. If</t>
  </si>
  <si>
    <t>Yes not treat us like we were treated. What right does your lost prevention people have the right to say go back to the Crack house we came from??????????
They  would really be sorry if I was a owner of  a company or someone big so tell me why were we treated this way.</t>
  </si>
  <si>
    <t>i am Still Waiting For Refund Overcharge Payment me Still No Answer i must take Legal Action or Complaint for Business City Depatment or Request to my Bank Cancel Credit card payment i Have all Option But i want to See First Honest of Home Depot 
Sell me Wrong Product Mental Haraas me then Over Charge for install i paid 3 time Why</t>
  </si>
  <si>
    <t>I was asking for 18 or 24 month promotional from day 1. Only got 6 month after I had to inquire several times.</t>
  </si>
  <si>
    <t>Alyson was very responsive and communicative!</t>
  </si>
  <si>
    <t>When someone takes the time to go pick up a big boxed product, if the outside of the box is showing signs of damage, the product inside is more than likely to be damaged. I was very very disappointed when I got home and opened box to find the tool box damaged. By the time I would have spent to go burrow a truck again and return it 45 minutes away from my house it was not worth it. Never in my life have I had this happen.</t>
  </si>
  <si>
    <t>Renee was the one who helped me out.</t>
  </si>
  <si>
    <t>I have memory impairment and do not remember this interaction.</t>
  </si>
  <si>
    <t>I really appreciated Valeta help, it was perfect...
However, considering I have some difficulties speaking and understanding English, I would have prefer to have a french version of the choices available by phone and the possibility to speak to somebody understanding french...
But I insist...
I really appreciated how Valeta helped me, with all the necessary patience...
Thank you Valeta</t>
  </si>
  <si>
    <t>I bought some Christmas Lights a couple years ago, and of course when you need your receipt you can''t find it.  The date code on the lights was 2018, I believe it was June.  Obviously they weren't bought in June and I'm quite sure I bought them just before Christmas.  Since I can't find the bill, the 3 year warranty isn't honoured.  Honestly, for a few months (from date of manufacture) this isn't honoured.  You know they weren't on your shelves back in June.</t>
  </si>
  <si>
    <t>The ceiling fan I bought from the Whitehall store was obviously returned to your store and is missing the globe! After my husband installed and mounted it we then realized it so it''s not like we are going to dismount it to return it over a $5 globe! I am EXTREMELY disappointed and dissatisfied with this experience because I needed my receipt retrieved from the local location but no one answers the phone and I've called 4 different times on hold for more than 30 minutes and then end up hanging up with ZERO resolution to this issue. Can't you just mail me a globe and I can put an end to this redundant issue?</t>
  </si>
  <si>
    <t>We received our replacements parts for the Christmas we purchased in 3 days.  Excellent service!</t>
  </si>
  <si>
    <t>Nikki was so helpful!!</t>
  </si>
  <si>
    <t>No reason was given to me as to why the return was not honored after locating the items on my card with no receipt</t>
  </si>
  <si>
    <t>ASSURION DOESNT HONOR THE REPAIR OR RE0LACE EXTENDED WARRANTY. WE HAD NO CHOICE BUT TO GET A REIMBURSEMENT FOR THE WASHER WHICH AFTER 4 YEARS WONT COVER THE COST OF AB EQUIVALENT WASHER. WE WILL *STILL* HAVE TO PAY 300-500 *ON TOP* OF THE AMOUNT REIMBURSED TO BUY A NEW WASHER WHICH WILL NOT MATCH THE DRYER NOW!!</t>
  </si>
  <si>
    <t>Thank you for all your help.
Much appreciated.</t>
  </si>
  <si>
    <t>My experience with the customer care rep that took my complaint was pleasant. He showed concern and understanding towards my experience that occurred at the Alhambra, CA location on Marengo. I will never shop at that location again and the manager Frank was very rude, disrespectful, and racist. The type of behavior he showed is unacceptable and I_x0019_ve never experienced anything like it.</t>
  </si>
  <si>
    <t>Issue of my refund has not been resolved.</t>
  </si>
  <si>
    <t>Lorian tried to help but was unable too</t>
  </si>
  <si>
    <t>Lorian was a true pleasure  and very helpful.</t>
  </si>
  <si>
    <t>Representative was really kind and understanding. She knew exactly what to do to resolve my problem. Excellent experience dealing with her.</t>
  </si>
  <si>
    <t>Should be able to track orders better</t>
  </si>
  <si>
    <t>I wanted to know if I could get a part for the burned out house light that has been discontinued after only a few years.  The guy had no clue.</t>
  </si>
  <si>
    <t>Nice job!!</t>
  </si>
  <si>
    <t>John helped me out by answering my warranty questions and entering my receipt  into the warranty system.</t>
  </si>
  <si>
    <t>I was told I would get a call to resolve my case I have not heard from anyone. I am not able to use my nativity set.  Can someone call me back please or should I return it to get refunded.  I really like it and would like to get a workable one.</t>
  </si>
  <si>
    <t>Home Depot is not customer focused at all in my opinion. Made an online purchase for building materials from the Port Richmond store on 11/24/21 for express delivery to be received 11/27/21. Was given the run around about my delivery repeatedly. Could never get anyone on the phone at the store to assist. Had to call the 800 number(4 times) in order to try to get some resolve. Did not receive my complete order until 12/14/21. Please see all notes on this case that I_x0019_m sure customer care has. I would like a response about this matter. Not sure who Deborah is that is mentioned in the survey but Regina was the on to finally get my order delivered.</t>
  </si>
  <si>
    <t>The very worst delivery service I have ever dealt with in my entire life. Ralph_x0019_s were extremely unprofessional and rude and crude and never even install the washer dryer. Just one horrific experience please give me a call at 561-436-3131</t>
  </si>
  <si>
    <t>The fact that you call customer service and all thy do is "document" the occurrence is horrific. What''s the point? I wasn't offered anything. There was no guarantee of a call back, nothing. There is no resolve to the customer's issue(s). What a waste of money for Home Depot. That's money that could be cut from the bottom line and cut prices in the stores and increase associate's wages. What a waste of my time.</t>
  </si>
  <si>
    <t>Bloomington, MN Associate called St. Louis Park, MN store foe product. Computer said they had 1. Was put on hold, then was hung up on. He called them 3 or 4 times and each time no one ever came back. I then Valley myself and the person in SLP said ZERO! My biggest issue is that the store display DOES NOT day while supplies last OR have an expiration date. I don''t look at ads online and do not get the paper with the ads. Therefore I would have no idea about how special sales work. I was also told there is NO raincheck! Associates were friendly, but otherwise I was neither happy nor satisfied!! The item in question was the Dewalt Sander with bag, battery, and charger #1005-222 679. A discount or in-store coupon would be greatly appreciated. Thank You, Tina Nelson</t>
  </si>
  <si>
    <t>Ericka was extremely helpful and very pleasant to work with. You should give her a raise because good employees like her are hard to find. Thanks Ericka!</t>
  </si>
  <si>
    <t>The problem wasn''t solved, the manager of the store took the side of the store clerk! The Corona store sucks. Pure and simple. This is a prime example of a police state ran store. The phone call between the store manager and me, became uncomfortable, I ended up hanging up during his attitude became disturbing. Home Depot really needs to do a better job in hiring staff and managers.</t>
  </si>
  <si>
    <t>Today_x0019_s experience was very good because I at least got this result. ButI_x0019_ve been trying to make contact with someone to help me for several days so I_x0019_m not happy about that.</t>
  </si>
  <si>
    <t>I spoke through 3 agents at your 800 number. The agent who received my complaint at the executive level took almost a week to return my calls. Contacting this many people and the time it took seems excessive.</t>
  </si>
  <si>
    <t>Great customer service. Representative looked at every option to help me.</t>
  </si>
  <si>
    <t>I have not received a response since 11/26 after it was escalated. Raven was fine, except no follow up.</t>
  </si>
  <si>
    <t>The customer service rep was very polite, and excellent at quoting policy. But the initial complaints are still the same. The _x001C_5 minute w</t>
  </si>
  <si>
    <t>I ordered a sink and sink installation thru Home Depot. It was one of the worse experiences. Delta Mechanical''s plumber arrived and said he could not install sink because he was NOT licensed or insured, then he measured my sink wrong than when I finally got the right sink. Another plumber from Delta Mechanical cam and  broke my faucet.
Horrible Experience that lasted 6 weeks</t>
  </si>
  <si>
    <t>I would very much like to be contacted by a customer service corporate representative about my negative experience in the Long Island store I rather speak with someone from corporate to address my concerns thank you sincerely Elizabeth Risitano</t>
  </si>
  <si>
    <t>If someone would have just cared a little like Dana did this could have and should have been taken care of  more than a week ago. Dana was not only empathetic she took care of the issue. Hopefully she gets some recognition for a job WELL DONE!!!!</t>
  </si>
  <si>
    <t>Lisa was amazing and helped me tremendously!  She went above and beyond to make sure I was taking to the people that could help me!</t>
  </si>
  <si>
    <t>Linda was a fantastic help when Jason the manager at one of the Mobile,AL locations could not be bothered to come out to speak with us after stating that he would price match our flooring then lied on his notes. The costumer service ladies were very nice and helpful however one of their supervisors called us a liar regarding the price match. We are very displeased with Home Depot but Linda and Derekeya were extremely helpful and very nice.</t>
  </si>
  <si>
    <t>How can I make a purchase through Home Depot and use a hone depot credit card and have my purchase be under warranty and when I want to initiate a warranty Home Depot cannot find my order? Completely mind boggling.</t>
  </si>
  <si>
    <t>Let me know if changes are made</t>
  </si>
  <si>
    <t>Don''t know who Jeleysa is but we ae thoroughly impressed with Brianna Krueger and her expeditious handling of our issues</t>
  </si>
  <si>
    <t>I''m not sure who Cameron is as i have spoken to may individuals regarding my delivery of my washer and dryer. I'm still waiting the final outcome.
i will update my results later if another survey comes my way.</t>
  </si>
  <si>
    <t>Weird survey</t>
  </si>
  <si>
    <t>Best employee I have ever had the honor of speaking with!</t>
  </si>
  <si>
    <t>Extremely rude in Lagrange Ga customer service mean rude hateful I waited for manger never showed up I call corp never called me back,,,Horriable</t>
  </si>
  <si>
    <t>Great customer service. I even got an email following up. =_x0001_</t>
  </si>
  <si>
    <t>The text to confirm what i needed was great.  I finally got what i needed.  Thanks so much!</t>
  </si>
  <si>
    <t>I had to go the limit on explaining why I was right, even to the point of providing photographic evidence.  Most guys would have given up after the first denial, but right is right.  I thank Joann and her team for making the manufacturer own up to their very simple mistake.</t>
  </si>
  <si>
    <t>Home Depot is not providing a useful tool to track items ordered. They (HD) sends us a track order status email but once logged in just leads you back to the purchase receipt but no true status as far as where the item(s) are located other than just an expected arrival date which has been wrong the last two in store orders. When speaking to the rep on the phone she was not even able to to provide me an actual tracking number or location where my order was despite ordering it 10 days prior to my call and was expected to arrive the next day. Today is now the 16th of December (2 days after it''s expected arrival) and still no arrival. Why would the order not be provided a tracking number if shipped vs just a order number? Jim Mortimer</t>
  </si>
  <si>
    <t>long wait, and unsatisfactory outcome.</t>
  </si>
  <si>
    <t>She gave me information for a TV remote instead of the fan remote I needed.</t>
  </si>
  <si>
    <t>Nichelle was very helpful and took care of what I needed pretty quickly. It was a great interaction. Thank you!</t>
  </si>
  <si>
    <t>She was outstanding in helping me with my problem and resolving it. 
So kind too. Thank you!!!!</t>
  </si>
  <si>
    <t>Whitney tried her best but the problem with my purchase could not be solved after all her efforts.</t>
  </si>
  <si>
    <t>Tell his sup that this agent is one of the best customer servicie agents that i ever spoke with!</t>
  </si>
  <si>
    <t>This rep is just amazing, he deserve a rise!!
5 stars!!</t>
  </si>
  <si>
    <t>My experience with Ms Ericka was a wonderful surprise. Not only was she helpful and professional, she was extremely polite and understanding of my situation. I was more than willing to pay for the repair part I needed, but she graciously told me there would be no charge and that the most difficult issue would be waiting for it to arrive. Within two days, I had my part and was back in business. She is a valuable asset to your company, and one of the reasons Home Depot has received so much of my patronage over the years. Great Job, and ''thank you!'</t>
  </si>
  <si>
    <t>4th call for the same request</t>
  </si>
  <si>
    <t>Contacting customer service was extremely difficult to talk to the right person</t>
  </si>
  <si>
    <t>Very helpful and nice</t>
  </si>
  <si>
    <t>I had a lot of problems with an in store return. Sarah was very helpful and a delight to talk with. #SheRocks</t>
  </si>
  <si>
    <t>My experience at the store level was terrible.  But once I contacted 1800HomeDepot things got a lot better!</t>
  </si>
  <si>
    <t>I shouldn''t need to contact customer service.  I should have been contacted when a problem was encountered with my special order.  Instead the order was canceled, and I only found out about it more than 2 weeks later, when I contacted the store to find out when the blinds would be installed.  It took another week before I could get to the store and figure out what could be ordered.  Those blinds are STILL NOT INSTALLED even though I paid for them over 2 months ago. While this call to customer service did produce an estimate of when the blinds would be delivered to the store, that date has NOW PASSED, and yet no one has called me to schedule installation.  My experience last fall when ordering blinds for a different house was SO MUCH better than this one.  While I may still shop at Home Depot for other things, I will never, every buy blinds there again. This experience has been a disaster.  Not ltatimah's fault at all - I am just taking this opportunity to explain again why I am so very frustrated.</t>
  </si>
  <si>
    <t>Just fix the issues</t>
  </si>
  <si>
    <t>Email to HDcares  (Dec 9 2021)  was bad.  I got no response.  
Also I got no update about the control box that I need for the defective Christmas tree  -  the source of the whole problem.  The person on the phone was good but your system is not working.</t>
  </si>
  <si>
    <t>I could not have asked for a better experience. Laquanda was everything I hoped for when I call a number with a problem. I hope that this feedback is shared with her and her supervisor.</t>
  </si>
  <si>
    <t>Lorelle was very friendly and she gave me quick, and very satisfactory service.</t>
  </si>
  <si>
    <t>Not at this time.
Merry Christmas</t>
  </si>
  <si>
    <t>My amazing experiences with Home Depot customer service allow me to shop at homedepot.com with complete confidence that they will take care of my every need.  I haven''t had the same experience with Lowe's.</t>
  </si>
  <si>
    <t>Great customer service, that were involved</t>
  </si>
  <si>
    <t>Spoke with Barbara via telephone and was able to accomplish my goal in less than ten minutes,  Barbara''s professionalism and skill are examples that other customer service personnel would do well to copy!</t>
  </si>
  <si>
    <t>The staff is very helpful and well trained. I''m very impressed that  they take their time to listen to you and after that find the best solution for the customer.</t>
  </si>
  <si>
    <t>Ericka was great, she really cared about my problem!!
Replacement parts have not yet arrived. Quicker part delivery would make this the perfect warranty experience.
It''s a pleasure dealing with a company that has excellent service people and stands behind their products!
Jerry</t>
  </si>
  <si>
    <t>Jonathan answer all my questions was very helpful by far best customer service experience I had it in along time</t>
  </si>
  <si>
    <t>Rene was a pleasure to work with. Very polite and knowledgeable.</t>
  </si>
  <si>
    <t>Yes I was trying to order a Subaru EX25T carburetor for my Husky HU 2250 generator didn_x0019_t get it resolved</t>
  </si>
  <si>
    <t>Nothing has been resolved. Once again I bought a product at Home Depot with missing parts. This happens to me way too often and I would have returned it besides I spent an hour putting it together and was almost finished. Very annoyed with Home Depot and will go to Lowe_x0019_s next time I need something.</t>
  </si>
  <si>
    <t>I want to thank Lexan for her help. Excellent service and very professional. She understood that I was not very tech savvy and help me get her what I needed to. Thank you again.</t>
  </si>
  <si>
    <t>Customer service did nothing for me. I spend a lot of money at home depot and I am very disappointed with the level of customer service</t>
  </si>
  <si>
    <t>GIC</t>
  </si>
  <si>
    <t>Home Depot has the best customer service and that is why I will continue to be a loyal Home Depot customer,</t>
  </si>
  <si>
    <t>Unfortunately the item I called about was poorly made and did not last 2 years. Because a contractor installed the Hampton bay 300 watt transformer I did not have the receipt so I could not get a replacement. We only lives in the house for 6 months before the transforming working.</t>
  </si>
  <si>
    <t>I was extremely impressed with the customer service I received. Arantza was very helpful and courteous and solved my issue with the product.</t>
  </si>
  <si>
    <t>no comments</t>
  </si>
  <si>
    <t>Quick, easy warranty transaction. Thank you!</t>
  </si>
  <si>
    <t>Keep up the good work. I was confident in Jose to solve my problem.</t>
  </si>
  <si>
    <t>Store Manager at Fairfax VA /Price Club location (Dustin) was great!</t>
  </si>
  <si>
    <t>Replacement item has not arrived yet - this is going to be a challenge for your warehouse to get it here by the promised delivery date of Dec. 10, 2020</t>
  </si>
  <si>
    <t>Carlos was fine.  My problem is with Home Depot selling new products without any replacement parts.  I can see if the item was discontinued, but this is a new item.  Bringing back the item to the store seemed like a ridiculous solution.</t>
  </si>
  <si>
    <t>Michel was very patient, helpful and professional.</t>
  </si>
  <si>
    <t>Ramses was very courteous, helpful and had great follow through. He did exactly what he told me he was going to do and when he told me he was going to do it. Thank you for great customer service!</t>
  </si>
  <si>
    <t>Yes, provide the answer to my question instead of referring me to another phone number that only had an answering device.</t>
  </si>
  <si>
    <t>Dalia provided exceptional customer service!!  She called my local store and arranged the solution to the problem.  Well Done!!</t>
  </si>
  <si>
    <t>Irving was so helpful.  Called the store and spoke with the manager and another person and they were not of any help of all.  They did not even offer to give me the number for customer service.  I had to ask for the number.  Will not shop at this Home Depot ever again on Acton Circle in Asheville.  I will shop at the other one in Asheville at Fairview Road.</t>
  </si>
  <si>
    <t>Jose was very helpful. Even called back several times because i couldnt find the correct reciept. Very nice and patient with our problem. He solved the problem..Thank you Jose</t>
  </si>
  <si>
    <t>The Home Depot customer service department was no help what so ever and it took several days for any information concerning the specific product I had an issue with to possibly be available and by then I had returned the item. Not a good experience by any means.</t>
  </si>
  <si>
    <t>Needed to find evidence of my Xmas tree purchase form 2019 to be able to obtain the missing top of this beautiful artificial xmas tree! The Home depot agent would not help me with out my receipt which I could not find even though I have the guarantee paper good for 3 years!</t>
  </si>
  <si>
    <t>Dexter did take care of some of my problem and he did an outstanding job</t>
  </si>
  <si>
    <t>Omar was very friendly and helpful  I knew when i first started the conversation that I was going to be helped.  And how nice it is that the follow up was with the same person and he remembered the conversations that we had.  That is very appreciated in this day and time!  Thank you OMAR and Home Depot!</t>
  </si>
  <si>
    <t>Customer service was extremely helpful and pleasant.  He was polite and accommodating.  Home Depot has a great hire!</t>
  </si>
  <si>
    <t>I really didn''t think I would be able to obtain an answer and even receive a reply and pleasantly surprised with the entire process.</t>
  </si>
  <si>
    <t>why would your company tell me to just paint the white christmas tree that had turned yellow</t>
  </si>
  <si>
    <t>Everything great</t>
  </si>
  <si>
    <t>It took a while on hold and then being transferred someone else to eventually getting told I would get a call by Veronica. Veronica was helpful but I will feel better about this experience when I receive the slip covers to the sets that I purchased in November. This is not the first time I have not Received an order from home depot And the process of setting up a claim and having to wait for a long time to have the order re-sent is cumbersome.</t>
  </si>
  <si>
    <t>Abigail did the right things to solve the issues &amp; make my Home Depot experience better</t>
  </si>
  <si>
    <t>I am extremely impressed with the service provided by Lawvonne. She very helpful . Very understanding regarding my situation. . She understood how upset I was and disappointed that the lights on my tree were not working. 
After dealing with an excellent customer service representative like lawvonne I will definitely keep shopping at home depot. 
Lawvonne was quick to respond to my calls and emails. She responded quickly and extremely polite. 
She is an excellent and valuable employee of your organization. 
Thank you Lawvonne for your service</t>
  </si>
  <si>
    <t>Originally when I contact them, they were going to send me a replacement light kit.  I called them 2 weeks later and they said they don''t have them.  After a few days, they were able to provide me with the kit.  It arrived today and I have installed it and it works.</t>
  </si>
  <si>
    <t>Adesha was very helpful and friendly. It is comforting to know The Home Depot has people like Adesha representing their products. Very happy!</t>
  </si>
  <si>
    <t>The lights went out on the Christmas tree I purchased last year. I called the warranty line and was unbelievably satisfied and amazed at the level of support. The part was shipped out within two days and and received within one week of my call. My tree has lights and my wife and grandkids are very happy. Thank you!!</t>
  </si>
  <si>
    <t>Seemed like the Home Depot person did not have all the information that the technical support people had.  Debbie was asking questions that we already asked and answered to the technical support person.
Still overall great service getting the parts out.  Everything is now fixed.</t>
  </si>
  <si>
    <t>Good job.
Thank you all.</t>
  </si>
  <si>
    <t>I was given a gift card to cover the cost of the LED light, which I was grateful for however, I did not cover the cost of the taxes. Now I get that it_x0019_s not the duty of Home Depot to cover people_x0019_s taxes, but I purchased a light, newest technology! Last over 40 years! That_x0019_s 14600 days, yet I_x0019_ve had to replace it after 200 days. In those 200 days, I_x0019_ve payed for 1 light fixture, and paid tax on it twice! Not cool. 
Now Charanel was very helpful and respectful. She made the process fantastic. I really appreciated her follow up and communication. 
Thank you 
Iain</t>
  </si>
  <si>
    <t>The lady that helped me " Susan" was very helpful, friendly and professional as was the 2 men that loaded my purchase into my pickup.</t>
  </si>
  <si>
    <t>I hope the next time I need help that the person I talk to is as helpful as Jewel was .
Thanks</t>
  </si>
  <si>
    <t>Product that I wanted is out of stock.</t>
  </si>
  <si>
    <t>I sent the receipt to Katie 20 minutes after I talked to her. It took her 4 days to get it to the next person. The transaction to 9 days to settle and now I''m waiting for my parts (7 days so far and I have not seen them). This is for a Christmas tree! I wanted to set it up so the tree sat in my house undecorated for 9 days.</t>
  </si>
  <si>
    <t>I''ll be sure not to purchase from Home Depot again.</t>
  </si>
  <si>
    <t>Andres was very helpful,knew what he was doing and a polite person.A credit to your company.</t>
  </si>
  <si>
    <t>I called twice.  The first time I waited 15 minutes on line only to be hung up on.  I called a second time and waited 15 minutes, and then I was helped.  
I do find it strange that Husky said the broken tool was guaranteed for life, but could not find the product I bought because it was "too old."  It made it impossible to get an equivalent replacement and I had to settle for a replacement that is far smaller than the original product.</t>
  </si>
  <si>
    <t>After purchasing a $1300 Husky tool chest and having it arrive damaged was disappointing but, it''s not the end of the world.  It happens!
The fact that I have to wait for Day and Ross to pick it up and take it back to the warehouse before I get another tool chest or my money back is not acceptable!  I have purchased this item for my business and I can't wait for a week to get it taken care of just to order it again.
What I would like to see is a new tool chest show up when the damaged unit gets picked up but, I was told that couldn't happen.  I just want the Husky tool  chest that I purchased damage free or my money back.  As a paying customer, I don't think I'm being irrational especially after being a customer for 20+ years
Scott Helson</t>
  </si>
  <si>
    <t>the problem still exists and I have had no feed back on how the problem will be resolved</t>
  </si>
  <si>
    <t>No it was great</t>
  </si>
  <si>
    <t>All I needed was 3 bulb replacement covers for lights I had already hung.. They were the last 3 on the string and we had already hung everything they have yet to get back with me on just sending me those 3 replacement bulb covers</t>
  </si>
  <si>
    <t>did not help at all with a product you sell poor support</t>
  </si>
  <si>
    <t>Shaime was very friendly, polite and helpful. Your lucky to have an employee who is a professional like that</t>
  </si>
  <si>
    <t>I called on 11/27 and stayed on hold for 30 min for her to search for the answer to my question about Husky Wall Storage units.  She was unable to get an answer so asked if she could call me back, that was fine, but I was expecting a call back that day.  I just got a call back on Dec3rd a week later, unacceptable.  I purchased a garage storage system from another vendor, who promptly returned my call and answered my question.  This was a disappointing experience, but I will still continue to shop at Home Depot for products I don''t need help with.</t>
  </si>
  <si>
    <t>Very helpful with the tough circumstance were there was presumably no good solution</t>
  </si>
  <si>
    <t>I was unable to get the issue fixed, and was transferred to someone who wasnt able to troubleshoot the product, I will have to call back to try and get resolution.</t>
  </si>
  <si>
    <t>Didn''t understand what the problem was and I had to repeat it three times. On follow-up, she listed that we had missing screws. No, missing inserts, not screws.
Still in pieces over a week later. Awful.</t>
  </si>
  <si>
    <t>The call took 37 minutes which I thought was long to get a shattered glass cover that was in the box replaced. I was concerned that at first I was given _x001C_I_x0019_ve contacted the manufacturer and if they have the part available they will send it_x001D_. I don_x0019_t think Jesus fully understood when I said _x001C_I just hired someone to take down the old and hang the new_x001D_ to know I wasn_x0019_t taking my light down to return.  I_x0019_m the end, however. Jesus was got what I needed which was an exchange at the store. He was polite, helpful and I truly appreciated him working to get it resolved with a solution that would be quick to remedy. If I had to call back, it would be nice to have his services again!  Thank you Jesus!</t>
  </si>
  <si>
    <t>Yes Jorge understood our needs and was informed on how to resolve the issue. Very kind and very helpful issue resolved customer completely satisfied!!!</t>
  </si>
  <si>
    <t>Jorge was extremely accommodating.</t>
  </si>
  <si>
    <t>Kate was Amazing! Lot''s of follow up with me as she checked with the manufacturer who was slow getting back to her. 
You have a winner with Kate!!</t>
  </si>
  <si>
    <t>It would sure be nice to get some Husky toolbox parts without having to go through all the rap I had to go through.  Stock some parts!  Don''t pass the buck if you don't know the answer!</t>
  </si>
  <si>
    <t>Yeah your customer service managers in your "store''s" are liars and do not know what customer service actually is and your CEO is also a fucking cunt.</t>
  </si>
  <si>
    <t>A $10 gift card to go buy the missing parts is deplorable. That didn_x0019_t even cover the full cost. But do I want to waste my time calling you back to argue for the difference? No I don_x0019_t. I_x0019_ll just shop elsewhere. There are many other options in my area.</t>
  </si>
  <si>
    <t>Bought an artificial Christmas tree that came with a broken function remote.  Only solution was to send back the whole tree!  Ridiculous!!  Should have been able to get a remote control replacement!  Not happy!</t>
  </si>
  <si>
    <t>I''M NOT SURE WHAT THIS EXPERIENCE WAS ABOUT---CALL ME IF YOU WOULD LIKE. I'VE HAD SOME NEGATIVE EXPERIENCES WITH HOME DEPOT RECENTLY. I AM A VERY LONG TIME SHOPPER AT HD---PERHAPS I'VE RUN INTO RARE TIMES----LET'S HOPE.
PETER SAWCCONE--619-670-4555</t>
  </si>
  <si>
    <t>Excellent customer service experience! Patricia was friendly, fast and efficient in getting my issue resolved. I was very impressed with Hoe Depot and have been purchasing more home items than expected. Thank you</t>
  </si>
  <si>
    <t>Victor was great. Followed up and made sure my needs were met!</t>
  </si>
  <si>
    <t>I was told someone would be contacting me about the parts I need for this medicine cabinet and no one has contacted me</t>
  </si>
  <si>
    <t>It took a couple of tries to get thigs accomplished but the issue was eventually resolved.  Customer Service and the Clifton Park store were very accommodating since the return period of the item had passed and I was allowed to return the broken item for a replacement.</t>
  </si>
  <si>
    <t>Maria did an exceptional job resolving the issue I had with this product.  She responded in a timely manner and followed up as promised.  Each conversation with her was a pleasure, she''s friendly, courteous and professional.</t>
  </si>
  <si>
    <t>For some reason the solution decided on was to send replacement bulbs even though I clearly stated that the bulbs were not the issue. Fortunately I had already returned the tree for one the functions properly.</t>
  </si>
  <si>
    <t>Exelente servicio</t>
  </si>
  <si>
    <t>Great customer support for a product they sell.</t>
  </si>
  <si>
    <t>This was one of the best customer service experiences I_x0019_ve ever had. Maria is a saint and fixed my problem quickly and efficiently. She was so nice.</t>
  </si>
  <si>
    <t>Very helpful, great service!</t>
  </si>
  <si>
    <t>Lady I talked to (Maria) was very courteous and helpful.</t>
  </si>
  <si>
    <t>Ms. Sienna has excellent customer service and she did a great job with solving my issue.</t>
  </si>
  <si>
    <t>Home Depot 1800 system is very bad!
1/ Cost 20-30min to connected
2/ The phone respondent have no knowledge about there job
Home Depot online seller is unclear, you have learn from Amazon online seller web.</t>
  </si>
  <si>
    <t>What a great costumer representative.  A++</t>
  </si>
  <si>
    <t>Representative was great! Only issue was he was difficult to hear, sounded like a mic issue, he attempted to fix it without much success but didn''t seem to be his fault. Guy was great!</t>
  </si>
  <si>
    <t>Latefah W. was very helpful, clear, and informative.  She handled the problem in the estimated time frame she gave me, and everything went smoothly.  Thanks Latefah!</t>
  </si>
  <si>
    <t>I didn''t get my ? fixed</t>
  </si>
  <si>
    <t>The delivery\installer ran over my down spout and when he
installed the dryer hose, it was extended and push against the wall. This cause an hole. I went to all measures to solve the issue. I was given the run around from home depot. I was given the wrong company number. Then I was give the number to the product and they informed me I that was a local issue.  I ended up back with home depot and they gave me tape......Thanks</t>
  </si>
  <si>
    <t>After being passed around to many different departments and customer service reps and more than three hours worth of calls relating to an issue with my appliances and the service provided by the installation team, I am very displeased with the way I was treated. I have been a loyal Home Depot shopper for many years (20+) but this experience has made me reevaluate my loyalty.  If the people that I am willingly giving my money to aren_x0019_t going to handle my needs and provide good customer care, then I should find somebody else who will fulfill these needs to give my money to, right? Very disappointed.</t>
  </si>
  <si>
    <t>Customer service wasn_x0019_t able to find a light that I had bought that had a five year warranty through Home Depot in my records.
The light was only a year and a half old and I need to replace it but I guess since I don_x0019_t keep a receipt from a year and a half ago I_x0019_m out of luck with the warranty which is disheartening</t>
  </si>
  <si>
    <t>kamilah was super.</t>
  </si>
  <si>
    <t>Good customer experience. Thank you!</t>
  </si>
  <si>
    <t>I was very frustrated that we bought an item at Home Depot that we believed to be brand new and when we took it out of the packaging there were many missing items including the closet track had been cut in half.  Maxine was very knowledgeable and she calmed my fears about returning such a large item to the store.  She was very professional and kind.</t>
  </si>
  <si>
    <t>The representatives did everything they could to solve the issues I had. Thank you.</t>
  </si>
  <si>
    <t>It is difficult to respond as I have not received the the product nor shipping instruction.
Please advise shipping date or delivery instruction.
Thank you.</t>
  </si>
  <si>
    <t>Nazirah was very helpful and quickly resolved my issue.</t>
  </si>
  <si>
    <t>No satisfaction 
Still did not get answer to question</t>
  </si>
  <si>
    <t>I trike the convenience of having  a Home Depot to shop at but I have had horrible luck with everything I have bought there from a lawn mower to carpet and flooring  and now Christmas lights .</t>
  </si>
  <si>
    <t>Doesn_x0019_t have product knowledge</t>
  </si>
  <si>
    <t>I was very happy with everything that was done by Morgana she was  a pleasure to deal with and quick to get back to me with an answer. GIVE THE LADY A RAISE......</t>
  </si>
  <si>
    <t>When customers come to your store it is important to make them feel like you value their business Sales associates  should be available and knowledgeable to service you and answer questions pertaining to All aspects of your home improvement projects. It is a bad reflection of the care you have for your customers when you don_x0019_t provide adequate personnel Home Depot is a Big company but it_x0019_s your customers that make you Big!!!!</t>
  </si>
  <si>
    <t>she was, childish, no concern for the customer, the worst CSM ever</t>
  </si>
  <si>
    <t>I did reach out to Karla regarding another part for the same item but I haven_x0019_t heard from her, if she does it_x0019_s would be the best customer service I_x0019_ve had in a long time.</t>
  </si>
  <si>
    <t>I am very disappointed that we had to deal with this at all.  We shop at Home Depot a lot, and to get home and start putting something together to realize the right piece was not in the box.  Where is your quality control? And to help the customer, the piece should be overnight or two day shipping , quicker than 5-7 days.  In case you didn_x0019_t know, Home Depot is not the only store in town.</t>
  </si>
  <si>
    <t>Fue muy amable y dio seguimiento muy agradecida</t>
  </si>
  <si>
    <t>I was disappointed to hear that the part I contacted you about is not something I can replace especially since I was able to remove the hose with relative ease. Also disappointing that the guidance from the vendor is to dispose and replace. In some shape/form/fashion I would think they would provide some incentive to follow their guidance in the form of a % off discount etc. It would appear they have little regard for your customers and would leave the choice up to me to find an alternative on Amazon or at a direct store competitor of yours.</t>
  </si>
  <si>
    <t>NA</t>
  </si>
  <si>
    <t>Wish was handled by phone had to call twice and 2 store twice and talked to 2 store managers but in the end was handle properly so I''m happy</t>
  </si>
  <si>
    <t>Deliver the right products on time without damaging my customers house! Is that too hard for you?</t>
  </si>
  <si>
    <t>Speak to your warehouse and delivery contractors - if they drop a box they must  own up to it and check contents.  Do not deliver damaged goods just because the outside box looks intact.  This wastes time and money.  We now have to arrange a pick up of the damaged generator and wait for a delivery of a replacement.</t>
  </si>
  <si>
    <t>HD the best like always!</t>
  </si>
  <si>
    <t>The appliance was delivered to the wrong address.  It took a week to reschedule the delivery.  When it was delivered, the installation was not on the order and it took time and another week to get the installation scheduled.  The delivery men were very rude.  Terrible service.</t>
  </si>
  <si>
    <t>I will never shop at Lowes again. It is amazing how different your are. This would have been a 2 week ordeal with them. It is so nice to not have to hear Lowes customer service slogan "THATS NOT MY DEPARTMENT"</t>
  </si>
  <si>
    <t>Lisa was very good to work with.</t>
  </si>
  <si>
    <t>Nothing the compressor was out of warranty, but the issue with the check valve appeared to be a product defect since this happened to others. It blows apart, lucky nobody was hurt.</t>
  </si>
  <si>
    <t>I was transferred from HD to HUsky (which sounds like is OWNED by HD) then to another local service provider to fix my air compressor, which I''ve only had for 6 months!
This warranty process needs to be made much more streamlined...</t>
  </si>
  <si>
    <t>If everyone was on the ball like Dorothea, this situation would have never happened.
Until things change in the supply chain and communication - I can no longer specify Home Depot Products for my clients.
Good luck!</t>
  </si>
  <si>
    <t>She was fantastic. Tho the incident with the manager lunging at me waiving his fingers was quite severe she handled it with grace.</t>
  </si>
  <si>
    <t>The improvements would have to be at the original store in South Bay Boston with the manager who created most of the dilemma everyone else after the fact was excellent in trying to remedy a unnecessary situation</t>
  </si>
  <si>
    <t>Matt was very understanding and did his best to resolve my issues.  I appreciate his consideration.</t>
  </si>
  <si>
    <t>The DM never contacted me.  The Waterbury store is horrible and now I can see why.  The DM doesn_x0019_t do his/her job so it_x0019_s a reflection of him/her.  We now just opened a pro account with Lowe_x0019_s.  Never been happier.  Should of did this a long time ago</t>
  </si>
  <si>
    <t>I was transferred to an unhelpful person by Matt. Although I paid for installation at the same time I paid for a Genie garage door opener the Brenham Home Depot does not have anyone to install garage door openers. Why wasn''t I informed of this when I purchased the garage door opener and installation? Why didn't they post a sign that installation was not available? What are my future steps to get a response from higher management. Being told "I'm sorry" just doesn't remedy my situation!</t>
  </si>
  <si>
    <t>I think it is a travesty that Home Depot does not Honor Veterans through their online shopping.  That it only covers in store shopping.  I will just stick with Lowes.  They Honor Veterans for in store or online shopping.  They have my business from now forward.</t>
  </si>
  <si>
    <t>Tom &amp; Judi at your Mahwah, NJ store were very helpful trying to get my company setup with an accounts but dealing with the Home Depot system to accomplish this became literally impossible so I gave up.</t>
  </si>
  <si>
    <t>Empower your customer service reps to resolve an issue. I called because of a refund issue and was bounced around and then told I had to call the store where I made the purchase.</t>
  </si>
  <si>
    <t>In this time of pandemic surging, we need enough space in at least the main front isle of the building to have adequate width for safe passage.</t>
  </si>
  <si>
    <t>Everything was great!
Thank you so much for solving the issue in a timely and professional matter.
Happy wood worker
:-)
Ian Bailey</t>
  </si>
  <si>
    <t>Nothing has been done to correct my problem!</t>
  </si>
  <si>
    <t>The customer service was amazing she was  very professional and knowledgeable. Very highly rated. Five stars</t>
  </si>
  <si>
    <t>Valisha was great and helped. My comments deal with starting a calendar year program in October and not recognizing the purchases of your steady customers for the other 10 months they have been purchasing from you.
I guess I will save my larger purchases till after the first of the year, no sense now with only 6 weeks left.</t>
  </si>
  <si>
    <t>Katrina was terrific very professional, she knew how to fix the problem quickly, while we were talking she sent out an email to Rockwood, this is after many attempts from me 3 emails plus 4 telephone talks to receive a new slat for my 1 broken slat that goes into the  new wooden shades we purchased. 
She then followed up by emailing me after Rockwood had confirmed that the slat and the installer will come out this week.
Without her follow up, email and guidance I still would not be where I am today. Thank you Katrina</t>
  </si>
  <si>
    <t>I purchased a special order security storm door early June 2020. The door was delivered damaged on two separate occasions . After several months of phone calls, unreturned calls and multiple visits to your local store, in order to get a full refund, I finally called your corporate office, I definitely lucked out when Denise answered my phone call!!
Thanks to her this frustrating ordeal has finally been resolved!! I will never shop at Home Depot again!!!! This is no reflection on the excellent customer service of Denise!!!! I wish you had more employees like her!!!!</t>
  </si>
  <si>
    <t>Customer service in stores and per phone are lowest standards went to Lowe_x0019_s</t>
  </si>
  <si>
    <t>Quick and accurate service 5 stars to staff</t>
  </si>
  <si>
    <t>He did not understand what was needed. As a result I purchased the wrong item and had to return it and exchange for the correct item.  It was not an easy issue, b ut he should have understood it a lot better than he did.   He was very attentive, friendly and sounded knowledgeable but it turned out his advice was incorrect...</t>
  </si>
  <si>
    <t>We added a new living room, bedroom, storage room and kitchen to our house buying all material from Home Depot. This included framing material to drywall to fixtures etc. The kitchen is the last part we have to finish. Almost two months ago we ordered cabinets on line that were not in stock in the store. Keep in mind we bought several in stock from store. Two weeks later I checked on order and I found out our order was canceled and not by us. We reordered the cabinets and when they finally got here they were damaged in shipping so now we lost our position in line with contractor to get them installed. Reordered again and no one can get them expedited or even guarantee a delivery date.  Not only losing our place in line with contractor we have been told now it will be after the first of the year before our counter tops will be done.  You tell me would you be happy, we had plans to use our new kitchen and appliances (also bought at Home Depot) for Thanksgiving family gathering. Now we won_x0019_t even make Christmas.</t>
  </si>
  <si>
    <t>Even though your associate was great in helping me resolve the issue. It should have never gotten to the point that I had to take the time to go through these channels,</t>
  </si>
  <si>
    <t>My issue still hasnt been resolved</t>
  </si>
  <si>
    <t>The store I complained about in Corpus Christi is by far the worst Home Depot store I have ever visited.  I spend a lot of money at this store and it is just awful and this can only be a management problem.  The shelves are not restocked, they are not in an orderly fashion, the personnel has no clue what they are doing and are just flat lazy.  There is no excuse for the problems I addressed in my complaint and I requested that someone with Home Depot Upper management call me to discuss this and of course that has not happened.  I am giving this store about two weeks to fix this problems or I will be complaining again.</t>
  </si>
  <si>
    <t>Brenda did a great job. You are lucky to have her on your team.
I However, do not agree with your return policy that froze me out of making an additional purchase. I found the whole process until I reached Brenda very frustrating. 
Again, you are lucky to have an associate like Brenda. She made a very dissatisfied customer happy to continue doing business with Home Depo.</t>
  </si>
  <si>
    <t>I actually don''t know what the result was. I was complaining about lack of mask compliance by employees at my local store. This is an ongoing problem there.</t>
  </si>
  <si>
    <t>Have been shopping at home depot for 90% of our maintenance programs and unit turn over projects.
Home Depot can assist in keeping the stock and inventory up to date</t>
  </si>
  <si>
    <t>To date my problem still isn''t resolved. They didn't offer a solution.</t>
  </si>
  <si>
    <t>I was told it would take 2-3 days for me to be refunded on an error made by an employee. Today, being the 13th day, I still do not have my money. I have spoken to the assistant manager at the local store, the customer service manager and also the corporate office and still have not gotten this resolved. I will tell anyone and everyone who will listen the very very poor service I have received.</t>
  </si>
  <si>
    <t>Please work on your shipping status app so that the status_x0019_ are updated more frequently and accurately. One of the items I ordered had a shipping label printed but then nothing was shipped. Nobody checked into it until I called and asked about it. That is not customer care.</t>
  </si>
  <si>
    <t>We ordered a Samsung gas oven range online on 11/9.  We received a notice that the unit would be delivered on 11/13.  We waited around all day on 11/13.  The unit was delivered on 11/16.  We were told an installer would call within 72 hours.  It is 11/22 and we still have not received a call from an installer.  We called Home Depot on 11/18, 11/19 and 11/20 to notify HD that we had not heard from the installer.  Cameron called on 11/20 to let us know that we would hear from the installer on 11/20 or maybe 11/23.  We are still waiting.  Thanksgiving is drawing near and my wife is near tears with the possibility of not having an oven to use for Thanksgiving.  Any help you can provide to expedite this installation would be much appreciated.
Mark Whalley
703-625-5234</t>
  </si>
  <si>
    <t>I was connected to the Manger Ashley at the Sandhills, columbia, Home Depot 
She asked me to send info and pictures regarding my problem . I sent the information this morning and hoping to hear from you in the next few days to resolve the issue.</t>
  </si>
  <si>
    <t>Poor practices.</t>
  </si>
  <si>
    <t>The Home Depotbank Citibank credit card statement is very difficult to interpret compared to my Costco Citicard statement. The HD statement is a mess of busy, confusing, irrelevant sales images and text. The Costco Citi credit card statement is clean and easy to read and to manage my account. I''ll never use the Home Depot card again.</t>
  </si>
  <si>
    <t>The local homedepot store told me what to do about the frig that we purchased with our hard earned cash that had a major defect that was reported within the correct time frame of 48hrs according to Electrolux. The local store told me many different reasons (always changing) why thy could not do anything about this lemon that was sold by them. The local homedepot and corp (Jessica) are all programed to make money and not care a thing about customer service.  I have share my story with many friends and we all hope homedepot goes the way Sears has gone. We now have a great frig that was purchased from Best Buy, who has a Chic-fil-a kind of customer service</t>
  </si>
  <si>
    <t>You offered a product and can_x0019_t delivery on your offer so I went elsewhere to get it</t>
  </si>
  <si>
    <t>I was nominating a store employee for recognition and it took me several tries to speak to someone who hopefully completed the form so so Jason from ProDesk in the Northwest Austin TX store will be recognized for outstanding customer support.</t>
  </si>
  <si>
    <t>I could not get to the department that I needed. Call was disconnected 2 times. Still waiting to hear from Kitchen Aid for a appointment to come out and look at the dishwasher.</t>
  </si>
  <si>
    <t>Call me</t>
  </si>
  <si>
    <t>This was the second time I had to get parts for my gazebo.  The first time was super simple.  This time they needed pictures but didn''t bother to contact me and tell me.  Therefore, my case sat open when I thought parts had already been shipped.</t>
  </si>
  <si>
    <t>your software at HD homepage does not function. I wanted to see the last 2 years of my statements and was not able to; nor was the manager at our local HD store.</t>
  </si>
  <si>
    <t>Let customers call  direct to needed  department.  I was transferred at least  to 4 departments, explain to each , before  being transferred to another.  
Home depot should consider not carrying manufactures 
that have terrible customer relation, Like SAMSUNG.  HD is big enough that they could demand better customer service from them</t>
  </si>
  <si>
    <t>It_x0019_s been 3 days and have not heard back</t>
  </si>
  <si>
    <t>It is a shame!  I spent approximately $900 on LED strip lights and insurance.   Within week several strip would no longer stick and many others went from white light to yellow.  When I call to express my frustration the first time, the person with whom I spoke did not record the message correctly and I only received replacements for the strips that did not stick and not the others that turned from white to yellow.  When I called back, I was told they would be sent to me.  It wasn''t until I called back a month later after not having received them that I was informed you are out of stock and do not anticipate receiving more for several months.  I operate a small souvenir shop and now I have sporadic areas in my many display cases were I have little to not lights after spending $900 with Home Depot and 3 days of my time emptying display cases, putting in lights, and refilling display cases.  It was not an easy job to begin with and will be more difficult to replace the strips not working. To now be told it could be months before I get them replaced, is not the ways I expected the warranty service to happen.  I would like a full refund, that I may use the money to invest in another product that might last longer than 3 months.</t>
  </si>
  <si>
    <t>I haven_x0019_t been contacted by the contra who_x0019_s supposed to fix the problem, so as far as I_x0019_m concerned the problem has NOT BEEN ADDRESSED. I called 4 days ago. 
The guy on the phone was nice and seemed helpful BUT NOTHING HAS VOME OF IT.</t>
  </si>
  <si>
    <t>Una persona sevicia</t>
  </si>
  <si>
    <t>Yes Provide military discount as you have in the past. Military discount was always taken or added at the end of the transaction. No matter if item was regular price, on sale, super buy, close-out, sctatch-dent-ding, discontinued, ect... Then the military member received their 10% reward discount. Thanks for your service protecting the country. Now it is too selective as you run to many sales and super buys that NEGATE ANY Military discount at all. So then why bother shopping at home depot at all? My / Our money spends at another retailer just the same. So your pre black friday sales ruin my discount and now will cause me to not purchase two large purchases at 800$ each. Thats fine yet, we will spread the word to military reps to spread the word for other Vets to avoid home depot also! So thanks for negating the military member and that is not good policy. You have me so damn mad about this I am ready to shop elsewhere in the future.</t>
  </si>
  <si>
    <t>Shane_x0019_s was great. Unfortunately I didn_x0019_t get her on the phone until the 4th time I called. I spent over two hours on the phone with something that should have been an easy fix. Never again will I set foot in one of your stores unless everyone else goes out of business.</t>
  </si>
  <si>
    <t>A gift card enough to fill a trucks gas tank</t>
  </si>
  <si>
    <t>First and foremost I want to let you know that I have all good comments about Joann.  She has been understanding, knowledgeable and courteous to me.
She is still working with me to help me fix the problem with my Glacier kitchen sink faucet.
However, I did have difficulty in reaching the right department for assistance.</t>
  </si>
  <si>
    <t>The customer service rep Joann was very friendly and helpful.  You need more people like her.</t>
  </si>
  <si>
    <t>Gina and Tanisha both did an excellent job handling my case #22399830 canopy and finding out how I can replace the damaged canopy of my gazebo.  Gina, and Tanisha covering for Gina on vacation, followed up with warehouse to find the replacement  canopies for my gazebo that I needed to replace the original that were damaged by the weather. Thanks to both of them for a job well done.</t>
  </si>
  <si>
    <t>This experience was probably the worst. It would take too long to explain. Yet again.  One thing I know for sure.  I will never use Home Depot again.  Epic failure every step of the way.  From Erika to , rynce, richley. All dropped the ball.  I_x0019_m also taking to social media to explain what a horrible experience it was.</t>
  </si>
  <si>
    <t>I got cut off more than once.  Not sure what happened.  And I kind of felt like I got the run around as the company told me the product was available but home depot said it was not.  Not the customer service reps fault though.  And they were as helpful and courteous as they could be.</t>
  </si>
  <si>
    <t>I was told that the store would be following up with me regarding my concerns and I have not received any communications.</t>
  </si>
  <si>
    <t>Still no resolution to the terrible experience related to my orders on November 7. Never received a gift card for order that was cancelled and then resubmitted at great inconvenience. Terrible customer service!</t>
  </si>
  <si>
    <t>James handled the issue/
Your customer service needs improvement .</t>
  </si>
  <si>
    <t>James did a super job.
Your customer service people need some training.</t>
  </si>
  <si>
    <t>The employees treat customers the way they do, because management do not discourage it.</t>
  </si>
  <si>
    <t>Jose was excellent . great communication and customer service</t>
  </si>
  <si>
    <t>I was very happy the way I was treated by Christian and Home Depot in general. I have bought many things from you, ALWAYS shop HD first and this is why.
   Thank you so much ... I WILL pass the word !!!</t>
  </si>
  <si>
    <t>Thank you Ivan!</t>
  </si>
  <si>
    <t>Not take three months to fix my drill and ultimately it would have taken longer if I hadn''t been vigilant and pushed the issue. It is pathetic!</t>
  </si>
  <si>
    <t>Comedy of errors.  Called on Sat and was told that the warehouse was closed.  They were to return my call on Monday and it never happened.  On Tuesday when I called they could not find my case number so I had to start the whole process again. Was told I could receive the same replacement part twice!  Still have NOT received the part.  I have had to pay an electrician to inspect the fan and then another trip to install the new part.  The new fan had only been used about 6 weeks before I closed up my cottage and returned home to PA. (I am a snowbird in FL.). The power to the fan was pulled prior to departure. Disappointed with the malfunction after only 6 weeks of use and disappointed in customer service!</t>
  </si>
  <si>
    <t>Neesha was very helpful and pleasant on the phone!   
However, I have not had any communication from the warehouse about the part needed.  I_x0019_m still waiting to know if I can get that particular part and when it will be available.</t>
  </si>
  <si>
    <t>I found it incredibly frustrating that I was unable to speak directly with anyone who knew anything about this fire pit.</t>
  </si>
  <si>
    <t>Imari was extremely helpful with above and beyond Customer Service I wasn_x0019_t expecting this level of Care and personally want to thank her for her care ,follow up ,and personable  professionalism</t>
  </si>
  <si>
    <t>I have not received a resolution in over 2 weeks</t>
  </si>
  <si>
    <t>Not only is it difficult to get help in store, but when I found the product I bought was damaged nobody was interested in helping me.  I got to an OCS or COS manager, who didn''t realize she hadn't put me on hold when she said to her colleague - "Why did you transfer this stupid call to me!"
Wasn't impressed.</t>
  </si>
  <si>
    <t>Want to thank everyone for their help. As soon as I called they were right on top of my problem. Thank You!</t>
  </si>
  <si>
    <t>Very good customer service thank you happy holidays</t>
  </si>
  <si>
    <t>I still do not have my missing parts.</t>
  </si>
  <si>
    <t>Monique was great!</t>
  </si>
  <si>
    <t>Stop enforcement of mandatory masks in your stores regardless of having a medical exemption.</t>
  </si>
  <si>
    <t>Very disappointed with my past experience</t>
  </si>
  <si>
    <t>Still not resolved</t>
  </si>
  <si>
    <t>How is it possible HD does business with such a trash vendor.  I bought two of the santas best 360 pixel trees and they don''t have extra parts for these trees.  This has definitely influenced me on my next trip to the hardware store.</t>
  </si>
  <si>
    <t>The piece of equipment I asked for has not been delivered yet Carmen the person that helped was very helpful and courteous</t>
  </si>
  <si>
    <t>Thanks for your help I appreciate the resolution to my problem</t>
  </si>
  <si>
    <t>Francisco was great and addressed the issue promptly without any issues. 
I had a horrible experience at the store when trying to claim warranty for ecosmart led light. The store manager and the rep in electronics didn''t know about the 5 year warranty and didn't assist appropriately.</t>
  </si>
  <si>
    <t>Irma was wonderful</t>
  </si>
  <si>
    <t>i dont do surveys but the person was so helpful i want to say thank you bob</t>
  </si>
  <si>
    <t>The glass globe on a ceiling fixture broke as I was changing a light bulb.  I contacted Home Depot/Hampton Bay customer service to see if I could buy just the broken glass part.  The representative, Mario, was helpful - but ultimately had to conclude that the fixture in question was discontinued and there were no parts available.  I am now in the position of having to buy a whole new fixture for 1 broken part that is no longer in stock.  I have now responded with a question to Mario and to you: can I get at least a discount on a replacement fixture??  Thank you for your help.</t>
  </si>
  <si>
    <t>Mario was very nice, easy to understand, and knowledgeable about giving me the contact info. for resolving my problem.  Unfortunately the problem is still un-resolved because the contact person for "Husky" equipment is now referring me to another Home Depot Dept. and I haven''t heard back yet.
Purchasing the Husky cabinet model #HTC1000008 has been a nightmare because it doesn't come with enough shelves &amp; I've been steered wrongly by Home Depot Customer Service every time I've approached them for ordering more shelves.  They keep having me order shelves, and the shelves arrive and DON'T FIT the cabinet.  My garage has been in a shambles &amp; I've wasted so much time and gas $ returning wrong shelves.  Still waiting for Home Depot to respond to the email sent by the Customer Service Representative from Husky, who is trying to help me.
I truly believe that Home Depot is merely profit driven and doesn't care that they're customer service reputation is extremely poor.  So frustrating to know some profits could be used to improve their customer service, such as hiring phone operators for the store, who can be situated in the back.  As it is now, all phones are contstantly ringing at all customer service stations while there's a long line of people waiting for help.  All customer service representatives are unable to answer the phones because they're working with live people who've been waiting in the line.  And they have a VERY HARD time being friendly because their job is terrible because there aren't enough people hired to handle the load of work.</t>
  </si>
  <si>
    <t>I need to cancel my order and get a refund due to the delay in shipment and no one seems to be able to do that for me. I need my refund of $122.60</t>
  </si>
  <si>
    <t>My issue was solved fast, how ever the phone reception was poor, I could hear my self talk and it was staticky.</t>
  </si>
  <si>
    <t>Mauro was great to work with. Took care of everything and even followed up when he said he would.</t>
  </si>
  <si>
    <t>finally got issue resolved, but it was frustrating</t>
  </si>
  <si>
    <t>The agent I contacted - MAURO- was very helpful, understood what I needed and was able to help me. Very professional, wish all service agents were like this. I''d give him an A++++. Thank you MAURO.</t>
  </si>
  <si>
    <t>This experience with this tree was perfect.
Osver did a fantastic job and so did the tree 
Rep from the tree co. as well.
My only regret is last year when I had the same
problem with the first tree I purchased, I did not
get the service from the tree co. or Home Depot.
I''m now out about $400.00 .
The Rep. Helped my get the current one working and
the one I purchased year before last still is not working.
I'm hoping he can help me.
Thank you</t>
  </si>
  <si>
    <t>I still don_x0019_t have replacement fuses and lights for my product and each source is saying the other should take care of it. Neither is.</t>
  </si>
  <si>
    <t>Ginelle provided exceptional customer service. Thank you!</t>
  </si>
  <si>
    <t>I_x0019_ll be honest this whole ordeal was going to be a make or break for me and Home Depot. I think if nothing was done to help me with the tree I seriously would have been so mad I wouldn_x0019_t have shopped at Home Depot ever again. But the customer service way exceeded my expectations. The response time, the kindness, the gift card towards a new tree. Now I will continue to be a loyal customer and spread good words about your store. I_x0019_m there once a week shopping for materials for my business. So it would have hurt to not have this resolved. Thank you so much for going above and beyond. Much appreciated. Happy holidays.</t>
  </si>
  <si>
    <t>Jinelle was great! Very helpful. Made me feel like a valued customer!</t>
  </si>
  <si>
    <t>Very satisfied</t>
  </si>
  <si>
    <t>Yes when a client buys over 500 Hampton bay lights and has the receipt but it is over 90 days you have to make it easier to honor the 5 year warranty. I was told more than 2 months to get them. I called back and finally got a gift card so I can buy the lights immediately to replace the defective ones I had.The process is not fun.</t>
  </si>
  <si>
    <t>I couldn''t accomplish exactly what I needed as the manufacturer doesn't offer replacement parts so we had to create an entire new order to ship all new.</t>
  </si>
  <si>
    <t>Excellent support and I really appreciate it.Davell was able to quickly resolve the issue.</t>
  </si>
  <si>
    <t>Juan was very pleasant but he could not accomplish what I needed.  However, he transferred me to a wonderful woman in the States that not only fixed my issue but was very patient and understanding of my dilemma.  I wanted to do the survey for her but the survey phone line was busy when she transferred my call.</t>
  </si>
  <si>
    <t>He was easy to work with</t>
  </si>
  <si>
    <t>Allan was very helpful and listened to our problem.</t>
  </si>
  <si>
    <t>First of all, I''d like to commend Kishauna on being the first customer service representative I spoke with to find a workable solution to my issue. She was calm and professional (even when I became frustrated at the overall situation), gave prompt/accurate timeframes for when she would reach back out, and was very transparent in communicating what was happening. You should hire 10,000 more representatives like Kishauna.  
Unfortunately, I spoke with at least two other Home Depot customer service representatives before reaching Kishauna. Both representatives told me that I needed to contact a third party in order to resolve my issue. When I called the third party, they informed me that this was an issue that only Home Depot could solve, as the product at issue was a "direct ship" product. I did not find the other Home Depot representatives responsive to my problem and they did not show any interest in finding a solution for me other than referring me to this third party (who similarly disclaimed responsibility).
I am glad that we were ultimately able to find a resolution to my issue, but it took me 4-5 calls to Home Depot and 2 calls to the third party I was referred to. What was most frustrating was that this issue was Home Depot's fault (I was sent the wrong color countertop to a vanity). I would understand if I was trying to exchange the countertop because I had changed my mind, but Home Depot had sent me this countertop in error. Until speaking with Kishauna, I did not feel like this was being acknowledged; it should not have been this hard to correct something that was Home Depot's mistake.</t>
  </si>
  <si>
    <t>It was a very good experience working with her.
Clear, patient and knowledgeable.</t>
  </si>
  <si>
    <t>Courteous and polite. Followed up as promised.</t>
  </si>
  <si>
    <t>Mary did a good job with follow up and communication.  Thanks.</t>
  </si>
  <si>
    <t>Alberto was very very helpful.  He kept me informed from start to finish.  He did an excellent Job!</t>
  </si>
  <si>
    <t>Have a communication with their customers. Not have them waiting.</t>
  </si>
  <si>
    <t>Hampton Bay patio heater experience was a train wreck - would not recommend</t>
  </si>
  <si>
    <t>The call was handled in a very professional manner.</t>
  </si>
  <si>
    <t>Francisco did a great job of helping me to find a source for the part I needed.</t>
  </si>
  <si>
    <t>Have a better understanding of what my problem was</t>
  </si>
  <si>
    <t>The cart I want was discontinued :(  that is what happens when you have a good product</t>
  </si>
  <si>
    <t>Need to have parts of what you sale in the stores</t>
  </si>
  <si>
    <t>Jadeen did a great job, and a great follow-up after the first contact.
Problem resolved.</t>
  </si>
  <si>
    <t>cs rep was nice but didn_x0019_t have much information i needed. so he sent an email to manufacturer and they got in touch promptly asking what i needed but then they have, so far, not answered my question either. whole experience has been time wasted.</t>
  </si>
  <si>
    <t>I really liked that Maria took time to provide a follow up call letting me know the replacement had been shipped.  She was great.</t>
  </si>
  <si>
    <t>She was very nice and helpful.</t>
  </si>
  <si>
    <t>I think the piece on my Glacier Bay Milano Fossett that broke should_x0019_ve been covered by warranty, because the Fossett was not used that much being in my motorhome, it was only used a few times a year and was only three or four years old. After researching the Milano Glacier Bay Fossett this is a common problem with this faucet A lot of other people have had the same piece break, Home Depot is the main distributor for Glacier Bay so they should stand behind the product.</t>
  </si>
  <si>
    <t>Irving is A++++ customer service representative ! Wish there were more like him .</t>
  </si>
  <si>
    <t>Very polite couldn_x0019_t  be more satisfied with the service provided</t>
  </si>
  <si>
    <t>I was very satisfied my problem was taken care of professionally</t>
  </si>
  <si>
    <t>No.  Your service was prompt and efficient and met my warranty replacement need while I was still in a Home Depot store and able to exchange an e-mailed gift card from your people to purchase a replacement device immediately.  Thank you very much.</t>
  </si>
  <si>
    <t>The information provided by Irving was incorrect.  I was advised during a discussion with the manager on duty in the Salem, NH store, that the call between herself and Irving had been disconnected, and that the information she provided to him was not properly conveyed to me.  The manager on duty, Linda Paduchowski, was amazing in her calm demeanor, and ability to diffuse a potentially contentious situation.  She was calm, helpful, and understanding to my point of view of the situation.  I truly appreciated the effort she went to.</t>
  </si>
  <si>
    <t>Customer service was amazing... thank you!</t>
  </si>
  <si>
    <t>I would reiterate that I am very upset that your company chooses to not honor your warranty.
This disappointing decision was surprising to say the least, given your efforts over the decades to stress customer satisfaction.</t>
  </si>
  <si>
    <t>I purchased a patio heater.... it didn''t work...I also purchased the insurance. I called Hampton Bay service line.... didn't hey a call back for two days... once put together it was very difficult to just return due to size and weight. Finally returned it.</t>
  </si>
  <si>
    <t>Shouldn_x0019_t sella item if you can_x0019_t buy replacement lights for it</t>
  </si>
  <si>
    <t>Nicole was awesome. She requested the parts supplier to contact me directly so that I could replace a part I broke on a new lamp fixture I had just purchased, and then later followed up with me to make sure I was contacted by the parts supplier. She then provided a $25 gift card to offset the cost of the (not very reasonable) price of the replacement part. She exceeded my expectations!</t>
  </si>
  <si>
    <t>Patty did a great job .She gave me her contact info in case we got cut off. When she needed more tech info, she contacted tech, put him on the line and we came to a resolution. Both did a great job and were very helpful.</t>
  </si>
  <si>
    <t>I feel Patricia did an excellent job handling my issue.  She thoroughly researched for other information and the resolution was even better than I anticipated.  Well Done!!</t>
  </si>
  <si>
    <t>Alex, the person who helped me find the item I was looking for, and helped me place my order. He was extremely helpful and as able to find exactly what I needed and have it shipped to my home! He truly provided what I would consider customer service beyond just a yes or no! Thank you Alex!</t>
  </si>
  <si>
    <t>Nothing has been resolved</t>
  </si>
  <si>
    <t>You want to hang on to Adesha.  Speaks clearly, has a sense of humor.  Made me feel as if I were important.  She is an asset!  Happy Thanksgiving all!</t>
  </si>
  <si>
    <t>All was well done</t>
  </si>
  <si>
    <t>Brittany was diligent and followed up with us at every point of way and at  every 5 days in case of delays.</t>
  </si>
  <si>
    <t>Very helpful and good follow-up</t>
  </si>
  <si>
    <t>Once I was able to contact Britney, everything went smooth and was fantastic.  She was excellent in resolving my issue.  My replacement light came in a few days. I was able to reach Hampton Bay by looking at owners manual and called phone number.   I would shop at Home Depot for all my home improvements if it were closer.  There are two Lowe''s stores that are closer.  Indiana, and Latrobe PA. I think if a Home Depot was in Blairsville, it would do great.</t>
  </si>
  <si>
    <t>no comment</t>
  </si>
  <si>
    <t>Excellent experience.  It_x0019_s why I shop at Home Depo. !!!</t>
  </si>
  <si>
    <t>I dealt with Afiya not Jewell...Afiya is very competent ,professional &amp;customer oriented.  More company"s would do well to employ such a customer oriented employee.</t>
  </si>
  <si>
    <t>Very nice to talk to</t>
  </si>
  <si>
    <t>I still have no resolution to my damaged vanity</t>
  </si>
  <si>
    <t>The outcome did not turn out the way we wanted  it just doesn''t seem right to have such an expensive item that doesn't provide replacement parts. So probably will not be purchasing a tool box from there again. And we buy atleast 2 -3 a year..  Joesphine was over the top. She was a 20 out of 1-10.  Very helpful prompt.  She did what she could do</t>
  </si>
  <si>
    <t>I had a ceiling fan down for almost a month and still waiting on the part. I was told she would call me in two days for pricing and it was a week. I missed the call and every email took 4 to five days to respond. So my fan is still inoperable.......</t>
  </si>
  <si>
    <t>Ms.Sonica did an excellent job at getting my problem resolved,she kept me informed of every step she was taking,by calling  me and emailing me.Very professional employee.
I commend her and Home Depot for treating customers as they deserve.
I wish she can become part of management, training employees on how to deal with customers, she_x0019_s a a great access to Home Depot.</t>
  </si>
  <si>
    <t>Sonica was extremely courteous, helpful and friendly.</t>
  </si>
  <si>
    <t>Even though i am having replacemernt items sent to me, I doubt that they are correct. I am still trying to figure out how to remove an item to replace it...</t>
  </si>
  <si>
    <t>Tiana was very kind and helpful.</t>
  </si>
  <si>
    <t>Disappointed replacement item not in stock.  Wil have to take this into consideration next time I buy similar products from Home Depot.</t>
  </si>
  <si>
    <t>Would have rated higher but still waiting for part snd unit is sitting in garage taking up space as I wait</t>
  </si>
  <si>
    <t>Replacement was shipped and received quickly. Greatly appreciated</t>
  </si>
  <si>
    <t>Very fast delivery of defective replacement product part !</t>
  </si>
  <si>
    <t>She contacted the manufacturer and they were supposed to contact me directly to solve the issue. So far they have not contacted me. My issue has not been resolved. I was given no information for follow up. I didn_x0019_t know my case number until I got this survey.</t>
  </si>
  <si>
    <t>Kadie was very courteous and gave me best option for my issue.</t>
  </si>
  <si>
    <t>Organize your store better for specials.  Seems to be scattered all over the store.  had to ask many people .  Still couldn''t find it.  Would not deal with Husky products again.  Customer service was useless.</t>
  </si>
  <si>
    <t>Absolutely no help... and the warranty company says they cannot get ahold of the manufacturer (overseas) so I_x0019_m stuck with a patio heater that doesn_x0019_t work and I_x0019_m out 200 bucks</t>
  </si>
  <si>
    <t>My customer service experience was great.</t>
  </si>
  <si>
    <t>You sent this to the wrong email!</t>
  </si>
  <si>
    <t>Great service.</t>
  </si>
  <si>
    <t>I have only received one contact,  and that was to inform me that the part isn''t available and that I should try to locate a generic part.  No help from HD in finding something. The part was available 1-2 years ago when I had to buy a replacement and is already nonfunctional.  I mentioned this on Friday but have not received a reply.
I now have a 4 year old $500 tree that doesn't light up and nobody appears willing to help.  I cannot recommend HD if they cannot support big ticket products after their sale date.</t>
  </si>
  <si>
    <t>Not a thing! Very good service.</t>
  </si>
  <si>
    <t>PATRICIA was very helpful and resourceful. Thank her.</t>
  </si>
  <si>
    <t>If Marie is ever looking for another job I would hire her on the spot.
Well educated &amp; very clear on the phone. There was a problem with the part that I need replaced but, she sourced it out thoroughly &amp; make sure I will be sent the correct replacement in a timely fashion. Better hang on to that employee, shesa keeper.</t>
  </si>
  <si>
    <t>Todo bien. Gracias</t>
  </si>
  <si>
    <t>No todo esta perfecto</t>
  </si>
  <si>
    <t>David has been the only customer service representative that has helped to solve my case. He saved the good image HD has and other company employees has damaged. Kudos to David.</t>
  </si>
  <si>
    <t>Sí que las marcas que venden en su tienda Home Depot cumplan con su garantía que venden tengo un problema con General Electric desde hace más de dos meses</t>
  </si>
  <si>
    <t>Maria was professional, courteous and took the time to let me know what she was doing when she needed to put me on hold and even came back on to apologize when it was taking longer than expected.
She offered up a solution that was wholly satisfactory!</t>
  </si>
  <si>
    <t>Simple, Easy and problem solved.</t>
  </si>
  <si>
    <t>on the phone for 2/1/2 hr did not work</t>
  </si>
  <si>
    <t>The rep was friendly, understanding and supportive.</t>
  </si>
  <si>
    <t>Alma was amazing.  After she referred me to the right manufacturer site for the warranty claim, I figured that was it for her. Instead, she followed up until she got my verification that I was able to successfully submit the claim.  I don_x0019_t think I have ever gotten such great customer service!!</t>
  </si>
  <si>
    <t>There were 3 different people involved in sorting out our issue - and multiple emails - but eventually there was a good outcome.</t>
  </si>
  <si>
    <t>No one ever followed up for the repair I was promised. Poor service.</t>
  </si>
  <si>
    <t>Accomplished nothing, and was a waste of about 1 hr of my time.</t>
  </si>
  <si>
    <t>My first call did not go well. The customer service rep stated had to check with manufacturer and never got back in touch.  Shattania was awesome.  She apologized for the past effort and completely took charge giving me a case number and my replacement shade arrived yesterday.  Shout out again for Shattania!</t>
  </si>
  <si>
    <t>All employees were extremely helpful</t>
  </si>
  <si>
    <t>Maxine was very helpful and resolved the issue at hand. She was focused on a solution to the problem.</t>
  </si>
  <si>
    <t>part was on backorder so not able to get warranty service</t>
  </si>
  <si>
    <t>I don_x0019_t understand why I am doing a customer service survey for reporting horrible customer service in the store? This makes no sense. Once I_x0019_m contacted by the management of the store then I should be requested to do a survey about the reporting of the issue and how management treated me and my issues!</t>
  </si>
  <si>
    <t>The store in Lake Wales Florida had me meet a server to install my $3,500.00 front door 
The door is put in backwards and HomeDepot will not take full responsibility to come back to install the door correctly.  So now the water from the rain or sprinkler comes inside my home ruining my wood floor. 
Home Depot is giving me no choice but to hire an attorney to get the service an expensive door deserves</t>
  </si>
  <si>
    <t>My main problem was concerning the Edgewood location.  I felt that Deanna did all she could.</t>
  </si>
  <si>
    <t>Outstanding store</t>
  </si>
  <si>
    <t>Experience was great! Nothing else could have been done.</t>
  </si>
  <si>
    <t>Stephanie was very helpful and able to provide information as well as assist in ordering the product we needed.</t>
  </si>
  <si>
    <t>I am happy with the customer service.
I am unhappy with the cabinet that it only has 2 shelves.
For that tall of a cabinet it should have a minimum of 3 shelves. If I was to order 2 shelves It would cost over $150.00 With tax. Is there any way to get those shelves at a more reasonable cost? This is for item# HTC1000008.
Thank you!</t>
  </si>
  <si>
    <t>Gracias por su buen servicio.</t>
  </si>
  <si>
    <t>I was very satisfied with the level of help Karla provided.</t>
  </si>
  <si>
    <t>If one day I decide to go back to buy at the store, I hope not to have any kind of deal with Isaac Martinez, this person does not have the attitude and professionalism to have that position, just to remember his racist attitude that he had with my wife and me it bothers me.</t>
  </si>
  <si>
    <t>Con Sara todo fue excelente me ayudó a buscar el producto lo único que en el sistema dice que tenia disponible fuy a carolina ya que Sandra se comunico con monte hiedra decía que lo tenia pero no le quedaba yo fui personalmente a carolina y tampoco la tenia disponible aún que decía que tenia 10 =_x0014_</t>
  </si>
  <si>
    <t>Me fue de mucha ayuda y muy buen servicio..</t>
  </si>
  <si>
    <t>Diego and the HD team were extremely helpful with my request.  Thank you Diego and Team HD!</t>
  </si>
  <si>
    <t>Gracias por el compromiso excelente a sus clientes.</t>
  </si>
  <si>
    <t>Thank you so much to Atanacio, he was very very very helpful, friendly and help me resolve my problem, If it hadn''t been for him, I don't know what I would have done, becuase the other guy Jose from Asurion was very rude, but he stayed in the line to make sure all my questions were answered, he really need to be recognized he is an Amazing person. If more people were like him life would be much easier and different he really make the difference that day. THANK YOU ATANACIO I REALLY APPRECIATED YOU</t>
  </si>
  <si>
    <t>Need new remote for fireplace. Received follow up but could not undaerstand person very well so did nothing . Had some e-mail correspondence but always run into snag saying will have to wait next week.</t>
  </si>
  <si>
    <t>I appreciate the response to my request</t>
  </si>
  <si>
    <t>Improve phone answering and waiting time. Client may get discouraged and frustrated and purchase from another vendor.</t>
  </si>
  <si>
    <t>Excellent Service</t>
  </si>
  <si>
    <t>Todo mal, excepto Manuel.</t>
  </si>
  <si>
    <t>Your representative was very  courteous and helpful. I appreciate all that he did to solve my problem.</t>
  </si>
  <si>
    <t>She try but she did not give a solution . She send me to the store customer service . Also they didn''t solve my problem either . Very frustrating</t>
  </si>
  <si>
    <t>Habló en español me entendió y explico que tenia una cuenta con valance. Pero de lo que aun tengo queja esq mi crédito aun se envio a mi otra dirección no puedo acceder ni por Internet a cambiarla y mi correo no llega quiero cancelar mi crédito con home depot después de esto</t>
  </si>
  <si>
    <t>The only problem I have is the way my husband and I were treated at the Monrovia, Ca Homs Depot.</t>
  </si>
  <si>
    <t>Shamar was fine.  The manager at the Home Depot that I bought the lawn mower from was not.  I am still waiting for a replacement for a lawn mower that was engulfed in flames 20 minutes after I began using it.  I was very fortunate not to have been severely injured.</t>
  </si>
  <si>
    <t>from the details I''ve shared to customer service, my complaint was not revealed to the store manager who called me the next day and didn't have a clue as to what my issues were. this further stressed me out when having to reiterate what transpired at the store. Either not enough information was relayed or the store manager lied. Either way, this is a direct reflection of corporate Home Depot</t>
  </si>
  <si>
    <t>Excellent customer service. I was guided to satisfaction for my returned item.</t>
  </si>
  <si>
    <t>Alison was very helpful and provided great customer service. If there''s a prize or some sort of bonus for excellent service, she should get it. 10/10</t>
  </si>
  <si>
    <t>Thanks to Hector for a great customer service!</t>
  </si>
  <si>
    <t>ninguna Luis fue muy atento y amable siempre estubo al pendiente.</t>
  </si>
  <si>
    <t>My car was struck in the parking lot of the  Owings Mills, MD Home Depot on Saturday, Nov. 14, 2029.  The offender did not leave a note. I filed a police report, but your insurance company didn_x0019_t help. I left a message for your store mgr but did not get a return call. I couldn_x0019_t be more aggravated about this incident nor disappointed with Home Depot.</t>
  </si>
  <si>
    <t>It took over 30 minutes to get the order information (one transfer got me the work order in 2 minutes, very sweet woman. I didn''t know till i tried starting claim, that i needed specific date
 Using my work order wasnt possible. I had to go back to automated system limbo again and using the work order,  i was able to get date and get repair request.
***** note.. the repair service was highly upset i was given today as repair date without their notification.  I called them.this morning to get visit time window. They have NO APPOINTMENTS TILL NEXT WEEK.. IF EVEN THEN. Luckily,  I was already off, but why does Home depot speak for repair services if they cannot verify the availability? I had been offered Saturday initially (next day).</t>
  </si>
  <si>
    <t>Yuvette was extremely professional in understanding my concern and is credit to the company. After speaking to her, I visited the Home Depot location at 16121 N. Dale Mabry Hwy in Tampa. The women there, Annette, was also very understanding of my concern and was very helpful in helping find the item I needed.</t>
  </si>
  <si>
    <t>The call took an hour and fifteen minutes to order a replacement glass shade for a ceiling fan. Very, very slow and I had to repeat things several times.  Very frustrating.</t>
  </si>
  <si>
    <t>I have a 6 month old Husky 12 volt compressor that had the plug in end of the power cord torn off. The young man I spoke with was courteous and seemed to want to help, But he was told parts aren''t available. Not what I wanted to hear. Makes me question the Husky brand name.</t>
  </si>
  <si>
    <t>very helpful and received desired outcome .</t>
  </si>
  <si>
    <t>Well if you read our complaint we are lucky not to be badly injured, the propane fire pit we purchased was spitting out red hot lava rock pieces and one landed on my leg burning a hole tru my pants and also burning my leg, I removed the lava rocks, I was told this sometimes happens, I asked to have my pants replaced and different blue glass that hopefully would not hurt us, my pants cost $65 and the new stones $35, I was told they were sending me $65, I told Alisha this is not reasonable, she said she would send another $25 or $35, Home Depot were very unreasonable, some people would have sued, we have to be running around looking for new stones and new pants and then hope we are not going to be hurt again, and to think they only wanted to give us $65 when I spend in the thousands with Home Depot every year, very dissatisfied. We have no bad feelings with Alisha, she was just doing her job. Home Depot should have gave us a rebate for the cost of the fire pit !!!</t>
  </si>
  <si>
    <t>We enjoy the product.</t>
  </si>
  <si>
    <t>The light I purchased had a brolen globe. I contacted HD to get a replacement and was told they didn''t have any replacement parts for that vanity light. It was suggested that I go to one of your stores and request they open a box on the shelve and take the broken globe from it and give it to me. Problem - The nearest store was out of stock of that item. I had to drive over an hour to another HD store to get the replacement. Not very good service!!</t>
  </si>
  <si>
    <t>The Rep was efficient except I got the same answer. I finally got to leadership who were less than helpful. I''m definitely going elsewhere next time.</t>
  </si>
  <si>
    <t>Very professional and helpful!!!</t>
  </si>
  <si>
    <t>Barbara was extremely helpful assisting me with getting the vendor to take care of an issue. The Vendor has promised to take care of said issue so we will see.... BARBARA was great quick to respond to my questions and kept in constant contact.</t>
  </si>
  <si>
    <t>Really dont want to comment as its been over a week and still have not heard from someone to service the product I purchased from you.
Not good customer.service.  Thank you.</t>
  </si>
  <si>
    <t>Stephanie was super nice, very easy to understand and very very helpful.  Gives me faith in humans again!!!</t>
  </si>
  <si>
    <t>The in -store employees I talked to, knew nothing about fixing a fraudulent credit charge.  They didn_x0019_t know who to contact, or what to do to resolve the issue, except for contacting my banking institution, whom I spoke with first.  They were the ones who suggested I call Home Depot directly to resolve the issue faster.   Corporate and/or call center was receptive, but could not resolve the issue as well, and also suggested I contact my banking institution to resolve the issue.  In the end,  MY BANK resolved the issue, so thank you very much Home Depot.</t>
  </si>
  <si>
    <t>CAMILLE IS AN EMPLOYEE YOU WILL WANT TO RETAIN.</t>
  </si>
  <si>
    <t>Been over a week. I filled out to reports for damages that have been done during the installation. Still have not heard back. I have a dryer that I can_x0019_t use and no one seems to want to contact me</t>
  </si>
  <si>
    <t>I.  Thought that the head quarter is there to keep things in order done by the stores ...but if the stores will not honor what the employees. Offer to the customer then wha integrity does that store holds... I was offered on written paper from an employee and I think that they should have taken it up with that employee and not deny me... it seemed racially denied when the assistant manager said _x001C_It have nothing to do with you personally_x001D_ y even say that ? And the fact that seeing the condition of the cans and would not offer me not even a percentage off ...even the other employees could. Not believe that he did not give nothing off....  I_x0019_m a contractor who have shopped at so many of your stores and to have been treated. Like this again is. Not worth going back to that store without an apology</t>
  </si>
  <si>
    <t>Yes, I bought a tree for 399.00 and paid for insurance and the lights stopped working. They directed me to call asuiron and those people offered a full refund and told me it will take up to 48 hours today is day 3 and I would love to get my money. They said they will send it via gift card through an email and I have yet to hear anything from them. So I am frustrated about that and not having my tree up. I don_x0019_t know if this will keep me from saying good things about the insurance in Home Depot.</t>
  </si>
  <si>
    <t>Yeah, put more people on the floor. Have people asking if customers need help. Even if customers say, there will be customers that say yes. That will make a significant difference. Because I''m going to go to Wal-Mart and get Flex Seal because I know their customer service is on par with me. Thanks!</t>
  </si>
  <si>
    <t>After 2 hours store manager resolved problem. Rental dept. Sold me a vacuum cleaner that barely ran. I brought back a few hours later. I had confidence that Homedepot would not sell a completely defective product and then refuse to refund or exchange . I have bought used tools before with no problem. I do expect a usable tool and not be fooled into buying a complete piece of junk.</t>
  </si>
  <si>
    <t>Vicky provided excellent customer service.</t>
  </si>
  <si>
    <t>Was told i would be contacted within 24-48 hours. it is now 72 hours with no contact or resolution.</t>
  </si>
  <si>
    <t>Yvette was great but could not solve my issue and neither can the people she referred me to.</t>
  </si>
  <si>
    <t>Still do not have the replacement C section for the tree!</t>
  </si>
  <si>
    <t>Nikkii was very helpful, although I did not get a replacement for my rusty hinges she did her job well..</t>
  </si>
  <si>
    <t>the staff i talked to were very pleasant and helpful to my needs!</t>
  </si>
  <si>
    <t>Your people did a great job that day. I was totally satisfied. Thanks Don</t>
  </si>
  <si>
    <t>Liz was a great representative and extremely helpful!</t>
  </si>
  <si>
    <t>Elizabeth did a phenomenal job taking care of my issue, communicating through the entire process and understanding my issue. I cannot thank her enough for her prompt and professional attention to my concern. 5 stars</t>
  </si>
  <si>
    <t>Courtney was very nice and professional. Unfortunately the department I needed to talk to did not work on the weekend. Therefore I brought the Christmas tree back.</t>
  </si>
  <si>
    <t>Candid was extremely helpful, but I didn_x0019_t get off the phone feeling like I knew if or when I would find out about a resolution.</t>
  </si>
  <si>
    <t>Prices r a little more than lowes, and can never get help until I run the stores looking for someone,  in Oklahoma  and wyoming,  im 69 and sometimes need help!!!,</t>
  </si>
  <si>
    <t>it would have been nice to have been contacted by Home Depot CRC about needing a new resale certificate.   I have had a card account with you since 1994 and out of the clear blue my resale number, contact info and email were lost for my account.  It was very frustrating to try to work through the process of creating a new pro account and linking my card to it.</t>
  </si>
  <si>
    <t>needed part for husky air compressor purchased at home depot. was told i would receive call back but never did.  did get email but made no sense.</t>
  </si>
  <si>
    <t>NNEKA Just the basic computer-generated answer It really did not come up with any changes or solutions for correcting the problem of veterans discounts. If you can spend over $200 and some dollars and only get a $1.40 back for  veterans discount something is very wrong. If you tell veterans that you''re going to give them a 10% discount do it.
I definitely applaud Home Depot for what it does on the community to help veterans and all the donations they do. But when it comes down to the veterans discount the 10% can mean a lot the service-connected veterans when they are shopping. 
Plus your self checkout's does not allow the veterans to automatically push in for their veterans or military discount without assistance from an employee. So many veterans are being cheated out of their discounts and so is your store's out of business from these veterans.
Because many of them will shop at Menards and get the 11% off on the rebate or Ace and other store
Thank you for your valuable time
Have a great safe holiday</t>
  </si>
  <si>
    <t>This experience was good</t>
  </si>
  <si>
    <t>The lady was perfect I told her what was wrong she handled it like a champ no problems I will be a Home Depot shopper thank you</t>
  </si>
  <si>
    <t>Gwendolyn was fast and efficient.  I was glad she was able to help me solve my light problem.  She is awesome!</t>
  </si>
  <si>
    <t>The product I received via shipping was defective, the support I received is everything you hope you could get.</t>
  </si>
  <si>
    <t>GWENDOLYN to put mildly was FANTASTIC. She helped me big time. I could not find a part and she got me in the right direction and hooked me up with the right person. She had to do some research and got right back to me. Her actions through this encounter were the epitome of "customer service" .
PS AND followed up again contacting me if I got what i needed. Any questions 
Scott Frid 760-382-0766</t>
  </si>
  <si>
    <t>Senna, was very helpful to my needs. She kept me informed  about my parts. I feel she listened to me. I will always come to Home Depot. Thank you so much.</t>
  </si>
  <si>
    <t>My order  was    Delay stuff was never delivered and also my stuff was damage and still waiting on replacements of 5 boxes of  supplies so disappointed it''s  been  over 3 weeks  .  Have  not  heard  from   Store manager !!!!!!!</t>
  </si>
  <si>
    <t>If you check your records.i have alre day sent a letter to home depot.</t>
  </si>
  <si>
    <t>You really don_x0019_t know anything about costumer service, Lowe_x0019_s does a better job</t>
  </si>
  <si>
    <t>Michelle was helpful in providing a quick solution for the damaged product that i received.  Her service was very professional and much appreciated.</t>
  </si>
  <si>
    <t>I''m a vet. I feel if you are going to give a veteran discount it should be given sale or no sale. Otherwise, any old joe can walk in and get the item the same price as I do. Lowes will be my first choice for most of my purchases here on out.</t>
  </si>
  <si>
    <t>Great patience.</t>
  </si>
  <si>
    <t>Internet orders created a big problem. Thankfully customer service too great care of me.</t>
  </si>
  <si>
    <t>She was very patient with my issue.</t>
  </si>
  <si>
    <t>The last eight items I have ordered from Home Depot were damaged. I could not get parts to fix the damaged vanity and had to return that as well. Very unhappy with Home Depot and the quality of their products and service.</t>
  </si>
  <si>
    <t>Happy with the rider mower</t>
  </si>
  <si>
    <t>I was very hesitant to call about the dent and cracks in my fire pit. I had shopped for weeks and was so happy with what i had finally decided on I just knew my issue would not be resolved as that is how things usually go. I was thrilled with the concern and quickness that Gabrielle handled my case. I will highly recommend Home Depot to my many neighbors who are now interested in a fire pit set.</t>
  </si>
  <si>
    <t>I_x0019_m still waiting on a response from Samsung and/or receiving the mounting brackets which were missing from within the box which contained the microwave</t>
  </si>
  <si>
    <t>We were promised a copy of a receipt for a dryer that we purchased several years ago.  The receipt was not sent.
Poor customer service!
Duncan RyanMann</t>
  </si>
  <si>
    <t>Pursuant to Order # H4110-133760, at the Reading, PA Home Depot.   Order Date: Sept. 11, 2020
                         Promised Delivery:
                         Oct. 9, 2020
                         Oct. 22, 2020
                         Nov. 5, 2020
                         Nov. 24, 2020
Although promised call backs from the store, and Leverne''s expedityer never called back.  I left a voice mail to Craig Meanen, NO return contact.  I have a hole in my wall for Thanksgiving.  It's been a nightmare dealing with Home Depot.  The right hand has no idea what the left is doing.  And I'm being charged for delivery.  WHERE IS MY DOOR ???</t>
  </si>
  <si>
    <t>Great people I love my local HD store</t>
  </si>
  <si>
    <t>Never received a call back from the HD area representative  as requested</t>
  </si>
  <si>
    <t>First, when an order is canceled and a single-time use coupon code is used, it should be reinstated since I was unable to use it.
I called the online help and spent 15 minutes before getting disconnected without resolution.  I called back and after a few minutes of conversation got disconnected again.  Called a store to hopefully talk to someone to resolve the issue and they said they couldn''t do much.  Finally called customer service a 3rd time and after 22 minutes was finally able to get it resolved.  
All it was 45 minutes of complete frustration to simply be able to use the coupon code after the order was canceled.</t>
  </si>
  <si>
    <t>I had put off calling because I thought for sure I''d be on hold forever and get no resolution.  Darryus was fantastic!  He genuinely wanted to help me resolve my problem on a Friday afternoon rather than push me off somewhere else.  Darryus listened to everything I communicated, he explained every step he was going to take, and connected me with the manufacturer to resolve my issue.  He even stayed on the phone until the end of the entire call to make sure I had everything I needed before hanging up.  Wonderful service!  Home depot needs more customer service representative like Darryus!  Give him a bonus!</t>
  </si>
  <si>
    <t>Excellent service! All my questions were answered professionally!</t>
  </si>
  <si>
    <t>Everything was perfect. Thanks</t>
  </si>
  <si>
    <t>Your recorded message suggested to go on line to purchase. The instructions were not clear and the web experience was difficult. After calling back and got to Jasmine, things were moving right along, she got my phone # and e-mail address, found the part, then put me on hold, and we lost the connection. She never called me back even though she had my contact information. WHY?</t>
  </si>
  <si>
    <t>Though have not received the parts looking for the process so far was smooth and professional</t>
  </si>
  <si>
    <t>I had an emergency. My dryer broke and I had wet laundry, that needed drying. I always shop Homedepot for all my needs. I couldn''t just walk in and get a dryer. Wouldn't be here until after Thanksgiving. It didn't matter to ANYONE that I was going elsewhere. I left the store and went elsewhere and brought a dryer home. So sad. I wasnt up dating or remodeling, I needed a dryer. So not only did you lose the sale of the washer, we were buying almost 300.00 bucks worth of tools and other stuff. So total you probably lost about 1200.00 in sales. I know thats nothing to you. But its done with, and I will think real hard before I go back. You could simply have items in stock</t>
  </si>
  <si>
    <t>Homedepot should probably take some time to inspect how managers speak to and treat customers and how soon they come to a customers aid.</t>
  </si>
  <si>
    <t>Please contact me and I will share my comments with you.
Lenny Basansky  
908-770-1797</t>
  </si>
  <si>
    <t>Thank you Home Depot for your quick response to my request.
I am very satisfied with the results.</t>
  </si>
  <si>
    <t>My issue was handled promptly and Lisa was most professional in her interaction with me.</t>
  </si>
  <si>
    <t>I like HD, but it''s more convenient to go to San Bruno Lowe's and definitely less crowded than the Colma HD - both the regular and Pro HD.   However, there are a number of times Lowe's doesn't seem to stock items that I need.  The SB Lowe's is pretty horrible in stocking their store shelves.  You can find the labels attached to the racks, but not the items.
Wish you had waited until I received the replace part.  Your survey seems premature since I haven't received the replace part. though.</t>
  </si>
  <si>
    <t>the rudest people in the world and service does not exist...canceled my order and will never shop there again...all i wanted was a simplle dishwasher but noooooooo everyone at home depot created nothing but drama and was rude beyoung belief...only 1 pterson tried to help me...all i asked was to have my dishwasher delivered after 5 so i wouldn''t have to take off work again but nooooo not happening...lowes is going to deliver my dishwasher at the time and day i asked......this was so stressful i can't begin to tell you...</t>
  </si>
  <si>
    <t>I called the only number I could find online. Patiently listened to all of the menu options. Selected - and my call was immediately transferred. Waited patiently AGAIN and made my selection from the menu - and was immediately transferred AGAIN - finally it seemed I was speaking with someone who could help me. Then was put on hold for over two minutes. However, the person who I ultimately reached was very helpful and very pleasant - could not have been more helpful. So why did I have to play the game of my call being sent all over the country when I could have just dialed the correct number myself? Highly in efficient, a waste of my time, and very frustrating. How ''bout you guys get it together?</t>
  </si>
  <si>
    <t>We will not be shopping with the Home Depot anymore. We were provided inaccurate information by multiple store associates on multiple occasions. When products purchased at the Home Depot failed, but trying to return to the Oregon city store, the manager Bill was extremely rude and unprofessional. When I emailed customer service they did not resolve or attempt to resolve anything for us. I would rather drive further to another big box store. I understand I am one person and this will not really hurt you business wise, but as someone who had spent thousands in your store over the last three months, I would think I would be treated somewhat better</t>
  </si>
  <si>
    <t>My fridge is still not delivered.  They missed 2 scheduled deliveries. I cannot get anyone to tell me why or when they will be here. No one has offered any compensation for my lost food due to missed delivery.</t>
  </si>
  <si>
    <t>I think you guys do awesome</t>
  </si>
  <si>
    <t>Nothing.  The service was exceptional.</t>
  </si>
  <si>
    <t>I contacted customer care in Atlanta Georgia I was told from customer care that they do not issue gift cards that I had to take it up with the manager of the store in Bethel Park.
I find it highly unbelievable that customer care out of your corporate headquarters cannot take care of this matter. You know my complaint and I did not appreciate how it was handled therefore I don_x0019_t care to shop at Home Depot anymore. Asking for compensation of a gift card would be a gesture of goodwill to the consumer. Same to your consumer concerning the experience I had at your Bethel Park store was totally unacceptable and shows that you could care less about the consumer in your store not only that but the seriousness of what could_x0019_ve happened would be a travesty. It has never been my intention to seek legal matters in this event I just simply wanted to let you know how inappropriate my experience was.</t>
  </si>
  <si>
    <t>The customer service rep Ralph was amazing. I appreciate his help in resolving my issue. I was very unhappy with the customer service at  the Home Depot store in Chrysler road in Upper Marlboro, MD. The female manager was not very nice and when I called to speak to the store manager he said she was his superior and could do nothing about the problem, but thanks to Ralph I was able to recuperate most of my money that day. Almost $20 now a days is a lot of money so I was upset that store manager was unable to help me with my problem. I am extremely grateful to Ralph for resolving my issue.</t>
  </si>
  <si>
    <t>Good afternoon, 
The week of September 7th , my sister (navy veteran) flew in to Dallas from Florida and took our parents to Home depot - White Rock #550, 11255 Garland Road, Dallas, Texas 75218. She purchased a GE double oven, piping kit, 3 year service plan for $1713.59, she paid cash for the purchase and it was scheduled to arrive at my parents home on September 28th.  My sister returned to Florida at the end of September and I am in charge to assure our elderly parents receive this product.
On September 28th, The oven was delivered defective. The doors were not aligned correctly and was unable to close the over doors correctly. Delivery was refused. I called the number that was provided to schedule a replacement. I was on the phone for over an hour. They said that it was backed-ordered and we had to wait additional 2 1/2 weeks and the new delivery date for replacement is October 16th 
On October 16th, we waited with anticipation for their new stove. Our Uncle was sitting outside when the truck pulled up. When the men went to unload the oven, out uncle heard glass breaking. They dropped the oven of the truck. the glass from the oven doors were broken. Delivery was refused. The disappointment for this to happen was awful. I called again on 10/16 and spoke to someone about the situation and to schedule replacement. I was transferred several times and discounted a few times. The first person I spoke with told me we should of accepted the oven and they would come and replace the glass. I let them know that my parents have been waiting for a brand new stove and when we purchase something new we want new with no broken items attached. I was polite with my answer and he was not happy with me and transferred e to someone else to take my call. The 1-800 number provided was 1-800-455-3839, I spoke with Myea and she was friendly and very helpful. She scheduled replacement on November 17 and informed me the competition can be arranged for the inconvenience. Myea called the White rock store and transferred me to the Atuki at 214-328-1900 ext 101. He said he will review and call me back. He never called me back. I called the next day 10/17 and spoke with Jasmin, she sent as message to manager and said she would call me back. She never called me back, I called at 6pm and spoke with manager George and he would email the bookkeeper regarding the situation. The following day 10/18 I called for 4th time and they let me know to go to the store with receipt and they will give my mother $216 on October 19th.
Please note: that i am on recovery from major surgery and had to drive over an hour to get my mother and drive to your store than back to drop her off. 
On November 17th, my father went to the truck right when it arrived and asked the delivery men to open the box the oven arrived in before taking it out of the truck. You can see why he would do this will all the trouble this has been. Well we have an oven that is defective gain. My father said the one of the oven does was so messed up that he could fit his finger in the oven when the door was shut. I called the 1-800 number and they said replacement can not be delivered until December 31st. it is 10 days to Thanksgiving. We cancelled the order. They said fine and hung up. No apology , no sorry for the inconvenience. nothing. I called the store for assistance to help resolve this situation. I spoke with manager Angelica, she took down my information and told me she would call before the end of the day. Angelica called back a  few hours later, she was helpful ,and tried to expedite the situation to get us the stove before the holidays but of course it is backed ordered until December 31st. We came with the agreement to come in to the store this Friday 11/20 and receive refund and pick out a new stove and She would talk to her manager about a discount for new stove. Again, I have to drive over an hour one-way to help assist with this matter. 
The most disappointed part of this is that no one followed up, no one called to check to see if the deliveries are going well. Our family has purchased multiple appliances over the years from Home Depot. We have never been treated this way. it has been 10 weeks waiting for a stove and multiple hours of phone calls to get this taken care of. The frustration and stress is unacceptable. An elderly couple should have to deal with this.
We would like to hear back from someone regarding this matter 
Feel free to call either myself or my sister Priscilla 
Danielle Garcia 469-231-7670
Priscilla Garcia 972-342-9655 - 
Thank you, 
Danielle Garcia
CC: Priscilla Garcia
wife9mommy21@gmail.com 
cilladgarcia@att.net</t>
  </si>
  <si>
    <t>Love Home Depot.  Like all your products and Customer care has always been fabulous.</t>
  </si>
  <si>
    <t>Issue still in resolution stage.</t>
  </si>
  <si>
    <t>Carlos was fabulous! Very knowledgeable, offered a few very helpful hints regarding the product I needed.My product arrived today</t>
  </si>
  <si>
    <t>Carlos exceeded my expectations.  Thank you Carlos!</t>
  </si>
  <si>
    <t>Carlos was very helpful and willing to hear my issue and helped me to find the solution.. kudos to Carlos...</t>
  </si>
  <si>
    <t>Carlos was extremely efficient and polite and quickly resolved the issue. Every single time I call Home Depot it is a breeze. Happy customer and great customer service, keep it up!!</t>
  </si>
  <si>
    <t>Problem was not resolved</t>
  </si>
  <si>
    <t>The technical support was right on fixing my problem</t>
  </si>
  <si>
    <t>Carlos Guzman was extremely helpful.</t>
  </si>
  <si>
    <t>Excellent service</t>
  </si>
  <si>
    <t>First phone call resulted in leaving a message for the department that handles  replacement parts.   When I was called back, I was told the replacement department was very busy and I would again have to leave a message and then be called back.   After being put on hold to leave a message another petson came on the phone asking me what they could help me with.  I explained I needed a bathroom lifht vanity glass globe replacement.   Seems to be a lot of confusion among your departments.</t>
  </si>
  <si>
    <t>Carlos was very helpful and professional.</t>
  </si>
  <si>
    <t>I used the trouble shooting guide to solve my problem. I did appreciate the call back and it was good to confirm with the person on the phone that I had done it properly.</t>
  </si>
  <si>
    <t>The problem was not corrected by the person listed above.  I ended up finding parts on my own.  Poor customer service.</t>
  </si>
  <si>
    <t>Dealing with Carlos was so easy. He could not fix my fireplace because in Camada they have discontinued the model I have. However he gave me the number of the company that made it  to call and fi d out if they vould assist me. Carlos is a great asset to your company.  Thank you.  Lynda Dernisky</t>
  </si>
  <si>
    <t>Carlos was great made the process easy. Very knowledgeable  helpful. His professionalism  courtesy appreciated.                 Richard Nichols</t>
  </si>
  <si>
    <t>The employees where friendly and answered my questions, but the item I needed was discontinued.  I am going to go to my local Home Depot  see if they may have the part I need kitchen ceiling light cover, which fell n broke, otherwise I will have to buy a whole new light which was 125.00.</t>
  </si>
  <si>
    <t>2 hours spent at Home Depot with myself and a very helpful customer service person in the store on the phone to your customer service department was extremely complicated. Between the two of us with both of us speaking to three different people and finally reaching Carlos we were finally able to get something done. Now Im just hoping that the part that was ordered on a brand new fireplace will work considering the fact that I have to install it.You may want to research the Firebox portion of the TV cabinet I ordered. It seems like there is a defect.</t>
  </si>
  <si>
    <t>Purchased a seasonal item that did not have all items included.  Called CS and was totally unsatisfied with the lack of resolution that I received.</t>
  </si>
  <si>
    <t>I spoke to several people and all were knowledgeable and eager to solve my problem.  I was extremely impressed.</t>
  </si>
  <si>
    <t>he gave the old run around trick, not responding in a timely matter, changing his mind about things, still do not know yet what is going on</t>
  </si>
  <si>
    <t>Send a voucher for the product to be bought at the Home Depot instead of shipping the item.</t>
  </si>
  <si>
    <t>I was looking for a new remote for my fireplaceI didnt get an answer.</t>
  </si>
  <si>
    <t>Carlos was extremely helpful and made several phone calls to solve my relatively minor problem.  Many thanks</t>
  </si>
  <si>
    <t>Customer service had no advice to offer for making my product work other than the minimal info that was already in the product manuals troubleshooting page  the only advice was the product is defective, you have to return it  BOTH of the lights I bought are defective?</t>
  </si>
  <si>
    <t>It took 37 minutes on the phone to tell me to return to the store myself. Wasted my time. That is all</t>
  </si>
  <si>
    <t>I called with a question on my landscape lighting, was put on hold for what seemed like for ever then a recording said they were unable to help me at this time and to call back, Not a happy shopper and I have not called back. An email from that person or division would have been nice!!!</t>
  </si>
  <si>
    <t>Carlos take care of my problem 100 He even called me to see if I get my missing peaces for my medicine cabinet.Im very satisfied.Thank you Carlos</t>
  </si>
  <si>
    <t>Carlisle was direct...accurate and knowledgeable in his dealings with me...I appreciated his politeness and directness Keep up the good workTHANK YOU</t>
  </si>
  <si>
    <t>Thank you Carlos for your kindness.  You went above and beyond the usual outcome  for my situation!</t>
  </si>
  <si>
    <t>I bought a 300 Christmas that i have already sent in to be repaired and it still doesnt work.</t>
  </si>
  <si>
    <t>Dont outsource to Mexico. Useless customer service. They hoped I would just hang up.  Fire that guy.</t>
  </si>
  <si>
    <t>I was supposed to hear back from home depot customer support, via email about an exchange with the manufacture. I have not heard anything so I do not know the status of this case.</t>
  </si>
  <si>
    <t>It took 3 phone calls before the issue was resolved.  First two calls promised call backs which never came.  Last person I spoke with resolved the issue promptly, I believe her name was Linia.</t>
  </si>
  <si>
    <t>Still waiting for a key, so I can use my new tool chest.</t>
  </si>
  <si>
    <t>He put me on hold for over 20 minutes, and forgot to discuss one of the problems I had with the faucet to the representative from Glacier Bay. Not only does my faucet leak, but the finish is coming off. They are sending me a cartridge for the leak, but now I have to call back to tell them about the faucet.</t>
  </si>
  <si>
    <t>Gabriel did his job, problem was with YOUR Vender. Wanted a receipt from the purchase, who keeps year old receipts?  Tried to get receipt form service dept, but dont know which CC we used.  Why cant your system just look up my name?</t>
  </si>
  <si>
    <t>Gabriel was only able to help so much, he attempted to get a hold of the vendor for me but they werent taking his call either.</t>
  </si>
  <si>
    <t>The man that I spoke with on the phone was kind and as helpful as he could be. After working with him, I will definitely shop with you again.</t>
  </si>
  <si>
    <t>Ana was very professional and very courteous. She took the time to investigate the information for the product that I was having an issue with. Ana always asked may I put me on hold.  She made the information I was providing her with was accurate by repeating it back to me. It was a very pleasant experience.</t>
  </si>
  <si>
    <t>When you sell storage cabinets, the customer should be able to buy extra shelves when needed.Thanks, Jerry Hutto</t>
  </si>
  <si>
    <t>After taking on 4 feet of water for 12 days here in Houston during hurricane Harvey...Im happy you all are helping me out by replacing my outdoor cushions</t>
  </si>
  <si>
    <t>The process to find who to call and get to a representative was very arduous.  Once I was able to talk to Ana, she was very professional and extremely helpful.</t>
  </si>
  <si>
    <t>Ana and I spoke for almost 4 days. She called me every day for things she needed to get the part I needed. I am blown away at Home Depot and the warranty team for going over and beyond to correct a part that didnt last till end of warranty period. Very proud to own husky products</t>
  </si>
  <si>
    <t>hey Ana was extremely helpful and very patient as it took awhile to figure out...thanx so much.</t>
  </si>
  <si>
    <t>No service was good</t>
  </si>
  <si>
    <t>Customer service rep was courteous, tried helping but found that the item i was calling about was made by Jonway company not Husky. Rep tried contacting Jonway with no results. She gave me a case number and said she would continue to try and contact Jonway Co. That was the last I heard from her. I have now purchased the part i needed from another web site. Please in the future, sell products that can be serviced by YOUR customer reps to make their jobs and my experience more rewarding.</t>
  </si>
  <si>
    <t>Anna was very helpful when I talked to her on the phone. However to date I still have no resolution on my problem with the awning.</t>
  </si>
  <si>
    <t>Keep Ana!</t>
  </si>
  <si>
    <t>Customer support was very helpful, the stores assistant manager was indifferent to the issues I was trying to get resolved.Regards Dave Van Daley</t>
  </si>
  <si>
    <t>I would have provided what the customer needed</t>
  </si>
  <si>
    <t>I would have preferred to speak and hear someone who has a much more clearer accent. She was very polite and repeated things I needed to hear again.</t>
  </si>
  <si>
    <t>Ana was polite, knowledgeable and super helpful.  She made my experience pleasant and I ended my call happy.  Thank you Ana!</t>
  </si>
  <si>
    <t>The team was excellent and very helpful.  Thx</t>
  </si>
  <si>
    <t>Ana was very professional.Dont get me wrong, I am satisfied the chairs are being replaced but  waiting 1012 weeks. Summer will be over by the time they show up</t>
  </si>
  <si>
    <t>It seemed like And didnt have good tools to resolve the problem quickly, it took about 10 minutes on the phone to get an answer. I was pleasantly surprised that the answer was to send the part I need, would have liked an email with shipping details</t>
  </si>
  <si>
    <t>Very happy!</t>
  </si>
  <si>
    <t>Very satisfied with the customer service.</t>
  </si>
  <si>
    <t>pleased with results</t>
  </si>
  <si>
    <t>Ive not heard back from you guys yet regarding the issue at hand. Its been a week.</t>
  </si>
  <si>
    <t>Hampton Bay customer support looks for reasons they cant help rather than exploring possible solutions to the problem. I am a builder and will never use HB products again in my homes. Steve Clark</t>
  </si>
  <si>
    <t>A quick easy conversation. Ill wait for my replacement part to arrive, hopefully in a timely manner.</t>
  </si>
  <si>
    <t>Ana done a wonderful job and she was easy to understand.  She done what I was expecting . Thank you and buy her a pop at brake time</t>
  </si>
  <si>
    <t>I was quite happy with the person Who helped me he was poffesiomal and knowledgeable. I am very disappointed that I was directed to a company in Texas USA which had the part I required to repair the ceiling fan . But in the end the parts guy was very rude and told me he will not shop to Canada and then hung up on me.</t>
  </si>
  <si>
    <t>They had me 45 minutes talking to different employees and the only thing I managed to do was to get me through to another one, and another one .... they don''t know ... they are not trained to serve clients</t>
  </si>
  <si>
    <t>The home depot  has problems with delivery products on time.I ordered from the store one kitchen cabinet and   they said arrived in ten days,now  will arrive in 17 days.The system is real bad between store,warehouse and factory.I lose money waiting for somebody remodeling my kitchen for the cabinet didnt arrive on time.THE SERVICE IS REAL BAD and I dont recommend people this service from The home depot!.Its is horrible.</t>
  </si>
  <si>
    <t>I don''t want to waste my time</t>
  </si>
  <si>
    <t>I WILL LIKE TO HOME DEPOT CHANGE THE POLITICAL ABOUT WARRANTY AND GET FIXT TOOLS OF ALL BRAND THEY SALE IN STORE. AFTER 90 DAYS</t>
  </si>
  <si>
    <t>Go</t>
  </si>
  <si>
    <t>This person don_x0019_t have good experience with the customer service</t>
  </si>
  <si>
    <t>No me gusto porq conpre una garantia para mi producto i cuando quiere aser el reclamo te ponen a un número i atro numero por mucho tienpo i al final te cortan así q nunca tebas acavo tú reclamo de tu garantia mui mal servicio</t>
  </si>
  <si>
    <t>I Wanted to communicate by phone with 
Home Depot at Plaza del Sol, Bayamòn, PR
to order an item I needed - that suppostly was
the procedure during quarantine time to buy at
Home Depot atores in P R), but I got no answer.....
Then I called Customer Service and was told that the PR stores were closed for bussiness at the time</t>
  </si>
  <si>
    <t>The Costumer service is very bad</t>
  </si>
  <si>
    <t>The home depot and are personal it service exemplaire. Thank</t>
  </si>
  <si>
    <t>I believe REgina is still trying to determine whether it is possible to get replacement sealsgaskets for the subject outdoor lights.....I dont understand how Home Depot can still be selling the fixtures and not be able to put me in contact with the supplier that provides the fixtures.....if the fixtures are still available, someone is making the gaskets.</t>
  </si>
  <si>
    <t>Very satisfied with all............</t>
  </si>
  <si>
    <t>She was nice and took care of the situation but the part I receive was not the right part for my faucet . I specifically gave her the part no. that was listed in the manual.My customer experience would have been a lot more better if I receive the right part.</t>
  </si>
  <si>
    <t>The process is easier that accepted, good customer service.</t>
  </si>
  <si>
    <t>Overall experience was very good.  Communication was a bit challenging initially but was able to achieve the end goal.  All good.</t>
  </si>
  <si>
    <t>Regina was very helpful and honestly that was some of the best customer service that I can remember ever having.</t>
  </si>
  <si>
    <t>Regina was fine and did a good job.  Issue is the part I need is currently in stock and I have to check back with her in next several days to see if any progress.</t>
  </si>
  <si>
    <t>I am pretty annoyed that an item as expensive at this was has no customer service at all for installation questions.</t>
  </si>
  <si>
    <t>I was very pleased to receive a gift card to replace my defective product but I have doubts about the quality and longevity of my Ecosmart floodlight bulbs.</t>
  </si>
  <si>
    <t>I would prefer to bring the item to the store with a receipt and have it replaced Had I not kept the original box the light came I would have had quite some trouble finding the correct phone number to contact</t>
  </si>
  <si>
    <t>I was hoping to get a replacement globe but was extremely surprised to receive an electronic gift card to just replace the item. Once again Home Depot excels in customer satisfaction. Thank you from a loyal customer.</t>
  </si>
  <si>
    <t>Regina was extremely pleasant, efficient and professional.  People like her are what turns customers into repeat customers.</t>
  </si>
  <si>
    <t>Matter not resolved yet.</t>
  </si>
  <si>
    <t>Sku number provided in Email does not exist according to stores computers</t>
  </si>
  <si>
    <t>Glad you have people who listen and care about your Customers and their problems.</t>
  </si>
  <si>
    <t>Asked Maria Sandoval about new drawer slides for my Husky tool chest. She asked me to send pictures of my tool chest despite the fact that I have her the model number of the tool chest and part numbers for the drawer slides. She said she she would contact me back in two business days. I have not heard back from her and have emailed her twice asking her if she found something out. I am a mechanic and work on Military aircraft daily. Some of the drawers in my chest are on the verge of falling out, which could cause personal injury. I shop at Home Depot a lot despite there being a Lowes close by where I live, but after dealing with this and the fact the local store here in Castle Rock, Co. is disorganized and messy I might have to consider shopping at Lowes again. I understand that the product might be made by a subsidiary of Stanley tools in Canada and carries the Husky name from my own research. If this product is no longer available, all I need to be told is it isnt available we are sorry or try this as an alternate part number, though there might be some drilling involved. Doubt I will buy another Husky tool chest to replace this one though. Maria was very nice and professional, yet seemed to ask me to repeat myself many times and seemed to struggle with English, making me wonder if she heard me correctly over the phones. The pictures though should have broken through any barriers.</t>
  </si>
  <si>
    <t>For my case it wouldve been easier to replace the defective part  instead of the entire component. Im a 100% disabled veteran and to climb under my sink is an impossibility. Ill have to hire a plumber to do the component exchange and they arent cheap. Thanks for the assist. Respectfully,Charles Hudson</t>
  </si>
  <si>
    <t>Maria was exceptionally helpful. She made a return process that we thought would be hard into a smooth and very comfortable process. We were very relieved.</t>
  </si>
  <si>
    <t>Maria was great.  When I called with my issue and she said she was going to look into it she gave me her direct number and extension, which never happens in other companies.  She made it easy for me if I needed to followup on the information I requested.  She took care of everything called me and left a voice mail message and emailed me.She has exceptional customer service skills, you need to know you have a great employee that cares about the customer.  Thank you!</t>
  </si>
  <si>
    <t>Maria was very helpful. She was very nice, Got help faster than I thought Iwould.</t>
  </si>
  <si>
    <t>Was given the wrong company to contact concerning the missing part.  Then I was given the name of a company in Ireland to get my piece and havent been able to make contact with them. Ridiculous!</t>
  </si>
  <si>
    <t>After I received the gift card I went on line selected an item , applied the gift card. Which was only part of the coast ,and submitted my credit card information for the rest of the coast. However the full amount was charged to my credit card. Instead of the overage. If you could please give me a call to correct this error I would greatly appreciate it.  My phone number is 4043164063.Thank you</t>
  </si>
  <si>
    <t>Thank you very much Maria with your help you were great.</t>
  </si>
  <si>
    <t>Follow up was extraordinary.</t>
  </si>
  <si>
    <t>Was very disappointed to know that the replacement part I needed was discontinued  as you are still selling this same light fixture in the stores and online.</t>
  </si>
  <si>
    <t>The representative was very informative and very helpful in solving return issue. Thank you.</t>
  </si>
  <si>
    <t>I was told I would get an email to send a copy of my receipt to and I never received the email. Please send me an address I should send a copy of the proof of purchase?</t>
  </si>
  <si>
    <t>Thank you again for Home Depots GREAT CUSTOMER SERVICE... on the phone and In Store. Have a great weekend!</t>
  </si>
  <si>
    <t>The item I called about (Electric fireplace)stopped working after 10 days... a replacement heater for it is not available so I have to return the entire unit.  And then I have to place a new order.  I am concerned about the 1 year warranty, what happens if the new one stops working after a few months, it cantwont be repaired? I will have to return that one too?</t>
  </si>
  <si>
    <t>Thanks Julio</t>
  </si>
  <si>
    <t>because the medicine cabinet came with two of the top clips when i first purchased it, i thought two replacement top clips would be sent and didnt think i had to specify that i needed two top clips. i only received one top clip.  can someone help me with this? Thanks</t>
  </si>
  <si>
    <t>It was a very good experience and I got the help I needed.Thank you.</t>
  </si>
  <si>
    <t>hd just does it right</t>
  </si>
  <si>
    <t>Julio was amazing. He was very helpful. Unfortunately the issue still isnt resolved because the lady I emailed after Julio regarding the toilet was very unhelpful and told me they didnt manufacture the toilet. I have yet to call the number she gave be because I have gotten called into work every day since. I would like the issue resolved</t>
  </si>
  <si>
    <t>We are very pleased with the light the product provides but very disappointed that we had both fixtures fail in less than two years. We realize that the durability is not the fault of Home Depot. However, we do so appreciate being able to replace  the fixtures without any hassle.</t>
  </si>
  <si>
    <t>All was good.</t>
  </si>
  <si>
    <t>It took four phone calls to resolve the issue, and its still an ongoing situation. One of the solutions involved returning the chairs that I had already received and assembled, and having the entire order reshipped. I spent 3 hours assembling the chairs, so the idea of having to assemble another set, was beyond ridiculous. The simplest solution would have been to simply ship out the missing table, yet, due to policy, logistics, whatever, that was ruled out. Another easy solution would have been to go to a nearby Home Depot and pick up just the table, but was told the store couldnt break up the set. In other words, it was me, the customer that would have to be inconvenienced, not Home Depot. After the third phone call. I suggested receiving a credit for the table, and re ordering it separately online. That idea was FINALLY accepted, and I was issued a $300 gift card which I used to order just the table. That was Saturday. Today, Monday, I go outside, and lo and behold, the original missing table is leaning against my garage door. Like the previous delivery, no phone call, no knock on the door, no communication that the delivery had been made. The table was just sitting there, waiting to be stolen by a passerby! Not sure who is doing your delivery operation, but communication with them is extremely poor! Even when one of your phone reps called the warehouse to check the status of the missing table, they were unable to get through due to long waiting times. I just called a while ago to report that the table had finally showed up, and to cancel the reorder. I was told, politely, to wait until the second table was delivered and to then call to have it picked up for return. I was also told I would get my $300 gift card returned to me, so its not all bad. This has been a comedy of errors, and I have doubts about using Home Depot for any future online orders, as this is the second time I have had issues with a delivery.</t>
  </si>
  <si>
    <t>It shouldnt take 30 minutes to order one simple replacement part for what I believe is your own brand.</t>
  </si>
  <si>
    <t>Had a great experience. He was very knowledgeable .</t>
  </si>
  <si>
    <t>Rep did a great job, but parts department still has not provided me with replacement parts numbers that I need to repair my product, gift card was a nice gesture but I still want replacement parts, gift card should not be used in place of research and job description which is to provide customer service feel free to contact me for a more accurate account of my situation.</t>
  </si>
  <si>
    <t>Julio took my issue as serious as I did and did everything in his power to make sure I was satisfied.  I am extremely pleased with the way he handle my problem.</t>
  </si>
  <si>
    <t>Julio was a pleasure to work with.  He is a complement to Home Depot.  I could not have found a better person to talk to.  Outstanding!  He completely resolved my issue.</t>
  </si>
  <si>
    <t>HD says lifetime  warranty only to be told fan motor no longer available!  I ask, what am I supposed to do now? He says go buy new fan. Problem is, I have six fans . I doubt that I will from H.D. Again!  Not a good way to run a business....Jim Leffingwell.   5056203040.</t>
  </si>
  <si>
    <t>Julio Amezcua  was very patient and understanding with his help was able to find everything needed to finish our home improvement project.  IWe love our Home Depot !</t>
  </si>
  <si>
    <t>Julio tried to be helpful but did not seem to be knowledgeable or have troubleshooting information available.  I was having trouble with a FastMount for a faucet.  It turns out that you have to push the FastMount up very hard as you turn it to get it to hold firmly.  I doubt that I am the only one to have had this problem.  Also, the instructions should make it clear that you have to keep pushing up on the FastMount as you turn. They read, Push the FastMount up over the threads until it stops against the sink, then hand turn, etc.  It is essential that you push up as you turn.</t>
  </si>
  <si>
    <t>Costomer assistance will. Bring. Costomer back</t>
  </si>
  <si>
    <t>I was very pleased with Julio and the service he gave me also the staff in the store was super</t>
  </si>
  <si>
    <t>Tying to figure out where and who to talk to get the parts was an adventure. Once there the person seemed bewildered and not sure of how to approach a resolution. Maybe they should have a check list to follow  and how to suggest to get the right information. Then you get an email they will check back with you in 4 days. But as soon as you got their email I responded with the correct information. But no response to my email until the 4th day. And his response was to ask more questions instead of ordering the parts. Left several voicemails and no replay. Finally found a person that knew what to do and finally the parts were ordered. Still waiting for the parts. Julio seemed overworked and too busy.</t>
  </si>
  <si>
    <t>Julio solved the problem in no time at all. He was very knowledgeable and helpful! I have always preferred Home Depot  to Lowes or any other competitor. You have more choices and better quality products. Im surprised any of the others can survive!</t>
  </si>
  <si>
    <t>I appreciated the help in trying to find the item I was looking for</t>
  </si>
  <si>
    <t>The product information I was seeking was not found. I have sent pictures and I am waiting to hear back. I provided all the information that was on the product.</t>
  </si>
  <si>
    <t>i m extremely satisfied with Home Depot were i shop the the people that work there are very helpful</t>
  </si>
  <si>
    <t>I just would like to say was constantly following up to make sure that I had all the current information.   Sana was also very good.   The information was accurate.   Thanks so much to both Jose and Sana for helping me to accomplish this.  Joan Crocco</t>
  </si>
  <si>
    <t>I am still waiting on a call back from one of your representative since 0428 to resolve my issue. But yet you are sending me a survey??? Seriously!!!!</t>
  </si>
  <si>
    <t>just thanks for the fast delivery</t>
  </si>
  <si>
    <t>You are lucky to have Julio as your rep. Finding an 8x8 replacement canopy with the required slips for the rods is impossible. I need an 8  retractable canopy with 5 rod slips</t>
  </si>
  <si>
    <t>I will never spend another dime at Home Depot and I will make sure everyone around me knows it.</t>
  </si>
  <si>
    <t>If you are interested in my thoughts, you can contact me. Thank you.</t>
  </si>
  <si>
    <t>Your Hampton Bay warranty people in Florida are rude, unhelpful, and need to be eliminated as a partner for Home Depot. Your customer service rep is the only reason I was even able to get help. So hats off to the HD customer service rep. But the people at GP Warranty need to have a full review on their level of service and support.</t>
  </si>
  <si>
    <t>there should be an option of home delivery for such scenarios</t>
  </si>
  <si>
    <t>Very pleasant experienceParts arrived quickly</t>
  </si>
  <si>
    <t>Really disappointed after taking everything out of the box that we found a critical piece missing I had taken time off to put it together for my husbands birthday BBQAnd now we have to wait for the part</t>
  </si>
  <si>
    <t>Julio is an excellent representative for Home Depot!  He was knowledgeable, caring and efficient. This type of service is exactly why Home Depot stands above the competition!</t>
  </si>
  <si>
    <t>The reason I put somewhat satisfied on question 2 is that Julio was not able to help me, but at least he referred me to a Jason, directly from home depot, that was able to help.</t>
  </si>
  <si>
    <t>Wanted to purchase a new roof fro my house. Never heard back from JULIO AMEZCUA or anyone else.</t>
  </si>
  <si>
    <t>missing part</t>
  </si>
  <si>
    <t>JULIO WAS VERY NICE AND TOOK CARE OF MY NEEDS.THANK YOU JULIO</t>
  </si>
  <si>
    <t>Yes, stop marketing outdoor furniture that DOES NOT STAND UP TO THE CLIMATE IN FLORIDA.</t>
  </si>
  <si>
    <t>I hope new battery will make my new solar light work the way it was designated to.  I will be receiving battery soon.This solar light is a wonderful idea to replace my electric light (which stopped working).</t>
  </si>
  <si>
    <t>Very good hope I get it soon the arm of The patio chair did not line up rightI hope the table is good we didnt put thattogether yetThank you</t>
  </si>
  <si>
    <t>great help.</t>
  </si>
  <si>
    <t>He had no information on my problem and said he was not an electrician, I went to lowes and they gave the info I needed to install the lights from you. Home Depot both in the store and on the help line were no help. I do not think I will use the store anymore after the way I was treated and the lack of knowledge on the product I purchased from you.</t>
  </si>
  <si>
    <t>The customer service person (female  dont remember her name) who helped me order a replacement for my defective faucet was very helpful as well.</t>
  </si>
  <si>
    <t>My Home Depot store in Lebanon, Ohio is only four minutes away. I visit this store at least twice a week and have come to know quite a few of the employees. They are ALWAYS very helpful and friendly. In fact I am going there today to purchase wood and hardware for a project.</t>
  </si>
  <si>
    <t>have not heard back in regards to my order it has been one weekI was told twice that I would receive a call back within  48 hours and I have not heard from anyoneCase number 11432973Please Advise Tom Murphy978 758 7903</t>
  </si>
  <si>
    <t>Handled quickly and professionally</t>
  </si>
  <si>
    <t>some times I have trouble getting my 10% off for retired army.</t>
  </si>
  <si>
    <t>Morning coffee is ALWAYS a nice touch, though I would like to also get a cup on weekends, as I try to pick up my supplies very early in the AM, before the crowd.  ThxSteve</t>
  </si>
  <si>
    <t>Julio went above and beyond what I expected.  I commend you for having such a great employee.</t>
  </si>
  <si>
    <t>Beside julios Awesome help, a supervisorat the Elk Grove ca location was superin helping me.  First name of ChristinaThank youPs love Home dept just had an unfortunate experience with a gift card on this dayin guestion.</t>
  </si>
  <si>
    <t>Misleading information undermines your corporate objectives.For example to tell me that a part takes 25 days for delivery and then it arrives in 48 hours is great only if you were content in waiting 25 days. If however you had returned the original product because you could not wait for the 25 day delivery time then you end up with spare parts and nothing to install them on because you had already returned the product and got your refund.</t>
  </si>
  <si>
    <t>I had a question about a Hampton Bay fan.  I guess the company contracts with Home Depot for customer support.  I sent Julio an email with photos of the fan and remote  I cannot get the fan to turn on.  I didnt receive any response to my email as far as I know.</t>
  </si>
  <si>
    <t>Great customer service. Thank you Julio</t>
  </si>
  <si>
    <t>Not sure why, but felt like we were not communicating so it was kind of frustrating. He asked me for product # but wasnt clear which of the 2 he needed. Asked how I broke after I had already said it was bowed, not broken.  It was noisy on his end so perhaps that was why, but I just felt irritated by the whole exchange.  Then having to send photos in and then finding it wont be shipped for 12 14 days?  What the hell?</t>
  </si>
  <si>
    <t>Guy couldnt seem to help me so passed me off to someone in parts and they were fantastic help</t>
  </si>
  <si>
    <t>Almost 3 months to get patio furniture. We have a broken table that my wife reported a month ago. Waiting on parts.  Missing parts and scratches on couch. zero response from Home Depot or Hampton Bay</t>
  </si>
  <si>
    <t>very pleasant and satisfying experience. Home Depot store should have handled this but said it was a husky issue not a home depot issue. More training on these issues would solve this no doubt. Thanks.</t>
  </si>
  <si>
    <t>No improvements, it was perfect and easy!</t>
  </si>
  <si>
    <t>I had difficulty explaining to Julio the part that I needed He got it wrong I told him he got it wrong But they shipped the wrong thing anyway He has yet to return my phone call to finalize this complaint</t>
  </si>
  <si>
    <t>I was transferred to a different company that sold the part I needed for my hampton bay ceiling fan. They wanted me to give my credit card number over the phone to some random person with option to pay online. Home depot owns the hampton bay brand. Distribute the parts through your website ensuring a level of encryption for transactions.</t>
  </si>
  <si>
    <t>We had a basic kitchen fan that the builder installed. We spent almost 500 at Home Depot hoping to get an efficient,  SILENT fan. Turned out after it was installed, it wasnt what we hoped. Its already installed so we cant return it and not even the digital screen is easily adjusted. The rep did not knowcouldnt give information about it.</t>
  </si>
  <si>
    <t>Julio told us he would definitely get back to us Monday he never did  very frustrating t</t>
  </si>
  <si>
    <t>Wonderful service, employees were interested in my problem and solved it to my satisfaction.</t>
  </si>
  <si>
    <t>Exceeded my expectations considerably!!</t>
  </si>
  <si>
    <t>I purchased your aftermarket remote fan controller that was WINK enabled. the FM remote part worked but the Wink part did not work, it would not try to connect to the wink hub, it also would not reset when following the instructions. JULIO AMEZCUA tried to blame the fan for this flaw. Even after I told him that the FM remote controlled the fan flawlessly, but the smart home feature of the unit would not try to connect. I finally had to ask him to transfer me to someone else.</t>
  </si>
  <si>
    <t>Julio was great very nice and professional.</t>
  </si>
  <si>
    <t>Ive never received any kind of response. I have no idea if the part I need has been. Located or shipped. Totally in the dark.</t>
  </si>
  <si>
    <t>Julio was very helpful and pleasant to talk to. He was very courteous and was able to find my receipt information looking up on his end.</t>
  </si>
  <si>
    <t>I am still waiting for the picture of the product i intend to buy. I wanted to confirm that we are on the same page re my purchase. It is far too costly for a misunderstanding. I now know you have my email address correct, so I will wait to here from you re the product I wish to purchase. BTW my surname is not Claire, I am not sure from where that came.</t>
  </si>
  <si>
    <t>Julio was wonderful and very professional.</t>
  </si>
  <si>
    <t>bought this fan 1.5 years ago, the receiver is not working so I cant use it for lights or fan , I cant find the purchase slip so they want me to pay for the part and shipping . This is the 3  fan I have purchased from HOME DEPOT but will be the last I will be shopping elsewhere and for a different fan</t>
  </si>
  <si>
    <t>It was just time consuming to get the correct pictures to send to get the needed results.  Hopefully the part that is coming will fix the problem.</t>
  </si>
  <si>
    <t>I appreciate the customer service that I received from Home Depot.</t>
  </si>
  <si>
    <t>Julio was effectively thorough.  He took his time to research the situation and come back for a potential solution. He communicated what he was doing next.  When we hit a roadblock, Julio quickly offered a reasonable compromise that sufficiently satisfied needs.  Thank you.</t>
  </si>
  <si>
    <t>Could have been a faster process but the right thing was done so I have no real complaints other than than. Thanks. Good job.</t>
  </si>
  <si>
    <t>I requested a missing part for a pergola I purchased. Since it has not been delivered to me yet I couldnt give a favorable review yet so I tried to be neutral.</t>
  </si>
  <si>
    <t>All I needed were screws. I had to go to different stores, mismatch screws and jimmyrigged some of it because you discontinued a set sold in 2014 and as a result your employees could not help me with replacement screws.....they sent me the manual and said I should be able to find them at any hardware store.</t>
  </si>
  <si>
    <t>I appreciate that you are sending me a new flapper for my toilet. I am baffled by the fact that It may work as badly as the original, and the ultimate fix is for me to purchase a Korky flapper to fix the problem. I dont understand why your design requires me to buy third party parts at my expense. If this is a known problem, you should fix it, or give me a part that will work as you expect a toilet to flush.</t>
  </si>
  <si>
    <t>The rep was extremely polite, efficient in understanding my needs and addressing them quickly... i was extremely satisfied with my service!</t>
  </si>
  <si>
    <t>The issue is not yet resolved.</t>
  </si>
  <si>
    <t>All I need are the screws to the Hampton bay rocking chairDidnt know I would have to go through an act of God to get the instructions and screws to the chair that wasnt in the box after opening it so now I have a box with a chair sitting in it that I cant sit and enjoy because of this crap</t>
  </si>
  <si>
    <t>The same pics were requested multiple times.I sent over 15 emails with the same pics of the same items repeatedly.I really think HD was trying to wear the customer down so I would give up and go away.There was no reason to send pics so many times and this process to take almost 6 weeks.It was BS.After 6 weeks ... multiple emails .... multiple pics of same items ... finally item was warranted and replaced</t>
  </si>
  <si>
    <t>I sent an email regarding my complaints.</t>
  </si>
  <si>
    <t>Item purchased was shipped to home and the box was very beat up.  When unpacked it was obvious the item had been returned and repacked at some point as there was a pneumatic part for a chair inside of the box.  Shipper or handling at Home Depot had been so rough that parts inside the box were damaged.  I now have to wait another 710 days to use the item I purchased while I wait for replacement parts.  Not happy with process or Home Depot</t>
  </si>
  <si>
    <t>No parts for bird bath I bought from Home Depot, some animal knocked it over in middle of night,broke 2 parts ,so I guess now I will just throw it away.</t>
  </si>
  <si>
    <t>Julio, dropped the ball, on first call he asked for my receipt, which was not in front of me, he found the transaction in your computer system. Thats what he needed to verify purchase. I assume thats what he needs, sends me a reply, hed get back with me in like 35 days, in    the mean time I sent him two emails with questions how to deal with the top of the umbrella taking up space on my deck, can I take it apart or what... no response till the 25th, when he asks for my receipt, WHY DID HE NOT TELL ME EARLIER, cause now I have to wait another 5 days, which he did not respond, I had to send him an email asking whats happening? In my opinion a flawed customer service system... Ive shopped else where since. Fortunately the replacement arrived yesterday....thank you for that.</t>
  </si>
  <si>
    <t>The service was great very satisfied</t>
  </si>
  <si>
    <t>all good.</t>
  </si>
  <si>
    <t>Stand behind the products you sell</t>
  </si>
  <si>
    <t>Julio was very helpful</t>
  </si>
  <si>
    <t>He initially didnt understand what I was inquiring about.  The contact he gave me to call advised they did not in fact have what I am looking for.</t>
  </si>
  <si>
    <t>Julio provided the best customer service I have ever received.  He followed up when he said he would and took care of my issue faster than expected.</t>
  </si>
  <si>
    <t>Julio was a please to work with. He did everything he could to help solve me problem.</t>
  </si>
  <si>
    <t>Julio Amezcua is a asset to your company</t>
  </si>
  <si>
    <t>When I first called the guy that answered pretty much told me he couldnt do anything because it was on the weekend. The second time I called I got Julio and he at least put in a case and got the ball rolling but even though the process started it was too much trouble to deal with multiple questions and multiple emails, requesting photos etc so I just went and purchased the replacement part myself. If it is your intention to make the process difficult for the customer so they end up purchasing a defective replacement part then your mission is effective.Thank you</t>
  </si>
  <si>
    <t>Im in the florence ky store pretty much every day.  my company has an account there  I purchase stuff for myself as well..My experience is you cant get any help in pretty much any section of this store for example I went to purchase appliances twice in the last week and No one was there in appliance section before 10 am. Out of the whole store on multiple occasions there is only one person checking folks out ....and the folks at service desk act as.if they dont wanna check u oiut ...No one has ever ask me in that store if I needed any help.. I like the home depot and your products but this store needs help , I can list so many occasions were customer service was pretty much 0</t>
  </si>
  <si>
    <t>I didnt expect that I was going to resolve my issue so fast, in a good manner, in short period of time and completely free. Love Home Depot and the customer service they provide. Thanks so much for all services that you brings looking for the best benefits of your clients. Definitely I will recommend you to everyone. Thanks</t>
  </si>
  <si>
    <t>I purchased 2 wall Lanterns and didnt burn them much and 1 would not light and I called to maybe get replacement or part. Now they have been discontinued and I am stuck. I am disappointed and will not buy from your store again. I had a similar situation with an indoor hanging light. The chain rusted big time.</t>
  </si>
  <si>
    <t>Still not resolved and I have not heard back yet from customer service.</t>
  </si>
  <si>
    <t>Julio was fantastic with his customer service</t>
  </si>
  <si>
    <t>This was my second time reaching out for the exact same issue since I did not get helped properly the first time Julio was WAY more helpful than the last person! Im glad I didnt give up and tried again.</t>
  </si>
  <si>
    <t>I asked Julio whether id be notified when the replacement part came in in 57 days. I assume the part is the entire replacement item.  I think he misunderstood the question and told me id already been notified, which was a bit surly.</t>
  </si>
  <si>
    <t>Very professional</t>
  </si>
  <si>
    <t>Julio A was Extremely Polite, Easy to talk to, Informative, Helpful, GREAT Follow up, Did everything he said he would do and when he said he would do it!  Overall he is one of the Best customer service representative Ive had the pleasure to work with!!!Give this man a raise!!!!</t>
  </si>
  <si>
    <t>Julio was very cooperative and tried to find a solution to my problem...unfortunately, there was no one available who could tell me how to fix the light, or what the problem might be.</t>
  </si>
  <si>
    <t>Great shopping experience  always get the help I need and the supplies I require.Thanks!</t>
  </si>
  <si>
    <t>Fantastic customer service.  Went well beyond my expectations.  Even checked with manufacturer to ensure prompt resolution fantastic job.  I cannot say enough positive things about your employee</t>
  </si>
  <si>
    <t>Your stock levels on high velocity items are pathetic.Quality has gone downhill, and there now seems to be a Home Depot grade, which is less than industry standard.Although I sometimes have successful trips to HD, meaning I find what I need, more often than not I constantly have to make to or improvise with what is available. It is exhausting.I shop my local hardware store first and am glad to pay them a few cents extra to have what I need in stock.Also, your online inventory is incredibly inaccurate.</t>
  </si>
  <si>
    <t>I am not satisfied that my complaint was properly heard or acted upon. I dont think Mr. Cuevas has any control to make any changes or improvements. I also havent heard anything from a live person since. The Toccoa store experience is cold, laid back, too easy going, etc. I shop Lowes, Cornelia a lot. I know the manager by name. I cant tell you who the manager is at  HD in Toccoa. I have had experience with assistant mangers at HD Toccoa and can tell you they dont impress. They seam distracted, uncaring, just there to get a check.I left Toccoa after waiting 20 to 25 minutes and not getting what I needed. I drove to the Hartwell HD and had what I needed in 5 minutes. That speaks volumes! I told Mr. Cuevas and Im telling you, you need to make changes in Toccoa. Youve got some good people in Toccoa but they are being overshadowed by the poor performers in your management.</t>
  </si>
  <si>
    <t>My issue is still not fixed, Im am still waiting for a reply</t>
  </si>
  <si>
    <t>Im still waiting for a response on my claim</t>
  </si>
  <si>
    <t>Very friendly and professional thank you</t>
  </si>
  <si>
    <t>Train all employees to work the register.  When lines form open all registers...... that you installed at a cost....and never use... clear the line and go back to stocking shelves.Money is only made at the register not in the isles</t>
  </si>
  <si>
    <t>Everyone involved was polite and helpful.The problem was resolved quickly.</t>
  </si>
  <si>
    <t>Julio did what he could. He is not given license to fix a problem, though. I bought an extended warranty on a Christmas tree and after TWO HOURS on the phone, most everyone told me why they couldnt help me. Not happy with my Home Depot experience. Yall might have just lost a REALLY GOOD customer for 29.</t>
  </si>
  <si>
    <t>Julio Amezcua is the best! Please find a way to clone him and send copies to every HD Dept.</t>
  </si>
  <si>
    <t>Julio was very polite and apologized that I had to wait so long. I had already been transferred to him with my problem so the whole transaction took about 25 minutes but in the end my problem was resolved.</t>
  </si>
  <si>
    <t>Lucy at the store Customer Service was extremely polite and helpful.  However, when she connected me to Hampton Bay via phone, i got the impression that Julio seemed like he was a trainee because he put me on hold several times to ask a supervisor the answer to my questions. That being said, he was very polite and was concerned about my order.</t>
  </si>
  <si>
    <t>In the spirit of Christmas.  He could have wiped out my home depot debt. But oh well. He must not bo rich eather</t>
  </si>
  <si>
    <t>Julio was fine but couldnt do much for me. Xmas tree I spend almost 4oo on stiopped working. Drove 2 hours to get another one and that stopped working as well.Problem is that some of what you sell is junk and its sometimes hard to tell the difference.</t>
  </si>
  <si>
    <t>Wouldnt blame Andrea but the companys polices such ass and my dog is hurting because of it and its nothing t fair</t>
  </si>
  <si>
    <t>VERY GOOD CUSTOMER SERVICE RETURN POLICY VERY GOOD</t>
  </si>
  <si>
    <t>All of the staff I spoked to were very helpful, pleasant, and respectful!</t>
  </si>
  <si>
    <t>The person who helped me was very friendly and very professional and I appreciate how quickly he resolved my problem</t>
  </si>
  <si>
    <t>They have not sent the parts I need</t>
  </si>
  <si>
    <t>She was very difficult to understand. We spent the first 5 min talking about different products. She thought I was calling about a ceiling fan but I was calling about blinds. The previous menu had an option on talking to someone about fans or blinds. Im pretty sure I chose the options for blinds but she still thought I was calling about a fan. Once we finally got that sorted out, I was barely able to figure out what she was asking. I did request to speak to someone else but she didnt allow me to talk to anyone else. After nearly 20 min of talking with her she decided to give me a gift card by email to try to help with the cost of the blinds. Although she never asked the size or the cost of the blind, thankfully the amount was sufficient. Im sure she is a very nice person but my conversation with her was beyond frustrating. The solution she came up with for the issue worked but the process was ridiculous!</t>
  </si>
  <si>
    <t>Andrea has been very professional to work with and I especially appreciate the follow up when I email her.</t>
  </si>
  <si>
    <t>Waiting for the base to come to fix the chair.Janice Mertlick</t>
  </si>
  <si>
    <t>She was very friendly and needs a raise.</t>
  </si>
  <si>
    <t>In regard to fixing a problem I had with a faucet, Andrea from the Customer Service Department  was more that gracious and experienced. She went over and above helping me with find what I needed and I was left wondering if there was a better customer service department  anywhere. I dont think so....</t>
  </si>
  <si>
    <t>Andrea was extremely helpful in tracking down a new globe for my ceiling fan. The manufacturer contacted me quickly afterwards and I was able to purchase the new part I needed. She is a great employee and represents Hdepot very well.</t>
  </si>
  <si>
    <t>The customer service representative was very helpful and made a conscientious effort to resolve my issue.</t>
  </si>
  <si>
    <t>Totally Awesome.  I called, and the product was replaced that was needed.  Great job standing behind your product.</t>
  </si>
  <si>
    <t>Andrea was fantastic in handling our request. She did as much as she possibly could. We are disappointed that a $399 Hampton Bay umbrella fell apart in less then 3 yrs. We were even willing to purchase a rebuild handle kit but were told those parts were not available. We were pleased at least Andrea, after speaking to supervisor, to get a $150 gift card to Home Depot. We were disappointed to throw out a $399 umbrella.</t>
  </si>
  <si>
    <t>I very much appreciate the refund of the fan. It would also have been nice to receive a refund for the light that s attached to the fan since it is no longer usable  and was listed on the receipt with the fan.</t>
  </si>
  <si>
    <t>I never recieved mailing insteuctions to send me fan back to be repaired. It is spring here and it is getting hot in florida. Not too happy with overall experience.</t>
  </si>
  <si>
    <t>I havent gotten understanding about what is good to happen about the v original complaint concerning the glacier bay bathroom faucet that hasnt been replaced or said you will replace.  The finish is still coming off.</t>
  </si>
  <si>
    <t>Thank yoyou</t>
  </si>
  <si>
    <t>I dont feel the customer service line for Hampton Day did everything they could to solve my problem.</t>
  </si>
  <si>
    <t>Home decorator collection experience was very frustrating. Told to send a very large item (two boxes for a double hall tree storage bench) before a replacement could be sent, instead of exchanging the item at the time the replacement item arrived. Due to the fact that I would have to repack all pieces, with no scheduled pickup date for the return item, I chose to keep two damaged drawer bottom units. I will not buy another item from home decorator collection again.</t>
  </si>
  <si>
    <t>Andrea Bustamente was very patient and thorough in helping me.  I give her a very strong recommendation!</t>
  </si>
  <si>
    <t>Our call was disconnected, but Andrea took the initiative to call me back.... that was great!</t>
  </si>
  <si>
    <t>Follow up is VERY important and Andrea Bustamante did just that. Please do what you can to retain this employee!</t>
  </si>
  <si>
    <t>no thanks</t>
  </si>
  <si>
    <t>Yes. Andrea was very helpful.</t>
  </si>
  <si>
    <t>Grt service</t>
  </si>
  <si>
    <t>The guy in hardware was a great help. He knows his shit</t>
  </si>
  <si>
    <t>As I havent received the missing part, it would be premature to comment at this time.</t>
  </si>
  <si>
    <t>No.  Andrea.very.professional and got things done and responded promptly.  Great  support.</t>
  </si>
  <si>
    <t>Customer Service Rep substituted Ged for Tedon the order in spite of getting it directly from my email address  TedpixAfter explaining my issue she asked how she could help?  So I explained it again from the beginning.  Then I received the help I asked for.</t>
  </si>
  <si>
    <t>What should have been a 5 min call turned into  2 days. Im not sure if it was a language barrier or lack of product knowledge by the CS rep.  Once I sent in a photograph of the catalog with the part highlighted progress was made.  Also, the manufacturer wanted details on the mode of failure. Not sure why that was important when we just wanted to order replacements.  They did however send one set complimentary even though warranty was expired. This is appreciated.</t>
  </si>
  <si>
    <t>The clerk on the phone was lovely. The follow up by the company was unacceptable. Very disappointed,</t>
  </si>
  <si>
    <t>Very kind</t>
  </si>
  <si>
    <t>PREVIOUSLY PURCHASED 20 FAUX WOODEN BLINDS TAKEN DOWN WHEN ENTIRE HOUSE REPAINTED.  AS I DONT DO THINGS HALFWAY, WHEN 4 VALANCE CLIPS WERE MISSING, I WENT BACK TO THE DEPOT.CLIPS NOT AVAILABLE, BUT YOUR TRULY CUSTOMER SERVICE PERSON PROVIDED REPLACEMENTS WITH EASE.  THANK YOU.</t>
  </si>
  <si>
    <t>Andrea help me resolve an issue that really had me post off. I will never by an other husky tool ever again or recommend to any one. Andrea did her job professionally to help me. Husky is a lousy company to deal with. I have Mac, Snap on and Matco. Never an issue with broken tools. rare that they ever do break. Andrea is amazing.</t>
  </si>
  <si>
    <t>I was told the part would ship in a week to ten days . I need it now as my house was destroyed by Harvey and we are in the final stages of rebuild.</t>
  </si>
  <si>
    <t>Great Service!</t>
  </si>
  <si>
    <t>I needed 2 different faucet parts replaced. The 1st was bathroom cartridges which Andrea took care of. The second was a laundry faucet that I still dont know if the order has been placed. I left several massages on Andreas voicemail the last few days and havent received a callback.  Not sure what is going on but I need those parts to finish my work. Can you please follow up on this for me or have someone contact me at 7274817001.  Thank you,Keith Boehme</t>
  </si>
  <si>
    <t>I couldnt ask for better customer service.</t>
  </si>
  <si>
    <t>Thank You !</t>
  </si>
  <si>
    <t>Im shocked that I received this survey because NO ONE did a damn thing for me.</t>
  </si>
  <si>
    <t>Thank you for taking care of everything.</t>
  </si>
  <si>
    <t>Still did not get an answer regarding to how to get the parts I needed.</t>
  </si>
  <si>
    <t>I certainly appreciate the refund on tha lousy product. Unfortunately, I still need to pay an electrician to remove toe base of the security light and install one that lasts longer than 8 months. Would have avoided quite a bit of aggravation if I had purchased a quality product at the onset. Unfortunately, that was what I thought I was doing.</t>
  </si>
  <si>
    <t>I was satisfied with the results of the call. I hope the replacement product fairs better than the original item.</t>
  </si>
  <si>
    <t>I was looking for chrome rods for my HD grab bars.  You cant get just the rods.  Andrea was most helpful attempting to find just the rods.  I just went back to HD and bought another grab bar.  And again, thank you for my 10% military discount.  HD is my go to store.Dennis Owens</t>
  </si>
  <si>
    <t>Andrea Bustamente seemed better prepared to forward my inquiry to departments that could give a definitive answer, even though it did not result in a direct sale for Home Depot. My local Home Depot customer service department was not prepared or informed enough to handle my request.</t>
  </si>
  <si>
    <t>No everything went very smoothly and I was very satisfied</t>
  </si>
  <si>
    <t>Andrea provided excellent service. She has professional attitude and took care of my order within 5 minutes. Very effectiveness and efficiency. Enjoyed her service.</t>
  </si>
  <si>
    <t>i had a problem finding a cartridge for my glacier bay laundry faucet, andrea sent me the correct cartridge and I fixed it myself. today...quite the accomplishment if I do say so myself lol</t>
  </si>
  <si>
    <t>Andrea Bustamante very very helpful . She went above and beyind to help me. I wish more people were like her.Thank You.Jean Kidds</t>
  </si>
  <si>
    <t>Steve in Light was great.  He helped me out a lot.</t>
  </si>
  <si>
    <t>She was very helpful and knowledgeable</t>
  </si>
  <si>
    <t>Good experience</t>
  </si>
  <si>
    <t>Called during business hours and was told that there was noone to help me and I have to wait for days to get the technical folks to call me back.Unacceptable</t>
  </si>
  <si>
    <t>Received the missing part for our outdoor lantern. It was a little different than the original but you sent 2 to match up.</t>
  </si>
  <si>
    <t>Good morning Andrea B The company got a hold of me the other day. They had a part and the part number for the item but when I went to go purchase the item. They told me there was no guarantee that this was the right part, no returns, no refund of any kind. if item is damaged or lost and delivery they had no responsibility for anything but to take $102 from me. I can I do business with somebody that will not guarantee their product or make sure something was delivered To me. The only responsibility they had was to take the money I would pay them so I did not get their item I had them give me the part number. I googled it and found it somewhere else. I was guaranteed to be delivered and it would be the right Item I needed and I can return it if it wasnt right and it cost me $105. I dont think Home Depot what order things for their store and with no guaranteed to receive it or get the right item with no return policy or no exchanges.I hope Home Depot find better partners to sell their product in their stores that will treat Home Depot customer is the way it should be.Thanks for all your help.Ron RichardsI appreciate your feedback, Ron.I will let my supervisor know to make our customer service much better!Best regards,Andrea B</t>
  </si>
  <si>
    <t>The customer service rep was awesome to deal with.  Thank you</t>
  </si>
  <si>
    <t>Had to write to emails back in order to get any help It was however, satisfied in the end. But a few phone calls and emails to the customer care, to then have Home Decorators help me with missing parts, fan blades and fan holder pieces that weve messed up from an unopened box.</t>
  </si>
  <si>
    <t>Siria was very professional and responsive to my inquiry.  Your response exceeded my expectations.  I would strongly suggest including with each pkg a step by step checklist HOW to remedy problems, ie NO lights working, part of strand working, etc from determining need for a fuse to isolating the source of the problem.</t>
  </si>
  <si>
    <t>problem was quickly remedied .Thank You!</t>
  </si>
  <si>
    <t>I never received a response on the tree plug for a replacement.  I would like a response or a new one sent out.Thank youJohn Raposo6178393644</t>
  </si>
  <si>
    <t>I do not understand why there is a waiting period of about 5 minutes after I gave my order request and before I paid.  What happens during this time??  This can be discouraging to online ordering and I only ordered 1 item.</t>
  </si>
  <si>
    <t>Please visit the. Limited lifetime warranty on glacier bay products and clarify what is actually covered. Mfgr tells me 90 days warranty.</t>
  </si>
  <si>
    <t>Appreciate Siria making my day!</t>
  </si>
  <si>
    <t>Very friendly, efficient, and professional. Her follow up was amazing! What a pleasure to do business with her.Thank youGwyn Nevins</t>
  </si>
  <si>
    <t>Great customer service and investigation on my spare part.  Thanks.</t>
  </si>
  <si>
    <t>Purchased a sink and faucet combination in a sealed box, but a part was missing.This was not a cheap item...over 300.00.In the directions, I was instructed NOT to return it to the HD store, but instead call the toll free numberto report the problem.Was told that we no longer do business with the supplier so they could not obtain the sink grillthat was supposed to be in the box, I was askedto return the box, but the store did not have anotherbox.My granite countertop has been cut.What do I do now???????</t>
  </si>
  <si>
    <t>Parts arrived by fed ex in two days.Very quick service.Very happy customer</t>
  </si>
  <si>
    <t>Excellent service.keep it up.</t>
  </si>
  <si>
    <t>Its IRONIC that you are sending me a satisfaction survey and I STILL havent received confirmation the broken light has been SENT.  Once I receive it and have to INSTALL It on my own, I would be able to give you a much better assessment of the quality of service.  AS of right now, Im disappointed in the quality of the fan half the light doesnt work after spending an hour to hang it and VERY disappointed there doesnt seem to be any rush to get me the replacement part.</t>
  </si>
  <si>
    <t>I am greatful for the help, and the replacement part was just what I needed.  THANK YOU.</t>
  </si>
  <si>
    <t>The customer service person I spoke with was very professional and helpful. Its nice to see we still have people in the work force with good customer service skills.</t>
  </si>
  <si>
    <t>Non at this time.</t>
  </si>
  <si>
    <t>Still waiting for response from my last email.</t>
  </si>
  <si>
    <t>The associate in customer service rep. department whom I spoke with took care of my concerns promptly and the problem was taken care of promptly by the faucet company Pegasus and the attention to this matter was extremely satisfactory!  thank you !</t>
  </si>
  <si>
    <t>Perfect. I am going to receive the parts I need..</t>
  </si>
  <si>
    <t>Fix your automated system so that its easier to speak to an associate.</t>
  </si>
  <si>
    <t>bad answer</t>
  </si>
  <si>
    <t>Siria was extremely helpful. She found an out of stock, discontinued part and had it shipped to my house. It arrived today and its a perfect match. What a fantastic customer service representative. Home Depot is fortunate to have her as an employee. Scott</t>
  </si>
  <si>
    <t>We shopped for many months for a patio set.  Looked everywhere and found what we wanted at HomeDepot.  The chairs were high quality and a really great price.  We bought four and they were delivered to our home.  After putting them together, one piece of one of the chairs was bent.  I just had to take a picture, send it and after a few days we received notice the piece was being shipped.  I wish we didnt need to replace the piece but it was easy and we are happy with our purchase.</t>
  </si>
  <si>
    <t>I really appreciate all the help!</t>
  </si>
  <si>
    <t>Excellent service provided by Siria.Thumbs up!</t>
  </si>
  <si>
    <t>I would like to say thank you for your help.</t>
  </si>
  <si>
    <t>I received my replacement part today, so I am very satisfied with your service. Obtaining the service does require some perseverance as I was passed to several service reps before the final resolution of my issue.</t>
  </si>
  <si>
    <t>agent had trouble finding the Hampton fan mode. spit me on hold to look up then disconnect call and never called back.  Also no one ever answered my email.</t>
  </si>
  <si>
    <t>Someone was supposed to call me. I called a couple of times and Was told the manufacturer was supposed to call me.  They have not called me yet.  Meanwhile my faucet barely drips any water. Your support system is not working very well.</t>
  </si>
  <si>
    <t>I had to order a new receiver for a ceiling fan.  Ordering process went fine.  She said she would email me a manual and that the manual would tell me how to install the new receiver.  She never emailed the manual.  I found it online.  It does not have any instructions on how to replace a receiver.</t>
  </si>
  <si>
    <t>Thank you for your help in resolving my issue.</t>
  </si>
  <si>
    <t>Special order window arrives broken 1st time arrives all bent up second time  what will it look like 3rd time? 12 weeks later...</t>
  </si>
  <si>
    <t>Have someone to answer the phone. Give me the help I need.</t>
  </si>
  <si>
    <t>Still do not have the replacement knife</t>
  </si>
  <si>
    <t>One part on the glider we purchased was not manufactured correctly and the last contact I had I requested a replacement, but have not had a response to say the part was ordered</t>
  </si>
  <si>
    <t>Very satisfied with the customer service I received.</t>
  </si>
  <si>
    <t>In my previous experience with Home Depot, the individual I spoke with gave me my claim number and also a direct phone number to contact him in case I had any questions or concerns. This customer service agent did not provide any of that information.</t>
  </si>
  <si>
    <t>Siria was great from start to finish going above and beyond to ensure my issue was resolved. Thanks again for your support!!!</t>
  </si>
  <si>
    <t>It took over 45 mins to order a remote for my fan. I had to ask the lady to read back to me my email address, physical address and where the remote would be sent to. I didnt ask her to read back my phone number and its incorrect so I could not track my order until I figured it out.</t>
  </si>
  <si>
    <t>Professional, polite, respectful, helpful,  courteous! Wanted very much to meet my request  did so!</t>
  </si>
  <si>
    <t>Thank you....my experience was excellent!!</t>
  </si>
  <si>
    <t>The day we purchased our patio set we put it together, we noticed a part was missing and a box of tiles were broken. I called customer service and the girl was very helpful in getting all the information I needed to get replacements. Unfortunately after sending the pictures via email I never heard back from anyone, I called again and left a message, and still have yet to hear back. We just went to home depot today to see if they could do anything for us, thankfully they provided us with the items we needed. So thank you for that, if we wouldve known we could just stop by the store we wouldve done so sooner.</t>
  </si>
  <si>
    <t>I called three times and had no follow up or resolution. Completely incompetent people.</t>
  </si>
  <si>
    <t>The customer service representative, Ivette, went above and beyond to help me with my purchase.  She is definitely an asset to your company and team.  Fantastic service.</t>
  </si>
  <si>
    <t>Staffing in store very poor, internetphone trying to get answers was a circular firing squad. Took 89 calls transfers ect till I spoke to Siria, she was fantastic</t>
  </si>
  <si>
    <t>Person I spoke to placed an order for replacement parts, I received the email for confirmation. I noticed the number of items were incorrect and I sent email about it with no reply. Only later on when I received call from A staff from a third party to confirm the item did I have the chance to correct the mistake. The missing parts till today hasnt all arrived.</t>
  </si>
  <si>
    <t>SIRIA HERRERA was absolutely wonderful!  She went above and beyond to make sure that my issue was taken care of.  Home Depot should be proud to have her !</t>
  </si>
  <si>
    <t>I purchased product, a chandelier which when I finally opened to have my electrician install it, two of the globes were broken. I did not have the receipt any longer. I always shop at Home Depot, including spending thousands of dollars when I just renovated my house, so I was very surprised when at first they said no they would not replace the globes, then when I pushed the issue, I was told fine we will pay for only one but I have to purchase the second one. I was very disappointed  with the service. I work for a corporation and we always put the customer first and in this issue would have replaced both globes for good customer relations. I was not happy with the solution and would think twice next time about shopping at Home Depot again.</t>
  </si>
  <si>
    <t>I would like to know when you are sending my back order. You need to keep me informed. You said when I order the item it was back logged. Please let me know when you are sending the replacement.</t>
  </si>
  <si>
    <t>Have not heard back on my case as of this survey</t>
  </si>
  <si>
    <t>I have no issue with the customer service rep. Home Depot, why did you send a previous opened package without all the hardware and THEN pretend it was my fault. You are a bunch of aholes.</t>
  </si>
  <si>
    <t>Not liking the communication that I am receiving. Could be better with more updates.</t>
  </si>
  <si>
    <t>It was very quick service to determine a replacement piece for a lamp was available.  She arranged to have it shipped and it arrived today.</t>
  </si>
  <si>
    <t>Didnt feel there was much of an attempt to find the problem.</t>
  </si>
  <si>
    <t>Jimmi was very professional and courteous. He was on time and cleaned up the cabinet under the sink after the job was completed.</t>
  </si>
  <si>
    <t>My purchase is still incomplete and I have yet to be able to use my product because my keys to my tool box were never given to me and the replacements have not arrived and the drawers are locked!! How fucking difficult is it to sell a useable product?!? Fuck Home Depot and fuck their staff. FUCK YOU Home Depot!!!</t>
  </si>
  <si>
    <t>Door still not fixed  really getting  kinda  fed up!</t>
  </si>
  <si>
    <t>Consistent followup even though I had already resolved my issue at a local store. Great customer service!</t>
  </si>
  <si>
    <t>Very happy with solution and outcome.</t>
  </si>
  <si>
    <t>She really made me feel that I was the only customer that she had to satisfy and was easy to explain my problem and then resolved it to my satisfaction. Thank You</t>
  </si>
  <si>
    <t>Yes the HD agent will not return my calls and I have an installed defective unit.  Very dissatisfied and will have chase visa reverse the charges soon. Ive tried to return calls of the service agent and have left 12 messages unreturned.  Maybe its the holidays but Im stuck on my project and will have to pay a woodworker to fix it. PLEASE have someone call me to figure this out. Barry Colwell 8058958565</t>
  </si>
  <si>
    <t>I dont know what the resolution was to my case. They said they shipped something but I dont know what.</t>
  </si>
  <si>
    <t>Reps went the extra mile to ensure that my replacement for a broken part which was no longer in stock at Home Depot was sourced from the manufacturer.</t>
  </si>
  <si>
    <t>I still waiting for my replacement glass shade,</t>
  </si>
  <si>
    <t>Worst service Ive ever experienced.  Was unable to get warranty replacement part because I didnt pay enough for the product.  Does that make any sense?</t>
  </si>
  <si>
    <t>my problem all along was with the product while it took longer than I would have liked everybody and I am talking about 20 people were 100 % committed to help me get this resolved I would especially like to thank Alexis who when she heard my story made a very quick and what I believe  was a very fair agreement thankyou all very much</t>
  </si>
  <si>
    <t>My only complaint it literally took the entire day to reach someone who could provide the service I needed. The phone tree takes way too long, and is too complicated. I had to keep starting over to get to the right person.</t>
  </si>
  <si>
    <t>Frustrated, not with Ingrid as she is unfairly affected by the response, despite that Glacier Bay products are manufactured exclusively for Home Depot their replacement parts are not available in stores.  I am awaiting a second order (first recommended suggestion was unsuccessful) to hopefully correct what has now turned out to be a 4 week issue.Give me pause before returning to Home Depot.</t>
  </si>
  <si>
    <t>Nothing has been determined yet...jumping to conclusions</t>
  </si>
  <si>
    <t>You have an exceptional employee in Graciela Torres. She was courteous, professional, attentive, and very helpful in the handling of my situation. Unlike my many other dealings with service situations Grace was not at all dismissive and her sincerity showed through. Her professionalism reflects well on Home Depot and my dealings with her will definitely make Home Depot my first choice for home improvement products.</t>
  </si>
  <si>
    <t>Graciela took extra steps to be sure my order went through.  I wish more support staff had the client centered service she provided.</t>
  </si>
  <si>
    <t>Our problem related to a pendant lamp which had a missing part.  Grace went above and beyond to first of all identify the part that was missing and then, unable to find a source for the part arranged for the entire product to be exchanged at the store I bought it from.  Then finding out the store was an hour from where I live then offered to see if she could arrange the exchange locally.   I declined as we had to make the trip on other business anyway.</t>
  </si>
  <si>
    <t>No problem with Home Depot!  Problem with light fixture company not replacing a faulty part.  As such I had to disassemble what I had already installed, place every item back in the box, and return the entire fixture due to one faulty little plastic part.  Then Home Depot and the light company has to deal with the entire light fixture which is totally useless in its as is state. Requested the more practical and easiest solution from the light company of simply having a new little part put in an envelope and mailed to me.  But was told by the light company, We dont do that.  Again,  Home Depot wasis not  the problem.  They exchanged the entire light fixture without hesitation.  Thank you!</t>
  </si>
  <si>
    <t>I want to make this clear, my dissatisfaction is not with Ms. Torres. Her concern was evident and genuine. I believe she operated within the confines she was aubtotiezed to for this scenario. My extreme dissatisfaction is with Home Depot. I purchased a Christmas tree in December of 2014. Ive literally used it twice. Upon attempting to set it up for a third time, I was met with multiple light strand failures and inconsistencies.I referenced the instructions for troubleshooting, and checked all fuses and bulbs as directed.  The tree is still not fully lit, as there are at least three major sections with inconsistent lighting. Heres the deal. I bought a prelit Christmas tree for ease of use and to save time. What I dont have is time to go light by light, line by line to troubleshoot a product that for $200 should still be working fine, considering Ive used it for maybe 60 days total since Ive owned it. Luckily, I saved my receipt and read in the product literature that it has a 3 year warranty. After checking stock locally and calling my local Home Depot to inquire how to exchange the tree, they instead directed me to the warranty dept, which was unwilling to do a straight exchange, but rather send me light strands to exchange myself. My issues is that Im within warranty, there are trees in stock and I need to get my house settled before company comes in town. What I dont need is this Christmas tree mess in my living room and the hope that more lights will maybe come in 710 days if they arent back ordered. Im furious with this experience. The best resolution for me would be for Home Depot to authorize a straight exchange.</t>
  </si>
  <si>
    <t>GRACIELA was great!</t>
  </si>
  <si>
    <t>Very nice service agent!  Did all the follow up she promised in a timely manner..</t>
  </si>
  <si>
    <t>This survey is premature.  I have not received the replacement items that I asked for so I have no idea how to respond whether or not I am satisfied with her service.  To be honest this is the WORST online shopping experience I have ever had.  I ordered two ceiling fans and a down rod at the store.  The down rod came a few days early.  The day the packages arrived I received an electric heater and a stone bathroom sink counter top, which I did not order.  While I was on the phone with your customer service one of the fans arrived.  We took the heater and sink counter top (which was very heavy) back to the store.  They had to return the fan I didnt get and reorder another fan and it was hard for them to figure out what to do with the items I never ordered.  I asked that the fan be sent overnight because I already had the electrician scheduled to come out and install them based on the first delivery date I was given on the first order.  While the electricians were here they discovered that second order fan box was missing a part, the light fixture mount, and one of the blades was broken. I was told it would take 710 days to get the replacement order.  Really?  Graceila should have requested overnight shipping on those parts and after everything that has happened Ill believe it when I see it that the parts I ordered are the correct ones.</t>
  </si>
  <si>
    <t>I was reffered to the manufacturer and I have not had a chance to contact them as of yet</t>
  </si>
  <si>
    <t>Talk to the same person every time. We work also.</t>
  </si>
  <si>
    <t>I bought a Martha Stewart Alexander Pine 7.5 LED tree 3 YEARS and 1 DAY to the time I called November 29th, 2017, at the Paterson, NJ, Home Depot.  A whole strandlayer of lights didnt work this year, half the bulbs were blown out.  I spoke to Graciela regarding this, she was great but couldnt resolve the issue.  She forwarded me to Polygroup Customer Service.Your website says the warranty is 5 YEARS and Polygroup told me that the warranty was 3 YEARS and theyll send me a couple strands of lights.  I started to fight the decision, but that went nowhere.  I was going to contact Home Depot at a later date to report this, but your survey about customer service arrived and thought this is a good place to start.  Sending lights isnt a substitute for honoring a warranty and misrepresenting the term of a warranty to avoid product replacement is horrible.  This is my email and phone number, lets see how good your customer service really isRegards,Walter Wally Casolawally390@gmailcom2018190747</t>
  </si>
  <si>
    <t>Grace was extremely patient and kind. However, If Polygroup is going to continue to be associated with products Home Depot carries, the company needs to stop telling customers they are shipping a part to the customer (3x) when in fact they are not. Now because the process took so long, the part was out of stock and not available until next year.Grace at Home Depot was kind, though, and helped me to obtain lights for my Christmas tree so it would not stay dark this Christmas.</t>
  </si>
  <si>
    <t>Your price is always lower than Rona &amp; Lows. And there are new choices available in your store. Thanks.</t>
  </si>
  <si>
    <t>Excellent customer service to go full length in order to resolve my issue.  Highly recommended.  Will buy from homedepot again</t>
  </si>
  <si>
    <t>We keep missing each other call,in which made it hard to stay in touch.</t>
  </si>
  <si>
    <t>When I asked her to call my work number (because I cant take calls on my cell while working) she continued to call the incorrect number, then said the case was closed because she couldnt reach me.  Someone else did end up helping me solve my problem but it wasnt Grace</t>
  </si>
  <si>
    <t>the manager was the best took care of my problem   right now and solved it</t>
  </si>
  <si>
    <t>The representative was very knowledgeable, responsible, and polite. I spent at Home Depot many thousands of dollars for my projects, and I will continue shopping there if such representatives will help me as a customer and provide support.</t>
  </si>
  <si>
    <t>Graciela was extremely patient &amp; helpful.Thank you</t>
  </si>
  <si>
    <t>Sell a better quality product so i dont have to keep ordering same item over and over to fix  manf defect! Which will be at my expense later</t>
  </si>
  <si>
    <t>I was very pleased with the customer service and looking forward to having my replacement light back shining bright..</t>
  </si>
  <si>
    <t>Nunca antes el servicio al  cliente me trato tan eficiente, y tan amable muchas grasias</t>
  </si>
  <si>
    <t>Jesse was very efficient and helpful, however I am still waiting for the replacement parts</t>
  </si>
  <si>
    <t>Delivered items in rain, rude associates,  refund processed in manner that still has my monies tied up.  Difficult to get help and when I got it I can say everything went wrong.</t>
  </si>
  <si>
    <t>I would like somone to call me regarding my experience thru CFS.  Extremely unhappy. 513-917-9285</t>
  </si>
  <si>
    <t>Thank you for all you do to help with my shopping experience</t>
  </si>
  <si>
    <t>We bought the lights several years ago, but he tried to get the parts I needed.</t>
  </si>
  <si>
    <t>The customer care person was exceptionally pleasant, easy going and down to earth.
I was really treated like a human being with the utmost respect and dignity.</t>
  </si>
  <si>
    <t>Kevin was extremely nice and pleasant to deal with, however the "manager" at the location did not seem to understand the price match policy and on multiple occasions said the only stores they price matched  were other home depot stores, would not allow me to show her the policy on my phone and would constantly talk over me while trying to show her the policy of your price matching.  Before even knowing exactly what product I wanted, after learning of the product, her story changed to "That particular brand does not allow us to price match" which is odd, because Lowes, just half a mile down the road price matched the exact same mower, extended warranty, mulching kit and other accessories bringing the total to nearly $3,000.
The store I was trying to match was also a John Deere authorized dealer, located in the same city for the same model number, not a sale nor refurbished / remanufactured, but daily is $300 less at their location.</t>
  </si>
  <si>
    <t>The Juneau store is the single messiest Home Depot I''ve ever seen in terms of aisles being blocked with product not yet stocked.
There also seems to be little importance placed on keeping the Pro counter available throughout the full course of the day, and almost across the board lack of knowledge among employees of how to enact pay-by-text, or even what it is in the first place. 
There are a number of star employees at the store but more than a few permanently rude and antagonistic/self-serving ones who treat customers as unwanted annoyances to be talked down to as their norm, as exemplified by Alex.</t>
  </si>
  <si>
    <t>No local Home Depot near me, otherwise we would ship more often.</t>
  </si>
  <si>
    <t>I was told that all I had to do was tell the cashier I want a military discount as I signed up on line. The cashier told me I had to use my I-phone to take a picture of an image on the glass in front of register. I don''t have an I-phone so she told me to go to customer service. This is to much of a hassle to get a few dollars off.</t>
  </si>
  <si>
    <t>Love the customer service, sweet, happy and so willing to correct the situation. Received immediately a replacement. Very satisfied.</t>
  </si>
  <si>
    <t>store. supplies not. good, before. the. covid things were great , not. good. like. before?</t>
  </si>
  <si>
    <t>I had called the first time and was disconnected twice, problem not resolved, called again after the weekend and spoke to someone else. He didn_x0019_t understand what the problem was but sent me the hardware (not what I needed) so I called again and explained to a lady that what I received is not what I needed. She sent me an email that required pictures of the problem and she_x0019_s the one that fixed the issues and I was sent a replacement arm for my love seat and finally was able to put my loveseat together after nearly 2 weeks. So the lady I spoke with is the person that solved my issues. Wasn_x0019_t Pedro.</t>
  </si>
  <si>
    <t>Charanel did a fine job of handling my issue.  However Husky and Home Depot might find a better way to solve customer issues.  Having to involve HD first and then Cust Service having to deal with Husky and then back to the customer seems a bit complicated.   Just a thought.</t>
  </si>
  <si>
    <t>Appreciate Armondos ability to listen understand the problem offer solutions and help get to resolution.</t>
  </si>
  <si>
    <t>Excellent service wonderful personality and professional service thanks again</t>
  </si>
  <si>
    <t>Fantastic experience working with Francisco! He was incredibly helpful. He did a fantastic job!</t>
  </si>
  <si>
    <t>Issac is the perfect person you want to have as a customer service person. He is awesome! Problem solver. Courteous. Helpful. Isaac rocks. No improvement necessary.</t>
  </si>
  <si>
    <t>The customer service Mr. Jonathan help me to identify the correct product I need and follow until I received the confirmation of the order. I am very satisfying with his attendance.</t>
  </si>
  <si>
    <t>Sent wrong part after I sent pictures and information twice not happy at all</t>
  </si>
  <si>
    <t>Very helpful and followed up regularly while waiting for a response from the manufacturer. Following that,  Mr Jose resolved the situation by offering a gift certificate to shop for the item again since the manufacturer was not responding in a timely manner. 
Excellent service.</t>
  </si>
  <si>
    <t>My problem was handled quickly and professionally. Thank you!</t>
  </si>
  <si>
    <t>Taneisha CS was excellent.</t>
  </si>
  <si>
    <t>Mr johnnie was very courteous and helpful</t>
  </si>
  <si>
    <t>Cornelia was very kind and tried to be helpful but really couldn''t do anything for me except start a case with the store. I've had to do most of the investigative work myself to try and get this solved. I am still making multiple calls a day to try and get anything accomplished and my kitchen cabinets have still not been located, nor has the store started the reorder process. Having paid over $28,000 upfront several months ago to have the home depot deliver my cabinets to the wrong people and have not ordered new ones for me is crazy! It is beyond my worst nightmares of how the renovation would go. I have to follow through with this now because I have paid for everything, but I will probably never recommend these services to anyone.</t>
  </si>
  <si>
    <t>I was told I was going to get a confirmation email when the replacement was mailed out and I still haven''t received anything. Need the replacement ASAP. Thanks!</t>
  </si>
  <si>
    <t>Very excellent communication and follow up</t>
  </si>
  <si>
    <t>The customer service has done well. 
She, Vivian of Customer service was very kind.</t>
  </si>
  <si>
    <t>I am very happy with Home Depot both in Troy and Ludington.  That is why I continue to shop there.  However, you should note that experience has now taught me to refuse to accept any order that comes in a damaged or suspiciously closed box.  Every box that I have accepted demonstrates that it has been opened and returned by someone else; usually damaged.  The case in question was a large box broken and bound with roping not plastic strapping like its twin (I ordered two).  It also had been heavily retaped.  When I opened it, it was obviously a return that proved to be a damaged return, missing parts and directions; totally unuseable.</t>
  </si>
  <si>
    <t>Van did a great job helping me to get an authorization to return a product.</t>
  </si>
  <si>
    <t>When there is a serious issue like a gas leak that almost caused my family to be gone because a mistake o. Home Depot_x0019_s end, it should have been handled appropriately and not carelessly like it was. Compensation and customer satisfaction should have been top priority, which it wasn_x0019_t.</t>
  </si>
  <si>
    <t>My call was just to alert HD that a specific product was on the shelf and sold as new when it was obviously a return item with flaws.
Purchased and returned the item twice at one location. Visited a second location and was allowed to inspect before purchase and declined to buy because of the same issue.
Wasted time and contractor hour, so less than pleased with outcome.</t>
  </si>
  <si>
    <t>I don''t recall an Angela but I had to deal with not only the Macedonia location but also the Fairlawn location to return warped and bowed Fiberon decking. That was in May. I can't get a pick-up or delivery until June 6th. which is putting me way behind my original schedule. I was told by the Fairlawn location to rent a truck to return them myself, unacceptable for their customer service desk to suggest I rent a truck after paying for delivery. This has been a very frustrating experience. I was told by the manager at Macedonia (Mark is his name) that after they deliver my new order we can talk about some sort of compensation, which I will believe it when I see it.</t>
  </si>
  <si>
    <t>Every veteran don_x0019_t need to put their information on the internet to get a discount. I have a retired id and the store can_x0019_t use it for my discount. I will voice this to all the veteran, so they can stop  having their information displayed on the web. Unfortunately, the company that you are using have asset to get military information. This is the problem that I_x0019_m having with Home Depot, a discount for my private information. You need to make an exception to the policy and let retired veterans use their valid id in the stores. I can understand a veteran that didn_x0019_t retire using your internet to prove they served  Please make some changes. We don_x0019_t need the harassment from your stores. Help me to shop in your store!!! Unhappy veteran served 24 years and have to be mistreated. I will go to CNN and voice this issue!! Help Me please!!</t>
  </si>
  <si>
    <t>I should have never been sold a used, damaged and incomplete product. This was very upsetting and has ruined my experience and trust I had with this store.</t>
  </si>
  <si>
    <t>I looked this item up on your website and it was on sale for $59.00.I went to the store to purchase it.It was in stock.When I tried to purchase it the price came up the regular price of 89.00.No one in the store would let me purchase it at the sale price.No where on your website said it was a online price only.
This is very deciveing.
Very disappointed in Home Depot.</t>
  </si>
  <si>
    <t>En realidad para mejorar no pero quiero recalar que blanca fue muy atenta y servicial además llamo día siguiente para asegurar de que el problema se había resuelto definitivamente excelente en su trabajo</t>
  </si>
  <si>
    <t>Offer a discount on the next purchase to show that I am valuable to Homepot.</t>
  </si>
  <si>
    <t>I received a. Call from the manager apologizing.  That_x0019_s about it.</t>
  </si>
  <si>
    <t>I want to thank Shira for keeping me informed and for repeatedly reaching out to the vendor for a replacement part.  Others might have given up, but Shira pursued a solution until everything was resolved.  Thank you Shira.</t>
  </si>
  <si>
    <t>Andy was fantastic!  The process was easy.  I wasn''t too happy that I could not replace the 4 cushions, and the compensation wasn't what I would have liked to have seen, however, I do realize I should have managed this last year.  I understand you have to have perimeters around returns.  So, all good, thanks!! Cheryl</t>
  </si>
  <si>
    <t>They never got my order ready</t>
  </si>
  <si>
    <t>Adolf handled our missing hardware situation very well.</t>
  </si>
  <si>
    <t>Raul was awesome and did a great job! I appreciated the follow up voicemails. I wish I could have responded to thank him! I am very busy and the number comes through as _x001C_unknown_x001D_. My phone usually auto declines those. 
Thanks Raul for all the help! It turned out great!</t>
  </si>
  <si>
    <t>Ruben was amazing,  he not only took all the information, he talked me through how to take a screen shot and send it in.  He also sent me a happy birthday greeting when we were done. Great customer service.</t>
  </si>
  <si>
    <t>Karina is very pleasant &amp; an asset to your operation.</t>
  </si>
  <si>
    <t>Departments need to share information easier.</t>
  </si>
  <si>
    <t>I received great service and was extremely satisfied</t>
  </si>
  <si>
    <t>Haber conseguido el recibo por el teléfono sin tener que haber ido a la tienda para localizarlo.</t>
  </si>
  <si>
    <t>The customer service line was not able to assist me at ALL, they would not even check to see if local store had another freezer, because the one I purchased was not working at all, I spent 30 mins on the call and spoke to 3 different employees for them to tell me take item back to the store, when I asked to speak with supervisor, she said their department did not have supervisors, the instructions said call 
the number before taking freezer back to store if there was a problem, that was a waste of time, would have helped if they could have checked to see if local store had another one 
And Home Depot did not even give me my Military discount, I probably use Lowes next time</t>
  </si>
  <si>
    <t>the person was polite, very attentive and really helping me resolve the matter.</t>
  </si>
  <si>
    <t>Armondo did everything that was needed. thank you</t>
  </si>
  <si>
    <t>Very helpful and extremely easy to get the results I was looking for.</t>
  </si>
  <si>
    <t>I was impressed with Gerardo - he''s been keeping me updated on our order &amp; is super friendly &amp; helpful. I'm very happy with how he's been handling my order.</t>
  </si>
  <si>
    <t>This entire online order has been a nightmare. The first chair had a broken seat and left arm piece. The second chair, the shipping box was totally destroyed and the seat of the chair was broken.  Jadeen has reordered the needed pieces, but it will be another 7-10 business days till receipt.   Hopefully, these items will be in useable condition.  Today, I only received the corner section of the sectional outdoor sofa.  I am currently on hold while another customer service representative, Patience, is checking on the whereabouts of the other pieces.  These items were fairly expensive and I am highly disappointed with this whole transaction.  I feel Home Depot needs to provide some type of reimbursement for all the trouble and issues with this order.  Rest assured, I will not be buying this type of items from Home Depot again.</t>
  </si>
  <si>
    <t>Diana was excellent but manufacturer did not hhave the part I required. Had to go to the store and they resolved issue.  Thanks to Diana for everything she did.</t>
  </si>
  <si>
    <t>Never received call back!</t>
  </si>
  <si>
    <t>Just great customer service...thank You</t>
  </si>
  <si>
    <t>liliana was very nice,polite, all of that could be expected. i dont think there would be anything she coild have done to make it any easier.</t>
  </si>
  <si>
    <t>I would like to take the opportunity to recognize your customer care associate Miriam who followed up on a regular basis to keep me informed pertaining her efforts to resolve my issue.  I would give Miriam a 10 on a 1 to 10 scale with 10 being the highest rating for her truly empathetic customer service..</t>
  </si>
  <si>
    <t>Omar was extremely helpful.</t>
  </si>
  <si>
    <t>While I was very disappointed in the fact that our Gazebo purchase did not go as planned, and the manufacturer could not replace the missing and damaged pieces, Home Depot and Maria did an amazing job providing us with a level of customer service that is very appreciated. 
They went the extra mile submitting our requests and following up with us multiple times to ensure we received the proper communications and that the manufacturer had reached out to us as they stated they would, while answering all our questions.</t>
  </si>
  <si>
    <t>After discussing my concern, Liz said she would get back to me within 24 hours. It has been three days and she has not contacted me.</t>
  </si>
  <si>
    <t>Maria went above and beyond to try and resolve my issue. Turned out I bought the appliance at another store.</t>
  </si>
  <si>
    <t>The phone agent was amazing but I have not heard anything from the store manager yet</t>
  </si>
  <si>
    <t>Linda was very helpful. I received a called from Jamie the Home Depot manager in Benton, AR who said call him back and he would help me. I call him back twice and was place on hold for over 30mins each time. Therefore I got in my car and drive over 30mins to be told he had left the store. I call Jamie again on Tuesday 5-31-22, was placed on hold then after I told the agent who I was; she said he was at lunch. I said , no problem would you pls ask him to reach out to Larry Edmond 501-454-9622; I NEVER RECEIVED A CALL. Hopefully this is not what Home Depot represents after I spent approximately $5000.00 in his store Monday and can CANCEL EACH ORDER&amp;&amp;.this is not acceptable and hopefully it lands in the right hands and the right thing is done. Thanks</t>
  </si>
  <si>
    <t>question 3 is somewhat confusing. I think it means how good was the support.</t>
  </si>
  <si>
    <t>I am surprised a replacement globe for a light fixture was not available in Canada.  The cost of shipping and replacement part plus U.S. exchange is greater than buying an entire new ceiling fan from the local store.</t>
  </si>
  <si>
    <t>As a loyal customer of Home Depot since your store was established in Greenwood Village, CO I was extremely disappointed that you didn''t make an exception to my return w/o a receipt for less than $27.  Instead, I will do most of my home improvement shopping at Lowe's &amp; Walmart from now on.  I didn't think your resolution of this matter was customer service oriented.  In fact, based upon our family's circumstances, Amanda &amp; your staff was extremely insensitive. With my wife recently having a heart attack, lung cancer &amp; brain surgeries, as well as my having 2 back surgeries on account of my military service, if I were you, I'd be embarrassed to say I represented Home Depot's customer service team.</t>
  </si>
  <si>
    <t>Next time I need the paint department I will see if customer service has improved and the one employee is enjoying providing Customer Service!</t>
  </si>
  <si>
    <t>After having spent thousands of dollars over the past several years, I will never darken the doors of any Home Depot facility!  
The lack of merchandise, help and everything produced in CHINA has finally awakened me to the fact that there are other avenues to purchase goods.  What was one of my favorite destinations has now become garbage.</t>
  </si>
  <si>
    <t>I STILL HAVE NOT HEARD AYTHING FROM A 
TECHNICIAN!</t>
  </si>
  <si>
    <t>Completely unacceptable that I''m being charged over $1000 for 2 lounge chairs that were both broken when received.  It will now not be until the end of July before this is resolved.  Will think twice about ordering larger items from Home Depot in the future.</t>
  </si>
  <si>
    <t>She was efficient, professional, and problem solved very well.</t>
  </si>
  <si>
    <t>We were referred to a separate vendor to order the replacement part.  The photos submitted to Home Depot were not forwarded to the vendor.
  We had to climb back up a 15 foot ladder to obtain serial numbers.  The numbers created by Home Depot were not compatible with the new vendor ordering process.
We felt like we had to start all over again with the new vendor.  One week later and multiple phone calls, the part has not been ordered.</t>
  </si>
  <si>
    <t>Necesito q notifiquen cuando llega el pedido, gracias</t>
  </si>
  <si>
    <t>Jorge was awesome. Home Depot needs to fix the IT bug that prevents edits made to an order after an initial issue with it is opened</t>
  </si>
  <si>
    <t>Great follow up</t>
  </si>
  <si>
    <t>Customer service was great, however your product was not. I special ordered cabinets. It took forever for me to receive them and then once I hung them on the wall, they fell apart.  They were stapled together. I thought I was getting better cabinets  for the amount of money that I spent. They were horrible and all my crackpots and dishes broke when they fell off the wall.</t>
  </si>
  <si>
    <t>Raul was diligent in getting back to me with information and was persistent about making sure we had covered all avenues.  In the end my problem was solved and my light works as it should again.  He did a great job.  I felt he went above and beyond for me.  He is a keeper.</t>
  </si>
  <si>
    <t>Other than having extra parts in the store.</t>
  </si>
  <si>
    <t>You_x0019_re very thorough with follow up. I was looking for a solution. You_x0019_re answer was no, without looking for solution.</t>
  </si>
  <si>
    <t>Have tried to reach out to Frank about parts I need to order.  He has not responded to my email and this is delaying my getting my Fan to work properly.</t>
  </si>
  <si>
    <t>I appreciate the resolution of giving me a credit when it was past the return policy. Everyone I spoke with was so helpful in wanting to resolve it. Because of the resolution it makes me want to shop at Home Depot. For number 3 I scored it that because I was on the phone for over 1 hour to resolve it.</t>
  </si>
  <si>
    <t>Your customer care professional are just outstanding!!! I personally appreciate the care, concern, support they have all given to me during this situation with GE and it outside vendors. My problems are still ongoing....I still have not gotten my stove...it was not delivered with the refrigerator. I hope Homedepot is aware that these outside vendors do represent it''s company!!! They should be held accountable for these many errors that has caused me so many headaches =)</t>
  </si>
  <si>
    <t>Took two days and five phone calls to get someone to help. I was sent to some Foreign person that had no clue what he was doing. I was sent to another Foreign person and he wasn_x0019_t any better. If these people are assigned to help customers they are doing a lousy job!</t>
  </si>
  <si>
    <t>It would be nice to be able to order replacement parts under warranty. 
Having to return entire products to the store is a waste of my time and resources</t>
  </si>
  <si>
    <t>Very nice and professional. She called be later when a tech was available to answer mg question.I rec my part quickly. Thank you.</t>
  </si>
  <si>
    <t>letter sent '' strongly disapprove, re veteran's 10 % discount that requires a cell phone for authoriztion.</t>
  </si>
  <si>
    <t>price match OWES ME OVER $300  which after more than 45 days  still has not occured  look up order no wp32355608  from store 3018   my refund is STUCK in there computer since the end of april  HELP</t>
  </si>
  <si>
    <t>This has not been solved. They told us to send everything back as there are no parts but the set is still available online. This is fully together other than the table and it was a lot of work.
All we want is a table leg and a cushion or a refund on those pieces to buy elsewhere. We do not want you pick up the whole set.
I am waiting for a response from my last email. Somewhat upset ot is hard to get this finalized.
Thank you Barb Taylor</t>
  </si>
  <si>
    <t>A lot of front-line reps need more training</t>
  </si>
  <si>
    <t>Had to get transferred on the phone several times before they finally got me to the right person. Once I found her she was a great help.</t>
  </si>
  <si>
    <t>I really hope something can be done about making the parking area safer for everyone</t>
  </si>
  <si>
    <t>Jim the store manager was the worst !!!
Had FEDEX tracking showing item delivered but he swore it was not. I would hope he gets retrained.
I will gladly drive an hour round trip just not to shop at HD because of Jim.</t>
  </si>
  <si>
    <t>very quick help with the limited information I had.  I was very surprised and pleased to get such a quick answer</t>
  </si>
  <si>
    <t>Excellent costumer care from James.   Attentive to my issue and very polite and responsive.</t>
  </si>
  <si>
    <t>Everything went well, and I am glad that my sink is fixed. I am pleased with the service I received. I have always thought good of Home Depot, and this is an example of that fine service that I am talking about. Great Job!!</t>
  </si>
  <si>
    <t>Cesar was definitely a super customer service representative. He knows what he is doing. He is patient, knowledgeable and I was very happy with the service he provided to me. I got what I asked in a vey timely manner. I wish you will have a lot of Customer Rep like Cesar that cares of the customer. Thank you Cesar. Job Well Done.</t>
  </si>
  <si>
    <t>Have to call back several times put on hold for long periods still did not get the issue resolved very poor service</t>
  </si>
  <si>
    <t>I would have liked a faster solution, I still have not received a call from the general manager.</t>
  </si>
  <si>
    <t>Customer need to know, the product that needed help to put together.</t>
  </si>
  <si>
    <t>Ms Jessica was awesome!! Great professionalism !!</t>
  </si>
  <si>
    <t>will probably never go back to the yulee florida home depot again and will probably cancel my credit card and let everyone I do business with not to go there.</t>
  </si>
  <si>
    <t>Use American workers!!!!!!</t>
  </si>
  <si>
    <t>Something needs to change in regards to Veterans and getting their 10% discount.  Fernando was polite and helpful  The policy needs to be revised.  Older Veterans cannot keep up with the app policy.</t>
  </si>
  <si>
    <t>This was second time I had to call about price matching.the San Bernardino store on 21 street needs to train their employees better on people skills and just straight out courtesy when working with customers.</t>
  </si>
  <si>
    <t>Item is available I purchased in store had it it delivered this is now the 3rd time order has been rescheduled and was told first come first serve item is supposedly on back order?!? What the fu@#. Item is still showing available. I''m still waiting for my item. SCREW HOME DEPOT</t>
  </si>
  <si>
    <t>It would_x0019_ve been nice to get something accomplished. It took a week and a half of them asking me for pictures, receipts and what my address was. After all that, there is no parts available and I_x0019_m just suppose to return the 500lb toolbox to the store.</t>
  </si>
  <si>
    <t>The customer service I received on line was totally different from the store. In the store I was very disappointed for the fact that I purchased a product that I paid to be assembled and was being cheated out of my new product. I don_x0019_t own a truck so I_x0019_ll be paying another fee for the third trip to pick up my fireplace/ tv stand. I_x0019_m hoping that they call me this time because they neglect to call me to pick it up last week. This has been a very trying time for me with this store unlike no other store I_x0019_ve ever shopped at.</t>
  </si>
  <si>
    <t>Very Helpful and friendly</t>
  </si>
  <si>
    <t>I would love to have a clerk in person instead of self checkout. Not sure why I always have trouble with it.</t>
  </si>
  <si>
    <t>James gave me the phone number to contact a technician after the Thanksgiving holiday. He also looked up my receipt and e mailed me a copy. No complaints about this experience.</t>
  </si>
  <si>
    <t>Follow through on promise and I will be happy.</t>
  </si>
  <si>
    <t>I called customer service 3 times and they were terrible.  They hung up on me.  I_x0019_m very disappointed</t>
  </si>
  <si>
    <t>Michelle did an excellent job taking care of our warranty issue.  Now we are waiting for the replaced item to be sent to us.  I think Michelle did everything possible to take care of our problem in a timely manner!</t>
  </si>
  <si>
    <t>I received great customer service. I don''t think you could improve great customer service. Great employees that help customers will definitely make me shop more at Home Depot. Please thank the customer service representative that helped me.</t>
  </si>
  <si>
    <t>Give Diego a raise!</t>
  </si>
  <si>
    <t>kevin was very helpfull</t>
  </si>
  <si>
    <t>Representative was prompt, knowledgeable and helpful.</t>
  </si>
  <si>
    <t>It seamed to me that all of the parties involved in the resolution of my opportunity with my purchase at Home Depot were not communicating with each other? At the very least there should have been more notes to my account based on what the issue was and had all parties have the same communication on the issue. A simple call back from the local Home Depot would have made a huge difference in how I feel about the poor customer service.</t>
  </si>
  <si>
    <t>Alonso was very helpful and contacted me with updates on my request.  We were able to finalize things to more than my satisfaction.</t>
  </si>
  <si>
    <t>This counter top purchase and soon install has really been a terrible experience.  From the rudeness from your vendor has really made me rethink purchasing and cabinets or countertops from Home Depot.  You need to really check on your vendors to see if they are working up to your standards.  I am now working with the regional rep and hope this installation turns out well.  Very unhappy at this point.  Ordered in June and no December for instatll.  I ordered my kitchen cabinets and countertops from a small company and everything was installed within 9 weeks.  I am very impressed with them.</t>
  </si>
  <si>
    <t>1.5 hours on the phone with the products rep to get warranty repair that can_x0019_t give me the eta on the transformer that they are sending.</t>
  </si>
  <si>
    <t>It was a great experience to speak with a knowledgeable person who genuinely wanted to resolve the situation.</t>
  </si>
  <si>
    <t>I ordered a fire pit ring a month and a half ago and received it promptly; however, the correct hardware for assembly was not in the box.  I contacted Home Depot and they said that the fire pit ring was from an outside provider and that they would contact them for me.  After several back and forth emails I still have yet to received the hardware.  Please correct this.
Thanks,
Will Taylor</t>
  </si>
  <si>
    <t>Mauro was very friendly and helpful. He has made getting my replacement items easy and convenient.</t>
  </si>
  <si>
    <t>Kenisha was awesome! Super helpful and a very good communicator. She gave me a couple options to resolve my issue and helped me understand the pros/cons of each option. I really appreciate her help.</t>
  </si>
  <si>
    <t>The service I received was above and beyond. Enrique did everything he could to help me and I truly appreciate it. I really thought after that call that nothing was going to come of it. Then I not only received a phone call but also an email that the replacement plug was on its way. I even said to Enrique I hope I got a survey so I could let the company know how helpful he was. Definitely an employee you want to hold on to. Thank you again Enrique!</t>
  </si>
  <si>
    <t>Omar was extremely helpful, knowledgeable, and friendly and made me have an excellent customer service experience. This was one of the best and easiest customer service calls I_x0019_ve made to any company recently and I really appreciate Omar_x0019_s help.</t>
  </si>
  <si>
    <t>Michelle was able to resolve the issue swiftly and professionally.</t>
  </si>
  <si>
    <t>Omar was very helpful.  I am just hoping my needed replacement part arrives soon.</t>
  </si>
  <si>
    <t>I had a light go out that was still under warranty, but was no longer available.  She worked very hard to find some sort of solution.  I am happy with the outcome (basically a home depot gift certificate for the amount).  She was very nice and accomodating.</t>
  </si>
  <si>
    <t>I would have preferred a replacement part but a wait of 4 - 6 weeks is too long.  Replacement parts should be readily available.  My project is already behind schedule due to a late delivery and I could not wait another 4 -6 weeks for a replacement.  
This is nothing against the customer service agent.  She was very helpful.  She explained all the options clearly and promptly processed the account credit.</t>
  </si>
  <si>
    <t>Sonica made the difference. From her follow up calls and true compassion, she was genuine throughout the process. Listens and understands. It_x0019_s truly hard to find someone that cares like Sonica did. Thank you, Sonica!</t>
  </si>
  <si>
    <t>For years you offered a 5 percent contractors discount.  That has gone away and now all I get is a gas rewards offer which is totally useless.  
Will most likely suspend my purchases at the depot as much as possible.  I would average around $40,000.00 a year yet get no discount.  The military guy who spends just a few hundred or maybe a bit more gets 10 percent.  Seems totally wrong to me.</t>
  </si>
  <si>
    <t>My needs was not taken care of
Especially as a pro member That spends a lot of money at Home Depot &amp; have a Home Depot credit card
I_x0019_m completely dissatisfied</t>
  </si>
  <si>
    <t>Thanks for the help!</t>
  </si>
  <si>
    <t>my wife and I are very disappointed with Home Depot carpet sales/measuring ...in store Home Depot associate was very helpful picking out carpet then giving us a quote... your Home Depot measurement employee hiked up the price considerably .. was told by the instore employee the carpet we chose qualified for free installation, free carpet removal &amp; disposal, and free furniture moving ... the estimate after measuring included $600.00 for carpet install..$525.00 for furniture moving..  and 10% waste of carpet &amp; padding... which increased the price more than $2000.00 .. It appears Home Depot indulges in BAIT &amp; SWITCH ADVERTIZING..</t>
  </si>
  <si>
    <t>Todo estuvo excelente quede muy satisfecho. 
Muy buena comunicación y seguimiento por parte 
de la asociada TELMA.
EXLENTE TRABAJO. 
GRACIAS.</t>
  </si>
  <si>
    <t>Christel was  helpful</t>
  </si>
  <si>
    <t>Was a great experience</t>
  </si>
  <si>
    <t>This is a very aspirational survey response. Daniel was great and did absolutely everything he could to help me, but the jury''s still out on whether Home Depot itself will stand up on its end. We'll know if ten to fifteen business days, I guess.</t>
  </si>
  <si>
    <t>Diego is very nice and helped to get the issue resolved. 5 Stars for his excellent service.</t>
  </si>
  <si>
    <t>Jorge was helpful.  Provided the information I needed.  Problem was this was my second call.  Got cut off after over 40 minutes.  Then called back and waited another 20 minutes.  Wait times are on you, Home Depot.  Not sure where the fault lies on the first call.  Call back feature should be in place.  Nor should anyone have to wait over one hour, in total, to get a simple question answered.</t>
  </si>
  <si>
    <t>Contacted Home Depot Nov 3,2021 18:09 EDT....
received Order Number: 211172256 and return authorization 67976245 on Nov 19 2021
Nov 22 carrier calls 10:00am and advises they will pick up order by 17:00
Nov 23 carrier shows up 1 day late at 13:00
Nov 27 received call from Jose M who advises Canada Home Depot will process refund.
Nov 30: text chat with Maria A - advises refund can take 7 days
Nov 30 I advise her its been 7 days
Nov 30 Maria replies back 7-14 days
I want my refund of $958.24 today</t>
  </si>
  <si>
    <t>waiting for the part to arrive, but I was told it will be in a few days.</t>
  </si>
  <si>
    <t>Less call wait time for</t>
  </si>
  <si>
    <t>The agent was great that I spoke with</t>
  </si>
  <si>
    <t>It took 2weeks and 4 trips to the Home Depot to get a charge removed from my credit card, very poor customer service. 
Not at the store level but at the corporate level.</t>
  </si>
  <si>
    <t>I had to speak to 4-5 different people in one effort and was simply recited policy without a clear answer or recognition that I was heard.  Relative to previous customer service experiences over the past year which were so amazingly positive that I would consistently find a way (or go out of my way) to purchase from Home Depot with price matching etc, now I may simply go wherever the best price is - Amazon etc.</t>
  </si>
  <si>
    <t>For an "out-of-box: failure having to wait a week to 10 days for a resolution is unacceptable.</t>
  </si>
  <si>
    <t>I have yet to receive a call back from the district manager, instead I received a call from the manager I was calling to report my interaction with.</t>
  </si>
  <si>
    <t>I kept being transferred to different departments which nothing got resolved because there was no knowledge of store events and no one could direct me to their supervisor or follow a chain of command.</t>
  </si>
  <si>
    <t>It_x0019_s it the regional managers hands which I been asking for.  Store in Gastonia is worst in nation.</t>
  </si>
  <si>
    <t>Ericka was very polite and patient , my problem was with 3rd party and she was knowledgeable and took her time and made sure they are going to take care my problem . I can_x0019_t say enough about her politeness and caring about Home Depo Customers . People like her make me continue shopping from you . Hope your company has more associates like her .</t>
  </si>
  <si>
    <t>I suggest that you request at the entrance door that customers refrain from bringing in their pets.
The stores are hectic especially on the weekends and we the customers don''t need to avoid unknown dogs that may bite and they will. Also I personally after checking out carrying my purchases almost tripped over TWO dogs on leashes miniacly crisscrossing  my direction leaving the store. 
 On November 28, 2022 I walked into the Annapolis MD Home depot and before I could walk further into the store a dog almost jumped on me. THIS HAS TO STOP ITS A SAFETY ISSUE.</t>
  </si>
  <si>
    <t>They sent me the wrong parts. The ones they sent me are silver, but I need BRONZE, not brushed nickel</t>
  </si>
  <si>
    <t>Something is seriously wrong with your processes and systems if a customer cannot update their telephone number when it changes by verifying their identity thru other security steps.  I moved and updated this info with over 2 dozen other companies with no issues.  I have stopped caring about whether or not I can shop online with Home Depot - there are too many other companies out there. So if they want to verify my phone number by texting my old cell phone - I_x0019_ll just take my business elsewhere.  I_x0019_m done spending time trying to fix this - as my letter explained &amp; only to have Porchia tell me to _x001C_call customer service_x001D_ because she could not help &amp; when I have already done that three different times.</t>
  </si>
  <si>
    <t>I have submitted $247.00 in rebate slips, for the 11% and got no where.  Until I can finally get my rebates resolved, I''ll just go to Menards for now.</t>
  </si>
  <si>
    <t>Yes I would not have anybody Purchase unfinished cabinet doors they are done wrong the middle panel is made of MDF would you can_x0019_t stain it your ad said you can thank you</t>
  </si>
  <si>
    <t>Very courteous, knowledgeable, professional. Very nice experience with him.</t>
  </si>
  <si>
    <t>Everyone acted in a professional manner.
I am totally satisfied!</t>
  </si>
  <si>
    <t>Maria was so helpful a, knowledgeable and professional. Sometimes you do not see that for customer service like this so Maria was a breath of fresh air.  It appears that the situation is resolved and I am just waiting on the replacement part.  Maria was also friendly which made me confident that I had the right representative.</t>
  </si>
  <si>
    <t>Don''t know who Pedro is but the guy I talked to from Home Depot had me send a pic of my receipt and a pic of the product problem to the manufacturer.  I did that but never heard back from the manufacturer.</t>
  </si>
  <si>
    <t>He was very polite, sharp and extremely helpful</t>
  </si>
  <si>
    <t>Chris was professional and helpful. He also sounded like he knew what he was doing which is hard to find now in customer service.</t>
  </si>
  <si>
    <t>At the store I worked with a gentleman I believe named Mike. He was fantastic. Very helpful. 
Thank you Mike, and Home Depot.</t>
  </si>
  <si>
    <t>Keep up the good work</t>
  </si>
  <si>
    <t>Shipping delays due to the pandemic is unfortunate considering the new swivel caster is coming from China, I imagine it may take a while. I''m not quite sure why new casters whether made of steel or polyurethane weren't an item the store would carry or at least have an option to purchase.</t>
  </si>
  <si>
    <t>I know not to buy anything from Home Depot online because it has never been right. 
My wife wanted a Christmas Tree and the stores around use were out. I went to order one that was 40 miles away and after I placed the order it was over 90 miles away. I canceled the order because they changed locations. It you. 2 seconds to take my money but you would not give it back for 3-5 days! If that wasn_x0019_t bad enough, I found another one that was closer and you took you 2 seconds to take the money again and when I went there you sold me a tree you didn_x0019_t even have. 
I don_x0019_t buy online from you and now my wife won_x0019_t either. Your customer service absolutely was terrible when I called. Now after this weekend I will shop at Menards and Lowes before I even check your store. I_x0019_m a contractor and have little tolerance for the way your employees in customer service handled it. When it is your mistake, you should credit it back right away. 
My wife went down to get the tree that was 90 miles away because I refused to go. You had almost 1300.00 tied up of my money and I only had one tree. She learned her lesson and now she won_x0019_t ever go there unless it_x0019_s her last option. 
Poor customer service.</t>
  </si>
  <si>
    <t>Gracias</t>
  </si>
  <si>
    <t>I appreciate Erendira_x0019_s time and help. She was very kind and knowledgeable also help me with the issue.</t>
  </si>
  <si>
    <t>I called to find out where to get the manufacturer date left a message and never got a callback</t>
  </si>
  <si>
    <t>The wait time was pretty long - over 40 minutes.  Once connected, the agent was very helpful.</t>
  </si>
  <si>
    <t>alfredo is a very thorough customer care service rep!
he made me feel at ease through the entire process and made sure he kept me updated at all times.
in my opinion, he is a strong asset to home depot customer care service!</t>
  </si>
  <si>
    <t>Julio went above and beyond in helping me. He even followed up after the fact to ensure I was taken care of. I haven_x0019_t had customer service to that level from a big store in years.</t>
  </si>
  <si>
    <t>Got my parts</t>
  </si>
  <si>
    <t>Metchilyn was a SUPER STAR!!  Solved my missing remote control problem in less than 5 minutes!</t>
  </si>
  <si>
    <t>she was very helpful</t>
  </si>
  <si>
    <t>Gladys was a pleasure to speak to &amp; help resolve my issues quickly!  GREAT CUSTOMER SERVICE</t>
  </si>
  <si>
    <t>Carlos was super helpful very nice guy and waited for me to receive the copy of my receipt on my e-mail. Everything was good.</t>
  </si>
  <si>
    <t>Ella fue muy amable y gentil, quede muy satisfecha.</t>
  </si>
  <si>
    <t>Latifah was fantastic, she even called me the next day to provide me with an update. I REALLY appriciate the follow up and great customer service.</t>
  </si>
  <si>
    <t>I''m not sure who Deborah is and I'm not aware of a</t>
  </si>
  <si>
    <t>Minced was extremely friendly &amp; helpful. Was hoping the store where we purchased the tree would sell us the floor tree model that worked as there were no additional trees in stock</t>
  </si>
  <si>
    <t>Horrible customer service.
No one knows whats going on!</t>
  </si>
  <si>
    <t>It is not personal but her office took unreasonably long time to respond to my complaint to the corporate office although she apologized for the delay She did not respond to my last e mail.</t>
  </si>
  <si>
    <t>I asked for all charges made since the beginning of 2021 and I got a report from 2019</t>
  </si>
  <si>
    <t>I still never heard back from someone regarding my credit for the order I cancelled. Porchia was extremely helpful and went out of her way to try and straighten this out for me.</t>
  </si>
  <si>
    <t>Loaders refused to load my purchase.
I will not be coming back to Home Depot again.
I will be closing my Home Depot Account</t>
  </si>
  <si>
    <t>Sharon is a professional and courteous customer service person. Made my experience so much easier and better, thanks!</t>
  </si>
  <si>
    <t>I was told do to delays I would. Recieve free delivery.  As of today credit hasn''t been issued.</t>
  </si>
  <si>
    <t>None at this time</t>
  </si>
  <si>
    <t>I WAS to receive a credit for a broken microwave but had not received it as of 01 Dec 2021</t>
  </si>
  <si>
    <t>I would like to provide direct feedback to decision makers within the Home Depot organization.  Jonathon was quite impressive!  His demeanor, professionalism and ability to hear and address my concerns was exceptional&amp; I would also like to share my in store experience so that management has a front row understanding on how it impacts the customers decision to buy goods and services&amp;. Thank you</t>
  </si>
  <si>
    <t>Everything was easy to fix and it was done quickly. However, the replacement AC adapter that was sent is still not the right one.</t>
  </si>
  <si>
    <t>I''m extremely disappointed with the whole issue. I'm a General Contractor for 32 years now. I've bought tens of thousands of dollars of materials from Home Depot over the years. 
I've been a dedicated consumer of Hampton Bay products. 
This is the first time I've had an issue with Home Depot or Hampton Bay (Home Depot) 
Hugo confirms that the table set is Hampton Bay, yet he cannot find 'who manufactured it' ... 
Then I need to find a receipt for the table, chairs and umbrella set. I can't find it...  Why do I need it? It was built by Hampton Bay, which is Home Depot. 
I have a useless table with out the glass top. No replacement tops are available? 
Not acceptable. I will not buy from Home Depot again, and direct my subcontractors to do the same. I'll never buy Hampton Bay products ever again. 
I spent a ton of money on this set. I have no recourse but to buy another set. 
It will not be from Home Depot!
Thanks for nothing !</t>
  </si>
  <si>
    <t>Still waiting for parts. Fingers crossed.</t>
  </si>
  <si>
    <t>It was really impressive that I called the Saturday before Thanksgiving needing to replace a defective part on my fireplace disk and received a return phone calle on Wednesday saying that it had been shipped and then I received it the next Wednesday - not too bad considering the long holday weekend between the two Wednesdays.  Well done everyone.</t>
  </si>
  <si>
    <t>Lorena was very patient and courteous with me. Very knowledgeable about returns. Thank you very much to her!!</t>
  </si>
  <si>
    <t>Haven''t got new replacement yet</t>
  </si>
  <si>
    <t>Tania was great and her follow up was amazing! I hope to hear from her again to follow up on my parts request when parts are available in the future! Glad she is part of the Home Depot team.
Nik</t>
  </si>
  <si>
    <t>The Rating I provided is for the Water Heater issue I had under 5 year Labor Warranty from Home Depot. I spent over 2 hours at Burbank Home Depot trying to get the Service that I paid for but an assistant manager told me that my Labor Warranty was expired while I still had 3 more years!!!
I finally called the Warranty Center myself and was helped by them but it took long. We were left without Hot Water for 4 days during Thanksgiving and Weekend!
Here is what can be improved by Home Depot:
The Warranty Center should never treat the Water Heater issues the same as other appliances, why? Because, for example, if your Stove is Broken, you can always buy food from outside but if your Water Heater is Broken, you can not buy Hot water from outside!
That said, The Water Heater issues must be Treated as Emergency and should have Service people available 24/7 to fix the Water Heater ASAP.
As of now, the Warranty company works with a bunch of Service people who don_x0019_t work on Weekends or after hours! This Leaves Customers without Hot Water for too long and creates desperate situation in cold season.
Again, Please treat the Water Heater issues as Emergencies so to avoid frustrated and dissatisfied customers. 
Thank you,
Edik</t>
  </si>
  <si>
    <t>Deigo was very understanding</t>
  </si>
  <si>
    <t>Brittany was very helpful in this situation.
I do appreciate what she was able to do for me.</t>
  </si>
  <si>
    <t>It took 3 calls to get to Greta, who was very helpful.</t>
  </si>
  <si>
    <t>not much you can do as there is an ongoing issue at moment which i am trying to get resolved by talking still to support people at moment about flushing issues with the new toilet i bought. they are giving me suggestions on ways to resolve issue.</t>
  </si>
  <si>
    <t>Shipping seems to be a problem for Home Depot, I ordered two bathroom vanities. Both were damaged in shipping. One was so bad, I did not receive it, and it could not be reordered. The second one I received. When I removed the packaging, it was damaged.  I notified Home DepotI was told that I exceeded the return date. I''m stuck with a damaged vanity and I'm pissed. Very pissed.</t>
  </si>
  <si>
    <t>I_x0019_m still waiting for shipping information on the controller to our Christmas tree. We need it ASAP. As far as customer service it was great. I just want my kids to have a Christmas tree. 
Deborah Waterman</t>
  </si>
  <si>
    <t>On 10/30/2021, I contacted the Home Depot Customer Care line via phone, and then followed up via email regarding a defective 30 in Sadler round fire pit.  I was told that the parts department would be able to replace the defective parts or send a new fire pit.  on 11/30/2021, I received an email a month later to return the firepit to the store to exchange / or get a full refund.  I am extremely dissatisfied with the lack of product backing and the replacement parts and or new firepit shipment.  I recently had knee surgery and am unable to drive to a store location.</t>
  </si>
  <si>
    <t>My problem was never resolved. I reached out a few times and was promised a call back but never received it</t>
  </si>
  <si>
    <t>She was very professional, helpful and friendly</t>
  </si>
  <si>
    <t>My claim was sent to the manufacturer on nov 23, since that time I have had 4 additional contacts with the manufacturer, with no resolution. First they called to troubleshoot, and had me plug and unplug things. Then they emailed that they had the receipt, but they needed a picture of the tree not working, which I sent. Then they emailed to request a copy of the receipt  that they already had. The email stating that they had the receipt was actually attached! I replied saying they already had it. Then called and emailed to ask which tier of the tree needed replacement. The subject line on the email was _x001C_re: top tier not lighting_x001D_. I called back&amp;20 minutes on hold. She said yes they had all the info, and she would have them get back to me the same day&amp;that was Wednesday&amp;.nothing yet.</t>
  </si>
  <si>
    <t>Thanks Jade!</t>
  </si>
  <si>
    <t>The matter is not yet resolved.  In fact, the matter hasn''t even been discussed.  The local store failed to contact me until my second complaint to customer care, and then left only a phone message.  On 12/1 I went to the store seeking to speak with the person that had called me.  On 12/2 I went back to the store and dealt with a rude and aggressive underling that informed me the case was closed with customer care.  I will be back in the store later today, still seeking to speak with the person that called me.
I have no idea who Johnathon is.
I bought an FHA foreclosure last December and spent 7 months rehabbing the property.  About $10,000 was spent, none at Home Depot.  In fact, my account has had a credit balance all year.  I will continue to spend my money with your competitors until this matter is resolved to my satisfaction.</t>
  </si>
  <si>
    <t>I was really surprised snd impressed because he cared about my issue and gave me a solution and I felt heard</t>
  </si>
  <si>
    <t>You could dtart carrying  replacement parts for your products</t>
  </si>
  <si>
    <t>Jose was wonderful. He was very polite and helpful. The guy deserves a raise!!</t>
  </si>
  <si>
    <t>The product I bought did not work properly therefore I had to call customer service. Jorge was very helpful and he ordered the part I needed to hopefully correct the issue.  Of course if it does not arrive in a timely manner or does not fix the issue I will be very dissatisfied with the HomeDepot.</t>
  </si>
  <si>
    <t>Great attitude!  Professional and friendly!  Solved my problem!</t>
  </si>
  <si>
    <t>Todo muy bien y satisfecha. El de telma super y muy amable gracias</t>
  </si>
  <si>
    <t>Christel was perfect</t>
  </si>
  <si>
    <t>The cover for the LP fire pit was received with a dent in it. I received a replacement 2 days later ( impressed with the turn around) but it is warped and the paint is bubbled.  The quality standards need improvement.
Regards -</t>
  </si>
  <si>
    <t>Did not have a replacement part for a Christmas Tree that is under warranty.  So I''m SOL.</t>
  </si>
  <si>
    <t>Kayreena was ok</t>
  </si>
  <si>
    <t>you should have responded to phone calls and emails on a more timely basis</t>
  </si>
  <si>
    <t>The wait time on phone was very long.</t>
  </si>
  <si>
    <t>Everyone I spoke to was courteous and polite.  I see the problem as a Quality Control issue with the manufacturer but there didn_x0019_t seem to be a sufficient way to correct the underlying issue which was missing parts.</t>
  </si>
  <si>
    <t>I would be nice if "wait time" for a human is shorter.</t>
  </si>
  <si>
    <t>I spoke with a representative who indicated the information I needed would be sent to me via email and a phone call would be received to insure I got this information I required. After waiting 43 minutes on hold to get this information I have yet to be contacted either by email or phone. Truly bad customer service.</t>
  </si>
  <si>
    <t>Alexis was very professional, and quickly came to a fair resolution to my issue. I am completely satisfied with Home Depot and Alexis.</t>
  </si>
  <si>
    <t>Truly a helpful experience. Great resolution and convenient way to get to it. Bravo!</t>
  </si>
  <si>
    <t>Erendira was excellent. She took care of my issue right away and followed up exactly when she said she would. Thank you so much.</t>
  </si>
  <si>
    <t>Fast response.  Caring customer service.  Problem resolved within days.</t>
  </si>
  <si>
    <t>Great customer service!  Received the replacement part in the mail today as promised.  Jose was personable, professional and knowledgeable.</t>
  </si>
  <si>
    <t>While I was very pleased that HD was shipping me parts to fix the tree, I won_x0019_t know if it resolved the problem till after I get and install the parts. If it does, then I will be extremely pleased that we didn_x0019_t have to return it.</t>
  </si>
  <si>
    <t>Everything went great - couldn''t ask for any better service!</t>
  </si>
  <si>
    <t>Was on hold a long time!!!
When lady answered everything went extremely well parts I deed are one the way.</t>
  </si>
  <si>
    <t>Although our call was disconnected your customer service was very friendly from the beginning.</t>
  </si>
  <si>
    <t>John, You worked your magic. 
Thank you very much for all your help. 
Enjoy the Christmas season.</t>
  </si>
  <si>
    <t>Julio was extremely helpful in trying to solve the issue.</t>
  </si>
  <si>
    <t>Everything was perfect</t>
  </si>
  <si>
    <t>Helpful and caring.</t>
  </si>
  <si>
    <t>Alison was very nice and helpful.</t>
  </si>
  <si>
    <t>Was hung up on during first call after waiting 20 minutes. Called back and still waited 20 minutes. Problem was resolved fairly and properly.</t>
  </si>
  <si>
    <t>Offered to call manufacturer told me they didn_x0019_t answer offered me no solution and item was available and for shipping</t>
  </si>
  <si>
    <t>Still waiting for parts to my fan that were missing when the box was opened.</t>
  </si>
  <si>
    <t>I will never shop at the Home Depot again due to the lack of training respect and courtesy that your employees have your company needs to go back and restrain its employees also further and train your employees on loss prevention and make sure that they understand the elements of loss prevention I am saddened and disgusted by my experience this past Sunday I will never return to your stores again being falsely accused of theft is disgusting.</t>
  </si>
  <si>
    <t>Claude could not give me any more information on my inquiry other than that''s the way the system works. I asked where this policy was posted and he could not give me any further information. This was very much akin to being told "because I said so" and nothing more. Because of this situation that has happened more than once, I will take my companies business to the other hardware store the exact same distance at the Home Depot is for me. Me and my business will no longer do business with the Home Depot</t>
  </si>
  <si>
    <t>My entire experience with Home Depot was horrible and I plan to make sure that everyone is warned not to use flooring from Home Depot .</t>
  </si>
  <si>
    <t>Service was great</t>
  </si>
  <si>
    <t>The item we required was not available therefore our issue was not resolved.</t>
  </si>
  <si>
    <t>No, it all went well</t>
  </si>
  <si>
    <t>I believe the fraudulent purchase in this case was shipped from Luckey, OH to Capital city, MD</t>
  </si>
  <si>
    <t>it has been several weeks and i still have no resolution to this issue.</t>
  </si>
  <si>
    <t>First tech said she would call back...and never did. Second tech had it resolved quickly and easily. Give her a raise</t>
  </si>
  <si>
    <t>I cancelled my Home Depot order as Home Depot was not willing provide adequate customer service at the store level (0659) or online.  I purchased the items same day at a different supplier.  I will no longer shop at any Home Depot due to the utter breakdown of customer service at all levels.</t>
  </si>
  <si>
    <t>I was told I would be called back in 24- 48 hors.  It never happened so I called again and was advised the part had been shipped</t>
  </si>
  <si>
    <t>Customer Care than not contact me, they contacted my wife even though I left my phone number and my email. I work as a project manager for a restoration company  on call so I did not have time to get in contact with Home Depot customer care yet. However I tried resolving the issue myself and it just got another issue to discuss</t>
  </si>
  <si>
    <t>No one called or emailed me back.</t>
  </si>
  <si>
    <t>An absolute disaster with no help from your people or the installer at all. Have used Home Depot before for roof installation and others with no problem.  Cannot believe this is the way you want to do business. No one seems to want to listen to what actually went on. Have been advised to go to the attorney general with this but I_x0019_m reluctant to do as I think somebody in your home office should do the right thing. Please respond ASAP  so can decide exactly what options your installer gave me can be responded to. and/or action to take.  Perhaps you should get the message thread from installer Mitchell Plumbing, Heating &amp; Cooling salesman Chris @ 412-906-0208
Richard Henderson
623-584-7998</t>
  </si>
  <si>
    <t>Mason was very responsive, efficient, and courteous. 
Please give him my compliments. Nik</t>
  </si>
  <si>
    <t>The departmental phone service needs improvement, many departments fail to answer phone calls.</t>
  </si>
  <si>
    <t>Told him I had already tried an Aerator and it was not the problem.  Insisted on sending a replacement Aerator. Cheap plastic part of faucet is the problem.</t>
  </si>
  <si>
    <t xml:space="preserve">Ramee made the whole process quick and painless. She was able to help solve my problem in the most friendliest manner. 
Thank You =
</t>
  </si>
  <si>
    <t>We purchased a file cabinet that came with broken hardware. It took a couple of hours to get the file cabinet together, only to find out that the hardware was broken. So I called customer service to see if we could get the missing piece but it was unavailable. James did what he could but there was really nothing he could do to help our situation. So now I have to take this file cabinet back to the Home Depot store to return it. It_x0019_s just kind of a pain. I wish that y_x0019_all kept extra hardware in stock for these type of situations.</t>
  </si>
  <si>
    <t>Nothing has been fixed yet. The rep will be at my house tomorrow.</t>
  </si>
  <si>
    <t>Was good service.</t>
  </si>
  <si>
    <t>John is a great CSR. He did a great job of researching my issue (early failure of LED post lights) He has put in a warranty replacement order for the failed units to save me a 30 mile trip to the Home Depot that has stock for exchange. I hope that they will arrive before Christmas.</t>
  </si>
  <si>
    <t>Excellent customer service!</t>
  </si>
  <si>
    <t>Do not think I really understand the issue.</t>
  </si>
  <si>
    <t>I have not been contacted by the store mngr.. I will discontinue to shop there the 1013 store is a mess... mistocked items in the wrong spot I will shop at Lowes or ace I will finish my back yard with Lowe..</t>
  </si>
  <si>
    <t>The gal who helped me was EXTRAORDINARILY kind and professional.</t>
  </si>
  <si>
    <t>Still have not received my order that was claimed to have been delivered on 11/29/21.  When I called to inquire, I repeatedly was placed on hold for extended periods between no less than 4 call transfers.  Call was disconnected by Cust Service reps three times while they tried transferring to another dept.  Twice I received return calls which I appreciated.  The third dropped call I did not get a return call.  All reps were polite enough, but I still don''t have my order and have no clue where it was delivered.  An experience I know that will cause me to never make another online purchase from home depot</t>
  </si>
  <si>
    <t>I had a 10% off a 299 purchase.    I was not showing up.  I called CS before hitting total on the online order and the CS person said the credit card company takes off the 10%  That did not sound correct.   I told the CS that in July I had made an instore purchase same type offer and the 10% came off at the check out and was reflected on the receipt.  She then said it will happen once you hit total. I did not see that either, so she said once the transaction showed up in her system, she would take it off herself.   It appears that happened, and I appreciate the help.       When I was making that purchase in TN the customer service counter also had issues ringing the transaction with 10% off.    She at first said it didn''t apply then I read the coupon to her and she said yes you are correct.   You guys might need to improve the coupon offers from the credit card company to ensure they work easily.</t>
  </si>
  <si>
    <t>I have no complaints with Elsie &amp; her service rec_x0019_d on 11/28/2021.  I am unfortunately dissatisfied with Home Depot &amp; my special order of storm doors with installation placed as of July 2021 of which I have yet to receive products installation of but have made monthly payments as of August for product haven_x0019_t rec_x0019_d nor have I had any communication as to the status of since Oct 26.  Last communication was initiated by myself trying to find the status of &amp; as of Dec 3 I have yet to receive a call, nor an email as to status.  This is very poor customer service.  I understand backorder do to demand &amp; now COVID but going on 6 mths is very poor customer service</t>
  </si>
  <si>
    <t>Wasn''t happy with the "Customer Service" at the store in Kenai Alaska. WILL DEFINETLY BE BUYING MORE FROM LOWES!!!!!!!!!!!!!!!!!!!!!!!!!!!!!!!!!!!!!!!!!!!!!!!!!!!!!!!!!!!!!</t>
  </si>
  <si>
    <t>No issue with porches but the person she transferred me to is another story. He didn_x0019_t listen to me then in the middle of me trying to explain he hung up on me</t>
  </si>
  <si>
    <t>I don''t like your policies regarding Veteran discounts. It should be all veterans like Lowes.</t>
  </si>
  <si>
    <t>Home depot is a unpleasant experience I have ever had with a big company like your. I was on hold max 50 minute''s minimal. I paid for a product I don't have and stuck with paying for  Assembly cost that couldn't be completed due to it being defective. On top of number of calls to get this company configure to come out to do an incomplete job. Home depot offer me a 150.00 dollar gift card but can't take the charge off for the dresser. So basically you aren't giving me anything I paying for my own gift card, Home depot being such a large company should be ashamed of yourself and I plan to report this situation to Bob, survey write corporate. I will never do business with this company  and I plan to cancel my card.</t>
  </si>
  <si>
    <t>Spent hours on the phone with a different departments once I got through we got disconnected and they never called me back</t>
  </si>
  <si>
    <t>Your process needs more tweaking me for</t>
  </si>
  <si>
    <t>The plumber (Mr. Gray) was great.
The problem was that for two weeks, no one contacted me about when to schedule a service (the store told me that I will hear within 2 business days).  It took me three phone calls to finally get the schedule to install.  The people at the store were of no help.  Fortunately, Shanice (301-537-3089) called me a was able to schedule the service.
Again, Mr. Gray and Shanice were great.  It was the people at the store that were lacking!</t>
  </si>
  <si>
    <t>Why are you sending me a a survey when work (corrections)
are onginng - Contunious plumbing problem. A Delta plumber is scheduled to be here between 10 an 12 noon. It is now 11:35. Have not herd from anyone. Delta is to correct the problem they created on their last visit. Garbage Disposal is leaking. Last app''t was between 4 to 6 pm. They should up a 7:30 pm. Didn't fix the problem. Third app't they promised to be here at 8 AM. Arrived at 10:59 am. Who knows where they are today.</t>
  </si>
  <si>
    <t>First of all my name is not tana shields but no one wants to correct that. Two you have my email with someone in Colorado and no one wants to correct that.
I do not shop on line 
Will not shop on line if you cannot get things corrected</t>
  </si>
  <si>
    <t>My tree(the Case number) is still not fixed. Have not heard anything this week. I called to ask what was happening and the rep put me on hold for 10mins then hung up on me.</t>
  </si>
  <si>
    <t>This case is still ongoing and unresolved.  So far Lisa as the front-line agent has been good; however, I have received the wrong parts as part of the warranty service and part of my concern has not been addressed.  The ultimate outcome of this case might change my level of satisfaction with THD.</t>
  </si>
  <si>
    <t>Easiest return/exchange in recent memory.  Give that lady a raise!</t>
  </si>
  <si>
    <t>Original service rep did not have correct information regarding my problem, and promised a callback in 2 business days..  Sakinah responded more than one day late.  I ended up returning the product for another before Sakinah''s call, and the part that was missing from my original purchase was not in stock.  So, despite Sakinah being helpful, your whole service system was faulty and useless.  And not having replacement parts for Christmas trees is kinda ridiculous.</t>
  </si>
  <si>
    <t>Was told i would receive my order on November 16. I still have not yet received half of my order on December 2. No one can tell me where my order is or when i will receive it. Very displeased. Will tell anyone that asks where i got my flooring, if i ever get it, do not got to Home Depot. Worst experience ordering any product from any company.</t>
  </si>
  <si>
    <t>My issue has not been resolved!!! Call me at 404-392-4921</t>
  </si>
  <si>
    <t>How about sending me a survey at the end of my warranty issue not to start the process</t>
  </si>
  <si>
    <t>Devon was very helpful. My biggest complaint is with the store itself. When Devon contacted the store manager and was told the order would be in in 4 weeks.  I suspect the order was not entered into the system correctly and was corrected when the store manager was contacted.</t>
  </si>
  <si>
    <t>Nice pleasant person to work with.</t>
  </si>
  <si>
    <t>Brenda was great and such a delight to communicate with.  She listened to my problem and was able to correct it with no problem. 
I have ordered quite a few things from Home Depot in the last couple of weeks and had to call a few times for different reasons.  I have to say each time no matter who I talked to the customer service was great.  Keep up the good work.</t>
  </si>
  <si>
    <t>Csr was friendly but no one helped me, bounced around multiple places, finally got someone with warranty, said not covered, placed me on hold for 20 mins awaiting a whirlpool rep that was supposed to assist. No one ever did.</t>
  </si>
  <si>
    <t>Develop a moral compass</t>
  </si>
  <si>
    <t>I just received the parts for my leaking faucet.  While they do fit my faucet, they are not the "rubber and spring" seals, but rather the valve mechanism onto which the faucet handle fits.  Meanwhile the main valve to the faucet is off to prevent major dripping.</t>
  </si>
  <si>
    <t>Order got reordered. Today they delivered my package but left it by the side of the road. I have an extremely long driveway. Please ask them to place delivery at my house and not on the side of the road.</t>
  </si>
  <si>
    <t>Sharon was nice and helpful, but she told me I_x0019_d hear from somebody to resolve my problem and I haven_x0019_t heard from anybody and my problem is still not resolved.  I_x0019_m
Not too happy about this!</t>
  </si>
  <si>
    <t>Tanya @ the service desk goes out of her way to make sure your needs are resolved    .Love her!</t>
  </si>
  <si>
    <t>Home Depot is becoming more and more like Wal-Mart every day.  They don_x0019_t care any more.   We will now try to avoid them at all cost.</t>
  </si>
  <si>
    <t>No controller available for brand new Christmas tree. My option was remove all decorations and return tree for refund or replacement. I finally contacted company. They are sending controller.</t>
  </si>
  <si>
    <t>Very difficult to understand the person trying to help me, seem to be mumbling</t>
  </si>
  <si>
    <t>Yea your customer service sucks impossible to get someone to act talk to and when you do know no body has an answer for you. Embarrassing and ashamed</t>
  </si>
  <si>
    <t>My case is still unresolved after three days and I have no idea when it will get resolved</t>
  </si>
  <si>
    <t>Replacement part is pending. What does that mean? I was not told i would get an email and shipping info in 3 days. Email says pending and 3 days pass no delivery info</t>
  </si>
  <si>
    <t>Everything was easy enough to follow and Shaquan was very helpful in taking care of my call and my request. 
                                                                  Thank you</t>
  </si>
  <si>
    <t>Very professional and courteous</t>
  </si>
  <si>
    <t>Thank you so much for the excellent customer service.
                 Thanks John</t>
  </si>
  <si>
    <t>Impressively fast service. Thank you for correcting the damage right away.</t>
  </si>
  <si>
    <t>I had a brand new deck installed and the contractor put in your lighting transformer. Unfortunately I cannot register it so it will be under warranty because obviously I don_x0019_t have the receipt. I sent him a text asking for a copy of the receipt and haven_x0019_t had any response so now I can_x0019_t register the transformer.</t>
  </si>
  <si>
    <t>Augustin was very pleasant to work with. He was very patient and kind in helping me to resolve the problem i had.  He displayed a very good  attitude toward me as a customer of Home Depot.  You definitely have a _x001C_winner_x001D_ in this employee. 
More customer service sites could benefit from an employee like Augustin.</t>
  </si>
  <si>
    <t>esta encuesta no menciona por lo que llame. Una queja en unas de las tiendas. Quedaron en dejarme saber el status y nada. En realidad no les importa. Siempre es lo mismo, Cojen la queja y no se si la procesan, HOME DEPOT se cree que es el unico sitio donde comprar. Ese incidente en la tienda me hizo ir a LOWES a comprar. 
att
Migdalia figueroa 
786-307-7345</t>
  </si>
  <si>
    <t>Your company / merchandise carrier made a Father_x0019_s Day gift terrible you destroyed my gift from my kids your company has no moral compass it_x0019_s just toss it around like trash and the best part of it you delivered some ones return that was destroyed and returned and you sent it to me just terrible.</t>
  </si>
  <si>
    <t>Emanuel tried to help me, but you do not carry parts for HamptonBay solar landscape lights.
He did get me a deal on a new light kit which included an extension wire.
May thanks to Emmannuel.
Bill Malosky</t>
  </si>
  <si>
    <t>Isaac''s assistance was much appreciated!</t>
  </si>
  <si>
    <t>Josh, the person helped me to resolve the issue went above and beyond to find a solution. Really appreciate his dedication to his customers and your company. 
Thank you</t>
  </si>
  <si>
    <t>Jose provided us with remarkable service.  He was very courteous, polite and professional.  Wish that we received top notch customer service from other businesses that we frequent regularly.</t>
  </si>
  <si>
    <t>Process was very easy and helpful.. I purchased my item as a end of season special... and had no problem rectifying the issue... 
Very good process....</t>
  </si>
  <si>
    <t>The customer service person was extremely helpful and courteous</t>
  </si>
  <si>
    <t>Jesus was pleasant, friendly, efficient and did a great job of taking care and of my concerns. I couldn_x0019_t of asked for anything more!</t>
  </si>
  <si>
    <t>Excellent people</t>
  </si>
  <si>
    <t>As a handicap individual is why I had all this delivered - I was instructed to dismantle the delivery in the road of a pallet of Rock and 21 2x8x16_x0019_ deck lumber boards next time and make driver wait&amp; Well being disabled that would take me all day! So end result was we will pick up wood if you band and strap but not bring you more until you pay delivery fee again- So as I shop your competitor they deliver and pick up for occurrence like this! I_x0019_m extremely disappointed and dissatisfied with Home Depot! We spend A lot however handicap doesn_x0019_t fit your criteria. It wasn_x0019_t til i returned the wood I met Brenda at the Orland store I really received help! Brenda went above and beyond to help me! End result is Brenda was saving grace! I will never order and deliver again with services like this! If Orland can_x0019_t help well I_x0019_m Menards now!</t>
  </si>
  <si>
    <t>Always been a great place to shop</t>
  </si>
  <si>
    <t>Samuel was incredibly helpful and thorough.  I wish all customer service individuals were that efficient and helpful!</t>
  </si>
  <si>
    <t>Shipping to me was fast to correct my issue. Thank you!</t>
  </si>
  <si>
    <t>All went well. Thank you.</t>
  </si>
  <si>
    <t>I was not satisfied with Customer Care_x0019_s response, but it wasn_x0019_t his fault. Apparently Tool Rental is handled by the individual stores. The particular store in Zephyrhills Florida was terrible. It_x0019_s three days later and I still haven_x0019_t received the promised call when my reserved rental (which they rented to someone else) arrived. 
To solve the problem, I went to the Carrolwood Florida store to rent another one. They were as wonderful as the Zephyrhills store was terrible. Unfortunately I do not know the name of the two guys who helped me, but they were great. There was also a store associate named Doug who was extremely helpful as well.
The Carrolwood store was great.  Customer Care was not helpful because the Zephyrhills store was so profoundly unhelpful.</t>
  </si>
  <si>
    <t>I have spent over $15000 there. And the fact that something that you guys delivered broke and won''t replace it as absolutely ridiculous.
My renovations have been put off</t>
  </si>
  <si>
    <t>Not at this time. Thank you.</t>
  </si>
  <si>
    <t>I appreciate the quick replacement of damaged parts with minimal effort necessary. The staff were very courteous.</t>
  </si>
  <si>
    <t>Maribel was great getting back to me several times BUT the process to get the refund from Kevin in Parks (mulch losts it_x0019_s color within a week of purchase) was the worst customer service. I had to physically go back to the store with my receipt, even though I sent all the information to Kevin via email and phone calls, to get the credit back on my credit card (almost an hour drive each way). I emailed Kevin that it was a great inconvenience&amp;he never responded. Took over 2 weeks to get my refund with several emails and phone calls. Disappointed in your process</t>
  </si>
  <si>
    <t>The most helpful and satisfying experience I_x0019_ve had when calling customer service.</t>
  </si>
  <si>
    <t>David was very professional and handled my issues with excellence!</t>
  </si>
  <si>
    <t>Jose was ver efficient at getting
our problem resolved.  He communicated with us very step of the way.  I would rate Jose a 10!</t>
  </si>
  <si>
    <t>Gladys was such a angel. My grandpa before he passed away bought me at the set I was inquiring about for the wrench however it couldn''t be sold individually since I had the socket still in my possession just not the driver I felt like his gift was going to waste but she sent me a gift card to get a new set so I have a driver and extra sockets just in case something would happen I'm so thankful for that. She's an angel and you guys should give her way more money for the job if she does. She wore my heart up and gave me faith in humanity again and that's hard to come by. Straight up she deserves a promotion</t>
  </si>
  <si>
    <t>No everything went smoothly 
I have not received any confirmation that the replacement part has shipped</t>
  </si>
  <si>
    <t>Delisha was the consimate professional. She listened to my problem, came to an unexpected resolution for me, which resolved the problem. Extremely pleased with her professionalism and assistance.</t>
  </si>
  <si>
    <t>I purchased the Hampton Bay North Pond 52 inch ceiling fan.  A professional electrician tried to install this item.  A grinding sound was present within the mechanism even after three attempts on reinstall/reconnect.  This was not resolved on Saturday.  I promptly returned the item on Sunday.  While I received a full refund, my payment to the electrician ($150) is now a lost investment for me.  The fan itself seemed very flimsy as compared to the existing 30 year old fan I was replacing.  The electrician was instructed to reinstall my existing old fan which works perfectly.  I thought I was _x001C_upgrading_x001D_ to a newer model in this century.  Obviously, I was mistake .  Hampton Bay is relying on the customer to provided quality control.  I was told to call back after Fourth of July holiday to talk through the issue with a factory specialist. I would not have the electrician on hand at further expense, and I would have no idea what about the nature of the electrical instructions/corrections to be provided.  This suggestion was absurd.
I respectfully request that Home Depot/Hampton Bay reimburse me for the electrician charge of $150.  I have made major purchases at Home Depot over the recent years (Kraftmaid kitchen remodel for example) and spend hundreds of dollars at HD every month.  I could easily drive further to Lowes.
The fan was purchased at Pickett Street Alexandria and returned to Frontier Drive Springfield VA.  
I expect someone to contact me at my email address which you have for this case number.
I can provided receipts for the fan and the electrician .
Thank you in advance for your attention and expected resolution.</t>
  </si>
  <si>
    <t>Edwin was knowledgeable &amp; patient.  He obviously had great training but he was a "natural" on the phone!</t>
  </si>
  <si>
    <t>Jesus was perfect
So was Erin
However, you could not get us a solution
i was disappointed that our $3300 could only net us a 250-dollar gift card to fix the problem.
Please call me
Anthony 818 319 3690</t>
  </si>
  <si>
    <t>Tone was extremely helpful</t>
  </si>
  <si>
    <t>I was told i would be sent s $15 gift certificate since there was no replacement parts but still have not received anything???</t>
  </si>
  <si>
    <t>Mincey was a pleasure to speak with. She did everything in her power to help me and did an excellent job in doing so. Thank you very much.</t>
  </si>
  <si>
    <t>Totally happy with the experience.</t>
  </si>
  <si>
    <t>Any time I have had to engage with online or phone support from the Home Depot it has been excellent! Ramee did a great job!</t>
  </si>
  <si>
    <t>I guess the customer escalation team listen to voicemail from your customers, tried to have a call back prior to 11AM EDT and I would only get calls after 1PM.
I was glad they did get delivered. no excuses here</t>
  </si>
  <si>
    <t>The part that was sent di_x000F_ not repair my fan.  I both emailed and left a voice mail for Darryus on 7/4 asking for a response for what next steps are, no response to date.  I will be contacting again to get assistance</t>
  </si>
  <si>
    <t>The Home Depot stores and the on line Home Depot.com need to be one unit.</t>
  </si>
  <si>
    <t>I tried the texting system and it took quite some time.  Ultimately, after making contact with a real person on it, I was advised to call another number.  It was a total waste of time.
However, when I made contact with DARRYUS, he was able to take care of my issue expeditiously.  For that, I am grateful.</t>
  </si>
  <si>
    <t>Darryus showed empathy, intelligence and understanding. He provided excellent customer service. He listened. He processed the issue quickly and easily. He made me thankful to Home Depot. He should be given a raise. =_x0003_.</t>
  </si>
  <si>
    <t>I am disappointed with the overall experience of ordering my garage storage system.  I will be several weeks if not a couple months getting what I wanted due to the damage the original shipment had when I received it. 
The customer service reps did fine - just the overall shipping/delivery of damaged goods and the length of time to resolve is very disappointing.</t>
  </si>
  <si>
    <t>Not sure how this was done, but my name is Chris, not Rick. 
See the email address this survey was sent to. 
Omar was top notch though. An absolute pleasure to deal with. He was very patient and took his time reviewing everything.</t>
  </si>
  <si>
    <t>My resin wicker patio furniture is falling apart after 5 1/2 years, so I_x0019_m kind of disappointed.
I spoke to the manufacturer, and they no longer make replacement parts. So a seven piece fdining set is basically has a 5 1/2 yr. life span.  
Seems odd because we cover it in the fall and it doesn_x0019_t get opened up back until the spring every year</t>
  </si>
  <si>
    <t>Detailed and helpful</t>
  </si>
  <si>
    <t>Home Depot customer service is horrible especially being such a big business. I_x0019_ve never dealt with people who were not willing to help me out with my situation before. A simple return past the due date that they could not make an exception for when all I wanted was store credit to use back in Home Depot. Everyone I spoke with kept saying there_x0019_s nothing we can do ,,,repeating it over and over. I am very unsatisfied with the service I have spent already upwards of $30,000 in your stores and once my project which is a full house renovation I_x0019_m doing on my own will have spent upwards of $200,000. And to loose a customer because your willing to give a store credit maybe worth $200 is ridiculous. I am already in the process of contacting the news about this and taking my business to Loews. I am a hard working nyc resident a nurse to be specific,,and my husband works for con Edison. I have made it my mission to let everyone I know and come across not to shop at Home Depot. I am extremely unsatisfied with my service for the managers of the store and specifically the customer service rep I spoke with who never seemed to care enough to even try to think of a solution or even make a one time courtesy for us. Please do not send me any more surveys. Thank you.</t>
  </si>
  <si>
    <t>Thanks for making it easy.  Wow!</t>
  </si>
  <si>
    <t>Bob put the ZING IN AMAZING!! True AMERICAN!!</t>
  </si>
  <si>
    <t>Great job</t>
  </si>
  <si>
    <t>Very organized, polite, and knowledgeable. Aria made an unfortunate situation relaxing and easy to deal with. This was a Husky toolbox issue. She set everything up for me, then Saturday morning I went in and took care of everything 1-2-3. I have been a Home Depot customer for 25 years and this is my first issue. I''m pleased to know the support is there and the attitude is positive and accommodating. Aria made it easy thanks again.</t>
  </si>
  <si>
    <t>When you buy a 500 tree. And it falls apart. Definitely shouldn_x0019_t mail out lights for customer to put on themselves. Extremely ridiculous. I would send out a whole new tree before I made a customer that spent that much money on a tree put the lights on it. For the money spent it should be better quality.</t>
  </si>
  <si>
    <t>Both levels of support were excellent.  Appreciate Dondre diligence with waiting for support</t>
  </si>
  <si>
    <t>I paid full price for the Christmas tree which has two rows of lights that are not working. The tree is no longer in stock. I have decided to keep the tree. Is there anything Home Depot can do to compensate me for the defected tree? It was $299.
Thank You,
Helen Nicolosi</t>
  </si>
  <si>
    <t>None! Raymunda was very helpful and listened to my concerns.</t>
  </si>
  <si>
    <t>Your phone system made it hard to hear your representative. She was patient and kind.</t>
  </si>
  <si>
    <t>Raymonda was very pleasant and very professional to deal with. Hopefully the correct part will show up in the mail soon.</t>
  </si>
  <si>
    <t>Me gustaría que cumplieran con la entrega de las órdenes a tiempo, porque en lo personal yo hice mi orden de ventanas el 10 de octubre y asta la fecha no las tienen listas. Muchas gracias, por su atención.</t>
  </si>
  <si>
    <t>Long wait time not good for waiting waiting 2 hours unacceptable.</t>
  </si>
  <si>
    <t>great customer service from Alfredo</t>
  </si>
  <si>
    <t>EREMDORA is about as good as you get when dealing with customers.  OUTSTANDING Service.</t>
  </si>
  <si>
    <t>Jose was very helpful in resolving the issue of the missing tool from my order. He was able to get it for me from a a local store. He was kind and very knowledgeable. Thanks</t>
  </si>
  <si>
    <t>Jose very pleasant helpful</t>
  </si>
  <si>
    <t>Finally getting my part</t>
  </si>
  <si>
    <t>Customer service person was good   Disappointed in company not sending missing part</t>
  </si>
  <si>
    <t>Get rid of foreign telemarket people cannot understand what they are saying and they did not get my order finance for 24 months as I requested on orderWD87896663 that I bought for over $1000.00 ?</t>
  </si>
  <si>
    <t>Yo compré dos ceiling fans Hampton Bay modelo Mena porque en la página web de The Home Depot aparecía que tenía 6247 CFM. Cuando llegó a casa y lo instalé no echaba el aire que yo esperaba. Después me di cuenta que en la caja decía que tenía 4667 CFM. Fue un error de parte de The Home Depot en mostrar los CFM incorrectos. Yo nunca compro ceiling fans de menos de 5,000 CFM.
Ahora, yo no vivo en USA y devolver esos dos ceiling fans es muy costoso para mí.
No se de que manera podrían ayudarme a solucionar este problema que se debió a un error por parte de The Home Depot.
Saludos,
Cesar Pastor.</t>
  </si>
  <si>
    <t>Carlos was very pleasant and helpful, as well as, the gentleman in the complaints department. They both listened to my issues and quickly offered a resolution. I really appreciate them both.</t>
  </si>
  <si>
    <t>It has now been days since my last msg to Bellingham Home Depot GM and still have not had the curiosity of a return call to address my issue with Home Depot.  I have even tried to reach her through email and still no response.   I would and do expect better from Home Depot.   Home Depot over quoted fascia boards by 8 each at $120+ each = $960 over charged for material not needed.  This was not an error on my part and they will not accept a return even though i am within the 90 day return policy.  As a single widowed parent I cannot afford to be out over $900.  This is a huge financial burden on me.  I would greatly appreciate home depot honoring their return policy.  And when I called and spoke with the Pro Desk manager Daria, she was extremely confrontational, condescending and rude.  This was not my first experience dealing with her and she has been less than pleasant to deal with.  I do not want to deal with her in regards to this case.  
Kindest regards 
Maureen Jakstis</t>
  </si>
  <si>
    <t>I did a schedule to return a shed on Friday, I waited the entire day, the shed is in my driveway, ( almost 300 lbs), and nobody came
I called to costume service and reschedule just to Tuesday, and don_x0019_t have exactly time to come! Many inconvenients to return, I_x0019_m very upset and disappointed</t>
  </si>
  <si>
    <t>Tone was extremely helpful and conscientious.</t>
  </si>
  <si>
    <t>I contacted Home Depot about HUSKY replacement parts. HUSKY is Home Depot''s brand. What I was told was a joke. The representative said that HUSKY doesn't actually make any products, they farm them out to various manufacturers. I was not able to contact the manufacturer of my item directly. The only way to get replacement parts is through a middle man "HUSKY".
I will never recommend anyone buy a Husky product.
When you contact Kobalt, you speak with Kobalt for replacement parts.
When you contact Craftsman, you speak with Craftsman for replacement parts.
When you contact Husky, you speak to a middle man that cannot help you.</t>
  </si>
  <si>
    <t>Not a solution at all I get two different stories from Home Depot.</t>
  </si>
  <si>
    <t>Excellent customer service but the system is definitely not working. I purchased a 5 year protection plan but it_x0019_s implementation is far from satisfactory. Miscommunication with Samsung and Home Depot needs to be worked on. I still cannot get my washing machine serviced because Samsung needs to make the repair with Home Depot_x0019_s protection plan. !!!Please honor your promise. The plan was purchased so that it will be useful after the warranty has passed.</t>
  </si>
  <si>
    <t>You said only 3 questions dont change agreements are agreements  have a nice day.</t>
  </si>
  <si>
    <t>Everything was fine</t>
  </si>
  <si>
    <t>Replacement parts not received yet</t>
  </si>
  <si>
    <t>It never should have gotten to this point!!!</t>
  </si>
  <si>
    <t>I have no issue with Home Depot.  Ebony was great, as well as Maggie at the Wilkins Twp. Home Depot.
My problem is RAS Delivery Service.  They refused to drive up my driveway, which is paved and clear.  There is a turn-around at the top, which I told the driver.  His response to me was to ask if I had a pick-up truck.  UPS, FedEx and other suppliers do not have a problem with deliveries.  
I suggest you find an alternate delivery service.  Upon talking to other people, I have found that they have also had issues.  Thank you for asking my opinion.</t>
  </si>
  <si>
    <t>Everyone helped me with getting my online order resolved.  I ended up talking to the local Home Depot and they credited my account for the five Husky shelves I purchased.</t>
  </si>
  <si>
    <t>Denise was great, the store was not.</t>
  </si>
  <si>
    <t>I received a prompt and concerned response recognizing the problems I am having with The Home Depot.</t>
  </si>
  <si>
    <t>Bridget''s incredibly perfect.</t>
  </si>
  <si>
    <t>I went to the store (local) first to get help with my problem (replacement part) and was very disappointed with the assistance rendered.</t>
  </si>
  <si>
    <t>Took awhile to get the correct answer but she was helpful and thorough</t>
  </si>
  <si>
    <t>Everyone involved from the initial phone call to the follow up email was great and the process was easy.  The piece broke, it was under warranty and it was taken care quickly.  Great work!</t>
  </si>
  <si>
    <t>Kory was great and very willing to help.  Long wait time, but I understand.</t>
  </si>
  <si>
    <t>Extraordinary customer service. The two ladies I worked with were top notch in helping me. Thanks!</t>
  </si>
  <si>
    <t>Nichelle was extremely nice and cordial , she represented Home Depot admiraly</t>
  </si>
  <si>
    <t>When my first 46" Husky Tool Chest in Blue arrived at Home Depot assembled on delivery day 11/29, the delivery people called to say it was dented badly on the side so I canceled that unit.  However, only the black or white was available and because I did not like either, I was torn and decided on white first, then black causing Brie and Sanjia problems with having to change the paperwork.  When Brie called to order the black, she mentioned that a 52" was available in the blue, I first thought it would not fit but by the time I was able to reach Sanjia right away, she had done the paperwork.  However, she politely changed the order to the 52" blue and gave me $100 off for my troubles with the original order.  Both gals were courteous and accommodating while under all that stress of the paperwork.  And Home Depot was nice enough to give me the discount.  I appreciated it a lot.  The 52" unit was delivered 11/4/21 and in perfect condition by two very nice delivery people.  I would definitely work with the Glassgow Home Depot in the future.  Thank you Brie and Sanjia.</t>
  </si>
  <si>
    <t>Brenda is excellent! She was very knowledgeable and kept me informed throughout the process.</t>
  </si>
  <si>
    <t>Problem resolved in a very timely manner. Package was here before I expected. Installing part was simple and saved me a lot of work.</t>
  </si>
  <si>
    <t>Lorena was the best. She kept on top of things and made sure I knew what was going on every step of the way. She was wonderful. You could not ask for a better employee! I had contacted Home Depot because of a warranty issue. If all companies had employees like Lorena, they would all be very satisfied customers!</t>
  </si>
  <si>
    <t>Shatannia was a great help.</t>
  </si>
  <si>
    <t>I had to call 3 times and still didn''t get it done, so I have to call again on Monday.  I was on hold the first time for 30 minutes, then talked to someone only to have them hang up on me.  The second time I called, I was on hold again for over 20 minutes and then it went directly to a satisfaction survey and I never got to talk to anyone. The third time I called, I was on hold for about 25 minutes and talked to someone only to be told that IT dept wasn't available on the weekend and I would have to call back on Monday.  What a hassle.  I bought the electric fireplace and the remote control still doesn't work after being sent a replacement for it.  The entire fireplace is put together, so I don't know how I would even return it at this point since I can't carry it or move it.</t>
  </si>
  <si>
    <t>Great Customer Service allows me to continue to shop, now that my problem is resolved. I enjoy shopping at The Home Depot!</t>
  </si>
  <si>
    <t>Wish HD could expedite parts needed for repairs more quicker. Called one day and placed the order, then got a notice 3 days later that the part was ordered that day and not the day I called. Now having to wait again 7-10 days for parts. Parts should have been Fed Ex NDA to repair something already purchased and not usable.</t>
  </si>
  <si>
    <t>Still not accomplished.   Employees at local Home Depot can''t figure it out or find it.   It has taken me hours so far and haven't gotten anywhere.</t>
  </si>
  <si>
    <t>I have not heard from Home Depot regarding the outcome of my complaint. I am waiting to hear when the hardware for the three Anderson windows will arrive. Thank you</t>
  </si>
  <si>
    <t>While it it not fault of Agnes'', my matter was not resolved. I was unable to attain the part needed for my product due to it not being under warranty and I could not receive information on what part was actually needed to I could try to purchase it elsewhere. I bought a very expensive 9ft Christmas tree yo use for years to come and now I cannot even continue to use it because I needed a replacement plug. I won't be spending money with a company that cannot uphold customer satisfaction.</t>
  </si>
  <si>
    <t>Agnes sent me the eCoupon for new batteries for my new landscaping lights.  Now I can''t find the AA NiCad batteries,1000 mAh at Home Depot online or in the store.nor a replacement light for the 1 bad light I have.  I purchased &amp; have receipts for 18 lights.   If  you can help with my problem, please contact me at 502-423-9930 (h or 502-262-3768 (c).  Thanks.</t>
  </si>
  <si>
    <t>Jorge was extremely helpful and efficient with our request!</t>
  </si>
  <si>
    <t>Give George a Big Thank You.</t>
  </si>
  <si>
    <t>I appreciate the speedy service of delivering the part that I needed. Thanks so much</t>
  </si>
  <si>
    <t>I am supposed to get a gift certificate for $70. To date I have not received it. When I do I_x0019_ll be a happy camper. Until then I_x0019_m just satisfied.</t>
  </si>
  <si>
    <t>Quit selling known defective Christmas trees.  If HD knows there is a known defect on any product, you should ensure that the product going out your door is not defective.  You guys are sending me a part for the defect but now I have to wait a week to 10 days (if there are no delays) for a part that may or may not cure the issue.  This is all during December when we need to trim the tree and start putting presents under it.  I''m a very good Home Depot customer but I am very disappointed in this purchase considering you guys could have saved me a lot of hassle.</t>
  </si>
  <si>
    <t>Fast service</t>
  </si>
  <si>
    <t>There is a promo for if you buy 6+ appliances you get $750 off. We bought 6 appliances but we_x0019_re unable to get the discount because two of the items were not available to order at the same time, so we had to come back a different day to order them when they came into stock. ALL SIX appliances were ordered within the promotional period&amp;just not on the same time due to Home Depot_x0019_s availability&amp;which is not OUR problem. If they were available we would have bought them all the same date. I_x0019_m very dissatisfied that home depot cannot even honor the discount with all of the appliances ordered within the promo date range. We spent $15k on appliances alone and probably have $100k more we will need to spend to update our home, but after this I do not feel like we should do anymore of that spending at home depot.</t>
  </si>
  <si>
    <t>Well I was disappointed in the trees malfunction problem. 2 new tress two problems  Took one back. The tree I took back has stopped working.Then I purchased a different tree. trees same problem. But they said they would send me the plugs and remotes. So hopefully this will fix the problem. I purchased (T20 and T30) Both 7 .5 feet.  Maria was very helpful. Thank You Dore Phillips</t>
  </si>
  <si>
    <t>Not impressed with quality of parts and accessories in the assembly of the Kensington electric fireplace and tv stand.  Limited warranty runs out as electric fireplace itself takes a shit. Unacceptable in my eyes.</t>
  </si>
  <si>
    <t>Why is Home Depot still selling product on their selves when they know the product is defective.  Offering repair parts that will take 7-10 business days is crazy on Christmas Trees.  If the customer is willing to keep the product it should be overnight shipping.   
Sad to say they still have this tree on display in their stores and will sell to some customer at the last minute to try to make a profit.</t>
  </si>
  <si>
    <t>I was supposed to recieve a 25$ gift card , 3 days ago.. still didnt recieve it. Disapointed.</t>
  </si>
  <si>
    <t>I went into the Home Depot store to order the parts - you gave me specific numbers to order from.   I was there for over an hour working with multiple people - and they calling multiple other people and they still haven''t figured out how to order.   If you knew exactly what the order number was and how to do it - WHY can't you have just ordered it.   Sent me a scan or something to go pay for it and then sent it to the store.   Why is it so complicated.</t>
  </si>
  <si>
    <t>I had purchased an extended warranty through you for a cooktop I had problems with it I called the company they kept fixing it for five times and it broke down again for the sixth when does this end so I got frustrated and call Home Depot Walmart bought the warranty from I don_x0019_t know what we_x0019_re gonna do with the machine because it_x0019_s brokenAlthough I fall under the no lemon law the bio should be done and I should be reimbursed which the company asurion doesn_x0019_t approve</t>
  </si>
  <si>
    <t>Kasida was extremely helpful, answered all my questions and made sure I knew what to expect every step of the way. It was a pleasure to have someone like that helping to resolve the issue. I was very happy with the product we bought, very good quality and would definitely recommend to others. Thanks!</t>
  </si>
  <si>
    <t>It took weeks after calling and leaving messages so many times until finally I got hold of Kasida and she was excellent. 
So I must say thanks to her and the other lady that I can have my faucet not spraying down my kitchen for the holidays 
THANK YOU KASIDA</t>
  </si>
  <si>
    <t>No one seem to listen, they all seemed to think I wanted replacement heater.  I do not have a receipt, as you know they fade out with time and are unable to read.I told them it was definitely over a year old possibly. two years old.
The heater works BUT cuts off after 10 or 15 seconds. (Thermal cutoff bad???) Raise temperature knob and it will come back on and run for 10 to 15 seconds.
Hate to disregard heater due to simple fix, is parts or PC board available for this heater?
Mary Lea Mitchell
Mlmitchell52602@gmail.com</t>
  </si>
  <si>
    <t>I had a problem with my Christmas tree but I_x0019_m having an even bigger problem with the fact I have to wait on Customer Service regarding a matter I_x0019_m trying to have solved before Christmas. At this point I don_x0019_t want to put up a Christmas tree this late. I_x0019_m very dissatisfied.</t>
  </si>
  <si>
    <t>Took to long to get someone on customer service, but was pleasantly surprised with the response and the speed in witch I received the keys missing from the tool chest.</t>
  </si>
  <si>
    <t>Extremely unhappy with the way Home Depot does not care about it even return a call regarding a Christmas tree that i purchased at home depot that does not work.</t>
  </si>
  <si>
    <t>Un fortunately SERGIO s just the middleman. All he did was collect information and forward it to the OEM. Someone finally contacted me directly from the OEM to resolve the issue. (which is not yet resolved) as I have not received the replacement transformer as of today. Maybe it will arrive this week.</t>
  </si>
  <si>
    <t>great service</t>
  </si>
  <si>
    <t>Alfredo was super helpful and patient. Felt like he had my back. 
The quality of the phone line was unclear.</t>
  </si>
  <si>
    <t>Miguel tried his hardest to resolve my issue but Seasonal Visions International was not helping at all.  They told me the part would be to me before Halloween which was for an animated character.
I have called, the first time it was answered to which I provided everything exactly as they told me was needed.
I have sent several emails, each one saying.... "Hello! Your request (21044) has been updated!"
Miguel called weekly letting me know what if anything was happening on their side.  They finally had to give up and sent me a very nice gift card which I appreciated very much.  I am still trying to get the motor I need or the display won''t be useable and it only worked for 4 hours!!</t>
  </si>
  <si>
    <t>Miguel took care of me quickly and I am happy with the resolution.</t>
  </si>
  <si>
    <t>Get rid of the dogs in your store.</t>
  </si>
  <si>
    <t>Never received steps to download online military discount. Called second time and no response. Very disappointed</t>
  </si>
  <si>
    <t>Just wanted to added that the store manager called and apologized for the cashier who wasn_x0019_t so nice.
Thank you</t>
  </si>
  <si>
    <t>Jose was awesome and very helpful for several days.  As of now, the new part has not arrived. hopefully in the next week.   He worked very hard to get the part for my Christmas tree.  
I told him I would email him when it arrives.  wonderful employee!</t>
  </si>
  <si>
    <t>Jose was very efficient in understanding the problem and resolving it. Very polite.</t>
  </si>
  <si>
    <t>The person handled the problem very quickly, kept me informed of the order / shipping of the item.</t>
  </si>
  <si>
    <t>Vivian was a true professional!  Extremely pleasant and worked diligently to correct the problem. She listened intently, understood the problem and worked to resolve it.  She also worked with me to find a replacement for the defective unit I have. We both were reviewing the on-line stock and came-up empty. Home Depot is blessed to have Vivian on their team.  I wish there were more Vivian''s in this world!
I thank Vivian and Home Depot for your resolution of this issue.  You are the best!  Happy Holidays to all of you and your families!</t>
  </si>
  <si>
    <t>kida was very polite and friendly. She took cared of me very quickly. thank you kida great great service</t>
  </si>
  <si>
    <t>The customer service Rep I talk to was very nice and understanding.</t>
  </si>
  <si>
    <t>Litonya was extremely helpful in getting us the part we needed that was missing from the box.  She was very courteous and knowledgeable.</t>
  </si>
  <si>
    <t>Litonya answered my questions patiently and solved my problems.  Great customer services!</t>
  </si>
  <si>
    <t>The pantry is still sitting on my carport Miguel did a great job but UPS is a problem</t>
  </si>
  <si>
    <t>I''ve called numerous times, over 10 at least complaining about lack of cashiers.  All the Tulsa stores refuse to fix the problem and they all say it's corporates fault for not allowing enough house to have more cashiers.</t>
  </si>
  <si>
    <t>Never got email or shipping label of where to send product back to.</t>
  </si>
  <si>
    <t>I am still waiting for replacement wheels overnight tracking number for my shipment as promised.  It took over a week for even first response.  Incredibly unacceptable for a brand new high dollar product purchased in store to have to wait to get warranty parts?</t>
  </si>
  <si>
    <t>She went above and beyond to find me the service I needed and checked in several times afterwards to make sure I was taken care of.</t>
  </si>
  <si>
    <t>This survey might be more accurate if given after the problem has been resolved.  There hasn_x0019_t been enough time for the part to be mailed to me to see  if it fixes the problem.</t>
  </si>
  <si>
    <t>If I get my correct pieces then I will be satisfied. I_x0019_m waiting for my correct shelves to be sent to me, but Kenya was helpful on her end.</t>
  </si>
  <si>
    <t>Big thanks to Nicte for the help. I was especially happy with that she called me back when our call disconnected unexpectedly. Great service!</t>
  </si>
  <si>
    <t>Due to the incident that occurred on December 2nd 2021 at the Bethlehem  Pennsylvania Home Depot which a Home Depot Employee suffered a mental break down after all the boxes fell off the shelf and witnessing his violent outburst in the store my experience was in total disbelief I was very traumatized and feared for my safety over this ordeal. After explaining to the Manager what had happened the same employee outburst_x0019_d in front of her. I was very upset  ether the manager or female employee who came over by hearing the crashing and yelling asked if I was fine. But at least I was told to have a good night. I ended up not purchasing any of the items I was shopping for.    Thank You.</t>
  </si>
  <si>
    <t>No me pudieron dar una respuesta adecuada a lo que les pregunté,solo me dijeron que llamara el lunes</t>
  </si>
  <si>
    <t>Gracias, son lo mejor</t>
  </si>
  <si>
    <t>I was trying to replace a broken remote for my elec. fireplace purchased from Home Depot 5 yrs ago.
   HD does not have them but your customer service rep was able to connect me to the manufacturer. I was able to order new remote from GHP Group.Thanks 
                                                 James Humphries</t>
  </si>
  <si>
    <t>I have not received the replacement parts yet, so It remains to be seen if I will be entirely happy with Home Depot.
With an artificial Christmas Tree you want it when its in season.  Right now my tree looks horrible always flashing the ten different lighting options with no relief.
However, Erendira was wonderful hope Home Depot follows through.</t>
  </si>
  <si>
    <t>Will wait and see</t>
  </si>
  <si>
    <t>I was told that regardless of the lifetime warranty on my fan motor, and that I had the receipt and description of the problem, and that my claim valid, that it wouldn''t pay me to send the fan motor to them to look at because it was too costly, as I live in Canada. I said I still wanted to mail it to them but she said she'd have to email me the info. I told to her do that but I did not receive an email and my fan hasn't been repaired or replaced. Very disappointed in this. Although this is my own personal home fan unit. I am also a contractor "FranKei Restorations" and a Home Depot Local Pro prior to covid. I will not buy these Hampton Bay fans for my clients due to this warranty misrepresentation. With all due respect. Mr. Frank Dusome Phone. 705-716-5948</t>
  </si>
  <si>
    <t>One of the first times that I have experienced someone who followed up to address my issues and continued to follow up until my problems were fully addressed. And all of this in a very timely way.  
Thank you Jose!</t>
  </si>
  <si>
    <t>Jose was who everyone should be</t>
  </si>
  <si>
    <t>Jose was excellent.</t>
  </si>
  <si>
    <t>Alfredo went above and beyond. He_x0019_s awesome!!</t>
  </si>
  <si>
    <t>John, thanks for all your help. I have never seen a customer service as friendly as yours.</t>
  </si>
  <si>
    <t>Thank you Julio, parts arrived today 12/6/21, so we only had to wait 3-4 business days, which is perfect, and we received what was missing from the box. Thank you again</t>
  </si>
  <si>
    <t>At the store, they gave me a tree stand from one of the boxes.  above and beyond.  great job</t>
  </si>
  <si>
    <t>Super helpful. Great guy!</t>
  </si>
  <si>
    <t>I was lied to for months, it was horrible. I was told I was getting the backsplash, it was on it way, so I believed them and Installed the vanity in a new construction bathroom. Then when that was lost they said they sent another, the after another month I was told the vanity wasn_x0019_t available in pieces if have to sent the whole vanity back, which was not reasonable because we installed a bathroom with a smaller door/ slanted walls and tight corner to exit so it would have been impossible to return the whole thing. Plus, the way it came packed and shipped, it clearly was able to be shipped separately meaning I could have gotten a new backsplash. I had no choice but to accept money as reimbursement for not receiving what I paid for, but I still have a broken item and was lied to repeatedly. I want my backsplash still and feel like Home Depot acted in bad faith and has no problem violating their contracts with customers for profit. After the holidays I will likely pursue litigation to hold the company accountable for this horrendous behavior.</t>
  </si>
  <si>
    <t>The Home Depot side of the issue was less than acceptable, but once the company rep contacted me, everything went quickly and smoothly. The company rep even stated that Home Depot was difficult at best and had a hard time connecting the customers with the right company reps. The woman I initially spoke with barely spoke English and had no idea what my problem was. She connected me with the wrong manufacturer, but he was able to get me in touch with the correct rep.</t>
  </si>
  <si>
    <t>Calling customer care is painful. First you go through a myriad of call options then you wait.
Wait times are too long.
I''d recommend you institute a call back procedure.</t>
  </si>
  <si>
    <t>Kenya was smart and helpful. She clearly knew how to help me and communicated well throughout our interaction. It was so refreshing to work with a great customer service person!</t>
  </si>
  <si>
    <t>You sent me your husky tool set with a missing tool. I spent 3 hours on chat with 2 different representatives before I was told that I needed to call husky 5 minutes after they closed.</t>
  </si>
  <si>
    <t>It makes no sense that because part of my order was not delivered that the entire order had to be returned and completely reordered, causing a 2 week delay. It took an hour on the phone to get this done</t>
  </si>
  <si>
    <t>Francisca_x0019_s customer service was super!  She kept me in the loop and responded to me when she said she would to resolve my issue.  And then the replacement item got to us much faster than we ever anticipated.  It_x0019_s been a pleasure doing business with Home Depot!</t>
  </si>
  <si>
    <t>Si ustedes no mejoran el servicio de delivery sera mejor comparación con amazon</t>
  </si>
  <si>
    <t>Mejorar los precios,</t>
  </si>
  <si>
    <t>Mejorar el sistema de comunicación para las entregas de compras en online.</t>
  </si>
  <si>
    <t>Excelente servicio</t>
  </si>
  <si>
    <t>Sara me atendió muy bien, fue excelente pero no me pudo ayudar en ninguno de mis 2 casos . Compré un reindeer with sled para mi yard de más de 100 dólares, llegaron sin moños . Llame al servicio al cliente me dijeron 2 semanas y va más de un mes sin llegar , nadie sabe nada y siempre van a escalar el problema con un supervisor que a la final no resuelve nada . Otro caso con las luces de mi árbol es ok tal vez está descontinuado por es el 2014 y no he podido encontrar remplazo de luces pero así lo dejé . Pero el secado de los moños de la caja que es algo nuevo es increíble que una compañía como Home Depot en la que mi esposo que es realtor y contractor y gasta cientos de miles al año comprando ahí no me pueda resolver un problema tan insignificante como 2 moños para mi yard decor . Muy insatisfecho de cómo resuelven la atención y satisfacción al cliente .</t>
  </si>
  <si>
    <t>Tienen un excelente servicio al cliente, muy satisfecha con Carlos me ayudó en la llamada que hice quede extremadamente satisfecha, necesitamos más empleados como el . Gracias</t>
  </si>
  <si>
    <t>I was trying to get your Accounts Payable Team for payment information on an invoice you owe us but your system automatically assumed our company owed you and I had a hard time getting someone to help me.</t>
  </si>
  <si>
    <t>I had a very horrible experience with your Midwest city Oklahoma store location. My husband and I went in Black Friday after researching the stove that we wanted, and after comparing it with Best Buy_x0019_s ad . We Decided to purchase our stove with you all. We bought our dimensions and measurements for the stove we gave them to our sales representative. Her name is Sasha. She looked at our dimensions and assured us that the stove that we were purchasing was the correct stove (refrigerate slide in). We were to receive our new stove December 1. My husband took off work.the stove was delivered , and gentleman wanted to deliver the stove to the garage only. He informed them that the stove was to be installed . We paid for installment .they said that they were contractors and they Didn_x0019_t install those types of stoves,and that the lady that sold us the stoves ,just didn_x0019_t know that. they also said that the space where the stove was supposed to be placed would not work, because it was a freestanding stove which we did not purchase.  We refuse the order we sent the stove back. we contacted the store in the store told us that was the stove that we probably purchased even though we are looking at the documentation stating that we purchased a slide in stove. Instead of apologizing and saying that they sent out the wrong stove they then tried to refer us to a contractor to cut the wood from the bottom of our cabinets so that the stove that they sent in error would fit and they could re-deliver the stove. We gave them two days to rectify they_x0019_re wrong and they were still trying to convince us to purchase the freestanding stove and to just cut the wood we spoke with the young lady by the name of Mel Rodriguez and several other people in the appliance department at your Midwest city location. After there was no No apology no rectifying they_x0019_re wrong I requested my refund I went into the store location and requested my refund. Miss Rodriguez informed me that frigate did not sale slide in stoves only GE That_x0019_s is not true because I can  pull the stove up on the Home Depot website.. in the same Measurements that we requested. I_x0019_m so disappointed in the situation because it was me and my husbands first purchase together and I feel like Home Depot just ruin the experience for us.The whole Situation was disappointing.</t>
  </si>
  <si>
    <t>I DON''T HAVE A CLUE WHO "CLAUDE" IS IN QUESTION #2.     YOU NEVER ANSWERED HOW I AM SUPPOSE TO GET THE "MILITARY DISCOUNT" WHEN I ONLY HAVE A "STUPID" CELL PHONE THAT DOES "NOT" TXT LET ALONE BE ABLE DO DOWNLOAD YOUR APP!!!</t>
  </si>
  <si>
    <t>The wait time to speak to a customer representative is longer than it should be for a company as big and as capable as Home Depot.</t>
  </si>
  <si>
    <t>The response was timely and super nice lady. However I was very disappointed that there were no replacement parts for my purchase. All I needed was a sting of lights.  Even though it didn_x0019_t work I chose to keep the gator. There is no more in the world</t>
  </si>
  <si>
    <t>Still waiting to hear from Dalela if a part is available for the reindeer we purchased. If not we need to know where we go from here. She has been very good to work with.  Really like the deer but need the missing leg. Need an answer to finalize the problem. Carol Price</t>
  </si>
  <si>
    <t>Na</t>
  </si>
  <si>
    <t>Everything turned out fine.</t>
  </si>
  <si>
    <t>Customer service was excellent, a repair guy was out the next day to fix the garage door. Thank You.</t>
  </si>
  <si>
    <t>Did not resolve my issue yet heard nothing back from Home Depot</t>
  </si>
  <si>
    <t>Since the part was discontinued and the air compressor cannot be repaired, Home Depot should offer a discount to purchase a current replacement model.</t>
  </si>
  <si>
    <t>Waiting for replacement parts I had to buy another tree . 7 to 10 business for parts is too long, especially since the told me the parts were in stock. I asked for confirmation of receipt of my email which I did not receive.</t>
  </si>
  <si>
    <t>It was not easy to accomplish due to the fact that I couldn_x0019_t find the receipt for a tree I had purchased on line two years ago. Tomeka went the extra mile and found the receipt and fwd to me so that I could provide it to the manufacturer for solution. She provided great customer service which we don_x0019_t see enough of today. Thank You Tomeka for a job well done. I appreciate you.</t>
  </si>
  <si>
    <t>Home Depot rep was patient and helpful.</t>
  </si>
  <si>
    <t>Home Depot.com number is not helpful and gives you a complete run around. Then they connect you to the stores that have zero information. Arrival dates on items are false and then when you call to follow up, that_x0019_s the beginning of the cat chase. They have no notes, don_x0019_t give employee I_x0019_d information. This was an absolute nightmare and 2 months later I_x0019_m still chasing down items in my order with no answers</t>
  </si>
  <si>
    <t>No todo estubo exelente gracias</t>
  </si>
  <si>
    <t>I tried to register on line (for 3 days) and your site would not recognize my information. It told me an error occurred. I called 4 different times and was cut off each time. I am having warranty issues with my stove top and have year 5 year extended plan. If I cannot get this taken care of I suppose small clams court is next.</t>
  </si>
  <si>
    <t>The sales Associate Chrissy Lawrence,  Olathe KS was absolutely incredible with her assistance and desire  to resolve my problem. She contacted the Home Decorations customer service department had the defective part of my cabinet sent to me with in 1 week.  Was so happy for for her help and will continue to be a Home Depot Customer.</t>
  </si>
  <si>
    <t>I never heard back from the customer service person. She said she would call back.</t>
  </si>
  <si>
    <t>The representative was very helpful and I quickly got what I needed.  I will be without my air compressor for a week or so but at least it is getting fixed.</t>
  </si>
  <si>
    <t>Was simply told to head to store and have them sort out my concerns. 
My complaint and experience in store was in no way addressed and it was basically left to me to have to go and spend my time and money sorting out the concern.</t>
  </si>
  <si>
    <t>Need a detailed invoice.</t>
  </si>
  <si>
    <t>I had a most terrible experience with your store and stuff. Your company needs to spend more time training your associates and not share other customers personal information without prior written permission. Everyone I have told about my experience has a greed that Home Depot violated my privacy. This type of behavior should not be tolerated by your staff and management. Further training is definitely necessary and an apology.</t>
  </si>
  <si>
    <t>I have had really bad experience! I_x0019_ve been trying to get my washer fix for the past 4 months and have not yet gotten anywhere. They keep telling me that they are gonna call me back or email me and nothing happens . I feel like I have to be doing the customer service job calling and calling and takes 30 min for someone to answer. It_x0019_s been very horrible horrible service. It also makes it seem like Home Depot just wanted the money and don_x0019_t care for the customers.</t>
  </si>
  <si>
    <t>too many to list.  your sub-contractor leaves a LOT to be desired</t>
  </si>
  <si>
    <t>Just admit that the Manager made a mistake with my item being available In stock at that store at that time and I sure have been refunded my money back and the vertical blinds free.  Am the Customer and am Right I was lied to  by a Manager about my item not being available at that time.,</t>
  </si>
  <si>
    <t>Vickie was fantastic! Multiple followups and I felt listened to, and that I have a contact if the solution doesn''t work. She was exceptional.</t>
  </si>
  <si>
    <t>Everything was good</t>
  </si>
  <si>
    <t>Wish I had thought to make sure there were keys to the work bench before I rolled it out the door</t>
  </si>
  <si>
    <t>This situation could have been handled at the store level for a customer who has been a loyal Home Depot card holder for over 20 years. I was extremely disappointed in the lack customer service on multiple levels.</t>
  </si>
  <si>
    <t>Cathey made an effort&amp;.. I appreciate her time!</t>
  </si>
  <si>
    <t>The item in question was on the front page of your circular. At the moment the sale date started I was looking at over (7) different Home Depot and no one had the sleigh and tee reindeers. This is false advertisement to say the least. To top it off I was denied a slip to redeem if the item ever was stocked in the stores to get for that price. I asked to speak with a manager only to hear the representative say she will tell you the same thing. Such a disappointment!!!</t>
  </si>
  <si>
    <t>Already told Felicia my experience</t>
  </si>
  <si>
    <t>The return policy on an item that has a warranty was very difficult. Who would even think to save a receipt for a $300 Christmas tree. Our last tree we purchased was 14 years old before having to buy another. This one lasted 1 year. And who wants to or should have to wait 7-10 business days during December for replacement parts for a new tree?! Not knowing if it will even work. Thankfully a local store manager replaced it for us.</t>
  </si>
  <si>
    <t>just want to say thank you for honoring the recall on my artificial Xmas tree. power pedal with cord and remote replacement arrived with 3 days. And this corrected the problem. thank you again to the parts place also.</t>
  </si>
  <si>
    <t>Why have Home Depot.com if I can''t see the purchases I made?</t>
  </si>
  <si>
    <t>We still haven_x0019_t received the parts to hopefully fix our tree. We just know it was shipped two weeks ago but don_x0019_t have any info or tracking. Definitely think some email communication would be good.</t>
  </si>
  <si>
    <t>No follow up.  Could not get status from customer service as to the status of getting replacement for the defective product.</t>
  </si>
  <si>
    <t>I have never met a customer care specialist that sought to make sure I was completely satisfied as Brian. He gets the highest mark from me.
  I am completely satisfied.
Thank you
James R Wilcox
james5324@msn.com</t>
  </si>
  <si>
    <t>Motor recieved today.  The noise right motor was replaced.  The hood is now functional and quiet.   I am very happy about the after sale service from Homodepot.</t>
  </si>
  <si>
    <t>Would love to get the replacement remote. But customer service is unable to locate so I can_x0019_t even use my tree.</t>
  </si>
  <si>
    <t>i bought a set of outdoor furniture and i asked for assembling, I got the set last week and the assembling company didn''t reach my to schedule appointment.</t>
  </si>
  <si>
    <t>Excellent service by Tiana
Very happy with Home Depot
Great Customer Service</t>
  </si>
  <si>
    <t>Nicole #2 at the Fairfield CT store. Kellie store manager at the Bridgeport Reseevoit avr store were amazing. They are very supportive with the garden. Tyron.keado and the other employees are great.</t>
  </si>
  <si>
    <t>The delivery company left 400 pounds of wood floors a quarter mile up the street at the wrong house. I had to load 9 cases of hardwood and two pallets, alone, onto the roof rack of my sedan and sprouting from every window. When my wife called to complain and request reimbursement for shipping, we received a curt ''apology' and nothing more. 
This is unacceptable. I paid shipping costs for someone to drop a 400 pound package several streets away from my house and be told 'we're sorry'. I would love a call from someone who actually gives a damn, but I assume this rant will be filed away as a unique anomaly review, and I'll be forced to take my business elsewhere.</t>
  </si>
  <si>
    <t>Lorian was courteous and tried to help, but her request for technical support for me was never answered.  I followed up with several calls and emails over the next five days and left messages but got no responses.</t>
  </si>
  <si>
    <t>Why couldn_x0019_t the simple Velcro that was missing, be mailed to us in a simple envelope. You wanted us to return a large ,already out of the box item .</t>
  </si>
  <si>
    <t>I could not be more satisfied with the service and professionalism provided by the person who helped me.</t>
  </si>
  <si>
    <t>Less hold time on the phone take a lesson from Moen customer service</t>
  </si>
  <si>
    <t>My issue still hasn''t been resolved</t>
  </si>
  <si>
    <t>My item needed to be installed and was shipped to me missing parts and broken. I found out about that after the installer was at my house. Now I have to wait for the ceiling fan to be shipped to me again and paythe installer to come again. Dora the manager would not give me a discount on my reorder. I have a hole and no light in my dinning room until the new ceiling fan/light is shipped to me again and the installer can come out.</t>
  </si>
  <si>
    <t>No one followed up as promised.</t>
  </si>
  <si>
    <t>While very polite and courteous, I still haven_x0019_t received the missing hardware and have a huge box still sitting in my family room .</t>
  </si>
  <si>
    <t>It is sad that I ended up having to contact your HQ to get any results at all. And the fact that I had to WASTE five and a half months getting a solution is a sad commentary on your "Customer Care" policy. You got the $$ up front at point of purchase and I had to endure one excuse after another in addition to 2 missed appointments for service. I would really like to know which definition you were using for "Customer Care" or even "Customer Satisfaction". I will in future advise that Home Depot''s "Protection Plan" is overpriced and useless.</t>
  </si>
  <si>
    <t>Yes, Home Depot has to got figure out their shit, Eric in Customer Care was super helpful, but I think that is the only person who has been the rest have been a nightmare. I understand why people say Lowes is better now.</t>
  </si>
  <si>
    <t>Eric was very kind and had excellent customer service skills and recorded my complaint concerning the Austell Store. My complaint was never addressed by the store manager and I never received a call back. My complaint
was with Scott in the appliance department as well as Kemo (not sure of the spelling) the assistant manager on duty at the time of my initial request. My desire was that a deep freezer be held for 6-7 hours so we could drive to their store (over an hour away) to pick it up when we were able. 24 hour hold has been The Home Depot policy for as long as I can remember and these two employees were neither considerate of my time or my desire to do business with The Home Depot. You have lost a loyal customer who is in the middle of a home renovation as well as the lost some of our family and friends as customers through our sharing of this incident.</t>
  </si>
  <si>
    <t>Not satisfied with the wait for the refrigerator six weeks without one is very hard .</t>
  </si>
  <si>
    <t>I was given the wrong number to resolve my issue. I have spent too much time trying to fix a problem that I didn_x0019_t create. I wish I had never bought the product but now I am stuck with it. I_x0019_m so annoyed.</t>
  </si>
  <si>
    <t>I have done many home projects utilizing Home Depot and have not had any issues, but this issues around my floor continue to happen and are still not yet resolved. On Thursday 12/2, I called Home Depot to confirm my pickup of the flooring on 12/3. I got bounced around from customer service, to the flooring department, back to customer service before I even got clarity about what happened. I was told at this time that a shipment with my flooring was due in on 12/6 and I could pick up my floor on 12/7. 
And then to my pleasant surprise I got a call on Saturday 12/4 that the floor was ready to be picked up! My dad and I went to pick it up on Sunday morning 12/5 because I needed his pickup truck only to find that what was being loaded into our truck was 18 cases of the WRONG flooring. I ordered Woodland Mave and what was actually there was Woodland Loto which was much darker and an extremely different floor. 
It is 12/6 and I still do not have my flooring, which I have already paid in full for, or the clarity around what happened here.</t>
  </si>
  <si>
    <t>Customer Service did not do anything. They instead advised all they can do is report it. I lost out on a $100 discount. I always shop for all my home products at Home Depot. I am extremely disappointed. I will try my best to no longer shop at Home Depot any longer.</t>
  </si>
  <si>
    <t>Ericka went above and beyond. She reported it to the correct people and I was able to resolve my problem. She even gave me a gift card for my troubles. She revived my faith in Home Depot.</t>
  </si>
  <si>
    <t>I was given the "Company script" for the answers to my questions. I was not allowed to speak with a manager at corporate customer service. I was basically blown off and pretty well told I should be happy with the answer I was given before being told I would be put in the round robin to start at the unsatisfactory original starting place. I have less trouble going to Lowes and Ace Hardware.</t>
  </si>
  <si>
    <t>I wish they were more helpful.</t>
  </si>
  <si>
    <t>Dear Ms. Valerie,
Thank you so much for helping us with the light fixture and getting it resolved for us.  You are very competent at your job! Your are a very good representative.
Sincerely,
Sandra and Pete Bava</t>
  </si>
  <si>
    <t>It was the whole experience and I ended up canceling my order for one on the bedrooms for carpets. Tyson was unprofessional but Reanna was incredibly helpful. Logan lied and stated he would get back to me by the end on the day. I will never purchase flooring from Home Depot again nor recommend to friends of colleagues.</t>
  </si>
  <si>
    <t>Tabitha was helpful, but told me I had to take it up with the local store where the item was purchased. I did that and the Asst'' mgr "CJ" was not helpful. I will be calling Corporate Tomm. because My Paper work states on the Water heater, because of the mistakes that were made in 2005, We were guaranteed "lifetime guarantee on the tank and lifetime guarantee on installation. Well "CJ" stated I would have to bring in the paper work and he would consider supplying the tank, but I would have to pay for the installation. Told him No, because the paper work states "Lifetime" on their work orders and I gave him the name of the installation co, which happens to be the same co. He told me to bring it in before 7 pm on Friday, or come in Sat. I went in on Friday, tried to speak to the Mgr, but he didn't come to the cust. service area, and told Debbie, after an hour, of trying to tell him and Ms. Debbie also, stating it is on Home Depot guarantee, both the 50 gal tank and installation, so he ended up saying call the installer co and find out what it would cost and tell her I will consider paying half. I let her take a copy of the paper work, and told her I will be calling the Resolution dept. on Monday, that Mr. Eric can call me if he changes his mind, on honoring their word. He has yet to call, and it is Sunday afternoon, at 2.30 PM. I also told her if the CEO can't honor their work and guarantee, I will then try to contact the Owners of Home Depot. All these two people kept saying, it is 16 yrs old, I told them a guarantee is their word, and I expect them to do the right thing. I have standing water in my utility room, along with mold, and the plumber that I hired that found out it was the Water heater, said that is has been leaking for years, and he showed me where it has been leaking. I was blaming it on not closing the shower door. So Please if someone can call me I can be reached at 407-862-7535. If no answer leave name and number and extension, and I will return the calls. Jane Heh (wife)</t>
  </si>
  <si>
    <t>Chiquita did an amazing job assisting me.  She was polite, professional and kind.  She resolved all my issues right away!</t>
  </si>
  <si>
    <t>Lisa was very courteous and helpful. I appreciated her prompt attention in locating the part I was looking for.</t>
  </si>
  <si>
    <t>We were trying to get information for a customer who purchased a vanity online.  We are a plumbing company installing it and the vanity door broke,  We tried to get a replacement and was told "the vendor has No replacement parts and they are imported from China", therefore unable to get.  Very poor that you deal with direct ship vendors who can Not provide proper replacement parts.</t>
  </si>
  <si>
    <t>Kayrenna was very helpful and nothing needs to change</t>
  </si>
  <si>
    <t>Had to wait on hold for to long.</t>
  </si>
  <si>
    <t>Delisha was  wonderful and very understanding</t>
  </si>
  <si>
    <t>One of the quickest and fastest experience I have.</t>
  </si>
  <si>
    <t>Smooth experience. Contacted, part came quick, fixed and good to go. Glad it was covered and there wasnt a bunch of BS to get it handled.</t>
  </si>
  <si>
    <t>I have not seen this level of customer service in a long time from any company.....THANK YOU!!</t>
  </si>
  <si>
    <t>She indicated they would be sending a light string and a power cord with footpedal on off for the Christmas tree. When the order was sent through the email it said that we requested a tree stand and a power cord. Not at all what I asked for. I called again and the person I spoke to said that the company would be contacting me and they have not at this time done so. I_x0019_m waiting for them to contact me.</t>
  </si>
  <si>
    <t>Rhonda was very helpful</t>
  </si>
  <si>
    <t>Extremely poor customer service. Will never be shopping there again.</t>
  </si>
  <si>
    <t>I am a 20 years Navy Vet who is unable to get confirmation from Home Depot so that I can get the military 10% discount. I felt I was getting the run around from home depot customer service. I have sent home depot a copy of my DD 214 and still no response. I will be shopping at Lowe''s from now on.</t>
  </si>
  <si>
    <t>Once I got to the right person it was easy from there on. Getting to the right person was not easy.</t>
  </si>
  <si>
    <t>She was very patient with my poor hearing and made sure she could get a replacement for the broken crystal in my light.</t>
  </si>
  <si>
    <t>She was outstanding in handling my complaint.</t>
  </si>
  <si>
    <t>Very Happy</t>
  </si>
  <si>
    <t>I was impress by the excellent customer service I received from Vivian.</t>
  </si>
  <si>
    <t>I am still waiting for the insurance company to contact me.  The process to make a claim for damages caused by one of your trucks could be made easier.  Having a third party handle the claim makes it more complicated and takes longer to resolve.</t>
  </si>
  <si>
    <t>This survey does not solve the problems at your stores, you need to have more personal like a few years back, too bad the the HD stores have been going South</t>
  </si>
  <si>
    <t>It was the worst experience  ever at the customer service, starting with a supervisor she was very rude and ending with Tyler and Deandra which is an embarrassment for Home Depot to have people like that, never again I_x0019_ll go there. If they don_x0019_t want to deal with customers they shouldn_x0019_t be there in the first place horrible. How low Home Depot has gone to hire people like that.</t>
  </si>
  <si>
    <t>Alfredo went out of hih way to help me</t>
  </si>
  <si>
    <t>John, your service representative was extremely helpful ,knowledgeable and professional. He made my transaction smooth and seamless. Thank you for having such a wonderful staff.  If I can provide any further feedback please feel free to contact me at limotalk@hotmail.com...all the best, Harry Schless</t>
  </si>
  <si>
    <t>Julio took his time to understand the issue and resolved the issue very efficiently.</t>
  </si>
  <si>
    <t>Delivery should have been made to front doir</t>
  </si>
  <si>
    <t>I don_x0019_t understand what I can_x0019_t buy replacement bulbs for Hampton Bay pathway lights @ Home Depot. The lights were only put up for a very few months when 2 went out. Was hesitant to buy more lights to go along fence since the first ones were bad. Had up 2 weeks, still burning but don_x0019_t trust them much. Hall entry 
i</t>
  </si>
  <si>
    <t>Nothing need to change she was perfects</t>
  </si>
  <si>
    <t>My first call after 30 minutes on hold - I was rolled to the survey by an agent rolling the Call and sending me right past them...
Called back - waited 20 minutes on Hold - started talking to an agent - about 10 minutes in, line went dead - call was dropped...
Called a third time, waiting 15 minutes to get to Morgana. She was able to see my Account - but the previous agent from Call 2 had taken NO NOTES, nor had he opened a ticket...
Morgana Worked with me - helped determine that yes I had an actual issue and that the resolution that was required was exactly what I was trying to do - She Worked to make sure that I will receive the part that I will need.
You need More Moraga''s and a lot less of the first 2 people that took my Call.</t>
  </si>
  <si>
    <t>Home Depot has the best customer service and the curbside delivery for heavy products is a godsend for us seniors - the next project I will hire my contractor through Home Depot I am so impressed with the quality provided by your organization</t>
  </si>
  <si>
    <t>Frida spent the needed time wiyh me to set up the remote. Nice job!!</t>
  </si>
  <si>
    <t>Someone using the Home Depot logo to promote a scam.
It looked like it was coming from the Home Depot because  
folks trust the Home Depot.  They get scammed and blame the Home Depot. Not the ones doing the scam.</t>
  </si>
  <si>
    <t>No, your people are always so very helpful if I have questions and/or need help! I went to my go to Home Depot near me (33811) where I was helped in fastener department to find and buy the nuts and bolts I needed in order to put my outside chimney fireplace together.
Thanks to all of those good people!</t>
  </si>
  <si>
    <t>You lost a customer over this shinanagance</t>
  </si>
  <si>
    <t>Once I contacted HD via the 800 number, the issue was resolved.  Regret that our local store couldn''t handle this themselves.  
I've recently encountered more screw ups by the local store re a similar order, will contact HD via the 800 number if I can't resolve.
Is there no training oversight by you?  Nice people here, just not well trained and seems little to no attention to detail by local management.</t>
  </si>
  <si>
    <t>IF IT WASN''T FOR MY CAPONE C/S ADVISOR, I WOULD HAVE NEVER FOUND THE HD CORPORATE C/S PHONE NUMBER THAT I USED TO GET PROBLEM RESOLUTION.
IT SEEMS AS IF HD DOESN'T WANT THAT NUMBER OUT THERE TO ASSIST THEIR CUSTOMERS WITH DIFFICULT HD SITUATIONS.</t>
  </si>
  <si>
    <t>Miguel listened to my problem, found others who had the same problem, and solved it quickly and in a friendly manner. This was a very good customer service experience.</t>
  </si>
  <si>
    <t>My only complaint was the duration of the wait time before I could speak to someone.</t>
  </si>
  <si>
    <t>Yes, 
The lights I purchased at H Depot  does not work and the manufacturer did not provide any solutions to fix this !!
More needs to be done in my estimation.</t>
  </si>
  <si>
    <t>Jose followed up when he said he would. Jose made it easy for my concern to be addresssed &amp; resolved (hopefully).</t>
  </si>
  <si>
    <t>Product manufacturers didn''t reach out to us for replacement parts of Christmas tree. We are not able to decorate our tree. This is not acceptable to us.
I prefer someone from Homedepot call us to resolve this issue. 
Thanks,  Dipak Sutaria,  301.651.6607</t>
  </si>
  <si>
    <t>The replacement part I needed was shipped by USPS to my address in Canada. It will take weeks for me to see the part. 
My dealing with customer care was extremely good. Thanks!</t>
  </si>
  <si>
    <t>Gift card did not factor in tax.  Otherwise went well after long wait</t>
  </si>
  <si>
    <t>Que la proxima vez que desida hacer una compra
no me salgan con que se canselo sola por que el producto 
no estaba avalible................</t>
  </si>
  <si>
    <t>Manuel was very kind, respectful and helpful.</t>
  </si>
  <si>
    <t>Alison was a great help. Couldn_x0019_t get help without her. Thank goodness for her.</t>
  </si>
  <si>
    <t>Inept untrained and not willing to dialogue with me. Constantly being interrupted while speaking very rude</t>
  </si>
  <si>
    <t>Yes, I would like to share my experience with Home Depot in Conyers in the Door Department. It was Horrible! My hubby and I was in the store looking for a door. We saw we like. We looked at the price that was directly above the door and decided that we would get it. We go find a flat bed cart that was outside the store (Home Depot Worker) told us. So we went out the store and came back with flatbed cart. We managed to get the door on the cart because the worker (Howard) was busy with another customer. We went to the register and the price was $568. I told the lady that was not the price they called back and Howard said to he will help us. So we roll the cart back to the department. Howard is still with another customer. He tells me that we need to look at the SKU number. So we try to look for the numbers they are so small and too high up for us to see them. So I asked Howard is there another person that is working to help us look for the SKU number. He told us, he was the only one here. I tried to take pictures of the SKU Number so that I can enlarge the picture on my phone. But it was too high up for me to get a good photo. My husband tried and he could not get a good pic either. Finally Howard get up and come over so we told him that this is where the door was and there is the price, $326. So he tried looking at the SKU Numbers. He was having the same problem we were having. So I chose a different style door. It had a $286 price well, that was the wrong price too. I chose another door that had the wrong price too! As a matter of fact all the doors on the row had the wrong price. I ask Howard if his wife was shopping in Home Depot looking for a door would she try to see if the SKU Number match each door or would she look up to see the price above and think that was the price? He said she would not look for a SKU Number. So why do I have to come and look for a SKU Number for a door when I shop? I ended up buying a door from Home Depot, but this is the last product I will buy from Home Depot. It was a Nightmare and I am done.</t>
  </si>
  <si>
    <t>Taught your stores how to handle your veterans program. Allison said that it was rolled out, the store said that it_x0019_s being changed. Regardless, I wasn_x0019_t given my veterans discount because the store was asking me for an identification card that isn_x0019_t issued to non-retired veterans.  Your competition handles this issue much better and actually honor veterans rather than creating difficulties over a card.</t>
  </si>
  <si>
    <t>I have not recently my replacement part yet, so this is a partial review.
Latefah was great - professional, patient and thorough. She is the epitome of great customer service.</t>
  </si>
  <si>
    <t>The experience was very poor. I bought a toilet a few days ago and needed some guidance during installation. Incredibly, the model number of the toilet I bought matches a different toilet in the records of the support group. For that reason, I couldn''t get my questions answered and had to work through it myself. 
On the other hand, Latefah was great. She did her best to help me resolve my issue and was as surprised as I was with the problem. Because she understood that this was a real problem with something in the Home Depot supply chain, she stated that if I had problems during the installation because of it, that I would be able to get the toilet replaced. That was the right thing to do, given the situation and I she offered it up without me pushing for it. I was able to install the toilet without breaking it, but very much appreciated her support.  She should be commended for her approach.</t>
  </si>
  <si>
    <t>Quick response to correct my problem</t>
  </si>
  <si>
    <t>It was not helpful. Basically I was just being notified of the decision made, there was no good explanation/support to the rejection.</t>
  </si>
  <si>
    <t>Sirs:  I am still waiting for word on shipment of materials and installation of remaining floor.</t>
  </si>
  <si>
    <t>There are too many _x001C_middle men_x001D_ involved in purchasing cabinets.  No one seems to know what anyone is doing, no one claims responsibility, and no one is in control.  This is the second, and last, time I_x0019_ve purchased cabinets from HD, and it was a nightmare both times.  I won_x0019_t be getting countertops, nor the appliance package there.  It just isn_x0019_t worth the headache. But, on a positive note, everyone I spoke with at the Bowling Green HD was very friendly, and tried their best to help, but none - not even the two store managers I worked with - had any influence over the totally incompetent vendors.</t>
  </si>
  <si>
    <t>THE ISSUES ARE NOT RESOLVED!!! 
THIS WAS A HUGE MISTAKE GOING WITH YOUR COMPANY. FIX THE PROBLEMS AND MAKE IT RIGHT
I HAVE LEARNED MY LESSON TO NEVER USE THESE SERVICES AGAIN</t>
  </si>
  <si>
    <t>I haven_x0019_t had my issue checked or resolved at this time.  In May, 2018 I purchased a ductless heating/cooling unit.  Have had to have installer come back every 4-6 months for same issue (code E0, out of Freon).  Had to pay $320 for Freon last time.  Presently down due to board replacement, which they say was problem all along.  Been down waiting for board since September 2021.  Terrible experience with product and installation!</t>
  </si>
  <si>
    <t>I paid $800 for a picnic patio set. One of the legs to a bench arrived damaged. I asked the HD Representative to send another bench leg. The HD Representative said this was not possible and that I would have to pack up a 700 pound table and chairs and return to Home Depot for a refund and then reorder the set. This is not possible since the set had been put together and is quite large. One must remember that I had been waiting for this set for over 4 weeks since I ordered the first time. I then asked the representative if it would be possible to give a discount of some type since I would need to pay to have the leg repaired. She said that was not possible that I would need to take the item apart, pack it up and return to a Home Depot and then reorder the set. Totally unsympathetic to the situation and the logistics involved. Very poor business. I have spent over $10,000 at Home Depot this month because of a recent move. I will be taking my business elsewhere if something is not done about this situation. Very frustrating as no solution was offered for my problem or trouble that occurred.</t>
  </si>
  <si>
    <t>Not sure what this topic is but are shower units not fixed we''re not satisfied with the repair for the solutions</t>
  </si>
  <si>
    <t>You need to educate your customer service employees they need to know what their talking about and in this case she doesn''t she said this particular model doesn't come with draw liners but mine had liners for 8 of the 9 drawers and I went over to my local Home Depot and all the ones on the floor had drawer liners.</t>
  </si>
  <si>
    <t>Gentleman who troubleshooted my issue after Cathy created a case number was great.  He was patient and helpful; the problem was resolved!</t>
  </si>
  <si>
    <t>I believe that FELICIA went above and beyoud when trying to solve my problem.
She is an exicelent cuatomer service represenative and you should go out of your way to keep her happy the way she keeps customers happuy.</t>
  </si>
  <si>
    <t>Yes, After I made the phone call to customer service. The Store Manager in Hayward Tom called me and left me a message to call him back. I tried calling him back and talk to him about the incident, but I wasn''t able to do so as I was told that he was busy or lunch and was never transferred to him.
I still have not yet been able to return the damage item and really frustrated with this incident and the customer service from Home Depot</t>
  </si>
  <si>
    <t>I called twice on a question regarding a gift receipt.  Both times I called, the person on the phone put me on hold after I asked my question and both times the phone hung up after about 10 minutes of holding.  No one called back either time.  Poor service and my issue was not resolved.</t>
  </si>
  <si>
    <t>I don´t have any answers, no e-mail, no call ,NOTHING. A "Manager" demanded the card holder, wich is on cancer stage 4 to be present for the refund of less than30 USD, ;y  The next day I the patient, got up with the help of a paramedic and went, with portable oxygen tank, the refund was done wihtin 5 minutes so I called for the manager to ask WHY he made me go and  put my life in danger. When he saw that we were taping (in Mexico is legal as evidence) he was very rude and left me there, I called for him again to talk and understand his act, They left me there till my oxygen tank ran out and I had to be rushed to the hospital.  The store is located in  Las juntas Puerto Vallarta, México # 8785 and this guy´s name is supposedly Miguel, I gave Candis his full name and employee number, if he did´t lie,</t>
  </si>
  <si>
    <t>This damage put?me behind maybe offer a expedited shipping og the replacement its coming from Perris ca but is Taking a week that hurts me and my customer</t>
  </si>
  <si>
    <t>The leg connector piece to the table should not have been missing. I spent alot of money on this patio set and am not happy. I still don''t have the part and it took 2 phone calls, unacceptable for such a big retailer. My Home Depot is in another town, but I don't think I'll be shopping there anymore.</t>
  </si>
  <si>
    <t>The San Ramon store should have handled this so I would not have had to call.  During my return I told the HD person that I either bought my return on my credit card or my gift card.  He only tried the return on my credit card.  He should have tried the return using my gift card.  If HD procedure does not allow the return at the store on purchases via a gift card then HD should fix this procedure to allow it.</t>
  </si>
  <si>
    <t>Working with Talitha was great. She worked hard to get my order processed but unfortunately this item was going to be a gift and I could not wait the 10-12 weeks for a replacement so therefore I had to cancel the replacement order and went on to purchase a HD in store product of the same value and everyone is happy. Thank You Talitha everything worked out great. 5P_x000F_P_x000F_P_x000F_P_x000F_P_x000F_
Merry Christmas and Happy Holidays &lt;„</t>
  </si>
  <si>
    <t>You_x0019_ve lost even the most remote attempts at customer service.  Every store in the west Atlanta area is understaffed.  Store managers refuse to answer phone calls or to meet with customers.  Your greed has taken control.  Many stores that are no longer with us did the exact same thing.</t>
  </si>
  <si>
    <t>Yes Store 6204 in Norwalk MOD J ELKINS left message to call and en I do...He does not pick up , been to the store everyday to o avail...what gives??</t>
  </si>
  <si>
    <t>Respond to the issues I reported</t>
  </si>
  <si>
    <t>Tammy listened and was empathetic about the experience from the customer''s point of view. She is a pro, but also warm and caring.</t>
  </si>
  <si>
    <t>This was the worst customer service experience I have ever had and I most definitely will not do business with Home Depot, and will discourage anyone else from doing so as well. I repeatedly called and left messages for Sheila regarding this case, and she has, to this day, never responded or provided any resolution or information. I finally spoke with Gladys Williford to get an update and she was incredibly rude and unprofessional. My issue still has not been resolved. What a disappointment this experience has been.</t>
  </si>
  <si>
    <t>Need to keep handycapped electric carts plugged in!</t>
  </si>
  <si>
    <t>We talked to people about our tree for two weeks trying to get a replacement. With your people and the company the tree came from. Since our only option to have a tree that worked for our first Xmas with our newly adopted children was to trade it in. Our only options were for a significantly cheaper tree and ended up losing over 400 dollars. Also the tree we purchased was said to be recalled by the service desk people and we did not get a notice from you or the company.</t>
  </si>
  <si>
    <t>Everything customer service wise was great, everyone got together and got me my hinges that were missing.  The only other thing (something I just now noticed and did not mention before) is a product quality/description issue&amp;the unfinished Hampton Bay custom doors that you sell do not exactly match the unfinished Hampton bay cabinets that you sell.  You really should be more clear about that online or just do the smart thing and make them match perfectly (the issue is simple, the inside edge of the recessed door was shaped slightly different on the custom doors versus the cabinet doors). So if a guy wants to by a couple of your cabinets, and then match his existing cabinets with your doors, it won_x0019_t match.  Whoever runs purchasing should get with Hampton bay/RSI and make that right.  Because I_x0019_m stuck with unmatched custom cabinet doors you get a lower rating on Q1</t>
  </si>
  <si>
    <t>Did many whole house projects as I am a certified kitchen &amp; bath designer,did a complete reno on my own property.
1 out of the 3 bathroom sinks started 2 crack,warranty said lifetime.It is a $64.00 item pluse sales tax.
It is now almost 1 1/2 months since I contacted,Your other Glacier Bay Products had failures also.
So called Customer support,contacted me .with excuse after excuse.Not a happy customer now at all</t>
  </si>
  <si>
    <t>Your warranty policy of replacing one rather than both parts for this item is stupid. Christmas trees are a short term seasonal use item . When replacement parts are needed that take two to three weeks to process and deliver the part, it is not good customer service to only send one of the parts when it is not certain that replacement  part will fix the problem. If it doesn_x0019_t fix the problem, the Christmas season is over before the other part can be processed and delivered. Truly an irrational response to this type issue and item. Do better.</t>
  </si>
  <si>
    <t>The lock on the Husky cabinet I just bought in August is stuck in the lock position with everything  i have in there. I was sent a new lock.  I can''t even get the old lock to release to get the door open not to mention I am not a locksmith so I don't know what I am supposed to do with a lock. I spent a lot of money for that cabinet and expect a better resolution. I need a new cabinet.  It's not Valerie's fault but I am 100% dissatisfied. Please call me at 215 801 0693 for a better resolution.</t>
  </si>
  <si>
    <t>Home Depot needs to do a better job of choosing third party contractors that represent Home Depot. Watson Appliance has a horrible track record, check out their Yelp.com page and you will see what I am referring to. The amount of time and energy that I had to waste could have been nullified if Watson Appliance would have been professional enough to call and state they would not be coming the day of the appointment (Dec 4 9:00-5:00pm). They never answered my calls or returned voicemails and never showed up!!! I wasted an entire day waiting for them. These are the people that are representing Home Depot Protection Program in the Modesto, CA area.</t>
  </si>
  <si>
    <t>YOUR DELIERY SERICE IS BAD. WE WERE GIVEN A SECOND DELIERY DATE OF SOMEWHERE AFTER THE 29TH OF DECEMBER. WE PURCHASED THE DRYER ON NOV 20TH....WE WENT TO ANOTHER APPLIANCE STORE AND THEY ARE DELIVERING THE DRYER WITHIN  6 DAYS.......WE WILL NOW USE THIS "OTHER" PLACE TO GET ALL OF OUR NEEDED MERCHANDISE. WE HAVE BOUGHT WATER HEATER, DRYERS,WASHERS , MICROWAVE, DISH WASHER AND FRIGE.IN THE PAST............</t>
  </si>
  <si>
    <t>Great product support for my Glacier Bay faucet. I wish I didn_x0019_t need to use it but it_x0019_s great that HD made it right. 
Extremely fast shipping of the spare part. 
Good CS!</t>
  </si>
  <si>
    <t>Hello, this problem is no reflection on your staff. The problem is not resolved as a matter of fact, I feel strong ( and as a shareholder) that HD needs to contact me ( someone with authority) to handle this challenge. The resoluction will help HD become more profitable. Fact.</t>
  </si>
  <si>
    <t>Here are the issues: 1.  The Customer Service number for the Home Accents Holiday tree does not indicate the 8-7 is East Coast time.  2.  Lorelle was level 1 and she should have transferred me to Sam (from Willis Electric) as soon as she realized I was calling about a recalled tree instead of doing research for 20 minutes or so.  3.  Lorelle''s system did not update the system Sam was using so I had to repeat everything I said to her.  There was no reason for her to send me an email, have me send her a copy of my receipt, etc. etc.  My 40 minute call should have been 20 minutes at the very most.</t>
  </si>
  <si>
    <t>Great service!!!</t>
  </si>
  <si>
    <t>I buy products from Home Depot because they are customer friendly and they stand behind their products. Also, they are customer friendly when you go into the store.</t>
  </si>
  <si>
    <t>Reana was very helpful found what I needed and made sure it was ordered. I had tried to find it online without being able to. Please thank her for helping me out.</t>
  </si>
  <si>
    <t>It seems the issue is with your vendor. They will not warranty my plug for my tree but will also not sell me the part. This forces me to buy another $300 tree instead of a $25 part. This is the last time I buy from Home Depot!!</t>
  </si>
  <si>
    <t>Brenda needs a raise......she is very good at what she does and more representatives need to take notes from her. Please let Brenda know I really appreciate her great customer service and making the customer happy!!!!</t>
  </si>
  <si>
    <t>Make sure that the pre-lit Christmas trees you sell are ones that have replacement bulbs available to purchase.</t>
  </si>
  <si>
    <t>TANIA was great she did all she could to resolve my issue and I am very happy with the outcome of my inquiry.</t>
  </si>
  <si>
    <t>have not gotten full closure on the issue, but it''s due to the manufacturer not providing answers</t>
  </si>
  <si>
    <t>Still have not received merchandise ordered 11/17/2021.  Delivery company NSD is a complete nightmare to deal with.  Have been lied to by them on multiple occasions.   Tracking stated out for delivery on 12/2/2021.  Today is the 10th.  Still no merchandise.  If Home Depot chooses to use NSD in the future..i have no choice but to spend my money elsewhere.</t>
  </si>
  <si>
    <t>There needs to be an easier way to find out from Home Depot about the military discount instead of going thru SheerID when you are NOT able to speak to anyone there.  BAD way to handle things especially for our Veterans that has served our country.</t>
  </si>
  <si>
    <t>Great employee and the follow through till the end was awesome!</t>
  </si>
  <si>
    <t>Considering Home Depot sent a _x001C_Notice of Right to Cancel _x001C_. I canceled the very next day only to be told by the Home Depot store in Towson and also Customer Care that I may not be able to cancel and I may be held responsible for a restocking fee from Towson. Even after I canceled I received a call from the contractor to set a time to install. I_x0019_m interested in shower doors next but I will definitely check Lowes for my next purchase.</t>
  </si>
  <si>
    <t>I ordered appliances. As I was never updated on my order, I called you guys and was told my appliances were supposed to be delivered the next day as scheduled. Then on delivery day I went into my online order to check the status and saw that my order was cancelled. After calling you guys again AND going into the local store, your employees put the blame on Samsung, told me that I would have to reorder the appliances ON MY OWN and that if I purchased the appliances on the Black Friday sale, which I did, that you guys WOULD NOT BE ABLE TO HONOR MY PRICE. We disconnected all of our appliances for delivery the next day and we are now stuck in a mess because of extremely poor customer service by many of your employees. Very very disappointing how poorly this has been handled and something needs to be done.</t>
  </si>
  <si>
    <t>Your associates have been very helpful. I am in a little bit of a rush it_x0019_s my Christmas tree we_x0019_re working on.</t>
  </si>
  <si>
    <t>Does Home Depot plan to implement VA discounts?</t>
  </si>
  <si>
    <t>Valeta was amazing! She truly went above and beyond!</t>
  </si>
  <si>
    <t>Customer service couldn''t do anything to fix my problem. The items I ordered were shipped with major damage, I was told to call Husky to see if they could help me, they couldn't, waste of time. Not satisfied with any part of this experience.</t>
  </si>
  <si>
    <t>You need to service customers that buy products that fail close to the purchase date. It seams like Home Depot try_x0019_s to get out of supporting product warranty. They sent more information with attachments that can not be opened up on any of my computers or smart phones. I know all my garden lights are starting to fail. I bought the best Home Depot offers and thought I would receive high quality lights and service. I could of bought lights at your competitor for a quarter the price. The warranty states 5 years. I got 60 days and each kit is failing one after another. We spend tens of thousands each year and most of the time we receive great support. This time we ordered online because we wanted your best. The store only carries basic lights. It was a very poor decision to make this purchase. I_x0019_m embarrassed to my friends and family after I bragged about how nice theses lights were from Home Depot. Now they flash like strobe lights. So embarrassing.</t>
  </si>
  <si>
    <t>Kenzie was prompt and satisfied my concerns 100% in minimum time.</t>
  </si>
  <si>
    <t>Maybe not Nikki_x0019_s fault, but heard no follow up to my case since filed.  The store where I purchased the item replaced the damage part resolving the case.</t>
  </si>
  <si>
    <t>Someone needs to contact the young girls working the customer service desk at the Home Depot on North Halsted in Lakeview (Chicago) and tell them that they are misinformed and educate them about the exchange policy.  I explained TWICE that I had already contacted Home Depot and was supposed to either be refunded or offered an exchange.  They refused.  Maybe they should pay for the gas of my wasted trip.  Quit hiring twits who don_x0019_t know their jobs.   Two women doesn_x0019_t equal a correct answer.</t>
  </si>
  <si>
    <t>I opened the case because the workers indicated by Home Depot to install shower glasses in my house destroyed my bathroom, and I received zero feedback. I expect to receive a feedback this Monday. My phone number is (269)281-6089.</t>
  </si>
  <si>
    <t>It would have been great if: A) the item I bought wasn'';t missing pieces to start with. B) If HD was able to provide any type of tracking or estimated delivery time for replacement for missing parts. and C) if the fact that I had been seriously disappointed and inconvenienced was met with ANY SENSE OF URGENCY IN RECTIFYING THE SITUATION beyond being told "I can request expedited shipping from the vendor", but are unable to get ANY CONFIRMATION OR COMMUNICATION FROM THEM AT ALL</t>
  </si>
  <si>
    <t>I have been trying to fix or replace our defective Christmas tree for over 3 weeks. I have received absolutely no answer or solution. I have contacted Home Depot via phone and email numerous times. After sitting on hold for over an hour each time the phone was _x001C_accidentally_x001D_ disconnected by a customer representative. This experience has been horrible for my family and I and my son still doesn_x0019_t not have a Christmas tree for his first Christmas. I am extremely disappointed in Home Depot and this experience has changed my outlook entirely on your company</t>
  </si>
  <si>
    <t>Lack of support and failure to respond from Home Depot Customer Service is mind boggling to me for. 
Home Depot Customer Service track record and service reputation was the primary reason we had decided to invest over $57,000 in installation of Solar System for my home with anticipation that company Customer Service will provide full support in needed. 
It has been over three months since  my Solar System was powered  "off the Grid" and not getting any response from the District Manager Jeannet Arrington who had arranged the technician to come to my house to diagnose the problem since the 1st week of October 2021.  As of December 12, 2021   I am awaiting  response from the Home Depot or the Solar system servicing company to get my Solar System back on the grid.  
All I am being informed is that the Solar Inverter is defective and someone will contact me with the details 
Please have someone provide plan to fix this issue</t>
  </si>
  <si>
    <t>Talitha was great. I received the missing item yesterday.</t>
  </si>
  <si>
    <t>It''s a shame that I had to bring my problem to the corporate level when I tried to resolve it at the local level with no success.  I am happy with the resolution, but the process caused a lot of anxiety on my part and much frustration.</t>
  </si>
  <si>
    <t>Establish clear protocol and communication channels between The Home Depot and its subcontractors. There was a total failure on the part of the contracted transportation company and Home Depot customer care. There was also a total lack of transparency between Home Depot and the contracted installer. Customers must be told, prior to purchasing materials, what wait time to expect from the time materials are delivered to the time the installer starts the ordered job. Purchased supplies were delivered on 13 October only to then learn from the installer that the earliest he could get to me was 8 January 2022. Overall, trusting Home Depot to replace my living room floor was a bad experience which I am not ready to go through again or even recommend to anyone.</t>
  </si>
  <si>
    <t xml:space="preserve">I happened to come on a day when ALL individuals were a real TEAM, happy, working together extremely well to communicate with one another &amp; take care of customers! Awesome to see &amp; wonderful to benefit from! =
</t>
  </si>
  <si>
    <t>The customer service rep on the phone and assistant manager were excellent. Everyone else were not helpful.</t>
  </si>
  <si>
    <t>The woman (forgot her name) who worked with me was outstanding.</t>
  </si>
  <si>
    <t>Your employees are great.  They did an excellent job.</t>
  </si>
  <si>
    <t>Wait time to reach Taquana was quite long as there were others in the queue to reach that department.  Her wait time was also long while she got the OK to complete my request.  It was 40 minutes total time from when I contacted Home Depot, had my call transferred to the department that could help me, and got the OK to ship the replacement item.  Many people would not be able to wait that long if calling from work or they had children at home that needed them.</t>
  </si>
  <si>
    <t>Gabby was impressive. Her customer care and readiness to resolve an issue for a dedicated customer was a cut above. She_x0019_s an asset to the company and I hope she is compensated well for her role. 
I had called earlier that day and spoken with an unwelcoming gentleman that put me on a silent hold for over 10 minutes. Eventually I had to take another call. I_x0019_m very happy I called back later and spoke with Gabby. I doubt the first person would have been as helpful based on the initial conversation and more lax attitude. 
The only negative is that the Xmas tree I bought just turned two years old and has burned out lighting. I wish there was a way of fixing vs adding third party string lights to it. They just don_x0019_t match the same. And all the comparable trees on the Homed Depot site are twice the price this year so I_x0019_d still wind up paying quite a bit for a new one, all because the lights malfunctioned in the second year. It_x0019_s disappointing when product quality is lacking so soon after a purchase.</t>
  </si>
  <si>
    <t>washing machine that I bought in March of this year broke down for the second time Whirlpool is no help so I called my own repair company at MY EXPENSE they said it needs a new control panel back to Whirlpool no service available until Dec. 29th, then wait on parts, so we have to take our cloths to a laundry mat for wash not a happy camper. Sheldon Glass</t>
  </si>
  <si>
    <t>Management help at the store to help resolve the issue. 
Telecheck number I was given was an automated service and was not able to resolve the issue. 
Will need to call back again to resolve.</t>
  </si>
  <si>
    <t>You could have more information about the sub contractor that came out to my home. If my phone number is given out to a subcontractor by a home depot associate, home depot should have detailed information as to who would be coming out, some type of tracking information</t>
  </si>
  <si>
    <t>Thanks, Brenda! You were wonderful to speak to and solved my problem quickly!</t>
  </si>
  <si>
    <t>Provide me with the wrong item.  She was very nice and helpful but the end result was not what I needed.</t>
  </si>
  <si>
    <t>Nicole was extremely helpful and made a really bad situation with Genie garage door opener much better.
Thanks Nicole for being thorough and understanding.</t>
  </si>
  <si>
    <t>the customer support people were pretty response at first but then went radio silent for a few days before shipping out a replacement.</t>
  </si>
  <si>
    <t>Please encourage suppliers to hire representatives that speak English as a first language.</t>
  </si>
  <si>
    <t>It wasn_x0019_t Pedro. I bought an animated Santa that had incomplete and illegible instructions in the package and incomplete instructions on the BILT app. Furthermore, the manufacturer was not available for days. When a product is sold thru Home Depot which means the product is accessible to millions, the customer service needs to align, not have bankers_x0019_ hours.</t>
  </si>
  <si>
    <t>When I purchased the Christmas tree it came with NO plug in cord AT ALL in the box. The replacement part that was sent to me was {I am assuming} the part that makes the lights change, which will do me no good at all without the electric cord that plugs into the tree, and then into the wall outlet. HELP
Roy Bagby
rubycreates@yahoo.com
770-887-6585</t>
  </si>
  <si>
    <t>Chrystian was wonderful. Very patient, kind, professional &amp; helpful. Excellent communicator. He was a tremendous help in completing my request quickly and accurately. I highly recommend him for a promotion.</t>
  </si>
  <si>
    <t>Talking to them was fine but I have not received any follow-up as yet so it is a little premature to send this survey.</t>
  </si>
  <si>
    <t>Lanessiah was very courteous and professional.A pleasure to talk to.</t>
  </si>
  <si>
    <t>Great customer Service</t>
  </si>
  <si>
    <t>The person l talked to went way out of they to help. I_x0019_m very satisfied with service.</t>
  </si>
  <si>
    <t>Kenisha was very helpful</t>
  </si>
  <si>
    <t>The product was not in stock, so they could not order the parts I needed.  They created a case number and told me to call back on Feb 1st.
I was nice the created a case # for me
Best regards,</t>
  </si>
  <si>
    <t>Por parte de Erika todo perfecto con algunos de los empleados creo queno estan capacitados violaron mi derecho de devolusion por mercansia dañada sin aber pasado ni 20 dias demi compra y se negaban a darme la garantia que ofrecia el producto y hazta la fecha no recivo de hoy 12/11/21 no he recivido respuesta por parte dela tienda que esta vendiendo mercansia dañada por parte del probedor</t>
  </si>
  <si>
    <t>Very easy to get the issue resolved.</t>
  </si>
  <si>
    <t>You did as much as possible. ITS TO BADD THE POLYGROUP DOESN''T HAVE A BETTER SYSTEM.</t>
  </si>
  <si>
    <t>Still waiting for my problem to be resolved. Home Depot sent me to their vendor and I have still not seen my replacement Christmas tree bulbs</t>
  </si>
  <si>
    <t>Everybody was wonderful and helpful I really appreciated them taking initiative to reach out to me promptly. Only issue is the product I was looking for which is an arm blade for a fan was not in stock and unfortunately going to take 4 to 6 weeks to get into my home, this fan is used to bring down heat in my living room so therefore the heat pump will run more until I get this piece and that_x0019_s a bummer but customer service was great.</t>
  </si>
  <si>
    <t>I bought a Christmas tree, that was missing a remote control for the Christmas lights. The lights were in "store mode" and I couldn''t change them without a remote control. The HD Store manager was able to locate one for us. After following the directions (several times) I was not able to pair the remote control to the tree. I figured something was broken. I went to 4 different Home Depots looking for the same tree but no one had them anymore. I called the customer service number and Pablo was very helpful explaining that the specific type of tree was defective that that they will send the replacement part right away. It took about a week and a half for the part to get here. Installed it and now my family and I are very happy with the results. Pablo followed up through the whole process and was very helpful.  Thank you very much Home Depot and Merry Christmas !!</t>
  </si>
  <si>
    <t>she was awesome</t>
  </si>
  <si>
    <t>Hold time was very long and when I got thru my problem was not resolved during the phone call. I was also told someone would be calling me back and that I would also receive an email which neither happened. You glacier bay warranty process leaves a lot to be desired.</t>
  </si>
  <si>
    <t>Dondre was great. Followed up with me to ensure I was able to return the product. I got it working, so I didn_x0019_t have to return it after all, but I appreciate the follow up. Promote that man. Thank you.</t>
  </si>
  <si>
    <t>Marlon was extremely helpful,  I greatly appreciate his help and hope that home depot realizes what a great employee they have!</t>
  </si>
  <si>
    <t>IN THE MIDST OF LOOKING FOR A RESOLUTION, I MADE ANOTHER $3700 PURCHASE ON TWO APPLIANCES.
NO ONE EVER GOT BACK TO ME TO RESOLVE RETURNING A $60 PURCHASE. NOT HAPPY.</t>
  </si>
  <si>
    <t>Yes, train and empower your managers</t>
  </si>
  <si>
    <t>I would like for someone from upper corporate management ie&amp;.COO to look at my claim.  Lying is not acceptable and having the corporate customer service people take the calls and having to keep apologizing for upper management is unfair and not acceptable.  I have put the pictures out on social media regarding the carpet put down in my new home and not one person responded favorably to Home Depot, but encouraged me to keep at you all to make it right&amp;.I have also emailed corporate to see if I can get a response.  I am ready to send to BBB and Attorney General.  If customers are at the top of the pyramid as you claim&amp;then prove it to me the customer and consumer. 
Cindy Ollier</t>
  </si>
  <si>
    <t>Maria was amazing! She was extremely courteous and helpful and addressed my question and concerns and resolved my issue fully in a creative way since the part I was needing that was missing from my original order, leaving me the most satisfied I_x0019_ve ever been with Home Depot and any shopping experience I_x0019_ve ever had there. She made me excited and happy to continue to do business with your company again. Thank you, Maria! She_x0019_s a treasure to have as an employee for sure!</t>
  </si>
  <si>
    <t>Bueno asta no tengo commentarios gracias</t>
  </si>
  <si>
    <t>Aun no recibo mi pedido completo se me hace una falta de respeto</t>
  </si>
  <si>
    <t>Love Home Depot great service alway a great help</t>
  </si>
  <si>
    <t>He was nice and confidence and help me very well very excellent helper thank you</t>
  </si>
  <si>
    <t>Alisha has been wonderful to work with and helped calm my frustrations. 
Your quality control kinda stinks. The first faucet arrived cracked. The second missing a part. Both were shipped in the main packaging and not in a box. Maybe that_x0019_s something you can address at some point but I doubt ya will because most corporations don_x0019_t care to fix the obvious. Thank goodness for Alisha.</t>
  </si>
  <si>
    <t>Still no resolution to the issue with the Christmas tree purchased from Home Depot.</t>
  </si>
  <si>
    <t>Whoever closed this case is making me drive over an hour from my home to get the replacement light fixture and told me there was no way that you could ship it from Monticello to St. Cloud, MN so I could pick it up/swap it out at my local store.  I have NO IDEA when or how i am going to fit this into my very busy schedule.  meanwhile I have two light fixtures already installed and I''ve been waiting for the third part of one since before Thanksgiving.  I am so disappointed and sad that there has been such a runaround.  I will never allow this to happen again.  Uggh!</t>
  </si>
  <si>
    <t>Scheznarda was very professional and even called back to keep me informed during this really busy time and I appreciated the call.</t>
  </si>
  <si>
    <t>After three times email I still got the wrong part and still waiting for a reply</t>
  </si>
  <si>
    <t>Home Depot knew the Christmas trees had defective lights and could have had the control boxes in the local stores for those of us that purchased a tree with defective lights.</t>
  </si>
  <si>
    <t>Great Service !!!</t>
  </si>
  <si>
    <t>Extremely Satisfied</t>
  </si>
  <si>
    <t>good job   very patient and helpful. easy solution. thank you
                joe milone</t>
  </si>
  <si>
    <t>I bought a toolbox for the back of my truck the welds broke and home Depot refused to replace it you wanted to give me a $100 gift certificate towards a new one I feel that this is not right I paid over $300 for this toolbox and now I''m afraid that somebody could break into it because of the welds being broken and I feel that home Depot is responsible for the welds on the toolbox or husky is responsible I did not receive a reply from husky and I feel that your services are very very bad thank you</t>
  </si>
  <si>
    <t>Esther was great and followed up</t>
  </si>
  <si>
    <t>no, everyone I dealt with was great</t>
  </si>
  <si>
    <t>I contacted support for a missing part.  The initial conversation was fine but there was no follow-up after I sent a picture of the missing part (screw).  As far as I know, there has been no resolution.  I still need the missing screw.</t>
  </si>
  <si>
    <t>Stephanie was extremely competent and was exemplary in her follow through...Great Job!</t>
  </si>
  <si>
    <t>Customer service is extremely rude. I was put on hold, and hung up on numerous times. They also told me so many different things. No one there seems to know any of the policies, or what_x0019_s going on.</t>
  </si>
  <si>
    <t>no el servicio es magnifico</t>
  </si>
  <si>
    <t>Me fue aprobada una devolución. Hubo problemas en la tienda para que pudieren aceptar el articulo de vuelta y no lo pude regesar. Volví en una segunda ocasión y tuve el mismo problema de que en la tienda no sabían como entrar en su sistema la devolución. La tienda sin que yo lo solicitara hizo la transacción con TRH para la devovlucón que resultó en un nuevo numero de transacition Id. Entonces se me llamó para decirme que mi revolución, con el segundo  numero de id había sido denegada. Laame y la persona en servicio al cliente me recomendó que fuera  al tienda para conseguir un nuevo numero de Transaction Id para como ése numero comenzr el proceso nuevamente para la reconsideración de aprobación y así lo hice. Ahora resulta que el hacer mas de un intento para devolver un producto hece que se bloquee o no permita la devoolución. Lo que yo no tuve la culpa pues la segunda ocasion lo hizo la tienda cuando trató de aceptar la devolución de lo que yo no tuve ningún control. En la tercera ocasión lo hice según me fue instruído o recomendado por la persona en servicio al cliente con la que hablé. Solo seguí instrucciones no fue que yo decidí ir por mi cuenta sino que seguí la alternativa de servicio la cliente. Lo que tampoco me puede ser imputable. A mi ya me había sido aprobada la devolución si por error o desconocimiento de la tienda no se logró la devolción antes de que se emitiera el segundo transaction Id que fue denegado ello no puede actuar en mi perjuicio. Una vez Home Depot autorizó la devolución del equipo lo que fue en reconsideración que solicité y fue aceptada NO SE PUEDE LUEGO DENEGAR LA DEVOLUCION. Al haber dado la autorización es una obligación en la cual Home Depot incurrió conmigo, una especie de contrato que NO PUEDE LUEGO ROMPER O DEJAR SIN EFECTO. Nótese que el problema de la denegación vino tras el segundo transaction ID y no el primero. Los otros dos ya explique su razón y ciocunstancias. Por lo que solicito que se honrre la determinación de aceptación de devolucoión del  equipo que entiendo que tuvo lugar el dia 24 de novoembre de 2021.</t>
  </si>
  <si>
    <t>I will probably not use Home Depot again for a home improvement job.  This has been a bad experience and the lack of communication from HD and the stone company has contributed to my dissatisfaction.  Even the corporate office has failed when it comes to communication.  I''ve spent over $14K on this project and the quality and workmanship are not at that level.  I've taken time off from work and no one showed up and I've waited weeks to get things corrected, which are still not corrected.  I expect some sort of compensation for all of the issues.</t>
  </si>
  <si>
    <t>Sherry Williams manager at Dover location was very unprofessional. She was unconcern about the inconvenience your company created for us. We will most likely not be conducting business with Home Depot in the future.</t>
  </si>
  <si>
    <t>Latefah made dealing with a very difficult situation, as pleasant as possible.  She was very helpful, understanding and professional!</t>
  </si>
  <si>
    <t>Tomeka was extremely helpful and courteous... Thanks for hiring Americans to answer the phone.</t>
  </si>
  <si>
    <t>NO</t>
  </si>
  <si>
    <t>Tomeka was great and tried to do everything she could to try to find a solution.</t>
  </si>
  <si>
    <t>worst experience ever. ask yourself why my kitchen is not yet done after 6 months. all I hear from you is excuses that amount to a bunch of lies.</t>
  </si>
  <si>
    <t>Customer experience in store was terrible.</t>
  </si>
  <si>
    <t>It has taking 3+ week and still haven''t seen the product 
I ;ve been promised many callback never got them</t>
  </si>
  <si>
    <t>I asked for help regarding a 15% off email that I was supposed to receive according to an email after buying a new home and never did; unfortunately, I was told this was handled by a third party and I was not provided with the coupon.</t>
  </si>
  <si>
    <t>Patricia wasn''t able to help, I was told to call and talk to the online order team instead of her transferring me and trying to resolve my issue. I canceled the order</t>
  </si>
  <si>
    <t>excellent service from everyone at Home Depot, will buy from Home Depot again</t>
  </si>
  <si>
    <t>A defective product and defective warranty is a poor combination</t>
  </si>
  <si>
    <t>After splurging and spending $399 on a Christmas tree that was defective out of the box, I''m struggling with the fact that we are at more than 2 weeks of very dragged out communication, and still no resolve. Extraordinarily disappointed.. The tree is up and decorated, so I can't return it. For $400, a completely missing branch is unacceptable. Carmelita was nice enough the day I spoke with her on the phone, but to have no resolve 2 weeks later is just not acceptable.</t>
  </si>
  <si>
    <t>Have not received part yet.
  case # is different.
   27113075 on phone 27113141 survey.</t>
  </si>
  <si>
    <t>I paid for what I ordered and only got half and you guys keep jerking me off I still haven_x0019_t got it</t>
  </si>
  <si>
    <t>The representative was very knowledgeable and courteous as to what needed to be done</t>
  </si>
  <si>
    <t>I have called twenty times on this matter.  All I want is my $75 coupon that we did two times.  I don_x0019_t know why you have to wait for credit. My purchases were May and September. I have talking to people with such heavy accents out of US to resolve problems. I hate it takes an hour to reach a person and being on hold multiple times.</t>
  </si>
  <si>
    <t>I didn''t speak with jerry at all it took 8 people till finally l spoke to melissa I'm Atlanta she was great she is in customer care corporate the rest didn't know what they were doing there was no jerry l spoke with that's  a  lye as a matter of act it took me 2hrs a 8 persons to get to melissa in altlanta she was the only one that told me the truth 2 people in the phillipines l couldn't even understand them, one person in Nicaragua, 2 people in mexico one person in Atlanta Bridget she lied to me she told me it would be taken care of with  her supervisor  she lied the next day l spoke to a very nice lady in atlanta and she was very nice and professional and she said she would try to get the problem solved I've been your customer for about 40 yrs all the rest of the people who took  care of me was a waste of time it took me 2 days and about eight people my satisfaction is towards melissa in atlanta otherwise lm very dissatisfied terrible customer service awful only melissa deserved my commendation she was great lm a senior and l should have never been through this for 2 days so lm very very dissatisfied except for melissa l hope she can solve what l want asap truly yours ben perez</t>
  </si>
  <si>
    <t>It was a very frustrating process. The associate who finally was able to accomplish my order did awesome. But prior to that it was extremely frustrating. I was transferred to several different people, who ultimately transferred me to someone at the pro desk at my local home depot.  Evidently it was a special order. The associate told me he would need to contact the fan company and get back to me. He called me back and stated the company told him they discontinued the fan and he was unable to get me the light kit. I called the manufacturer myself. Turns out there are plenty of those light kits available. So I had to call home depot back a second time and of course get transfered several times  and final was able to get it ordered. If I took the associate at the pro desk word, then I would have had to buy a brand new ceiling fan. It shouldnt take the customer jumping through all these hoops to get help. There are plenty of hardware stores that I could go to.</t>
  </si>
  <si>
    <t>Graciela provided outstanding customer service. However, I dont shop at Home Depot (I was calling on behalf of another person for help with a Home Depot item).</t>
  </si>
  <si>
    <t>I find it annoying that you sell products but no one in store knows how to get parts that are broken. I went through six phone calls before I got satisfaction.</t>
  </si>
  <si>
    <t>Customer service was second to none. Very proactive.</t>
  </si>
  <si>
    <t>I feel that Home Depot is great.. Graceiela was very helpful and I trust that I will receive  the parts to fix my Schon faucet.</t>
  </si>
  <si>
    <t>She was very professional and diligent about her work and was persistent to satisfy the customer I could not have asked for more attention</t>
  </si>
  <si>
    <t>she was very knowledgeable and was very tech savvy. does her job very well, I was glad she helped me.</t>
  </si>
  <si>
    <t>Great customer service. The only issue was that the wait time was 15 minutes and one one occasion I was disconnected after 10 minutes and had to wait again. This was not the fault of Graciela Torres, but a general concern.</t>
  </si>
  <si>
    <t>Graciela was very helpful, patient and listened to my concerns and she helped me to resolve my problem.</t>
  </si>
  <si>
    <t>First I didnt receive the hardware to assemble my table and then it takes 710 business days for the hardware to ship. Not at all happy with the delivery.</t>
  </si>
  <si>
    <t>Graciela was very helpful and hope to get the missing part in a few days</t>
  </si>
  <si>
    <t>Thank you for making the process painless.</t>
  </si>
  <si>
    <t>Grace was a pleasure to work with.  She was extremely helpful and very polite.</t>
  </si>
  <si>
    <t>Gracias por su excelente servicio</t>
  </si>
  <si>
    <t>Todo muy bien</t>
  </si>
  <si>
    <t>No comment.</t>
  </si>
  <si>
    <t>She did a great job clarifying what I needed and getting me the correct parts.</t>
  </si>
  <si>
    <t>The way you treated this order was very poor. and it cost me not only money. but it has damaged my rep. in the area. This is bad... I live in a small town and my rep. is all I have. I am trying to make the beat of the thing, but its hard. I will have to think before I depend on you to do a job. I hope things get better for you. Anything you can do for me would welcome. Mark Lane 2256838235  thanks for your time.</t>
  </si>
  <si>
    <t>Always the consummate Pros! Keep up the good work on</t>
  </si>
  <si>
    <t>You sold me a product that was made with poor quality materials, with no replacement parts available and with the only solution is to return the TV mounting device which is bolted to the wall to the store for an exchange of another poor quality product with no replacement parts.  You want to make this right ???    Send out a certified &amp; qualified technician to remove your TV mount off the wall and replace it with a quality part from a dealer that stands behind their product.</t>
  </si>
  <si>
    <t>Customer service agent was patient and very helpful, resulting in a quick response and a satisfied customer.</t>
  </si>
  <si>
    <t>great customer service</t>
  </si>
  <si>
    <t>It was all good.  Grace was knowledgeable and professional.  I greatly appreciated her help and support.</t>
  </si>
  <si>
    <t>Yes, I am concerned since this is my second purchase of an identical item that went bad within 90 days that there is some sort of defect in the design of the product. I love this LED light, it was installed by a professional commercial electrician yet both ceased to operate within a short period of time.  I would like some feedback from the manufacturer before I purchase a third light that they have fixed the issue as this item is still on the shelves of the stores yet I was simply issued a credit to buy something else.  I really dont want anything else but I would like some reassurance about purchasing again.</t>
  </si>
  <si>
    <t>Thankful that Hime Depot stands behind their products. This was an easy encounter.</t>
  </si>
  <si>
    <t>My experience was the best I have had on getting a problem resolved.</t>
  </si>
  <si>
    <t>Graciela Torres was extremely professional on the phone and provided expert service. She is the role model everyone else should want to be on the phone. Thank youBob Coleman</t>
  </si>
  <si>
    <t>Dont expect a customer to have a brand new defective item repaired rather than replaced or it will get returned. Dont be so stupid Home Depot, Ill be taking the item back to the store and shopping at Lowes from now on, its closer and in a better neighborhood anyway.</t>
  </si>
  <si>
    <t>Grace helped best she could. It took me 4 people and an hour to  find out I couldnt exchange item or part and could only return the item. I will think twice before I order anything from Home Depot. Since if theres an issue I have to return the item &amp;  reorder. Ive never experienced that with any other company. If theres an issue they ship a new item and pick up the old item at the same time. Your process needs to be changed to make it easier for your customers.</t>
  </si>
  <si>
    <t>Thankyou for helping me.</t>
  </si>
  <si>
    <t>Grace was exceptional...but I havent got my product yet....</t>
  </si>
  <si>
    <t>No, it went well.  As long as the part comes this week then problem is solved.</t>
  </si>
  <si>
    <t>Had a hard time getting to the people I needed. Kept getting told to contact my local Home Depot. After finally getting to the right person I didnt get the the resolution I was hoping for. The manufacturer couldnt sell me a replacement sink separate from the vanity top. I now have to try finding one elsewhere.</t>
  </si>
  <si>
    <t>I did not have to call back to follow up, because Ms Graciela was very eager to help and keep me informed.Now I wait for part to arrive.</t>
  </si>
  <si>
    <t>Awesome customer service, and that is pretty rare these days!</t>
  </si>
  <si>
    <t>Graciella was wonderful.  She did what she could to help me.  But her hands were tied in coming to an absolute solution with my problem.  Because of a problem with a Home Depot brand product, which was very inferior quality, I am out several hundred dollars.  Not happy!</t>
  </si>
  <si>
    <t>got great help finding an item i needed,with no problem</t>
  </si>
  <si>
    <t>Graciela did a great job handling my problem.  Many thanks to her.  It also gives me confidence in dealing with such a reputable company as Home Depot.</t>
  </si>
  <si>
    <t>Question #3 needs some work. It isnt really clear what you are trying to ask me, your customer.It almost sounds like this is some colloquialism.You should be much more straightforward with the wording of your questions. Remember, you only have 3 questions. You need to make each one count.</t>
  </si>
  <si>
    <t>Im very disappointed that I could not acquire 2 more matching chairs to go with the patio set that I purchased from your store. Although the set I bought only comes with 2 chairs I should be able to purchase 2 more matching  chairs without buying another complete set, because of this I will be returning the set and go elsewhere for the item I need to purchase.. it saddens me to do this because I haves counted on home depot for all my home needs. Including a complete bathroom  for my home. I will be returning the items to your store soon.</t>
  </si>
  <si>
    <t>Was told that a product had full lifetime warranty and if something went wrong with the product Home Depot would replace it. Called customer service a and was told that it only had 1 year warranty, Jorge the manager said he would take care of us and then he didnt at all, I tried calling and never got a call back, very displeased with the service.</t>
  </si>
  <si>
    <t>the part was not available in the local stores. i had to buy another faucet to replace the customers faucet, and now i have a faucet that i will not sell and dont want.</t>
  </si>
  <si>
    <t>We were extremely happy with the way Home Depot handled our problem. The employee who helped us at our service counter here in Cumming was very helpful. She went above and beyond to help solve our needs.  We also appreciated the calls from the home office.</t>
  </si>
  <si>
    <t>I am not satisfied with the resolution of my issue, but apparently it is the manufacturer that was unwilling to help.  Graciela did her best.</t>
  </si>
  <si>
    <t>She speedily fixed my problem, filed it through warranty, at no cost to me, and told me when it would be processed and how long before I would receive it.  No time at all and I was on with the rest of my day.  Thank You</t>
  </si>
  <si>
    <t>Graciela was absolutely amazing!  Please call me at 3057884105 to discuss more.  As a business consultant I have one suggestion  build a cloning machine at one of the stores, clone her and use her store wide  she was that good!!!Sincerely, Ritchie Lucas (one extremely happy customer</t>
  </si>
  <si>
    <t>Creo que todo esta muy vien  y me siento muy agradrcido</t>
  </si>
  <si>
    <t>She was able to find and get the product that I needed. It was delivered already to my surprise. So thank you for doing a GREAT job.</t>
  </si>
  <si>
    <t>Graciela was very courteous and provided the required information not included in the product instructions. NOTE when issues like this occur, follow through for TQM should be to correct the instructions for future packaging improvement.</t>
  </si>
  <si>
    <t>Terri and Terry were both very accommodating at the store when I brought my problem to them. Very good representatives of the company! I hope they are both well paid!</t>
  </si>
  <si>
    <t>Graciela Torres was very helpful and professional.  She listened to my problem, ordered the parts and submitted a request to another department for the parts she was unable to place on order for me.  In fact, the other parts have already arrived.</t>
  </si>
  <si>
    <t>The best service.Thank you</t>
  </si>
  <si>
    <t>CSR great, easier to fix a problem talking to a real person!</t>
  </si>
  <si>
    <t>Resolution Expediter, Graciela Torres, was helpful, friendly and knowledgeable.  I contacted her on a Friday about the missing screws for the decorative outdoor motion detector light I purchased from Home Depot.  On  Tuesday I received an email telling me the screws were being shipped.  I received the decorative screws on Thursday.  Your customer service is outstanding and I am thrilled with my purchase.  My thanks to everyone involved with getting me the missing parts.Bette McFetridgeReference #10679770</t>
  </si>
  <si>
    <t>no.</t>
  </si>
  <si>
    <t>The customer service person I spoke with was very helpful.  Unfortunately I am unable to get the replacement part I need.</t>
  </si>
  <si>
    <t>The customer service that I received was topnotch, perhaps the best in a very long time. Graciela really seemed to know what she was doing. She very friendly and helpful. She also followed through with anything she said she would do. Thank you.</t>
  </si>
  <si>
    <t>My contact with Grace was exceptional! She provided a customer service experience that makes Home Depot a great place to get home improvement products from.Thank you Grace!</t>
  </si>
  <si>
    <t>Graciela Torres is excellent, but your system could not find my online order.  So although my patio umbrella broke, it could not be replaced.  For this reason I will buy an umbrella somewhere else.  She was very kind, called me back the next day, and tried everything she could to get parts or a replacement umbrella.</t>
  </si>
  <si>
    <t>The part I needed wasnt included in the repair package the weight on the extension hose that makes it retract fully.  If she had listened to me more closely that would have become apparent.  Part of this this is probably my fault in failing to communicate more clearly what thr problem was.</t>
  </si>
  <si>
    <t>Graciela put me in a place of  Ah Ha. Being 69 female and putting up a ceiling fan with the help of your video was very easy. Than the DADA moment of the great turn on . And nothing!! But getting ahold of her and everything taken care of, was perfect. THANKS Grace.</t>
  </si>
  <si>
    <t>This was a great experience</t>
  </si>
  <si>
    <t>My product review was rejected by your algorithm.  I was reviewing a product that had, literally, exploded  twice  in my attic during normal use.  How does that make sense?</t>
  </si>
  <si>
    <t>The jury is still out. I have not received any replacement for the broken piece I purchased.</t>
  </si>
  <si>
    <t>I called about a product and was put on hold a long time and then transferred 3 times, told someone would call me back , I never heard from anyone.</t>
  </si>
  <si>
    <t>Love my light fixture. Thank you for helping me get it.</t>
  </si>
  <si>
    <t>I was requested to submit a copy of my receipt by email to web site customerservice@yotrious.com.I have submitted that but have not received feedback .Please notify me if any additional information is needed.</t>
  </si>
  <si>
    <t>The representative was helpful, but I was not able to accomplish what I needed assistance with. I spent over $2,500 on patio furniture in your store. I needed assurance with a replacement part. The representive attempted to call the manufacturer however was not successful obtaining the parts. I was given an email address and was informed to contact them by emal..</t>
  </si>
  <si>
    <t>Graciela Torres was most helpful. She researched and found the product I was looking for. I am grateful for her help and for her going the extra mile to serve the customer.</t>
  </si>
  <si>
    <t>I believe that the product in question should be removed from sale at your Stores.  It is an inferior part and will continue to cause frustration to customers.  After purchasing 3 of them in just over a yearyou can bet that I never will recommend it.  Quality still means a lot to many of us customers!jks</t>
  </si>
  <si>
    <t>Graciela is a very valuable employee for the Home Depot.A very cheerful and friendly young lady she gathered the information that she needed and quickly handled my request.I appreciate folks like her when I call.Thanks,Joe Bednarz</t>
  </si>
  <si>
    <t>everything was done right this time, but the first time I called (different rep), I was given the wrong info and ended up getting the wrong parts.  Now am set back with getting the fan installed plus have to make an extra run to the store.</t>
  </si>
  <si>
    <t>Continue to put customer service as a priority.</t>
  </si>
  <si>
    <t>they were courteous very helpful, rarely to find</t>
  </si>
  <si>
    <t>By far the worst service I ever had in home depot besides the first time I had an encounter with the sales associate julian at the store on armitage and Cicero.  He has no people skills or the positive attitude to be a supervisor for such a busy store or a store that has so many great associates that one bad apple just made me think twice of coming back to that store cause I am a contractor that deals with his department all the time . What a shame that one person can make a perfect store look bad . Bad news travel a lot faster then good news . That store might need to revisit their promoting process cause I just dont see how a person with no people skills and does not have the attitude of no problems just solutions can be a leader with that being said I still believe home depot and what they offer  . But now looking to see what menards and lowes offers just not to have to deal with the boy running the lumber department at the armitage and Cicero store</t>
  </si>
  <si>
    <t>Im really impressed by the service. I had issue with my faucet and  they provided me with the home depot gift card for which I purchased  the new faucet. They took time and listened to the problem and very well answer my inquiries.</t>
  </si>
  <si>
    <t>She went above my expectations!</t>
  </si>
  <si>
    <t>No services regarding the warranty of equipment.  We need to do all the work our self.  There is no parts available to replace broken ceilling fan.  Need to wait more than one month to get parts from Florida.</t>
  </si>
  <si>
    <t>Need a better way to be able to communicate with sellers. I had a simple technical question that the seller should easily have been able to answer while Amazon customer service could not.</t>
  </si>
  <si>
    <t>Very long delays in communication. Could not get me an answer and told me to call the manufacturer myself.</t>
  </si>
  <si>
    <t>Graciela was very kind and helpful, it was nice to speak with someone who ensured that I got the answershelp I needed.</t>
  </si>
  <si>
    <t>She was very understanding, kind and most helpful.</t>
  </si>
  <si>
    <t>Other than the fact that the part needed is on back order till the end of July, which is halfway through the summer season.  We will not be able to use our deck chair until then. The customer service that we received was outstanding. Graciela was professional, knowledgeable and a pleasure to deal with.</t>
  </si>
  <si>
    <t>I was completely satisfied with Home Depot honoring the warranty on the product. Home Depot has always had a very good policy on warranties and returns, and that is one of the many reasons that i remain a loyal customer. Thank you very much!</t>
  </si>
  <si>
    <t>I want to mention that Tashaunna in customer service at store #3202 Central Omaha did a fantastic job. Very pleased with her assistance in the matter.</t>
  </si>
  <si>
    <t>Pleasant experience about customer careBut not happy that the Hampton Bay  fan which was purchased 2 yrs back will stop functioning so early considering the price of fan $50 So next time</t>
  </si>
  <si>
    <t>En remplazo de mis piezas tomo mucho tiempo</t>
  </si>
  <si>
    <t>I do not remember either this case. But I can tell you that the majority of Home Depot employees are helpful and informative.</t>
  </si>
  <si>
    <t>The agent was very pleasant, respectful, understanding and accommodating.</t>
  </si>
  <si>
    <t>Nope.  Home Depot personnel even called me back to make sure the problem was resolved.</t>
  </si>
  <si>
    <t>Very good customer service.Thank you</t>
  </si>
  <si>
    <t>We shop Home Depot all the time, but we had miss placed our card and when go to use the account, they give him a hard time about just using his SSI number, so if you could just send him a new card it would be greatly appreciated. I sigh my name when I purchase things. Thank you very  much..Mary Zacherl</t>
  </si>
  <si>
    <t>I would have liked if home depot carried the parts for all their toilets so they can be fixed and not have to buy a whole new toilet. Because of a flush valve with or a flapper  that is not available.</t>
  </si>
  <si>
    <t>I received the information that I needed, with ease from Graciela. She knew what I needed and told me where I could find the information. She also offered to send the information in an email, but I wanted to do it myself.Thanks!</t>
  </si>
  <si>
    <t>Entiendo que debera existir el servicio de venir a desinstalarl el articuloa defectuoso e instalar otro, o el reembolso  al Cliente de la mano de obra. I was sold by Home Depot a defective toilet branded Glaciar Bay with a ceramic done by Niagra. I had to speak with Glaciar Bay people, and Niagra, and Home Depot. I think I should have to talk to Home Depot only. Home Depot is liable to me and should solve my problem then take it with its provider who are liable to Home Depot. When I call with a problem like mine the answer should have been we will send someone to asses the problem and offer a solution. that Is how it shows be solved.</t>
  </si>
  <si>
    <t>If you look at my record I have spend lots of $$$$ at Home Depot unfortunately some how I cant find the receipt for the purchase of the fan I purchase at HD, now I have to purchase the light kit for the fan thats I purchase less than a year ago.Respectfully Joe E Diaz 13911 Sw 75 St Miami Fl 33183Phone 305 9158615</t>
  </si>
  <si>
    <t>Give Graciela a raise! Great customer service representative!</t>
  </si>
  <si>
    <t>I really appreciate the followup call and email from Graciela Torres!  She is a really good customer service rep!</t>
  </si>
  <si>
    <t>Garciela Torres was very nice and easy to work with but I did not receive the correct replacement that I asked for. I asked for 2 bolt caps and received a push handle.</t>
  </si>
  <si>
    <t>Graciela has been fantastic. She has followed up with emails and phone calls to make sure all of my needs have been addressed in a timely fashion I would hope that all customer service agents act the way she does when dealing with customers.</t>
  </si>
  <si>
    <t>Graciela was very professional and extremely helpful. I went to the Home Depot and told the customer service desk what a wonderful experience.</t>
  </si>
  <si>
    <t>G Torres is very helpful and knowledgeable. Shes taken extra time and effort to help us.</t>
  </si>
  <si>
    <t>Please give a raise or bonus to Graciela who provided excellent customer service above and beyond amazing.Terry is excellent, also, both courteous and patient!!</t>
  </si>
  <si>
    <t>Ms. Torres was very helpful and did me a service by sending the part I needed at no extra charge. This is why I love shopping at Home Depot. Service</t>
  </si>
  <si>
    <t>I ordered from Homedecorators.com in 2016, and no one could pull the records. If you are going to change EPR systems you need to make sure you have all past transitional data.</t>
  </si>
  <si>
    <t>I bought a ceiling fan with an integrated LED light that has a lifetime warranty.  I was told that the LED light only has a 2 year warranty.  The fan is less than 2 years old, so a replacement LED light is being sent under warranty.  The paper work I have does not show where the LED light is only warranted for only 2 years.  The LED light is part of the ceiling fan and not a separate item.  I wasnt going to argue that point with the person I spoke with. I would like to see where she came up a 2 year warranty on the LED light.  All of the paper work I have says that I have a lifetime warranty on the integrated fan with LED light.</t>
  </si>
  <si>
    <t>Graciela listened to my problem of buying the table in the store on clearance the box had been opened and retaped but my wife this what she been looking for and looking for some time well we were told yes everything we needed was in the box but I,m sorry to say is wasnt. I went back to the store explained that I was missing one unit of the hardware I needed to put the table together and they looked to see if they might have it. I waited around and no they didnt have it but suggested calling the help desk.Graciela listened to my story told me she would she what she could do 4 days later she shocked me by calling back most companies employee,s wouldnt have taken the time to chase down want I needed because you dont sell this product anymore and she told me that she had gotten hold of the warehouse they had found this bag of the hardware I needed she then took the time to arrange the shipping to the store for me to pickup up saving the day for me and my wife I thought we had wasted the money without the hardware it was a stack of wood and we were out 55 dollars.I have to say she done everything she told me she would do plus some Graceila is a champ in my book..,and you dont find that kind of customer service very often anymore I believe we will shop Home Depot from now on.Thank you for having Graceila on your staff . Bruce Meier</t>
  </si>
  <si>
    <t>Graaciela was extremely helpful.  I am leaving on a trip and she assured me the problem could be taken care of when I return.  She  called me back early, when I told her I would not be available later in the day for a return call.  Very considerate. Great lady.</t>
  </si>
  <si>
    <t>Ms.Torres was AMAZING !! She waa very courteous and understanding in helping me . She truly helped ease what was a hectic day for me.</t>
  </si>
  <si>
    <t>I think if your going to sell a $30 umbrella light you should make replacement bulbs available for purchase also instead of the consumer having to purchase a whole new light .</t>
  </si>
  <si>
    <t>Graciela was very caring and helpful.  She went out of her way to find an alternate solution to my problem since my computer skills are minimal   I was extremely happy with her customer service.  She should train other reps..</t>
  </si>
  <si>
    <t>Its still to early to say if I am really happy or not, as the part for the sink faucet has not yet arrived. But at least Graciela was very nice and prompt. I would have given her Extremely Satisfied, but again the part is not here. )</t>
  </si>
  <si>
    <t>Customer service rep was both courteous and professional, HomeDepot store team was efficent and handled problem seamlessly.</t>
  </si>
  <si>
    <t>Customer service representative took the time to resolve my issue and was very pleasant and helpful.</t>
  </si>
  <si>
    <t>Graciela went out of her way to help me and get exactly what I needed. Much appreciated!</t>
  </si>
  <si>
    <t>Love Home Depot  I buy all my appliances and tools there</t>
  </si>
  <si>
    <t>Helpful and courteous associateHelped best she could</t>
  </si>
  <si>
    <t>Offer to replace the black remote</t>
  </si>
  <si>
    <t>Unable to contact Evolution Lighting thru email   Problem remains unresolved.</t>
  </si>
  <si>
    <t>Issue still not resolved. Phone call was disconnected before a resolution could be reached and never received a phone call back.</t>
  </si>
  <si>
    <t>Graciela Torres was much more efficient than I had expected and was very good natured.</t>
  </si>
  <si>
    <t>I left a message to Grace to call me back in the morning. After not hearing back for about 8 hours, I called again and got voice mail. Did not leave a message but instead tried again generically and this time tried to accomplish transaction with Kelly since I had the case #. She said Grace would call me back. My instructions were to call back on my cell phone. Instead, Grace called on my home phone. Left Voice message but i was not at home. Not sure she got the message from Kelly. Anyway, I went on line and purchased the receiver from another distributor.</t>
  </si>
  <si>
    <t>I have not yet received the replacement light  so I am assuming it comes as promised in answering question #3.</t>
  </si>
  <si>
    <t>You need to find more CS reps like her. She was AWSUM. She knew her stuff and like Santa, went straight to her work, filled the replacement order in a flash and was off to fix another problem. Follow up was swift, sure and accurate. Thanks for having her on board when I needed her.</t>
  </si>
  <si>
    <t>Not sure when will send me the part that I need</t>
  </si>
  <si>
    <t>since talking to Graciela (71218) regarding the trickle of hot water when faucet is turned to maximum. This morning (71518) still a small stream. Im considering changing to a Delta (Pull down kitchen faucet). Graciela indicated that I might be getting a new Faucet Cartridge directly from manufacture?? Please let me know. Thank you for your response and survey.</t>
  </si>
  <si>
    <t>I have not received a followup call from Home Depot or the manufacturer to help solve my problem yet.</t>
  </si>
  <si>
    <t>The Hampton bay glider quality has been problematic from the initial buy. 2 right arms then mid sized arms were sent to me as replacements. Which did not match. After we hit the correct arms. The coating in the arms started rusting and eroding within 12 months. I am getting replacements but was told the warranty does not cover the replacements. Something is wrong with this. Will not buy Hampton Bay again.</t>
  </si>
  <si>
    <t>So I called because I have 3 security lights that I bought to put on my home which I did. I have had one like maybe 3 years down to I just bought another one but after the call I will be returning the item and I will be buying my lights some were else. These cost 46 dollars a piece. So on the first light one of the lights burned out so I went to get a new one put it in and then know the lights never shut off. The second one the same thing and I have checked everything and they are not working right. So I called explained everything and then got transferred o a specialist told her she says a power surge must have taken the mother board out you will have to replace he item you cant fix it. Im sorry but two lights a year apart she is going to tell me it was a surge. These are your brand lights you dont carry any other brand in this section. Im sorry but I am not going to spend 36 dollars a light because they are faulty I will just shop some were else.</t>
  </si>
  <si>
    <t>No, you where very consistent, and hopefully we will get parts resolved soon. Thank you. Rose</t>
  </si>
  <si>
    <t>5 star customer service.  I couldnt be happier</t>
  </si>
  <si>
    <t>Could not access my ordering history. I order this particular item online last year, not able to find item. So I cant reorder. Very disappointed</t>
  </si>
  <si>
    <t>Ninguno.Muy amable, bien informada, atenta y comunicadora.</t>
  </si>
  <si>
    <t>Excelente servicio muchas gracias por su ayuda cuando la necesite.</t>
  </si>
  <si>
    <t>Deberían tener la garantía como antes, en la misma tienda</t>
  </si>
  <si>
    <t>Tienen un servicio excelente y un personal maravilloso que se esmeran grandemente en ayudar a los clientes. Los felicito.</t>
  </si>
  <si>
    <t>Tienen un excelente personal no creo que necesiten mejorar es mi opinion gracias</t>
  </si>
  <si>
    <t>Still have problem not resolved</t>
  </si>
  <si>
    <t>Tener más representantes como ella gracias</t>
  </si>
  <si>
    <t>Hasta el momento no por que no tengo respuestas del reclamo</t>
  </si>
  <si>
    <t>ESTOY BIEN SATISFECHA CON LA CALIDAD DE SUD SERVICIOS. EL PERSONAL, MUY EFECIENTE Y DISPUESTOS A AYUDAR.</t>
  </si>
  <si>
    <t>Excelente servicio al cliente. Todos los empleados involucrados en el proceso fueron muy amables.</t>
  </si>
  <si>
    <t>Poner gente con mas experiencia en las cajas y servicio al cliente   poner mas personas capacitadas para poder ayudar cuando se nesecita bajar algo pues muchas veces no hay personal y he tardado mas de media hora esperando gracias</t>
  </si>
  <si>
    <t>Totalmente Satisfecho</t>
  </si>
  <si>
    <t>Todo  muy bien gracias.</t>
  </si>
  <si>
    <t>Felicito a graciela torres muy amable me resolvió com el problema  qué  tenia con el control del abanico. Muchas gracias!</t>
  </si>
  <si>
    <t>Muy buen servicio</t>
  </si>
  <si>
    <t>La joven Graciela Torres muy amable y se preocupó por atender nuestro reclamo.Muy agradecido.   Gracias                           Rafael González</t>
  </si>
  <si>
    <t>Lo único es la llave del lavaplatos no se despegó y voy a tener que comprar otra.</t>
  </si>
  <si>
    <t>The item I needed help with was a seasonal item that was only stocked for a few weeks but broke right after that. Graciela said the only recourse was to bring the product back for a refund she had no control over the ability of a vendor to support their product with replacement parts. Since returning the product to the store was impractical, I contacted the manufacturer in Hong Kong and am hoping they can help me directly.</t>
  </si>
  <si>
    <t>I still have not resolved my problem.  Once I receive what Graciela promised to send me hopefully the problem will be taken care of.I will definitely continue shopping at The Home Depot!</t>
  </si>
  <si>
    <t>GRACIELA TORRES was very helpful thanks.</t>
  </si>
  <si>
    <t>I ha d no interaction with GRACIELATORRES.</t>
  </si>
  <si>
    <t>We were disappointed that the item we ordered came damaged but Graciela Torres has been extremely helpful and has made the situation much better. She has been great to work with.</t>
  </si>
  <si>
    <t>Perhaps offer a solution to help me replace the lamp that was damaged. Discounted replacement?</t>
  </si>
  <si>
    <t>I was impress by the good service I received</t>
  </si>
  <si>
    <t>Graciela was most helpful in resolving my problems with the product I ordered. I would highly recommend her for her stick with it attitude. Excellent employee!!! Clyde.</t>
  </si>
  <si>
    <t>Fantastic experience. They went beyond my expectations in tracking down the parts that I needed for the fans that I bought at Home Depot in Mexico. I need to take the parts there with me later this month.</t>
  </si>
  <si>
    <t>very disappointed that for an expensive christmas tree that it did not come better packaged.  Very confusing between talking with Home Depot and Polygroup.</t>
  </si>
  <si>
    <t>TY!</t>
  </si>
  <si>
    <t>Was very satisfied after the call that I could find the item needed online and seemed to be quite cheap replacement piece to fix all the inflatables that have stopped working. However I then saw that this online store charges a ridiculous amount for shipping even though its only one state away, not rushed order or anything. It would be nice if the Home Depot sold replacement pieces since these seem to go out quite easily. We wont be purchasing any more inflatables, thats for sure.</t>
  </si>
  <si>
    <t>Graciela was efficient, charming, helpful and everything one would hope to expect from a customer support agent. She understood the problem. Located the needed replacement part, double checked with me to make sure it was correct. Explained the warranty support. Provided me with a direct contact with the part supplier. Gave me her support extension number in case there was a need for additional help. Sent a confirming email regarding the warranty claim. Followed up within the 48 hours after contact to make sure everything was progressing correctly. And, did a I say charming, well she was throughout the entire contact. Graciela is a definite asset to the Home Depot team.</t>
  </si>
  <si>
    <t>Still waiting to have my issue resolved</t>
  </si>
  <si>
    <t>Shopped online for an item, but could not get it cause it was in stock at a nearby store. However none of your close by stores had it. Problem??</t>
  </si>
  <si>
    <t>There should be more people like Graciela in customer service.  She did a great job and is a very pleasant person.  Thank you so much for your help Graciela.</t>
  </si>
  <si>
    <t>I assume this is in reference to the motion sensitive security light I purchased at HD.  It would be good if the product was mentioned in your Email so the customer knows what you are referring to.</t>
  </si>
  <si>
    <t>None other that Graciela did the right thing and i know she will follow through to see that the defects of the product will be corrected by proper QC methodsHMK</t>
  </si>
  <si>
    <t>Grace did a horrible job on my return, she said I didnt order the product on my credit card, which I did. I hung up, called back and Natisha found my product I ordered. Not good business,</t>
  </si>
  <si>
    <t>Grace was awesome. She was polite and did everything in her power to make sure I was taking care of.</t>
  </si>
  <si>
    <t>I bought a husky garage storage item that stated it was guaranteed for life. The lock failed. HD and the manufacturer both state the lock isnt covered and if I want it repaired I have to pay out of pocket.  That is not a lifetime guarantee.  That is false advertising.</t>
  </si>
  <si>
    <t>I love Home Depot! Thank you</t>
  </si>
  <si>
    <t>Bill for tree was not legible because when printed by HD the printer was low in ink. I verified that I had paid cash by checking my other methods of payment. As the receipt was not legible and I paid cash the warranty was not satisfied. Although HD would not replace the tree, they gave me a gift certificate sufficient to replace all 600 bulbs. Thank you. Please ensure the printers at HD have sufficient ink to provide a clear legible bills.</t>
  </si>
  <si>
    <t>A product you sold failed, I received it as a house warming gift at Christmas and the manufacture will not warranty under their 2 year warranty, It rusted completely thru, not surface rust, this product was featured as made with stainless steel,,,non rusting, They lied. You should have covered the product if the manufacture did not,,,you sold it.</t>
  </si>
  <si>
    <t>Graciela Torres is GREAT. She understood what the problem was and how to solve it.By th way, youre stores have a extremely small selection of light dimmers.</t>
  </si>
  <si>
    <t xml:space="preserve">She was great and did her homework to help me. </t>
  </si>
  <si>
    <t>Extremely happy with the results of my case!</t>
  </si>
  <si>
    <t>Dealing with Graciela was a pleasant effective experience.  A great way to start my day!  Gwen</t>
  </si>
  <si>
    <t>My experience has been awesome. Graciela has been terrific. She is completely on top of the issue with excellent response time. She should get a promotion to Custoemr Service Trainer . The dessapointment is with the actual product. The section that broke should be made of steel not a cheap aluminum that will oxidize and crumble as it did. The umbrella is not stuck in an open position which has been a problem now in windy conditions. It has been thrown all over our patio... in answer to the first question, how likely am I to shop at Home Depot, depends on how good the product is made. This umbrella is of cheap construction regardless of the price.</t>
  </si>
  <si>
    <t>My issue is was not resolved and calling in for assistance was not helpful at all.</t>
  </si>
  <si>
    <t>Have not heard back if can gets wheelsFor tool chest.</t>
  </si>
  <si>
    <t>I purchased laminate flooring at homedepot was waiting for manager at spruce Grove location to talk to me never called</t>
  </si>
  <si>
    <t>Great job. U.n</t>
  </si>
  <si>
    <t>Im am extremely happy with service that I received from the two ladies that I spoke to on the phone. Each one took extra steps in order to find the parts I needed for my five ceiling fan that are over ten years old. I am so grateful that these ladies were not only willing to help but knows the extra steps to take in order to find what I needed. Please thank them for me. My only frustration was wading through the 5 or so phone trees in order to get to these talented customer service specialists. I almost gave up, but I was to determined to find a human somewhere on the line. My hope is that you will make this journey easier for the next the customer who needs more than just a website to find what they need. Thank you,Shelly Woods</t>
  </si>
  <si>
    <t>The staff at Home Depot in Saint john didnt understand what i needed, but tried to help me as best they could , didn,t have a Glacier bay pull out kitchen faucet in the store  model FP4A0052BNV so it was very hard for them to help me.  they did try they very best to help</t>
  </si>
  <si>
    <t>The lady I talked to is a top notch professional, give her a raise!</t>
  </si>
  <si>
    <t>Just wish you folks would build a location closer to York SC . Kinda far for me to travel every time I need something .</t>
  </si>
  <si>
    <t>Grace should be commended on her dedication!Casey Wildgen,KW Education Center,Waterloo, Ontario, Canada</t>
  </si>
  <si>
    <t>Andrea was very kind &amp; responsive.  I had absolutely no issues with her.  She was sympathies to my problem &amp; tried to help as best she could. The issue I have is with Hampton Bay. They do not stand behind their products. I should not have to replace an outdoor set after 2 12 years. I will definitely think twice before purchasing any major Hampton Bay item. Since a great deal of your products are made by Hampton Vay, I will look elsewhere for large money items.</t>
  </si>
  <si>
    <t>As a Home Depot customer, I cant understand why you cant help schedule my delivery at a time that is convenient for me, as opposed to relinquishing any responsibility and having UPS deal with the issue when they have very little flexibility with their scheduling.  It has been very frustrating and time consuming to schedule and reschedule my deliveries.  I still dont know if Im going to receive my merchandise at a time when I am available....have yet to receive confirmation.</t>
  </si>
  <si>
    <t>Exellent job of responding. Replacement parts are on the way to me. I wish other companies were as customer friendly as Home Depot. This builds a strong customer base.</t>
  </si>
  <si>
    <t>I had to open a case because unfortunately the $1,200 toolbox i ordered cannot be tracked and nobody knows where it is at or when the proper delivery date will be</t>
  </si>
  <si>
    <t>Great job. Followed up promptly</t>
  </si>
  <si>
    <t>Andrea was great. Just couldnt find the parts I needed as they are not available.</t>
  </si>
  <si>
    <t>None  thank u</t>
  </si>
  <si>
    <t>Great service in getting replacement part needed.</t>
  </si>
  <si>
    <t>He tried really hard to meet my needs and find my parts. I appreciate his help!!</t>
  </si>
  <si>
    <t>Alex is the best.  He went above and beyond and I appreciate the service he provided.</t>
  </si>
  <si>
    <t>ANY MECHANICAL ITEM INSTRUCTION S TO INCLUDE WHAT MAINTENANCE  WILL BE REQUIRED.</t>
  </si>
  <si>
    <t>I just needed a lens for a light fixture, the client didnt want to pay for a reinstall of new fixture. Home Depot told me the only option was to take it down and return it  The customer and I were not happy I wish someone would contact me about a lens replacement please thx.</t>
  </si>
  <si>
    <t>While the reps I spoke to were very friendly and able to direct m uhhh information to the right place, I have yet to hear from the subsidiary company General Electric about the replacement parts I wanted to order</t>
  </si>
  <si>
    <t>I was shopping for a bathroom light with a damp rating and Alex told me my choice was rated for dry.Too bad he did not recommend another fixture.I found and purchased one on Build.comThank you</t>
  </si>
  <si>
    <t>Alex did a great job.  100% professional.  He is a great asset to Home Depot</t>
  </si>
  <si>
    <t>Bring back your offer to match the 5% discount for using a Home Depot credit card  like Lowes gives to their loyal customers.  You make it very tempting to go to Lowes.</t>
  </si>
  <si>
    <t>How about hiring people that can speak English so I dont have to keep asking them to repeat what they said because I cant understand them.</t>
  </si>
  <si>
    <t>It would be nice if I could track my shipment.</t>
  </si>
  <si>
    <t>Alejandro went above and beyond. He made it easy to get what I needed and worked with the vendor so that I did not have to pay for the shelf I wanted to order for my cabinets. Great customer service!</t>
  </si>
  <si>
    <t>Alejandro was extremely pleasant and helpful.  I wish all customer service representatives were as responsible  and courteous as Alejandro. He took the time to understand my situation and went above and beyond to provide a good solution.</t>
  </si>
  <si>
    <t>Excellent service as usual.</t>
  </si>
  <si>
    <t>Thank you!</t>
  </si>
  <si>
    <t>Was given response that the part was not available due to a two week system maintenance</t>
  </si>
  <si>
    <t>I have shopped at home depot for many years.the key of on of the five Husky  tool chest I have broke .key A19.The chest is less than two years old.what I wanted was a new key.but I was told to pay 10$.when I have an issue with any Husky wrench I go to my home Depot and immediately they replace it.this has happened twice.to pay for a key which broke at he plastic end seems unfair. the key quality is questionable. thanks</t>
  </si>
  <si>
    <t>Alejandro was very polite and competent and was able torapidly solve my problm.I also appreciated the fact that I  was not kept waiting verylong on the line before speaking to someone.</t>
  </si>
  <si>
    <t>I had to confirm the number of parts I needed before the process was completed. We were on to shipping info when I asked if I was getting all I needed. I was not asked how many I need. I also had to ask how long it was going to ship the missing pieces. I was told 710 business days. This is absolutely ridiculous shipping time for a missing part. I have a half hung fan attached to the ceiling in a room due to your mistake in packing parts and I cant fix it for more than a week? Thats pretty crummy.</t>
  </si>
  <si>
    <t>Ive never had too use HD customer service before. It was quick and easy.  My CR was the best and made me laugh.  Well done guys!</t>
  </si>
  <si>
    <t>Who is Alejandro Moran?</t>
  </si>
  <si>
    <t>Alejandro went above and beyond expectations to rectify the issue. Promptly provided a solution to my inquiry.</t>
  </si>
  <si>
    <t>I bought a medicine cabinet and it didnt have a shelf, they would not supply me with a shelf that I didnt have a receipt for thank you</t>
  </si>
  <si>
    <t>He was very professional and courteous. He was able to resolve my issue quickly and efficiently</t>
  </si>
  <si>
    <t>I have spoken with Hampton Bay (that was a total joke) the onduty manager at Home Depot in Holland Ohio twice, Britney your arbiter twice, my Home interior designer from whom I ordered the carpet, the carpet manufacturer, stain master, and my insurance company.   After my second conversation with Britney it was relayed to me that it could take 10 days for the manufacturer to get back to me. I was told that I am responsible to prevent further damage during this interim period  and if I want I can have the carpet cleaned while Im waiting for  Hampton Bay to get back to me. None of this is satisfactory to me. This is two months old carpet in a room that my husband and I have been working on for six months. Very dissatisfied at this point.</t>
  </si>
  <si>
    <t>I still have not received any communication whether my issue has been resolved.</t>
  </si>
  <si>
    <t>Ivan left me to believe I would be contacted by Hampton Bay regarding defective lamps. I have yet to be contacted. I was on the phone for 25 minutes and then called me to say a I would be contacted. Nothing yet. I have emailed him two folllow up requests. Please contact me regarding this issue. Marilyn Massey401 490 1085</t>
  </si>
  <si>
    <t>Not resolved yet.</t>
  </si>
  <si>
    <t>Amazingly Wonderful customer service</t>
  </si>
  <si>
    <t>Ivan went above and beyond to help me with my purchase.  He is an asset to your company and should be commended!</t>
  </si>
  <si>
    <t>needed to replace a part that broke in my patiodinner set. as of yet no response after repeated call backs. just a bunch of excuses in the first andonly conversation with a promise they would get back to me.. Yea right !!!!</t>
  </si>
  <si>
    <t>The sales rep was professional and polite. He more that resolved my issue. Home Depot should be very happy with this employee.</t>
  </si>
  <si>
    <t>The replacement part was available but I was not informed of this for two weeks. And not informed as to were to obtain it.</t>
  </si>
  <si>
    <t>It took nearly ten minutes of gathering my info to transfer me to another person. Then I find out that the slides I need to replace on my Husky tool box are $40 a set. Rather than pay that price, I rebuilt one set for nothing. And have found a set on Amazon that a fellow prime member says he used on his husky box for $16. Honestly, if I could have gotten any discount from the $40 a set, I would have just purchased them from the depot. All this was after having Zero luck getting any help at all in two different Home Depot stores in trying to get replacement parts for a $400 plus dollar purchase. Over the years I have spent over $1000 dollars on tool boxes alone at home depot.</t>
  </si>
  <si>
    <t>I think that Home Depot shouldnt put items that were returned out for sale.</t>
  </si>
  <si>
    <t>I was promised a return call on a part I called on. Was on the phone with Ivan for almost 15 min. And was told he would call me back. I have yet to hear ANYTHING.Very, Very disappointing.This was four days ago! Still NOTHING.</t>
  </si>
  <si>
    <t>great service, went extra mile to get the parts I needed</t>
  </si>
  <si>
    <t>Your product had huge issues...this gentleman did not responded to my questions..did not give a proper yes or no response...did not understand the workings of the electric field. this product should be removed from your shelves.I have returned it..I am totally not happy,.</t>
  </si>
  <si>
    <t>Thank you for a good customer service</t>
  </si>
  <si>
    <t>The parts I inquired about were unavailable (overseas location). Ivan went above and beyond to try to locate what I needed, but it wasnt his fault that Home Depot does not have replacement parts available in their stores or warehouses.</t>
  </si>
  <si>
    <t>Ivan was very helpful in telling me exactly what was need to disassemble the product &amp; replace the failed lightbulbs hidden inside, and apologized whenever he had to put me on hold to gather information. The whole process over the phone was very easy, hes a great help to your company</t>
  </si>
  <si>
    <t>No.</t>
  </si>
  <si>
    <t>Your representative was really difficult to understand .  I alsohad to repeat everything I said to him.  He was more interested  in completing his case file than he was in providing customer service.  I finally gave up and took the item back to the Home Depot it came from.  All I wanted was to get 3 small missing parts  but  it turned out to be extremely  frustrating.</t>
  </si>
  <si>
    <t>It was good the way Ramon walked me through all the right moves to find the right item and parts to get to repair my ceiling fan. Thank you so much!</t>
  </si>
  <si>
    <t>I just wanted to know the material that the faux fireplace is as made out of in order to repair damage to mine. I was unable to receive this information due to the fact that they didnt want to tell me. I guess I will figure it out on my own and repair it.</t>
  </si>
  <si>
    <t>It wasnt Ramons fault that it took a long time to deal with my somewhat complicated issue  I could hear how busy it was that day from the background noise on the phone, and I know he tried really hard to deal with the issue himself.  When he ultimately had to move on (I think the system was prompting him to end our transaction), he supplied me with the direct number to call the manufacturer (he had been unable to get through, hence the delay).  Ramon assured me that I could get back in touch with him if I had any difficulties.  I called the number he supplied and my issue was resolved.  I am just awaiting receipt of the replacement part, which the manufacturer is sending to me directly.</t>
  </si>
  <si>
    <t>The fan blade broke on my fan and its the second time it happens, they said I need to buy a new fan blade but why it is not my fault it broke</t>
  </si>
  <si>
    <t>After waiting four weeks for my order and have it be the wrong product is a bad reflection on Hampton Bay.To wait another four weeks for the replacement is insulting. I will not be using homedepo for any future project.</t>
  </si>
  <si>
    <t>The promised gift card has not shown up yet.  It was supposed to overnight UPS delivery.</t>
  </si>
  <si>
    <t>i paid 169.95 for a ceiling fan had several issues with it, have basic been basic been trying to take care of problems myself with no help from Home Depot.</t>
  </si>
  <si>
    <t>Solved it myself before you called,</t>
  </si>
  <si>
    <t>Only that we were very satisfied with the results and are up and operational with our bathroom fawcett. Thank you very much.</t>
  </si>
  <si>
    <t>Ramon was very polite,  professional and patient.</t>
  </si>
  <si>
    <t>While Ramon did his job, once I got to the store to pickup my item, the MOD was unaware of my case. Im not sure where the breakdown was but I was still able to get my workbench without any issues. Im grateful that Ramon had emailed me a case# and all of his contact info to prove why I was there.</t>
  </si>
  <si>
    <t>I was disappointed to find your lack of willingness to stand behind your product simply because I did not buy it directly from one of your stores.  The light fixture was bought new from an online retailer, but did not work when installed.  It had a 5 yr warranty.  I had bought it to replace one that failed after 4 yrs.</t>
  </si>
  <si>
    <t>Mika in your walker store in Grand rapids is awesome! Other than that my experience was horrible. I bought two of your cabinets that should have been of the top quality and fell apart and locked me out of my tools for work for over a half of a day and when I tried to get anything done about it I was given phone numbers to husky. That was an even bigger issue. If you would like to see her email I still have. Instead of offering or help on a three week old cabinet she told me to send her proof of sale and she would see what she could do. This whole experience has left a terrible taste in my mouth. And the ironic part is, Im a contractor. I buy alot of goods through Lowes and was considering switching to Home Depot. After my customer service night mare, that wont be happening!!!</t>
  </si>
  <si>
    <t>My issue with your faulty product a ceiling fan was never resolved even the identical ceiling fan that is on Display in my local store has the same issue yet I still cant find anyone from CustomerCare to help solve this issue I am a long time customer of HomeDepot and would Like to remain one never had an issue like this in the past With a return item I just dont get it very disappointed withthis is situation</t>
  </si>
  <si>
    <t>Is really sad that when send all the information to the vendor the original receipt the reason I returned and then bought the vanity white on white, the only I havent found is my receipt to that particular one. Where else did I buy from? Im not going to lie about where I purchased it. Is not my fault that it was defective. All I want is for the piece to be replaced. I never had any problem with Home Depot merchandise ever. I really hope the vendor do right by their products. Ramon Cuevas was EXCELLENT.</t>
  </si>
  <si>
    <t>No, since the item is no longer made, ad refund was appropriate, thank you.  He handled it well.</t>
  </si>
  <si>
    <t>The customer service was lousy I gave model number key number I still not got a response terrible customer service</t>
  </si>
  <si>
    <t>HD was absolutely NO help at all.  End of comments</t>
  </si>
  <si>
    <t>No help at all. He couldnt tell me if Home Depot had the LED driver I needed.</t>
  </si>
  <si>
    <t>Ramon worked very hard to rectify the faulty light.  I appreciated his patience &amp; follow through.Ramon does need a new headset ASAP.  His does not work well.</t>
  </si>
  <si>
    <t>Very professional and helped me with my concerns. Great guy!</t>
  </si>
  <si>
    <t>Ramon did his job well. Just the whole established procedure was crap. I paid over $300 for a large too chest for my garage. Got it home and no key. Went back to store and was passed around and a guy called customer care  ??  Lady on other end of call said she would call him back in 5. Never happened. After 1015. I went home. Called myself. Got Ramon. He did everything by the book.  Crazy crazy procedure just to key keys for my tool box. Still have not got them.   Poor poor !!!</t>
  </si>
  <si>
    <t>Service was quick and timely. Fully satisfied with the customer service agent and the quick response to my broken item.</t>
  </si>
  <si>
    <t>A contractor accidentally broke the tank on a new toilet in my mothers home. We tried ordering a replacement tank but the bolts for the tank did not align with the holes in the toilet. We called customer service to try and get the correct tank. It seemed strange that it was easier for Home Depot to replace the entire toilet rather than find a matching tank for the toilet. The weather in the Northeast may have had something to do with not taking the time to look for a replacement tank. The issue was handled quickly and very professionally. The person we spoke with was very nice to deal with . All in all we were pleased and my mom has a working toilet now. Thanks.</t>
  </si>
  <si>
    <t>My displeasure with Home Depot has absolutely nothing to do with Ramons service.  Ramon did all he could do to remedy our problem but it is not his fault you have parts for items being sold int he store that are on back order for 6 weeks or more.Fortunately, the suggestion that we contact the store did work out in that the Palm Coast store took the chair back with the missing part and gave us another fully assembled chair to complete our set.</t>
  </si>
  <si>
    <t>Ramon Cuevas was very courteous and extremely helpful.</t>
  </si>
  <si>
    <t>I feel that if something is missing from the purchased item (in this case a screw cap) it should be easier to replace rather than having to remove the installed light fixture to replace the whole thing.</t>
  </si>
  <si>
    <t>I am having a problem with a product I purchased so Im being sent a new motor to hopefully take care of the problem. It would have been much easier to exchange the product for one that worked properly. The part will be here in 710 days. If it does not resolve the issue I will return it.</t>
  </si>
  <si>
    <t>The  customer service representative, Ramon, was very polite and took care of us tremendously. Thank you</t>
  </si>
  <si>
    <t>Ramon was very attentive to my needs and worked diligently to resolve the issue and meet my needs and request.  Thanks to Ramon and the Home Depot for resolving my request in a timely manner.</t>
  </si>
  <si>
    <t>Ramon was extremely helpful. It makes me much more likely to shop Home Depot for all my future needs. Its a crowded field butRon made the choice easy. Youre lucky to have him.</t>
  </si>
  <si>
    <t>i havent tried to take hammer back to home depot for replacement yet. if i have problems at the store again ill be sure to customer services know. than you for trying to help</t>
  </si>
  <si>
    <t>Difficult to communicate because of his accent. Sounded like a foreign country!  If youre offshoring customer service for America to call, its a horrible decision!</t>
  </si>
  <si>
    <t>Thanks for the help.</t>
  </si>
  <si>
    <t>not with this case but much improvement needed with phone app. call 4168363671 if you want more info.</t>
  </si>
  <si>
    <t>The only bad experience I had with the Home Depot was my cabinets came with termites. All. Other cabinets I got locally were of termites only Home Depot s  cabinets have</t>
  </si>
  <si>
    <t>Dont make people wait 710 days for a part. I offered to pay for faster delivery and was turned down. Part was ordered Monday and I still do not know if it was shipped.</t>
  </si>
  <si>
    <t>I was on the phone for an hour and 12 and then told they would call me back. I was passed from one person to another to another. I finally was told the item I wanted would be shipped but it has not arrived yet. Well see</t>
  </si>
  <si>
    <t>Ramon went the extra mile and gave me excellent service. I would recommend that you utilize his talents fully.</t>
  </si>
  <si>
    <t>When I originally took the table out of the packaging I only found 1 dent.  Thats when I called Hampton Bay. I told them I was not happy with that.  They said I could return the whole patio set.  6 chairs and 1 table.  I had already put all the chairs together.  That was not an option.  I asked for some money off.  He offered some and we finally agreed.  Unfortunate ly after I turned the table over there were 3 more dents and some scratches.  Not good for me.</t>
  </si>
  <si>
    <t>The only one that made it easy to accomplish what m ended accomplishing was Ramone.   He transferred me over to a repair man who flat out told me there was nothing he could do for me.  I asked to be transferred back over to Ramone and he couldnt do that so I hung up and called Ramone back.   He took care of the situation as best he could with being the CustomerCare Rep.  thank you Ramone, the other guy needs some training.</t>
  </si>
  <si>
    <t>I understand where the problem started, I will be happy with the outcome when I get the new part and it works.</t>
  </si>
  <si>
    <t>It was such a pleasure to deal with mr. Cuevas he is very professional very thorough and extremely patient Im going through my grandmothers demise and I was tongue twisting and everything and this young man went out of his way to help me and call me down so on and so forth excellent excellent employee he deserves a raise</t>
  </si>
  <si>
    <t>The care representative was very helpful.</t>
  </si>
  <si>
    <t>Ramon was wonderful and I appreciate him helping me.</t>
  </si>
  <si>
    <t>Mr Ramon Cuevas was a professional and did satisfy me Mr Cuevas should get some kind of  recognition he was polite and professional thanks</t>
  </si>
  <si>
    <t>Same thing happened in the store when i ask for the LED buld replacement. The lady at counter again ask for the receipt. It is requested you to convey tour staff that EcoSmart actual imperter and agent in USA is Home depot. I show her your email for replacement and then i got the new bulb. Thanks and RegardsSyed Yahya</t>
  </si>
  <si>
    <t>I dont know if he didnt understand or if I wasnt clear, but it took a long time to explain my situation so he understood it and then when he transferred me to someone else they very quickly said that they couldnt help me because it was a newly purchased item and Id have to take it to the store directly. He should have known that and we could have both saved a lot of time.</t>
  </si>
  <si>
    <t>I purchased a motion light that had a 5 yr warranty. I paid 139.00 at the time. I called for a warranty replacement ( within the 5 yr warranty)and was only given 100.00 gift card. Not very good on Home Depots part.</t>
  </si>
  <si>
    <t>I was satisfied with my representative.   The problem was the light fixture I purchased 2 years ago.  I will probably not shop at a Home Depot again.  Had to pay an  electrician once to hook up a light fixture to have  the sensor break 2 years later for another electrician to hook one up again!  I would rather shop where I know there produce are made better.</t>
  </si>
  <si>
    <t>Everyone who also followed up after Ramon were very efficient and polite. My problem was looked after efficiently for sure</t>
  </si>
  <si>
    <t>Great service that showed up on time and efficiently and correctly completed the task.</t>
  </si>
  <si>
    <t>Ramon was courteous and professional.</t>
  </si>
  <si>
    <t>The costumer service was ok but he didnt know the answer to my question and the technicians wasnt available so it was a waste of time calling.</t>
  </si>
  <si>
    <t>This was a warranty problem Two telephone calls, second over an hour. 3 emails, and still nothing resolved. Very tempted to return item and purchase elsewhere</t>
  </si>
  <si>
    <t>I waited about a month after the light stopped working because I was expecting a long drawn out process of having to send someone the nonfunctioning light and wait weeks for some sort of resolution before being sent a new one. The process was actually very easy and I purchased a replacement light that same day using the gift card.</t>
  </si>
  <si>
    <t>Very poor experience.  I sent a followup email stressing my concerns.  I have not heard back from anyone.  Please consider me a LOWES customer from now on.</t>
  </si>
  <si>
    <t>I still dont have a toilet part that is necessary. It is way too hard to get this missing part and I am increasingly dissatisfied with the experience</t>
  </si>
  <si>
    <t>i asked for manual about light fixture and programing the motion sensor function. i just received mounting instructions. i was also told about follow up call. none</t>
  </si>
  <si>
    <t>The outcome of the experience took to much time. After sending a picture of the product involved no vendor recognized the product. Thus my request was for naught.</t>
  </si>
  <si>
    <t>Ramon was very courteous and extremely helpful. Great job Ramon</t>
  </si>
  <si>
    <t>It was hard to understand him with his language &amp; put on hold for long time.</t>
  </si>
  <si>
    <t>Excellent customer service. Thank you</t>
  </si>
  <si>
    <t>It took over 29 minutes to reach a resolution.  I was very unhappy with this experience ut it will not deter me from doing business with the Home Depot.</t>
  </si>
  <si>
    <t>I HAVE NOT received a REPLACEMENT RECEIVER  for my REMOTE FAN! If I dont receive a NEW REMOTE CONTROL TODAY I will be RETURNING the fan to the  store!</t>
  </si>
  <si>
    <t>Yes in Deed i was completely happy with Home Depot!They Resolve my problem with my ceiling fan!Thank you Ramon Cuevas and the professional at Home Depot!</t>
  </si>
  <si>
    <t>This wasnt really an issue. It was something I didnt do correctly.</t>
  </si>
  <si>
    <t>Having problems to order replacement canopy</t>
  </si>
  <si>
    <t>I was on the phone because the manual saidDO NOT GO TO THE STORE if parts are missing. He told me to go back to the store. He took forever to get my Name and address and then was transfering me to someone else.OMG. Never got parts.</t>
  </si>
  <si>
    <t>I made it clear that BOTH of the toilets were in need of this repair part and that I would need 2.  Only one arrived.  Now I will have to call again on Tuesday, (because Monday is a holiday) and try to get you to send another 1.</t>
  </si>
  <si>
    <t>Pleasantly surprised by the offer to replace the components in question at no charge given the time I have owned the product.</t>
  </si>
  <si>
    <t>I have never encountered such amazing customer service! Ramon was extremely helpful and went far beyond what I expected. This experience makes me look at Glacier Bay products in a new light.From now on,  I will look at them first,  when doing any plumbing project. Thanks a million, Ramon!</t>
  </si>
  <si>
    <t>Great customer service worked out just like rep said. Made exchange with no problems.</t>
  </si>
  <si>
    <t>Ramon did a great job and went above and beyond what I expected in a difficult situation.</t>
  </si>
  <si>
    <t>Carry replacement locks for Husky truck boxes</t>
  </si>
  <si>
    <t>ive had it with HD. After spending over $100,000 these past years,  Lowes will get my business going forward.</t>
  </si>
  <si>
    <t>The return of items purchased on warranty should be done directly with the store via receipt.  Items returned should be accepted by the store and refunds or exchanges made.The Home Depot store  should deal with the supplier of the product,not the customer.In addition, I was given very little information by the manager of the Lexington store, when I first tried to return the faulty item  months ago.  He didnt have the time to deal with me.  I found the contact  number recently by accident after trying to get  info on returns via Everbest  website.  The  number was in miniscule type on the original carton, which I saved  for two years, unitenionally   Everbest and or Home Depot  made it difficult to  implement the warranty on their  product.</t>
  </si>
  <si>
    <t>RamonListened to my needs and the outcome exceeded my expectations.</t>
  </si>
  <si>
    <t>You have shown how to keep your regular customers very satisfied so as not to Even wonder how would we be treated elsewhere, we know you really do care!!!</t>
  </si>
  <si>
    <t>Typical great HD service. Keep it up.</t>
  </si>
  <si>
    <t>Advice I needed wasnt available on weekend.</t>
  </si>
  <si>
    <t>A warranty that requires me to pay for everything is not much of a warranty. Im better off to just replace the product.</t>
  </si>
  <si>
    <t>Is was great.</t>
  </si>
  <si>
    <t>Very easy transaction.  Ramon was polite, professional and knowledgeable. He is a definite asset to your business.</t>
  </si>
  <si>
    <t>i have not received any response since I sent in my email with a photo attached as requested by your agent.</t>
  </si>
  <si>
    <t>I had to make three phone calls to finally get to a customer service person pertinent to the problem I was seeking a solution for with the new ceiling fan I purchased and had installed by a certified electrician.</t>
  </si>
  <si>
    <t>Still waiting on the parts department for what i need on my air compressor</t>
  </si>
  <si>
    <t>Home Depot needs to make some changes as to who to get for customer service regarding Hampton Bay outdoor furniture  the instruction booklet provides 2 customer service contact numbers and tel numbers</t>
  </si>
  <si>
    <t>Ramon C, was very helpful in getting our case taken care of.  Helped us to solve the problem, and very attentive in getting it done, in the future will definitely shop at Home Depot.  Thanks Walter R</t>
  </si>
  <si>
    <t>They were very helpful</t>
  </si>
  <si>
    <t>The process was very customer friendly</t>
  </si>
  <si>
    <t>I appreciate the level of concern and followthrough that Ramon showd.Jim</t>
  </si>
  <si>
    <t>Very considerate of my problems.</t>
  </si>
  <si>
    <t>Ramon got it done!   He exceeded all of my expectations.  First class!</t>
  </si>
  <si>
    <t>Ramon was a great help.</t>
  </si>
  <si>
    <t>I have always had great service at Home DepotMy wife says it is my home away for home. I am there all the time</t>
  </si>
  <si>
    <t>Ramon was WONDERFUL</t>
  </si>
  <si>
    <t>Good Job</t>
  </si>
  <si>
    <t>Ramon was great, service was beyond my expectations. Even the automated menu was relatively easy to navigate and they tend to piss me off.</t>
  </si>
  <si>
    <t>Ramos Cuevas was great he is the only reason I will go back to HD</t>
  </si>
  <si>
    <t>I called the number I found online to speak with a Hampton Bay representative. That representative transferred me to Home Depot, and from there, she told me to call Hampton Bays number that I had just called!! I was trying to get a replacement part for the fan, a part which is NOT AVAILABLE THROUGH HOME DEPOT. THAT IS WHY I CALLED HAMPTON BAY. It is the motor housing. I ended up returning the fan and shopping through another company not affiliated with Home Depot.</t>
  </si>
  <si>
    <t>You should accept taking skew number on receipt ,rather than expecting the customer to take a picture for proof of purchase on an item they have issues with.</t>
  </si>
  <si>
    <t>I spoke with Ramon on my second attempt at calling, and he was extremely helpful.  However, the first time I called I was put on hold several time, not given a case number, and after 12 minutes, I was disconnected.  Ramon apologized, and was able to bring my issue to a favorable resolution.</t>
  </si>
  <si>
    <t>could not believe that after only eight months, I cannot get parts for my new chandelier, that I put in our new kitchen</t>
  </si>
  <si>
    <t>Husky does not make a simple part for the compressor to keep it working. Now the compressor is useless because Husky does not make a simple inexpensive replacement hose. This could be an easy fix and satisfy the consumer.</t>
  </si>
  <si>
    <t>i understand,Its a different world from the one I have navigated over the years. Purchasing an additional shelf for the purchased medicine cabinet was all I needed. I regret it was necessary for Home Depot to offer me an additional medicine cabinet for one shelf. However, thank you. I will donate the cabinet to Habitat for Humanity, and a clever, handy person will make a shelf to make the cabinet whole again.</t>
  </si>
  <si>
    <t>Felt like I was getting the run around when trying to get damaged item replaced. When finally got part of damaged item replaced it was in worse condition than the original damaged piece.</t>
  </si>
  <si>
    <t>motor burned up on c201h comp.fire coming out.could have burned my garage down.i want a new motor shipped to me.do not have time to haul compressor 30 miles to some shop out in the woods.thought home depot was better than this.</t>
  </si>
  <si>
    <t>Pueblo Store is a MESS, the Customer Service is absolutely horrible. I would fire the store managers and institute some MAJOR culture change! There is NO PRIDE in keeping the store stocked and organized.</t>
  </si>
  <si>
    <t>I think it too long to resolve the issue.  The email trail started on 721.  I sent the receipt and then Ramon Cuevas in another email requested the same receipt?  I wanted just a replacement part but instead will receive a gift card.  I should have just brought it back to the store and got a new one.</t>
  </si>
  <si>
    <t>Purchased a Hampton Bay Umbrella 3 years ago for 300. Had a defective bolt installed which cut rope that opens umbrella and damaged spool. No parts available which is poor customer service. If you are going to sell imports, import the parts as well.</t>
  </si>
  <si>
    <t>I am very disappointed that I purchased a patio set,  with one incorrect part, which prevents Me from having the complete set, set up!  It has taken 10 days to make a decision on if I need the part and then was told it would take another 810 days to get the part.   This time frame is completely unsatisfactory!  So it has taken 3 weeks to correct something that is completely a manufacturer issue. If there is such a volume of issues going thru this office,  one should look at the real problem, Quality Control of the packaging process.</t>
  </si>
  <si>
    <t>I received my part for my faucet...it was exactly what I was looking for...great service..fast delivery....happy customer...well keep shopping at Home Depot..have a great day.</t>
  </si>
  <si>
    <t>The lady answering the phone was the one who helped me while she answered the phones</t>
  </si>
  <si>
    <t>Very hard to explain problem when the person you are speaking with speaks very lityle english.</t>
  </si>
  <si>
    <t>Hold time was horrendous. Good job Ramon. Still havent received tool box part.</t>
  </si>
  <si>
    <t>The Home Depot appliance installation experience was horrible which resulted in numerous hours on the phone with customer service and the delivery company.  I had to take three days off of work to have a dishwasher installed which is ridiculous and there was no compensation for Home Depot management of the whole process.</t>
  </si>
  <si>
    <t>Roman was pleased and extremely helpful.  He should be   recommended for a raise.  Very enjoyable talking to him.</t>
  </si>
  <si>
    <t>Ramon was very attentive and aided me in a very professional manner.</t>
  </si>
  <si>
    <t>He was polite and very helpful.  I have yet to receive the fan blades but expect them in a few days.  We shop at Home Depot weekly and am happy with their customer service!</t>
  </si>
  <si>
    <t>Experience was very frustrating.</t>
  </si>
  <si>
    <t>I never received an email confirmation that my ceiling fan warranty was ever input into your warranty system.</t>
  </si>
  <si>
    <t>I was on the phone for way to longperhaps 10 minutesand got NOTHING ACCOMPLISHED. I finally hung up with no results.</t>
  </si>
  <si>
    <t>People were very helpful and accommodating!</t>
  </si>
  <si>
    <t>Ramon went to great lengths to secure the part numbers for me.  They were not immediately available probably due to the age of the product.  When they arrived they were exactly what I needed.</t>
  </si>
  <si>
    <t>Efficiently handled.  Courteous service.</t>
  </si>
  <si>
    <t>I was on the phone waiting for over a half hour being switched from person to person just to be told they cant help me. I bought a 500 dollar piece of lawn furniture and before I even used it my 2 cushions were distorted. I would think that Home Depot would help me by having contact with the company in my stead. I have not used my furniture all summer for entertaining and am greatly disappointed in Home Depot s help</t>
  </si>
  <si>
    <t>Always courteous, kept me well informed, smooth process all around</t>
  </si>
  <si>
    <t>Ramon Cuevas was very helpful. Thank you for providing excellent customer services.</t>
  </si>
  <si>
    <t>Thank you. Really appreciate Ramons professionalism. All customer service reps I contacted were very helpful.</t>
  </si>
  <si>
    <t>well done!!</t>
  </si>
  <si>
    <t>Had a question about LED lights not in box. He gave me the info I needed right then and resolved my problem</t>
  </si>
  <si>
    <t>During my contact with the representative, sometimes I could not understand what the person was saying.</t>
  </si>
  <si>
    <t xml:space="preserve">Your agents made it cleat that Motion Sensing Lights do not work in high temperature cities, therefore Home Depot should make that fact clear on the box and should not sell them in hitemp cities!  I wasted many hours testing installations, settings and bulb types trying to make the light work.  Then wasted everyones  time with customer service...NOT COOL!  Worse yet, the unit requires incandescent 125w lamps which Home Depot does not stock so I used the more expensive LED types which are not compatible, but does not say so on the box nor in the instructions! BAD BUSINESS!  Enfuriating   </t>
  </si>
  <si>
    <t>I had trouble understanding him and didnt grasp what my problem was with the purchased toilet.Lisa, the contact from Glacier was excellent.</t>
  </si>
  <si>
    <t>Mr.Ramon  he was very professional and took his time in patient with me to make sure that my order was correctly I ready appreciate the time you give and knowledge ment on the situation thank you again really appreciate you</t>
  </si>
  <si>
    <t>Keep up the good work. Thanks..</t>
  </si>
  <si>
    <t>I was told to return item to store.The store said it had been 90 days so I could not get the part that broke replaced</t>
  </si>
  <si>
    <t>Almost always do my shopping at Home Depot for mt home needs.</t>
  </si>
  <si>
    <t>It was very easy and everyone was so great to deal with.</t>
  </si>
  <si>
    <t>Ramon was professional, empathetic, and extremely motivated. He was truly focused on solving my problem.....and he did. I could not be more satisfied. Clone him and you can solve any customer relation problem!</t>
  </si>
  <si>
    <t>You have someone who can not make a decision on behalf of the customer.  I had a new purchase with parts missing.  I tried to avoid a return to your store by waiting for you to ship me the missing parts.  We had to play 20 questions so I returned the item, you now have an RMA to your vendor and I lost time to go back into the store, stand in line for a return, make a replacement purchase.</t>
  </si>
  <si>
    <t>Associate did not know there job and where to send me for a resolution, I was sent back and forth for 30 mins to find an answer</t>
  </si>
  <si>
    <t>I am giving these responses based on my conversation with Ramon only.  Who was very helpful.  Have yet to receive the parts so I am not able to fully offer a review until verified that the correct parts were sent.Thank you.Robby</t>
  </si>
  <si>
    <t>I tried to order a product online.  Your system tried to send me to a store over an hour away to pick it up.  That is ridiculous.  I should be allowed to place an order for my preferred store and HD should notify me when the product comes in.  If the product is avaiable elsewhere or as a highcost, next day shipment, then you should have it in stock in your stores.</t>
  </si>
  <si>
    <t>The Glacier Bay Product we purchased from you is JUNK and we have to request repair parts no less than yearly.  It has been that way from beginning of installation.  Thank you for standing behind the warranty for free.  I will NEVER buy another Glacier Bay product.</t>
  </si>
  <si>
    <t>Ramon checked and found out it was not possible to order another shelf for a Husky mobile tool cabinet that I had bought.  Therefore, is was NOT easy to accomplish what I needed today........but its not Home Depots fault..</t>
  </si>
  <si>
    <t>UNFORTUNATELY I DID NOT GET AN ANSWER ON MY QUESTION. i WAS PROMISED TO GET AN ANSWER NOT LATER THAN OCTOBER,4....  SO, HOW CAN I BE SATISFIED?</t>
  </si>
  <si>
    <t>I am still waiting for a resolution on my flooring issue.  The Home Depot Store where we purchased the product has turned the issue over to Mohawk and closed the file.  Meanwhile, I have defective flooring and no recourse. My sister and I have spent approximately 20,000 in the last 6 months on construction supplies, not to mention the thousands my company has spent in the last 2 years, at Home Depot, and I cant get this flooring issue resolved. Im sure that I dont have to tell you that there are other stores we can take our business to.  This should not be so hard to resolve.</t>
  </si>
  <si>
    <t>Extremely friendly and helpful staff</t>
  </si>
  <si>
    <t>I had to have my daughter send the email about my receipt for the Aberdeen vanity to Ramon, because I dont have that type of phone. So it was a little inconvenient because I had to wait until she came here She doesnt live at my address I was satisfied with Ramons handling of the situation.  I just never rate anything on the first line.  I shop at Home Depot very often, and lately spent quite a bit of money because I was remodeling a bathroom and bought a lot of material toilet, vanity, medicine chest, towel ring, plus equipment to install same.</t>
  </si>
  <si>
    <t>Im very satisfied with the way Ramon resolved all my issues.  Hats off to Ramon and your staff !!!</t>
  </si>
  <si>
    <t>Nice work by your rep</t>
  </si>
  <si>
    <t>Ramon did a great job. Home Depot doesnt make it easy to get replacement keys for the truck tool boxes that they sell.  Its virtually impossible.</t>
  </si>
  <si>
    <t>Always great customer service.</t>
  </si>
  <si>
    <t>Still waiting to hear why my motion detector was blinking in a red color the other evening. Is that normal.?....</t>
  </si>
  <si>
    <t>Best customer service I ever had on phone. Extremely kind and helpful!</t>
  </si>
  <si>
    <t>I dont know who Ramon Cuevas isStill waiting on the countertop delivery</t>
  </si>
  <si>
    <t>Parts for a table that was given to us, are no longer available. Which causes a huge risk on our end to our children, if something happens to it. Not happy about it, I wish products would be made well and durable where they can last for a lifetime.</t>
  </si>
  <si>
    <t>Ramon went above and beyond to help me? Thank you!</t>
  </si>
  <si>
    <t>thanks for all your help. it is appreciated.</t>
  </si>
  <si>
    <t>I have told several other builders about how home depot took care of this situation. They all agreed with me that home depot is the place for us to shop.</t>
  </si>
  <si>
    <t>Keep up the good work.</t>
  </si>
  <si>
    <t>Customer service far exceeded my expectations...</t>
  </si>
  <si>
    <t>Need more floor staff</t>
  </si>
  <si>
    <t>Please thank Ramon for his help.  I still need to make time to contact the manufacturer and I am looking forward to the arrival of my new work table.</t>
  </si>
  <si>
    <t>Ramon did his utmost to help.  I was disappointed that the next level of support that was supposed to troubleshoot my issue never got back to me.  The reason may have been that I thought I had a glacier bay faucet, and it was actually a Moen that needed to be repaired. I did end up at a home depot after a 4 hr drive. Showed them the pic of the part. Home depot staff located the parts I need...I still need to do the repair however.</t>
  </si>
  <si>
    <t>The employees struggled to help me. They could no place an order for me, then I got transferred when it was not communicated to me at all and I had to explain that I was trying to place an order to another person who then transferred me again. Sad that I am calling to spend nearly 7,000 with your business and no one can seem to take my order.</t>
  </si>
  <si>
    <t>Ramon took very good care of my product need.</t>
  </si>
  <si>
    <t>Ramon was very helpful and the items I needed arrived quicker than he promised.</t>
  </si>
  <si>
    <t>improve communicationimprove customer service</t>
  </si>
  <si>
    <t>The store manager sent me an email but did not address the issue. I feel like I was blown off.</t>
  </si>
  <si>
    <t>Hour and 10 minutes, 6 people and was given wrong info.</t>
  </si>
  <si>
    <t>Tried to resolve some email address problems.They showed I had no account despite I get emails all the time about products that are available and when I charge something at your store the computer asked me if i want a copy of the receipt sent to my email account.</t>
  </si>
  <si>
    <t>I didnt have solve my problem</t>
  </si>
  <si>
    <t>I wish I could have talked with Ramon first. I called seven different numbers as well as being transferred multiple times prior to talking with him. I was thankful that I was able to accomplish what I needed, however was a frustrating process.</t>
  </si>
  <si>
    <t>Accepted my return in store.  Because part of it was paid for with store credit I couldnt return my time because I did not have my driver license.  I am a frequent shopper in the store have spent a lot of money and to be turned away from returning my item is unacceptable.  I had a picture of my if with me as well since I lost it and was waiting for my replacement.  I also had the temporary paper document that the dmv gave me.  I was planning on getting more material that day but after that I decided to go across the street and take my business to Lowes.  I will be closing my Home Depot cc and no longer doing business with your company.</t>
  </si>
  <si>
    <t>He was very helpful and courteous.</t>
  </si>
  <si>
    <t>Poor customer service on multiple levels. Your staff needs to be trained on giving the correct consistent information to customers. I received different information from 4 different people. Ultimately I was displeased with the outcome of our delivery and was treated as a unvalued customer during the entire process.</t>
  </si>
  <si>
    <t>I returned a couple things and ur employee gave me a 50 that was counterfeit and u guys have yet to remburs me for the mis hap !!</t>
  </si>
  <si>
    <t>The system is flawed.  I went around and around, getting transferred to various dept. to get a receipt so I can use my warranty for a repair.    One stop shop?!?Also, there seems to be a lot of background noise on your phones  I could hear other people talking.</t>
  </si>
  <si>
    <t>Mr. Cuevas was very good at taking all of the info from me, but no one at home depot from the customer service to the manager at Hackensack, N.J. to the 800 number was willing to make adjustments.  I had a Home Depot gift card and was locked into buying from you and not Lowes.  You neglected to supply the closest location a sale item which forced me to drive 27 bags of mulch on the highway for a longer distance.  Quite inconvenient when it could have been more efficient.  Either a substitute for the sale item or delivery could have been an option.  No options given.</t>
  </si>
  <si>
    <t>I would like to know that Home Depot plans to I investigate and legally pursue this fraud case.</t>
  </si>
  <si>
    <t>Ramon did not explain the process regarding a possible case being open. Ramon placed me on hold for 7 minutes and returned to the phone to state something about 24 to 48 hours, which was not clear. When asked to repeat, he hung up with phone immediately not allowing additional conversation to be had.</t>
  </si>
  <si>
    <t>The automated system is a little tricky. I had to make several calls before being connected to Ramon. He had my request processes quickly and he was very kind.I appreciated his help!</t>
  </si>
  <si>
    <t>Yes, abolish the new return policy</t>
  </si>
  <si>
    <t>Need to modify policy regarding mixed paint. If a customer brings in an example of the paint they want mixed...customer should not be penalized if paint doesnt match.  Associate I talked to to at Home Depot wasnt helpful at all.</t>
  </si>
  <si>
    <t>Rep was very nice and patient with me. He answered all my questions and was very professional.</t>
  </si>
  <si>
    <t>Im never one to have to call and complain at Home Depot . I ha e been shopping there since the day the door opened .  The Mgr. A female at the store was not helpful nor wanted to be helpful is the only reason I called corporate. The Assistant Mg. also a female was amazing !!! Maybe rolls should be reversed .... Donna</t>
  </si>
  <si>
    <t>Ramon was extremely empathetic and methodically worked through the process to achieve an ideal solution.  I wish that it didnt take as much time to work through the channels to resolve, but Ramon was attentive, responsive, and persistent.</t>
  </si>
  <si>
    <t>REFUSE TO REFUND MONEY SPENT ON FLOORINGWHEN RETURNED WHAT WAS LEFT OVER AFTER THEY DTOLD ME WHAT I NEEDED</t>
  </si>
  <si>
    <t>He was helpful  did a good job</t>
  </si>
  <si>
    <t>The store I visited was very rude and unprofessional. When I called customer service Ramon Cuevas was very understanding and compassionate. Thank you for letting me know protocol of store in renting tools .</t>
  </si>
  <si>
    <t>He did keep me on hold more than I wanted and ultimately I had to have him switch me to a supervisor in the end</t>
  </si>
  <si>
    <t>Find a new delivery service for your customers. You might keep a few of them</t>
  </si>
  <si>
    <t>Very thankful for the professional, helpful, and polite service that Ramon provided.</t>
  </si>
  <si>
    <t>Train the  employees in the store better.If i had not called the store my Weber grill would have not got delivered.</t>
  </si>
  <si>
    <t>I received a call from the store almost minutes after Ramon completed his call!!</t>
  </si>
  <si>
    <t>Improve your instore customer assistance there never seems to be anyone available to assist customers!. Maybe you should  have service buttons in each dept. so custrs. can press when they need a sales rep. to assist them?  Also, treat overthephone customers as if they matter.  Its not good enough to just transfer custrs. to another dept. if there is no on there to answer the phone.  Employees need to make sure someone is available before just automatically  robotically transferring customers.  When no one answers that phone after 20 rings the custr. hangs up  calls the front desk again.  Its a rediculous cycle.  Treat custrs. as if you care about them  their business they bring to your store.  Though Ive been told I will be compensated 50.00 or more for the no service you provided to me, I would have preferred immediate service as it was an emergency situation.  Ramon was the most helpful person of the day the only helpful person of the day.</t>
  </si>
  <si>
    <t>Ramon Cuevas was great! It just took a while  40 minutes to resolve my customer service issue.</t>
  </si>
  <si>
    <t>Ramon went above and beyond to help me out.  Outstanding.</t>
  </si>
  <si>
    <t>Ramon was very professional and extremely thorough with my query.  He made sure to follow through and follow up on all my issues, ensuring he addressed all issues before ending the session.</t>
  </si>
  <si>
    <t>Nothing more I addressed my praise in the first survey.</t>
  </si>
  <si>
    <t>Ramon was extremely helpful in resolving my issue and I am very grateful for his help!</t>
  </si>
  <si>
    <t>First of all, I didnt interact with Ramon except for him to transfer me to Miranda, so Ramon was just fine. Miranda on the other hand was not understandable and she and I didnt connect at all. I had a hard time understanding her and the same holds true for her. I told her repeatedly I returned all but 2 of my recessed lights which I did pay for and have nothing left to return for my 97.28 balance. My credit was returned improperly at the store and I had no invoicing to verify at the time. Miranda said I would receive the credit within 35 days and then the next day I have UPS at my door looking for 2 pkgs to pick up to return to Home Depot. At this time, I have no idea what to expect and am greatly discouraged with your process.</t>
  </si>
  <si>
    <t>problem not resolved as of now was informed issue has been moved to another level</t>
  </si>
  <si>
    <t>Just want to reiterate that when a customer  walks into an area of your business to ask a question reguarding a product  that the night manager does not come  running at the customer cursing at the customer  yelling curse words and screaming at the top of his lungs that happened one evening at Home  Depot in Benton,Arkansas  store,  called the store the next day to report  the incident, spoke with head manager  Derreck said he would look.look in complaint and contact  me back and I never heard back,like no one matters coming into  store being treated this way which could have had legal problems, being that 99 of stories friends is the only reason legal protocol was not instilled thanks putting faith back into Home Depot</t>
  </si>
  <si>
    <t>Ramon was so nice! Excellent service</t>
  </si>
  <si>
    <t>Raon was very prfessionalos , and knowledgeable on the services he provided.</t>
  </si>
  <si>
    <t>I could barely understand the gentleman that I was speaking with he was very nice although I could barely understand him.</t>
  </si>
  <si>
    <t>Ramon was extremely professional and courteous. I usually hate dealing with customer service reps, but he made the interaction quick and trouble free. He exceeded my expectations and resolved my issue to my satisfaction!</t>
  </si>
  <si>
    <t>i dont know who is ramon cuevas</t>
  </si>
  <si>
    <t>Ramón was excellent but it was impossible to accomplish what I went to HD for that night due to a very rude and inadequately trained person working in the paint department. Ramón worked it out to compensate me and help me through the store manager Michael and that was greatly appreciated!</t>
  </si>
  <si>
    <t>We purchased a new lawn mower. It was shipped to the store, picked it up and it was used and broken. Refunded for mower, took 30 days, 2 trips to home depot and 2 phone calls later we received our refund for the extended warranty. No apology, nothing extra. Disappointed with Home Depot. Was a bad experience from pick up!!</t>
  </si>
  <si>
    <t>The manager said he would speak with the employees to give better customer support. I should not have had to complain about poor customer service in the first place.</t>
  </si>
  <si>
    <t>as I am aging it helps if people talk slower</t>
  </si>
  <si>
    <t>The guy who helped me needs a raise.  I went on a wild goose chase trying to get a receipt from 4 years ago.  I spoke to a rep and they said I needed an order number.  Long story short, had I spoke with this guy from the beginning it would have been accomplished a week ago. Super helpful, friendly, empathetic and resourceful.</t>
  </si>
  <si>
    <t>Your customer service in your Turlock Ca store is horrible this is not the first time I have had issues with them but it will certainly be the last</t>
  </si>
  <si>
    <t>Your online delivery experience lags behind other online shopping experiences. I should receive notification when my order is divided and scheduled for delivery on multiple dates. I received no such notification. In fact, I received incorrect emails indicating delivery was completed when it was not. And the people I talked to in customer service did not seem to think this was a problem that needed addressing.  I will likely have to think twice about ordering online from Home Depot in the future.</t>
  </si>
  <si>
    <t>Excellent customer service, number of options to get to the right person can be reduced</t>
  </si>
  <si>
    <t>The customer service representative was hard to reach the second day. Left messages and received no response. It was very hard to heard due to the poor quality of their phones.</t>
  </si>
  <si>
    <t>The gentlemen that help us was a blessing and a wonder asset to your company.</t>
  </si>
  <si>
    <t>Home Depot sells Home Decorator Ceiling Fans with an integrated LED center light. That light develops an annoying blink. I own two of these fans. The LEDs have gone out on both fans which are now useless for what I purchased them for.Home Depot does not offer replacement LEDs for the fans they sell and given the fact that the LEDs burn out when they are not supposed too Home Depot SHOULD offer these replacement bulbs.I contacted the manufacturer who stated that the part was on back order until September. He would not order them for me. I am forced to call back next month.Sadly disappointed with Home Depot for even carrying this product without the availability of replacement ED Bulbs.PSIt is impossible to take this integrated LED apart without damaging it so a simple 17W LED wont work. It has to be the entire Integrated LED.</t>
  </si>
  <si>
    <t>I contacted glacier Bay about a kitchen faucet that is leaking and probably under warranty! I got a email back saying they are sending the parts. Great, what kind of parts? All I can do is wait and see what comes in the mail I guess!</t>
  </si>
  <si>
    <t>I am still trying to get it resolved l dont know what to do yet. You all stopped selling the lights and the company stopped selling them so l have 9 of them l one kitchen so l dont know what to do.</t>
  </si>
  <si>
    <t>Call the 800 number, spoke to your customer service person about damaged part he said he had arranged for me to go to store and pick up part at service counter and ask for Nick. Went to store service counter was told no Nick works there and they had no idea what I wanted. I did get the part in the long run. So all was good.</t>
  </si>
  <si>
    <t>Service representative was very efficient andPleasant to work with....</t>
  </si>
  <si>
    <t>Easiest problem resolution Ive had with a retailer in memory. Thanks!</t>
  </si>
  <si>
    <t>He was very Helpful and Respectful. Answer my question very Patiently. Thank you so much.</t>
  </si>
  <si>
    <t>I moved away from the States a few years ago and am very disappointed about the extremely low standards of anything you can purchase in the country these days. And Home Depot is not the exception. In the past, there was a range of prices but there was a minimum level of quality that couldnt or wouldnt go below a certain standard. I still have things that I bought more than 20 years ago. Now everything I buy doesnt work properly or breaks in a few days.What a shame our country has become.</t>
  </si>
  <si>
    <t>Ramon was awesome. I was completely amazed at how easy the whole process was.</t>
  </si>
  <si>
    <t>It took me 1 12 hrs speaking to 7 people to get any info.  Not acceptable. Ramon 6 finally got me to someone who looked at this and gave me the info I needed</t>
  </si>
  <si>
    <t>Ramon went above and beyond following up thoroughly with both me and the supplier on this request.</t>
  </si>
  <si>
    <t>Thanks for your help.</t>
  </si>
  <si>
    <t>From my experience, Glacier Bay products that have a Life time Warranty is useless unless you keep the original packaging and sales receipt. Ramon and I exchanged numerous emails, and I sent 6 or more pictures of the product that fell apart, I even sent a picture of the current product that superseded the part I had that broke.Not at all satisfied with the way the case was resolved.</t>
  </si>
  <si>
    <t>Great service! Very friendly and helpful.</t>
  </si>
  <si>
    <t>Yes, Ramon completely understood the problem and without hesitation began to work on the issue.  He went above and beyond to resolve the problem. As a long time Home Depot customer, I couldnt be happier with the results. Thank you for quality associates and quality service!</t>
  </si>
  <si>
    <t>Would like to see the store out of town , Too hard to get to</t>
  </si>
  <si>
    <t>I first went into a Home Depot store to find the replacement parts for a kitchen faucet but could not find them.  it was much easier to make the call and order them online. with Ramon.</t>
  </si>
  <si>
    <t>I want to personally extend a big Thank You to Mr. RAMON CUEVAS....His customer service exceeded my expectations....I will continue to be a Home Depot Customer</t>
  </si>
  <si>
    <t>I did not like the way its was shipped box was broken up</t>
  </si>
  <si>
    <t>Your service department failed to help me what a waste of my time.</t>
  </si>
  <si>
    <t>provide proper keys for the tool box that I bought</t>
  </si>
  <si>
    <t>I never received a call back or home depot never made things better Im still looking at suing home depot for what happened</t>
  </si>
  <si>
    <t>Ramon was great! Ramon followed through with everything he said he would do. Ramon is a perfect example of what customer service is all about! Thank you Ramon!!!</t>
  </si>
  <si>
    <t>I am a contractor who drives 25 miles to the closest Home Depot. While I have both Lowes and Menards less than 5 miles from my house I have always preferred HD so I made the drive. However, after my last experience Im not sure that Will teams in the case! In 22 years of business Ive never been treated like I just dont care. The assistant store manager Danelle, was possibly the worst customer care representative Ive ever met! I have always praised HD for the outstanding customer service and actually having people who know the department they work in. I know one bad experience should not ruin years of good. However, this is one case that will be hard to overlook....!Ramon the CS rep was great. Bob at the flooring desk was great and to honest, he alone might be the only reason I come back to shop!</t>
  </si>
  <si>
    <t>need to screen your vendors customer service1</t>
  </si>
  <si>
    <t>Well Id first like to say, I dont like your policy on renting equipment with the damage waiver the employees are trained to lie and tell people that its mandatory but  If you read the contract clearly states that its optional. So thats Home Depots way out Im not upset with the employee or even the store manager because Im sure this goes way up higher than that its a deceptive business practice And I dont like doing business with people that are run their business Deceptively its a nice word for lying or stealing. Sincerely Michael Taylor</t>
  </si>
  <si>
    <t>Ive never received a case  number so I have NO IDEA what this is about. hd needs to give this info when the case is opened and send a copy with the email asking for comment.</t>
  </si>
  <si>
    <t>This issue is not resolved. I have left a message and sent a follow up email with no response for a week. This issue is now two months old.</t>
  </si>
  <si>
    <t>I am really disappointed on the service Ramon Cuevas provided. I had to unsuccessfully contact him three times to get an update on my issue until Ari Y. Solved my issue. Shes excellent.</t>
  </si>
  <si>
    <t>still waiting on rebate card.</t>
  </si>
  <si>
    <t>Solve the real problem. Store credit  and account first name are slightly different. One says Daniel and the other says Dan. When I try to use a store credit issued on a card it wont allow it due to the difference in first names. The last names match.</t>
  </si>
  <si>
    <t>No comment best</t>
  </si>
  <si>
    <t>Yes I purchased a refrigerator from Homedepot it arrived damage it had a whole bunch of dents and was missing the front grill on the bottom the light was constantly staying on where the ice and water comes and it kept making a loud noise every few minutes the delivery guy wrote down on the receipt the issues and promised me when he gave the receipt to the appropriate people when they returned that someone would reach out to me but that never happened after a few days went by no phone call no email or nothing I decided to go my local store where I made the purchase I spoke with the manager at the Dickson city Homedepot and was advised that theres a 24 hour window once a delivery for appliances had been made I showed my receipt I explained what I was told from the delivery team he cant do anything he gave me number to call they look it up found the original paperwork of the delivery team nurse and apologize the mix up I was given a option for replacement or buy something different I chose to a Samsung I was also told to Call back once my new refrigerator comes and the damage refrigerator was removed they told me to call and ask to speak to the compassionation line and I keep calling and people passing me on to different departments and not doing anything I told I would be compensated for the damage refrigerator they sent out until now still nothing when I went to homedepot in Dickson city I wanted a brand new refrigerator for my tenant what I received was damage and defective thats not my fault that homedepot send me a damaged and defective unit to tenant I need to compensated something</t>
  </si>
  <si>
    <t>Beyond disappointed in Home Depot you lost my business and respect!!</t>
  </si>
  <si>
    <t>Home depot did not deliver the product I ordered and refused to return my money although it was their fault.  They have held 700 dollars of my money for 3 weeks. It is criminal.</t>
  </si>
  <si>
    <t>I still do not have my washer  dryer  its been 15 days since purchase.  Apparently the GPS sent the truck to the wrong area  couldnt come back for 4 days.  Unacceptable!.  The appliances should have been loaded onto a truck  delivered the NEXT day.  I dont like paying over 2000 to be abused this way.  If not installed tomorrow, Ill be cancelling my order and demanding my money back!</t>
  </si>
  <si>
    <t>No problem with customer service representative. The problem was getting our refrigerator delivered to the correct address. Although paperwork was filled out correctly, delivery would not correct the problem. We finally had to let the delivery go to the  wrong address and have driver to call me so I could give him the correct address.  I will not order any appliances from Home Depot in the future.</t>
  </si>
  <si>
    <t>Ramon was great.  I hope someone takes my comments seriously.  Shopping for bag goods, ie. concrete, cement etc. is frustrating at the HD.  Please take a lesson from Lowes where the loading zone is always open free from contractors who use loading zone as convenient, close up parking.  Im sure the Fire Marshal would be interested in this issue that the store manager refuses to address.  How about a sign. NO UNATTENDED VEHICLES ALLOWED BY ORDER OF THE FIRE MARSHAL</t>
  </si>
  <si>
    <t>You. Make it so hard to get past the computer to talk to a human being it is terribly frustrating.it has been almost a month and I still havent received the product that I was supposed to get within a few days. So far three orders have been written and no product yet.</t>
  </si>
  <si>
    <t>Check the definition for customer service representative and you will find Ramon Cuevas.</t>
  </si>
  <si>
    <t>I had to make several telephone calls to Ramon Cuevas to get him to respond to my inquiry.  Additionally, some of the information they had when I made the initial  purchase was wrong and it took may telephone inquiries and going to the store to  correct the information.</t>
  </si>
  <si>
    <t>Nothing resolved yet. Will be returning my kitchen cabinets tomorrow. I am out a lot of time and money. Many sleepless nights over the poor quality of Thomasvile cabinets. Factory rep was pretty much useless. I will be returning my cabinets and purchasing cabinets elsewhere. We have spent about 40,000.00 at Home Depot over the past 2 12 years. This was a total nightmare. We have been with out a sink in our kitchen since10262019. Tried to work through the poor quality. All I did was waste time. Had to tear out all cabinets at my cost and return . My wifes dream kitchen is a nightmare.</t>
  </si>
  <si>
    <t>Home Depot has the best customer service!  Very friendly, efficient and helpful.  Thank you for an awesome experience.</t>
  </si>
  <si>
    <t>Nothing I can think of.</t>
  </si>
  <si>
    <t>No comments.</t>
  </si>
  <si>
    <t>I feel that it was Wrong that the store I placed my order with got in trouble. THE LITHIA SPRINGS STORE dropped the ball on my order and they are the ones that acted like it wasn''t important. Villa Rica pro desk has outstanding customer service. I've been going there for 5 years. I love Chris, Robert and Kevin They know me by name always return my calls.The Lithia Springs Pro Desk has hung up on me. Told me I couldn't place an order because they we are e to busy and dont even know who I am.. the Billa Rica store pro desk needs commended for their fine work</t>
  </si>
  <si>
    <t>More training in the subject of respect and helping customers without any confrontations.</t>
  </si>
  <si>
    <t>Your Assoicates working customer service are rude unprofessional and I witnessed firsthand them bullying and making remarks about another Associate. This in itself caused me to contact the corporate office to make them aware of what I witnessed the corporate office did not seem to care and never contacted me back.   This episode that I witnessed a shored me that if that is the type of people they employ in the Waldorf Maryland store I will not do business with a place that tolerate bullying from their employees</t>
  </si>
  <si>
    <t>I was told I would receive instructions within two  days by email on how and where to submit a Subpoena for information regarding a criminal investigation I''m currently working on but I have yet to receive these instructions.</t>
  </si>
  <si>
    <t>I can_x0019_t begin to explain the way Home Depot has turned my experience into hell.  I_x0019_ll leave it at that because it upsets me to think or talk about what this purchase has turned into!</t>
  </si>
  <si>
    <t>It was nice working with Mr. Cuevas.Initially, I was upset when I discovered my warranties weren_x0019_t recorded. Mr Cuevas and Mr Andrew Veenstra- Banning (EGO warranty service) both competently navigated the process to satisfy my needs.
Gratefully,
Frank Morgis</t>
  </si>
  <si>
    <t>Still waiting on refund, experience may change the vendor i use for my business.
regard, 
Ed Forman</t>
  </si>
  <si>
    <t>Lowes</t>
  </si>
  <si>
    <t>dont think i should have spent 24 minutes on the phone. we weren''t even finished. i hung up. you guys just suck at everything doncha?</t>
  </si>
  <si>
    <t>It_x0019_s a shame that you have two employees like the once I_x0019_ve dealt with and the way they spoke to me plus Randy Aguan who invited me out for a fist fight where he will show me what and the customer service lady who through stuff on my face and yell at me twice in two deferent day_x0019_s and started talking about me with a customer telling him things about me . I will never step inside any Home Depot store and me and my wife are closing sour credit cards go Learn from Lowe_x0019_s how to treat customers.</t>
  </si>
  <si>
    <t>Ramon listened to my concerns regarding the unfortunate incident at my local store. How I know he listened... He repeated back to me my comments, was VERTMY attentive to my concerns. This is the PERFECT example of Customer Service EXCELLENCE!  that all companies strive for. I have worked in customer service for 30 yrs. 
Jason Martin</t>
  </si>
  <si>
    <t>I think the phone rep, Ramon, did the best he could with the limited resources he had to address my issue. But I also think that it would be easier to be able to contact the administrative personnel directly if an issue involves their policies and practices (versus individual store policies). As it is, I have requested a follow up response to my concern, which means I now have to wait to hear back from someone who might be able to discuss my issue with me.</t>
  </si>
  <si>
    <t>Hi I must say that I was very disappointed with the service I got you make things very difficult and when someone is building a house I really would never recommend they should shop by Home Depot you give such a disaster is service horrible service and I definitely told all my friends and they shouldn''t bother shopping at Home Depot cuz it makes your moving much more difficult instead of making the moving easier it makes it much more difficult it was unpleasant dealing with you your time is not a time when you say things will arrive at never arrives on that they it's just unpleasant to deal with Home Depot</t>
  </si>
  <si>
    <t>He said he will follow up with me but he never did.  Also still waiting to see about the 3 year warranty if it was fully refunded and as I was told that I will get it for free.</t>
  </si>
  <si>
    <t>Let the local stores order supplies instead of corporate they know what local people need and want more than corporate does who is not even near this store . When I call I want to speak to someone in the US not some one in another country and has access to my information</t>
  </si>
  <si>
    <t>Yeah fix your receipt. I bought a log splitter and it said on my receipt 90 day return. The splitter had a mechanical issue and yall refused to fix it . Trying to tell me I only have 30 days for a return but it clearly says 90 on the receipt.  Glad Lowes is right across the street they will get all my business from now on.</t>
  </si>
  <si>
    <t>I am still waiting for a RETURN CALL from the Store Manager as well the District Manager! You have lost a loyal CUSTOMER!
Mrs.Lappas 
5163126695</t>
  </si>
  <si>
    <t>Ramon effort was to get a good review, not to what my incident was, the store manager never contacted me all Ramon did was to follow up of the manager had, but never did they call the manager or tried to solve my incidentI was feeling with that store managers</t>
  </si>
  <si>
    <t>Ramon went above and beyond and was such a huge help. I so appreciate his spectacular service! 
I wish the associates at the Kingman store were as interested in offering great customer service like him. When we requested assistance in the Kingman store the associates acted as if we were putting them out and annoying them. 
Ramon was on it and handled the issue in less than 5 minutes. He should go in there and train them in what good customer service consists of. 
Thank you, Ramon for being so awesome!</t>
  </si>
  <si>
    <t>I feel that the instore price and online should reflect one another. Bc it''s not fair to customers when u ordered online n pick in store n see it's a different price every other store honor in store vs internet prices.</t>
  </si>
  <si>
    <t>I checked three separate Home Depot_x0019_s for the same carpet and one do a visual check twice. Once I drove 40 minutes one way only to be told the roll of carpet is not in receiving. I called the night before and they said it was there and they couldn_x0019_t get at until morning. I drove away empty handed and called later in the afternoon only to be told by someone else that it is there so I drove up there again but they had no one to drive the machine to take it off the rack or whatever. Drove the 40 minutes back home again I am opening a store April 1 and did not have time to be chasing bad information. We ended up going with a competitor and left with the carpet yesterday. Very upset about the level of service and the wasted gas and time at such a critical time for my store. I am no longer shopping at Home Depot. I_x0019_ll pay extra to go somewhere else or wait for it online from amazon. 
The rep Ramon did a good job taking my call not that I expect Home Depot to do anything about it. The associates also cursed in the paint department and I quote _x001C_I fucking hate it here_x001D_ as I was walking out of the store. Couldn_x0019_t believe it.</t>
  </si>
  <si>
    <t>Yes mr ramon was very nice and understanding but the manager at store he did not listing he was saying different story that was not my case he just say I am the manager I am the manager  I say I know u are the manager I am the custoer for 35 years tool had problem I did could use it and he did not want to give head office #.</t>
  </si>
  <si>
    <t>I have lived in my home for 19 years.  I live close &amp; worked 14 years across the street from your store on So. Lindbergh.  I have literally spent tens upon tens of thousands of dollars in that store during this time.  After the way I was talked to on the phone last Tuesday by the lady who answered the phone, and then when I called back; by the assistant store manager, I will never spend another dollar there.  I called your Arnold, Mo store; talked with Crystal, who was probably the nicest and most helpful person I have spoken with in years.  I placed my special order, and am having it delivered there so that I can thank her personally.  I''m 71 years old, and if your assistant store manager at the South Lindbergh store heard a customer refer to one of his employees as a bitch for the first time . . . well, he belongs in that store.  My money is going south to Lowe's or Home Depot in Arnold. Mo..  Menard's is also suppose to be coming to the area.  I don't know anything about them, but will give them money sight unseen before I'll spend another dime at the south Lindbergh store in St. Louis.  It is just awful.</t>
  </si>
  <si>
    <t>I shouldn_x0019_t have to be educating you_x0019_re in store staff about home depot corporate policies. Where is my paycheck? Took an hour of my time to check out for the privilege of buying from your store. Should have just ordered from Amazon and saved the grief!</t>
  </si>
  <si>
    <t>Ramon was very helpful, professional and respectful.  Will someone call me regarding my experience  with the Home Depot in Elizabethtown, KY please?  The alternative is to share my experience on Twitter and I do not want to.  I am a big fan of HD, appreciate the Veterans'' Discount, and have an assortment of Ryobi tools.  Please contact me.  See Ramon (case:  18185417).</t>
  </si>
  <si>
    <t>Although he couldnt find the instructions for the product I had, he sent me a YouTube on how to do it.  I thought this was very kind of him.</t>
  </si>
  <si>
    <t>As a veteran, I have never been treated with "No" respect as I was treated here in Salem Oregon. In San Jose California I had no trouble getting a 10% discount Any day of the week or year. There were even times when I only wore my USS Yorktown hat and still received my 10% discount along with, "Thank You For Your Service". I can only assume Home Depot has changed their attitude towards the Military.
I have lost respect towards Home Depot and will do my buying power else where.
I will make it a point to tell of my experience at the next Legion meeting.
John Masciocchi</t>
  </si>
  <si>
    <t>Ramon was extremely professional and gave me "bad news" - that I didn''t purchase a warranty - in a gracious and sincere manner. It was a pleasure working with him.</t>
  </si>
  <si>
    <t>Garden center needs to be closed. It is non essential.</t>
  </si>
  <si>
    <t>Rafael promised to send me an email Friday. He never did. I called back on Monday and everything got rectified by another CSR</t>
  </si>
  <si>
    <t>Awesome, I love shopping at Home Depot, Its my favorite store in the USA. Home Depot,Will make America great !!!!!!</t>
  </si>
  <si>
    <t>Simple process, very efficient</t>
  </si>
  <si>
    <t>Great experience!!</t>
  </si>
  <si>
    <t>Rafeel was easy to deal with on the phone. We were surprised that he suggested that the store would replace the glass for us. And they did. Super pleased with the service we received at the store level. We were in and out of the store in no time at all. Thank you Hampton Bay and Home Depot!</t>
  </si>
  <si>
    <t>Very helpful and courteous</t>
  </si>
  <si>
    <t>Yes customers should not be kept on hold for. Phone calls for a long time.</t>
  </si>
  <si>
    <t>I was impressed with how friendly and accomadating the service representative was I spoke with BUT was extremely disappointed that the process for resolving my issue.  And I have purchased a toilet and had it professionally install only to find that there was a manufacturing defect in the back of the toilet causing it to leak. The resolution was to have a new toilet tank shipped to me within a twoweek period.  This has left me without a toilet for the past week and a half and now when the new tank does eventually arrive I will be forced to again hire a plumber to come and replace it on the toilet that I had just purchased. Very disappointed!</t>
  </si>
  <si>
    <t>no all good</t>
  </si>
  <si>
    <t>The Pegasus Tri view mirror does not include a manufacturers phone or email contact for support...it took me 7 calls and one hour and 45 minutes to finally reach the correct individual... I have never purchased an item from any organization where the manual did not have a contact phone number to ask questions about the product or for installation tips. I strongly recommend for all these mirrors in stock to either place on the manual a sticker with contact information or to at least place a sticker on the outside of the box to alert consumers this is the phone number that you need to call if you have any questions. The frustration I endured was very difficult and I imagine that it could damage the brand of Home Depot as well as causing consumers to return the product which would be very expensive for Home Depot in many ways</t>
  </si>
  <si>
    <t>Rafael did not do what he said he would do. I called back a couple of days later and that lady was great and help us put with our problem. She I would rateas extremely satisfied.</t>
  </si>
  <si>
    <t>The phone signal was lost.. Did not complete the task.</t>
  </si>
  <si>
    <t>They asked for pictures and a embedded date stampI gave them pictures of both.   I have not heard back. But I expect a new toilet top soon</t>
  </si>
  <si>
    <t>Great experience.</t>
  </si>
  <si>
    <t>I was told I would receive a $15 voucher for a future purchase at Home Depot via email within 48 hours and it has not arrived yet.Is it going to come?</t>
  </si>
  <si>
    <t>Weve heard nothing about the claim since submitting photos and receipt. Not yet resolved.</t>
  </si>
  <si>
    <t>I havent received the part yet but they seemed to have helped me find the right part.</t>
  </si>
  <si>
    <t>Its unfortunate the defective lifetime faucet model never being in servive was discontinued and the incovienance of a 50 mile drive to service.. It will compound. the situation if the repair parts dont remedy the problem and another trip is required with a comparable replacement unit.</t>
  </si>
  <si>
    <t>I havent heard ANYTHING from anybody  Rafael Navarro or anyone else. Want very badly to hear.</t>
  </si>
  <si>
    <t>Contacted customer service and spoke with Mr. Navarro reProblem with Glacier Bay #F8FA0041CP  Hot water valve not stopping water flow.Mr. Navarro diagnosed the problem as a faulty cartridge. Received said cartridge in 3 days.Unfortunately, It was the wrong part. Process was easy, outcome disappointing.I will be returning both the faulty faucet and incorrect replacement parts to my local Home Depot.</t>
  </si>
  <si>
    <t>Rafael was great and is sending me the replacement bulbs for my fixture.</t>
  </si>
  <si>
    <t>The person on the phone was very helpful. Raphael</t>
  </si>
  <si>
    <t>Trying to find the receipt for the Glauber Bay bathroom cabinet  bought a little over a year back for warranty coverage</t>
  </si>
  <si>
    <t>Waiting for part from manufacturer.</t>
  </si>
  <si>
    <t>All is good.</t>
  </si>
  <si>
    <t>ALWAYS KEEP CUSTOMER ALIVE, CUSTOMERS DONT NEED FRUSTRATIONS !!!</t>
  </si>
  <si>
    <t>I have always enjoyed getting help while in the store, and thats what keeps me coming back.</t>
  </si>
  <si>
    <t>would have easier to just be directed to email rather than a live chat then given to a different person. but both persons were helpful and professional</t>
  </si>
  <si>
    <t>Supper fast and easy to deal with. Thanks</t>
  </si>
  <si>
    <t>got what l wanted but only after contacting executive escalations.regular customer service was too low a level to get the job done right...too bad</t>
  </si>
  <si>
    <t>Mr. Navarro was very understanding and handle my situation in a professional and timely manner.</t>
  </si>
  <si>
    <t>I still have no resolution for this issue or another problem with an appliance I purchased from Home Depot.  So I will not be making big purchases though Home depotnin the future.  I deal with a lot of people and will also be recommending that they dont either</t>
  </si>
  <si>
    <t>Make it easier to obtain warranty service.</t>
  </si>
  <si>
    <t>The call was fast, and he gave me the information I needed and more.</t>
  </si>
  <si>
    <t>I really appreciated that Rafael kept his commitment to followup. He got back to me when he said he would and provided the resolution I requested. Thank you!</t>
  </si>
  <si>
    <t>Great customer service was provided by Rafael to resolve my issue.</t>
  </si>
  <si>
    <t>Kept all my receipts</t>
  </si>
  <si>
    <t>Great experience</t>
  </si>
  <si>
    <t>I was transferred to the home decorators line where they said it was an installation defect. We hired two separate electricians each time that both said the fan was crap. We havent even had a year and need to replace the fans again... very disappointed</t>
  </si>
  <si>
    <t>Mr. Navarros provided me with excellent customer service, and I really appreciated his help!Also, with respect to the negative response I gave to the question concerning the likelihood of my shopping The Home Depot next time, I would like to add that I would probably shop there a lot more frequently if they honored our veterans every day as Lowes does.</t>
  </si>
  <si>
    <t>Super customer service!</t>
  </si>
  <si>
    <t>I would have preferred to receive the part that I required as we really enjoy this light fixture.  Because this item is no longer available, I am completly satisfied with the outcome of my concerns.Thank You, Rafael.Peter van Hoof</t>
  </si>
  <si>
    <t>Rafael was extremely helpful in solving my problem,and was able to send me what was needed.</t>
  </si>
  <si>
    <t>Vanity is only a year old, and told the part I needed was not available, shopping at home depot I saw the same vanity but a different color. I was told the vanity and all the parts are discontinued.</t>
  </si>
  <si>
    <t>Still havent even received a reply about my caseinquiry.  Terrible service</t>
  </si>
  <si>
    <t>Try to resolve issue at same time as call</t>
  </si>
  <si>
    <t>One of the 3 light fixtures I purchased was defective. I called the customer service number listed on the product carton and literature and, after  transfers, was told by the agent that their support group did not support Home Depot fissures and that the service number should not be listed on the product carton. Not acceptable service.</t>
  </si>
  <si>
    <t>Ezneidy was extremely friendly helpful and efficient</t>
  </si>
  <si>
    <t>The girl who helped me was extremely nice and helpful.  This was a refreshing change from other call centers.</t>
  </si>
  <si>
    <t>Very professional and helpful</t>
  </si>
  <si>
    <t>Excellent support and easily fixed my problem. Thx.</t>
  </si>
  <si>
    <t>The linen closet did not come with the shelf contacted Home Depot customer service. It is now on the way thank you</t>
  </si>
  <si>
    <t>The woman I spoke to was very helpful in getting my replacement parts sent off right away. We were unable to speak to the parts department to try any troubleshooting for my faucet but she was quick to offer the replacement parts and I appreciated the immediate customer service and support.</t>
  </si>
  <si>
    <t>Best customer service I have had in a long time.They were friendly, prompt and knowledgably.Keep it up HD!</t>
  </si>
  <si>
    <t>A quick email from  EZNEIDY_RUELAS to let me know she was waiting for an image of the product I needed would have let me know the ball hadnt been dropped.</t>
  </si>
  <si>
    <t>.</t>
  </si>
  <si>
    <t>We appreciate a company  that supports their products.  We will be shopping here in the future. Thank you</t>
  </si>
  <si>
    <t>still working out the details with the local store....</t>
  </si>
  <si>
    <t>Kudos to Rick Lundberg in flooring.  Hes an asset to Home Depot.And we appreciate his expertise and helpful ideas. A great guy!!</t>
  </si>
  <si>
    <t>Its was all GOOD</t>
  </si>
  <si>
    <t>person that I talk to on the phone was great.</t>
  </si>
  <si>
    <t>Great customer service. Provided detailed information on replacement parts and followed up the next day to let me know parts were ordered. Great job</t>
  </si>
  <si>
    <t>IT WAS VERY NICE TO TALK TO A CUSTOMER REPRESENTATIVE LIKE MRS. RUELAS.</t>
  </si>
  <si>
    <t>I called Glacier Bay directly from the # located on User Guide book. SOOOO glad I did. Ezneidy Ruelas was such a great help! She made my day. And I received my items today after just talking with her o 42.  Again, thanks.</t>
  </si>
  <si>
    <t>Customer service representative on the phone was professional and knowledgeable and resolved the issue to my satisfaction.   Customer service at the Olive Branch, MS store was prompt and professional and had my replacement light fixture waiting on me.</t>
  </si>
  <si>
    <t>Ezneidy Ruelas was extremely polite and she gave me an excellent customer service, i was glad to have her for helping me</t>
  </si>
  <si>
    <t>ES LA PRIMERA VEZ QUE LLAMO AL SERVICIO AL CLIENTE, EL TRATO Y LA AMABILIDAD DE EZNEIDY RUELAS ERA EXCEPCIONAL.</t>
  </si>
  <si>
    <t>El trato fue muy atento y corts. Agradecido.</t>
  </si>
  <si>
    <t>Ms. EZNEIDY_RUELAS was very kind and helpful.</t>
  </si>
  <si>
    <t>Very good customer service</t>
  </si>
  <si>
    <t>My gazebo still needs the parts that damaged Ive called several times and spoken to different people. They have not send me any parts yet and summer is almost over. The gazebo was defective from day one but I noticed it after I put it up. Can someone please help me get the parts Im missing to put up my gazebo. This is by far the worst customer service Ive experienced. Ive send everything that was asked from me pictures receipt. What else do you guys need.</t>
  </si>
  <si>
    <t>Famastic costumer service. Thanks</t>
  </si>
  <si>
    <t>She helped perfectly to ressolve my issue.</t>
  </si>
  <si>
    <t>I never had any problem with any home depot employee. The service has always been very service and friendly.</t>
  </si>
  <si>
    <t>Ezneidy was very professional at all times and she help us locate a part for a very old, but very beautiful ceiling fanlamp.  We are grateful for her help.Elena</t>
  </si>
  <si>
    <t>Ezneidy was superb! She was very friendly and showed ample knowledge in the field of electronics. As an electronic technician myself with over 30 years of experience, she surely knows her stuff. Make sure she reads my comments, Ezneidy thanks a lot for your assistance. Ill eat the alcapurrias in your name.</t>
  </si>
  <si>
    <t>Mui satifecho</t>
  </si>
  <si>
    <t>They never sent me back the information I requested.</t>
  </si>
  <si>
    <t>Ezneidy Ruelas was very helpful and contacted the company supposed to provide the guarantee. Now I am waiting for the company, HamptonBay, to get in contact with me is replacing the canopy for the pergola. Thank You L Rexach</t>
  </si>
  <si>
    <t>Que puedan encontrar las compras realizadas por tarjetas de débito y asi poder recibir la garantía de productos que tengan ese beneficio de garantía. Item1000 013 032 esta descontinuado y necesito el cartridge, aunque yo tenga que pagar por el.</t>
  </si>
  <si>
    <t>Ok</t>
  </si>
  <si>
    <t>Honestly Ive never dealt with a better customer service representative than Ezneidy Ruelas!! Great job on her part.</t>
  </si>
  <si>
    <t>You guys hit a homerun, Thanks John</t>
  </si>
  <si>
    <t>I contacted customer service and they processed the order to replace a damaged part to my order.  Weeks later I received an email that the customer service dept was backed up and I could go to a Home Depot to complete the order.  I decided to wait until they could ship to me and I have yet to receive the items.</t>
  </si>
  <si>
    <t>I think that you did a great job and helping me accomplish what we wanted in the ending outcome Im very satisfied with the faucet that I was sent to compensate me for the one that broke.Thank youBeth Jones</t>
  </si>
  <si>
    <t>A1You are the top ,Excellent</t>
  </si>
  <si>
    <t>need help!</t>
  </si>
  <si>
    <t>Wow!  Excellent service!  Very friendly people who responded quickly and acted promptly.  Thank you SO much !</t>
  </si>
  <si>
    <t>Your representative EZNEIDY provided me with service which was beyond my expectation.</t>
  </si>
  <si>
    <t>That HamitonBay needs a phone directly to them so people dont  have to wait until a person of home depot do all the work for them thak you for the department of customer service resolve my problem</t>
  </si>
  <si>
    <t>nan</t>
  </si>
  <si>
    <t>todo bien y mucha  gracia por su servicio</t>
  </si>
  <si>
    <t>I am very grateful for the help that  Miss EZNEIDY RUELAS gave me that helped me solve my problem. Thank you very much everything is fine and I will continue buying at HOME DEPOT</t>
  </si>
  <si>
    <t>Solicite un shade de reemplazo, pero el envío hacia Puerto Rico extremadamente caro.  El envío hacia Florida muy caro.</t>
  </si>
  <si>
    <t>La atencion fue excelente pero la accion es inapceptable, llevo una semana esperando por el producto, y no puedo usar el fregadero.</t>
  </si>
  <si>
    <t>The best of the best customer service Im so satisfied</t>
  </si>
  <si>
    <t>Please keep the good job hiring and training your customer service representative as excelent as Ezneidy. She was the best customer service representative I have ever spoke to. 5 stars.</t>
  </si>
  <si>
    <t>Mejorar el tiempo que tarda pieza de reemplazo. Y con la esperanza que eso sea el problema porque de otro modo el tiempo sería aun mayor para resolver mi situación.</t>
  </si>
  <si>
    <t>Una de las cualidades mas importantes que ayudan al logro de una compañía es el servicio al cliente cuando le surge una situación. Por eso es importante que el personal este bien adiestrado y que tenga el conocimiento del producto. Eso fue lo que me demostró la joven Ezneidy. Fue muy amable su trato y muy eficiente en el proceso de la reclamación. Estoy totalmente satisfecha por su labor.</t>
  </si>
  <si>
    <t>Muchas gracias por la ayuda</t>
  </si>
  <si>
    <t>Muchas gracias Ezneidy, fuiste de gran ayuda</t>
  </si>
  <si>
    <t>Lost me as a customer. Ill take all my business to Lowes.</t>
  </si>
  <si>
    <t xml:space="preserve">Hola realmente no sé a finalizado el caso , aún no tengo mi reembolso  , estuve viendo esta mañana mi correo y pude ver lo que me están devolviendo la compañía y no estoy de acuerdo, 107 donde mi gazevo me costó 250 aproximadamente  yo necesito que alguien me llame para que me ayuden , en la condición que quedo no era para que quedara haci con una brisa fuerte , se supone que era metal hierro , y la verdad de pensar si mis hijos hubieran estado en ese momento hay no me inmagino lo que hubiera pasado </t>
  </si>
  <si>
    <t>We couldnt resolve the issue as the Manufacturer did not include the tracking but I did receive the product today.</t>
  </si>
  <si>
    <t>Please extend my thanks to Ezneidy for her great customer service. She promptly got my question answered and got back with me. Thanks!</t>
  </si>
  <si>
    <t>It was a pleasant surprise to know the part would be provided no charge without question. Ezneidy provided excellent service.</t>
  </si>
  <si>
    <t>Customer service agent was extremely helpfulmuch more so than workers in the store.</t>
  </si>
  <si>
    <t>Ezneidy is trying to be very helpful but Home Depot is making it very difficult. Very upset that Home Depot is claiming they can do nothing about my patio table legs filling with water, freezing and splitting open. No where in the instructions does it say you must bring the outdoor patio table indoors in the winter. Warranty needs to be honored or a credit be issued to replace.</t>
  </si>
  <si>
    <t>Ezneidy was extremely helpful, putting me in touch with the very department which will provide me with the part needed to make my fan work.</t>
  </si>
  <si>
    <t>No, Ezneidy was very knowledgeable and prompt.</t>
  </si>
  <si>
    <t>Their parts people are so polite  helpful.  Its nice to speak with people that speak perfect English.</t>
  </si>
  <si>
    <t>The customer rep was very knowledgeable and helpful. Thank you very much.</t>
  </si>
  <si>
    <t>She did well but there are no shelf support clips or retainers in the replacement box. So that means I have to contact service again and wait some more till the cabinet is useful.</t>
  </si>
  <si>
    <t>Being a contractor why do I have to lose money on a product that hasnt lasted a few months</t>
  </si>
  <si>
    <t>I am very satisfied with the manner in which myissue was handled by Ezneidy. She deserves a raise.</t>
  </si>
  <si>
    <t>Still waiting for HD to contact me so I can gat this part I need!</t>
  </si>
  <si>
    <t>Ezneidy was amazing! Her follow through was quick, she made everything so easy. To be honest we have had some not so great customer experiences with Home Depot. But because of Ezneidy I can say she has changed our perception! Hire more like her!!!</t>
  </si>
  <si>
    <t>Cuando uno compra un producto con ustedes y pasa mucho tiempo y uno no tiene el recibo porque lógico se borra  o  no lo tiene pero el producto tiene garantía por vida es un problema porque ustedes dan problema. Devén de corejir ese problema  buscar la forma de verificar la garantía no solo con resivo .</t>
  </si>
  <si>
    <t>very bad service, they hung me three times they did not fix anything, I do not buy anything in Home Depot very bad service</t>
  </si>
  <si>
    <t>I was highly satisfied with the representative and how it was resolved.</t>
  </si>
  <si>
    <t>Customer service rep. Ezneidy was a pleasure and an efficient associate.  Everything was taken care of just as she said.  Shes a keeper.</t>
  </si>
  <si>
    <t>I appreciate the customer service provided with my issue.</t>
  </si>
  <si>
    <t>for a store that promotes Do It Yourself projects and encouraged customers to feel they can do home improvement projects, I was very disappointed that our case was easily dismisseddisregarded because we reinstalled our flooring. We were trying to address issues wit the poor flooring. Its a very bad project that Home Depot shouldnt sell.</t>
  </si>
  <si>
    <t>Would like to be notified when part ships</t>
  </si>
  <si>
    <t>Excellent jon referring me to manufacturer and attempted to reach them herself. Initially offered replacement but referred me at my request. When unsuccessful shen provided number so I could call later. Manufacturer shipping replacement part.</t>
  </si>
  <si>
    <t>I was told I would be getting a phone call back the next day....3 days later and Im still waiting....hmmmm, I guess I was forgotten about!</t>
  </si>
  <si>
    <t>The service provided was good. She was helpful and quick to respond.Unfortunately my issue has not been resolved as of yet. I will hold full judgement until there is resolution.Thank you</t>
  </si>
  <si>
    <t>It would have been better if I could have made the exchange when I first came in. Thanks</t>
  </si>
  <si>
    <t>All went smoothly, no wait or imterruptions.</t>
  </si>
  <si>
    <t>Customer service was great all around, thanks!</t>
  </si>
  <si>
    <t>Customer support acted very fast snd professional, thank you</t>
  </si>
  <si>
    <t>Highly disappointed that the replacement parts I needed for a 1000 toolbox were on back order for a month.</t>
  </si>
  <si>
    <t>I replied to email asking if I could purchase the cushions that were under warranty but warranty department denied my claim which always seems to happen.  I dont know why customers are offered warranties there is always a loop hole.  I never received a response to my question</t>
  </si>
  <si>
    <t>Very nice to deal with</t>
  </si>
  <si>
    <t>Remind us in the survey what the experience is about.</t>
  </si>
  <si>
    <t>I was frustrated for 3 weeks trying to get my issues resolved. Two visits to Home Depot and 4 calls to the 800 number. I finally spoke to a supervisor and she resolved my issue immediately and Im very happy!Thank you!</t>
  </si>
  <si>
    <t>Service by the costumer Care Rep was excellent.Thanks</t>
  </si>
  <si>
    <t>9303019Ezneidy was very cordial and receptive to my request and provided prompt resolution to my satisfaction.I shop at my local Home Depot Ridge Road, Rochester, NY because the employees are very helpful in solving any of my electrical, plumbing and home repair questions and concerns.Home Depot may be a large corporation but its the employees that make it successful. I sincerely hope the shareholders appreciate them because I certainly do.Thank you Ezneidy and thank you Home Depot!Carl Spurchise.Email CarlSpurchisemsn.com</t>
  </si>
  <si>
    <t>She was very nice and accommodating, however, I have not received the promised replacement part.</t>
  </si>
  <si>
    <t>Bought 5 ceiling fans with lifetime motor warranty  1 fails, and I have to wait on a part that MAY solve the problem, but I have to hire someone to come out, take the fan down and replace the part.  If the part doesnt fix the fan, I have to pay for installation of a new fan.  I am going to cut my loss and just buy a HUNTER fan</t>
  </si>
  <si>
    <t>First, I dont know who Ezneidy Ruelas is.  We were told our new dryer and three other appliances would arrive early in the day on October 4, when it was actually mid to late afternoon because the independent appliance delivery drivers set those rules.  Also had an issue with a CE light.  3rd light of 5 that has gone bad on a HD Project Loan home improvement project.  I needed a light right away and I was told I had to wait on a replacement rather than buying one in the local store.  That doesnt work for me.  For all of the money I have spent in major appliance and home improvements from The Home Depot I am quite disappointed at this point in time and probably not a good time to be sending this survey.  There are a number of issues.</t>
  </si>
  <si>
    <t>because I have to get an electrician to take the internal part so I can take the full light back to the store, it will become too expensive to have someone remove and then install this 40.00 light.  Guaranteed for three years did not last 1 year, so I really have no faith in getting another.  Package should have been more explicit, it did say LED, but we have LED bulbs.</t>
  </si>
  <si>
    <t>The only issue is how long it takes to get the replacement part. 57 business days sucks! My kitchen faucet is spraying everywhere and its almost impossible to not use the faucet when in the kitchen.  I get that you cant stock all parts in the store but your turn around time needs to greatly improve.  Thank you.</t>
  </si>
  <si>
    <t>No, everything went fine, and I truly appreciate the great help and service I received concerning my issue of a missing part. Thank You</t>
  </si>
  <si>
    <t>Service was excellent but if the canopy was made better it wouldnt have to be replaced at the end of the summer season.</t>
  </si>
  <si>
    <t>Thanks for all you assistance to handle my case.  Also the replacement item came in today.  Thanks again!</t>
  </si>
  <si>
    <t>Thanks to the girls who assisted me they were so nice</t>
  </si>
  <si>
    <t>She was extremely helpful.Got back to me sooner than she promised.Just wonderful!!!Wish everyone was like that</t>
  </si>
  <si>
    <t>Still waiting the nose for the snowman</t>
  </si>
  <si>
    <t>I was told that a new faucet cartridge would be shipped to me, but then I received an email stating that I should remove the temp limit ring to fix the problem.  I informed the rep that I had already tried that and that the cartridge seemed to be the issue.  So as of now, since I did not receive ANY confirmation of a cartridge being shipped, I have no idea if a new cartridge is on is way to me or not, meaning I will be calling back on Monday to get some kind of confirmation.</t>
  </si>
  <si>
    <t>Great customer service.  Thanks,</t>
  </si>
  <si>
    <t>She was very helpful,  very professional.  Definitely customer friendly</t>
  </si>
  <si>
    <t>My problem was not solve the way customer service told me it was going to be solve.</t>
  </si>
  <si>
    <t>Was a good experience and she resolved my issue with good manner!</t>
  </si>
  <si>
    <t>Eneidy excellent service</t>
  </si>
  <si>
    <t>The service is excellent!</t>
  </si>
  <si>
    <t>Trialing the employee because is very important in customer service</t>
  </si>
  <si>
    <t>Todo estuvo excelente,  quede muy satisfecho con el trato y la respuesta inmediata =M</t>
  </si>
  <si>
    <t>Mejor calidad en sus productos husky.</t>
  </si>
  <si>
    <t>Estoy muy satisfecha con la atención que medio la Señorita  Ezneidy muy amable y atenta y me explico completamente todo a modo de entender.</t>
  </si>
  <si>
    <t>Saludos antes que todo solo quiero expresar mis más grata satisfacción especialmente con la joven que me atendió muy profesional,y excelente comunicación gracias</t>
  </si>
  <si>
    <t>Muchas gracias poor la allude que  me dieron el departamento de costumer crevice es exelente</t>
  </si>
  <si>
    <t>Mi experiencia  fue excellente, me siento muy satisfecho con el amable y competente servicio brindado por la senorita Ezneidy.
No veo necesidad de cambiar nada, solamente continuen con su politica de servicio al cliente.
Home Depot es NUMERO UNO.</t>
  </si>
  <si>
    <t>Lo que mas me gusta de Home Depot es que son muy responsables con la calidad de los productos que venden. Y si se dañan, se responsabilizan enviando las piezas o reemplazando el producto. 
Home Depot es el mejor.</t>
  </si>
  <si>
    <t>Todo estuvo bien</t>
  </si>
  <si>
    <t>Even though the issue is still unsolved , I_x0019_m very happy with the customer service_x0019_s provided by Ezneidy</t>
  </si>
  <si>
    <t>Servicio excelente</t>
  </si>
  <si>
    <t>Si en la tienda y en la pagina te ofrecen un vanity con faucet y luego lo compras y la caja no trajo y llama y nada</t>
  </si>
  <si>
    <t>Buena experiencia de servicio</t>
  </si>
  <si>
    <t>Webb and Chris from the new rochelle location were very friendly and helpful. Keep up the good work!It took more effort that it should haveTo return a discontinued fan. Over a matter of 100usd, you should just take it back. Thanks,</t>
  </si>
  <si>
    <t>Jose was helpful, knowledgeable and courteous and handled my issue without issue. Thank you Jose!</t>
  </si>
  <si>
    <t>The time it took to get answers did not allow me to accomplish my project without resorting to plan B.</t>
  </si>
  <si>
    <t>the customer service rep Kelly was excellent as well as the DonnaDawn from appliances,  Both were extremely helpful.</t>
  </si>
  <si>
    <t>I will never by a ceiling fan from Home Depot again</t>
  </si>
  <si>
    <t>hire more people like jose</t>
  </si>
  <si>
    <t>question 2 has nothing to do with how I feel about, Mr Gonzalez  as rep he did a fine job, it has to do with , I have not been contacted as I was told i would be about resolving the issue at hand. nothinig has come to my email address as I was told it would be ???     address is budroberts@paulbunyan.net                            As far as question number 3 goes it states in the instruction manual if a balance kit is needed one will be provided. if it has been a problem add one to the original package, or send it out on request qith out all the reports and excess steps , I just want to balance my ceiling fan so it quits wobbeling !!!!  thank you    Bud Roberts</t>
  </si>
  <si>
    <t>Talked to 3 different people and got 2 different answers to an easy solution. Everyone was professional, just different departments.</t>
  </si>
  <si>
    <t>I wish all stores would be as customer friendly as Home Depot.  Thank you.</t>
  </si>
  <si>
    <t>I sent Jose an email with the purchase verification he asked for and he has not called or responded. So then I called and left a message and no response. Then I called him again and left another message and still no response. It is very aggravating .... especially after spending $1500 on a patio set for the couch wicker to come apart. At this point I will not be buying anymore patio furniture from Home Depot in the future.  Sincerely, Julie Ochs</t>
  </si>
  <si>
    <t>I received calls from my customer service contact, and someone from who I believe was Home Depot or Hampton Bay.  Either way, Im confused on who Im supposed to hear back from now, and Im no closer to a resolution to what seemed to be a pretty easy request.  I was told I was going to receive an answer this past Monday, and have heard nothing this week.</t>
  </si>
  <si>
    <t>I called about a new light fixture that I had purchased at Home Depot.  It was installed by an electrician.  The electrician said the LED light was out and everything else worked on the fixture.  He told me that I needed to contact Home Depot.  I read in my instruction manual that I should not return it to Home Depot, but to contact by the phone.  It should have been as simple as telling them I needed a replacement LED light, but I was asked to go through detailed checklist!  What should have been a simple request was a lot of trouble!  It was the light!!</t>
  </si>
  <si>
    <t>I was on the phone for 30min for an accessory piece. The issue was resolved which was great, but the time on the phone was a bit much.</t>
  </si>
  <si>
    <t>Jose never completed my case. I still have not heard back from him after leaving messages about my replacement parts.</t>
  </si>
  <si>
    <t>Put me on hold forever.  Then said parts department was in touch with me and I never got a call or email.</t>
  </si>
  <si>
    <t>. My concerns were and issues were addressed and problem rectified</t>
  </si>
  <si>
    <t>Gema was helpful but couldnt fix my problem.  My daughter was gifted a lamp for her birthday.  We were just finishing assembling it when we noticed two of the tightening ring (washers) were broken.  Hoping to have them replaced I called.  Instead, I was told I would need to disassemble the lamp and return it to a store which is about 30 miles away.  I believe that Gema did all that she could but I am disappointed that the fix is so inconvenient.</t>
  </si>
  <si>
    <t>Rep was friendly and very knowledgeable.</t>
  </si>
  <si>
    <t>Initial person i spoke with told me the entire item would have to be returned as opposed to them replacing the defectvive part , only after i told her that was not an option, the chandeier was fully installed did she transfer me to another CSR who promptly got the issue handled</t>
  </si>
  <si>
    <t>quick answer, quickly got on it , and communication was as she said it would be.Waiting for part to be delivered, thank you HD</t>
  </si>
  <si>
    <t>The issue has not been resolved at this point</t>
  </si>
  <si>
    <t>I needed a fan remote.  Finding a replacement was not easy. Gems went out of her way to research this and give me a great option. It took several days since the original fan and remote unit are no longer available.  Gema provided excellent follow up  far more than I was expecting and her assistance was much appreciated.</t>
  </si>
  <si>
    <t>The experience fine, maybe a update when the part is shipped.</t>
  </si>
  <si>
    <t>very helpful, keep up the good work</t>
  </si>
  <si>
    <t>Really appreciated to find the faucet piece for me quickly!Thanks</t>
  </si>
  <si>
    <t>Im still waiting to hear back on a resolution.  At first, Maddie was extremely helpful and accommodating.  Now, I havent received a response to multiple emails.</t>
  </si>
  <si>
    <t>They could not get me the missing part to my order.  Pitiful!!</t>
  </si>
  <si>
    <t>Very pleased with the service given by the representative who was respectful, courteous, and understanding.</t>
  </si>
  <si>
    <t>The lady agent was very helpful and called back to check the status of the case. Very cool!</t>
  </si>
  <si>
    <t>Carpet was the correct carpet, and the company that installed the carpet had it done in a timely fashion on the day of the installation. As far as the set up I was assured by the flooring representative I was going to have the carpet installed within two business days based on the promotion that was being ran (worked around my days off work shift work). Took 45 days and was told the carpets were not available for another few days. Customer service did what they could but didnt show any interest in my problem and passed along to management. Management called the company but gave me the same response, I could have done that. Overall, Im not a person that cares too much but everything I was told was incorrect and the promotion sign should be taken down if it cannot be honored. Lets move on to billing, didnt receive my last statement in the mail so I was charged a billing fee when there was no interest for 2 years. So I was not sent my bill correctly and I had to foot the bill. Pretty much 03 as far as customer service. Billing credited me a 35.00 credit to Home Depot which was nice but why would I want more Home Depot credit when I wanted my account credited back. Ive been pretty consistent going to shop at Home Depot over the years but I dont see myself continuing my loyalty considering the 78k Ive spent total over the last 3 years. Apologize for the brutal honestly but wanted to voice my concerns.</t>
  </si>
  <si>
    <t>Home Depot is by far our go to store for all our home improvements!</t>
  </si>
  <si>
    <t>The gift card was very much appreciated and helped make up for the fact that the vendor wouldnt send me the warrantied replacement parts.</t>
  </si>
  <si>
    <t>My questions were answered and I was help completely. Very happy with the results.</t>
  </si>
  <si>
    <t>Great guy this Lorentc who help me fint the number of the item model i didt know from Glacier Bay dual stainless steel two hole Bowl Kitchen Sink.He also made me copy with whole info. about.THANKS.</t>
  </si>
  <si>
    <t>When I called about my fan I thought I was calling Hampton Bay direct. Not a HD rep. Who had to keep putting me on hold to check with someone else about why my fan stopped working.  Then a resolution came back about a capacitor. So now I have to hire an electrician to replace that. I would of rather had the fan replaced. I could do that on my own. Not sure what the capacitor is or what its function is. Hopefully its a cheap fix.</t>
  </si>
  <si>
    <t>Bad bad customer service, extremely long wait and no response From customer service call!</t>
  </si>
  <si>
    <t>Gema was above average, in my opinion. Courteous, friendly and knowledgeable. I believe she resolved my issues admirable.</t>
  </si>
  <si>
    <t>It was a pleasant experience she was courteous and professional and was able to help out with the parts I needed to get my project started.Much appreciated and thanksGema Felix.</t>
  </si>
  <si>
    <t>I was surprised when I called and they did not have service to come out and fix the crack. They said I would have to take it all apart and return after it took a few hours to put together. As a senior this would have been another problem to entail. So I was willing to take the credit. Chris helped me and was very helpful. Thank You.</t>
  </si>
  <si>
    <t>Purchaed patio furnature. One part was missing and one part was broken. That was a week ago and I still do not have resolution. Never again.Kevin Gibbons</t>
  </si>
  <si>
    <t>Thank you for the great customer service!</t>
  </si>
  <si>
    <t>Obviously you have terrible customer service as it has been so long since I contacted customer service that I have now forgotten what it was about.  also your questions are written in such a way to only get correct answers for what you want your survey to say and not actually find out how well you did.  I guess I cant really expect any better from you.oh well, this is america.  no quality anything</t>
  </si>
  <si>
    <t>Nope, nothing. Gema was very pleasant and helpful, She understood the situation and was extremely dedicated resolving my problem! Thank you Gema!</t>
  </si>
  <si>
    <t>It was an excellent experience.Very easy and fast.Even received follow up phone call for the status up until the replacement part was shipped.  Then I received an email with the details.It was great to have a customer service like that.  It is hard to find these days.</t>
  </si>
  <si>
    <t>The person who waited on me was very helpful and offered me exceptional service, very satisfied</t>
  </si>
  <si>
    <t>I need to know when the promised item will be delivered.</t>
  </si>
  <si>
    <t>The technical support staffperson to whom Gema forwarded my call was very knowledgeable about the product I was inquiring about, and was able to answer all my questions thoroughly.  I was very impressed.  Thanks very much.The user manual that Gema sent to me by email was also a great help. Cheers.</t>
  </si>
  <si>
    <t>Polite, courteous and patiently resolved the issue at hand.</t>
  </si>
  <si>
    <t>Great Customer Service person!</t>
  </si>
  <si>
    <t>No couldnt find parts you</t>
  </si>
  <si>
    <t>Before selling products in Canada, make sure that they are made for Canadian weather.</t>
  </si>
  <si>
    <t>Excellent customer service representative Gema_Felx provided</t>
  </si>
  <si>
    <t>She did excellent customer care service to me.</t>
  </si>
  <si>
    <t>Why did the product,  Vigero grass seed, promise a money back guarantee but gives no instructions for taking advantage of it?  Unlike Scotts which gives clear and easy instructions .</t>
  </si>
  <si>
    <t>my favorite home improvement store especially because being a woman, I often need advice and I find the employees always helpful, cheerful and willing to help.</t>
  </si>
  <si>
    <t>Gema was a breath of fresh air. A credit to your customer service center. She knew exactly how to solve my issues.  Thank you</t>
  </si>
  <si>
    <t>I understand people make mistake in shipping. Im still happy to be a Customer with Home Depot.</t>
  </si>
  <si>
    <t>In order for me to get the repair done on our sliding door I had to call multiple times with no response. Finally the service manager from the Santa Maria store called and came out personally to repair our door.</t>
  </si>
  <si>
    <t>I find the back and forth with supplier is time consuming.</t>
  </si>
  <si>
    <t>Store supervisor Christian very rude.  Order was not delivered within agreed time frame.   Was hung up on by Christian.</t>
  </si>
  <si>
    <t>Replacement parts were ordered but are not here yet. Cannot answer #2 question until repair has been completed.</t>
  </si>
  <si>
    <t>Gema was very professional.   Kept me in the loop the whole time.</t>
  </si>
  <si>
    <t>Not happy that technical support is no longer available from some of the companys you now own</t>
  </si>
  <si>
    <t>Very nice person and very helpful.</t>
  </si>
  <si>
    <t>Thanks for your response. I am currently still waiting to find out from you the cost for the replacement canopy. I would like to have it taken care of as soon as possible. What is the process?Thanks, Peter Casimir</t>
  </si>
  <si>
    <t>Gema did a great job of figuring this out and communicated with me on this.</t>
  </si>
  <si>
    <t>I was quite surprised to be informed that I would be required to remove a defective  electrical part and install the replacement. Fortunately I am a retired electronics tech but cant imagine an ordinary homeowner doing something like this.</t>
  </si>
  <si>
    <t>They could have provided the part I was searching for.</t>
  </si>
  <si>
    <t>I can answer #3 after receiving the part. Gema was the best. She was very friendly with great followup skills.</t>
  </si>
  <si>
    <t>Happy with the outcome.</t>
  </si>
  <si>
    <t>every thing was perfect and my problem handled very fast. Thank you Gema</t>
  </si>
  <si>
    <t>Customer service was very friendly and helped me very much with  with what I needed to replace. Ive  been shopping many many years with your store and have never had any problems with anything. I will continue  to shop with you for many more years to come.  Thank you.</t>
  </si>
  <si>
    <t>I was unable to get what I needed through the manufacturer of the product sold at your store. Very disappointed.</t>
  </si>
  <si>
    <t>Everything was easy and hassle free. Great customer service</t>
  </si>
  <si>
    <t>Excellent customer service..no excuses.apoligized..got me right to the point and was able to HELP with the situation...Offered a solution..with a positive outcome.even thou replacement product was unavailable...</t>
  </si>
  <si>
    <t>You as a home improvement store should really consider opening a handy man  hands on department. I would pay someone to come out and fix my faucet.  Or I would even be open to them showing me how to fix something using the fixtures in the store.  I would certainly use this service.</t>
  </si>
  <si>
    <t>Great work.  Thanks so much.</t>
  </si>
  <si>
    <t>Since I had painted the fan, the warranty was voided. However, that does not detract from the courtesy and technical knowledge of the people that helped me.</t>
  </si>
  <si>
    <t>Gema Flix provided excellent customer  service and was very pleasant to talk to.</t>
  </si>
  <si>
    <t>Very disappointing with results!! Lighting fixture purchased at HD is now useless because the light bulb is burnt out,,, and you do not provide any support for the light bulb that is discontinued!!! First time the bulb burns out and a perfectly good fixture is now garbage.. Would like to escalate this concern, and have a upper management call me , 613 325 4192 Thanks for the lack of support or should I say light bulb!! Upset customer,Joe Furano</t>
  </si>
  <si>
    <t>excellent follow up and care shown by the agent.  I was pleasantly surprised.  However, the trouble with installing the replacement receiver in the ceiling fan is as much trouble as buying and installing a new one.  I appreciate that the receiver was provided at no charge, however, most of the work to get the fan operational still falls on our shoulders.  I wonder if there would have been any other way to solve this problem rather than put most of the burden on the homeowner.</t>
  </si>
  <si>
    <t>I was extremely impressed with the service level of Home Depot</t>
  </si>
  <si>
    <t>Replacement product also damaged. very frustrating</t>
  </si>
  <si>
    <t>Gema was extremely kind, helpful and thorough with explaining the process.</t>
  </si>
  <si>
    <t>The customer service is excellent.   Thsbk you</t>
  </si>
  <si>
    <t>The phone support was excellent!</t>
  </si>
  <si>
    <t>Great customer service representative</t>
  </si>
  <si>
    <t>The young lady , was very nice and interested .  However I still have two stickers on the toilet one on the face of the bowl and one on the side I cant get them off , I didnt buy a whit toilet to have two stickers on it .  Im very upset about them and would like to know how to really get ride of them , so please advice .           Steve Garfinkel</t>
  </si>
  <si>
    <t>Great job to Ms. Gema. She followed up the following week and help me all the way solving the issue.</t>
  </si>
  <si>
    <t>We love Home Depot</t>
  </si>
  <si>
    <t>less wait time to reach agent</t>
  </si>
  <si>
    <t>Customer service was very good but even better would have been not to have to make the call. The ceiling fan I purchased did work. Looks like the remote control receiver was defective. I had to purchase extra equipment to figure out what was wrong and spend extra time trying to figure out what was wrong. That part was disappointing.</t>
  </si>
  <si>
    <t>Gema took care of the issue and followed through to get the part shipped. waiting on the part. Hopefully it will fix the issue.</t>
  </si>
  <si>
    <t>I bough a ceiling fan 11 mos ago, after only 11 months it is not working I think I need a new receptor part. That is the easy part the fan is 11 feet up. Wish the product was better.</t>
  </si>
  <si>
    <t>Until I receive my replacement parts in a reasonable time frame and know theyre correct this survey is actually premature</t>
  </si>
  <si>
    <t>Nothing could have been done to make my experience any better. Thank you.</t>
  </si>
  <si>
    <t>Problem has not been resolved yet.  The jury is still out.</t>
  </si>
  <si>
    <t>Gema was very nice and helpful.</t>
  </si>
  <si>
    <t>I am still waiting for the items</t>
  </si>
  <si>
    <t>Still waiting on phone call from Daniela to see if my problem has been resolved with my Christmas tree that I purchased.  I have not received any calls from anyone on the follow up that was supposed to happen</t>
  </si>
  <si>
    <t>Everything Whent good</t>
  </si>
  <si>
    <t>Customer service was great and very friendly</t>
  </si>
  <si>
    <t>Luis was extremely conscientious, following up withs us on several occasions to see it the supplier of the part we wanted had contacted us.</t>
  </si>
  <si>
    <t>Metchilyn was wonderful to work with!</t>
  </si>
  <si>
    <t xml:space="preserve">Manufacturer dropped the ball and did not follow thru on warranty as promised
No manager available at Manufacturer
So I called HD Cust service and was transferred to mgr Paula who arranged an exchange  with similar tree.
Will go to Cittonwood store soon today
Paula was very accommodating in lieu of no help from manufacturer=
</t>
  </si>
  <si>
    <t>It was VERY hard to understand her and I cant believe how hard it was just to order a part and how many times I had to be put on hold. Very frustrating</t>
  </si>
  <si>
    <t>I expected a dead end with the product I purchased but I was wrong. when the cust serv. rep connected me to tech support they quickly diagnosed and solved my problem!
A+ service from both the Home Depot Rep &amp; the product tech person.</t>
  </si>
  <si>
    <t>Morgana was very helpful,</t>
  </si>
  <si>
    <t>Unfortunately this is the second Christmas tree we''ve had electrical issues with since 2019.  Our previous tree was recalled and had to be returned for a refund.  We purchased again this year from home depot and were disappointed to experience the same result.  Hoping a new controller resolves the issue and we don't have to return this one.  At $300 plus for a tree I don't think anyone expects to have issues after you have the tree out of the box and getting ready to decorate.</t>
  </si>
  <si>
    <t>Me dio la información necesaria , estoy a la espera de la aprobación del programa de afiliados de The Home Depot . 
Gracias</t>
  </si>
  <si>
    <t>no pude obtener ayuda ,home depot no tiene ayuda para productos de terceros</t>
  </si>
  <si>
    <t>After being transferred three times I didn_x0019_t get what I needed for a return. There was a language barrier with several people trying to help.</t>
  </si>
  <si>
    <t>Alison was awesome! However the store assistant  manager at store #1087 Steve was highly RUDE! He spoke to me and my mother like we were Nobodies. I am very shocked and hurt by his actions, no customer should be treated like the way he did us.</t>
  </si>
  <si>
    <t>Dalela went above and beyond in solving this problem expeditiously. Promote her now!</t>
  </si>
  <si>
    <t>Your Delivery truck, when looking for the right address, drove into our circular drive and knocked down three power lines.  Since Dec 4th when Steven, a Home Depot manager, acknowledged responsibility, I have spoken to Sedgewick twice; been transferred to three of Home Depot support offices, been put on hold for hours; been hung up on by store personnel because I didn''t have an order number.
Claude tells me that I should hear from a third party, Forward Air Final Mile within a week!!
And you ask:  How likely I am to shop at Home Depot!</t>
  </si>
  <si>
    <t>Dalela did a thorough job and provided many solutions.  She was responsive and easy to work with.</t>
  </si>
  <si>
    <t>Was very happy with the service she gave  thxs</t>
  </si>
  <si>
    <t>Marlenia is a true professional and an excellent customer care representative. She definitely has my vote for head of the customer care team. I give her six stars out of five.</t>
  </si>
  <si>
    <t>At this point nothing has been done.  I have gone through alot before I even spoke with Cornelia.  She has helped more than anyone, but I am still waiting for the independent inspector.  I missed his call and waiting for a return call.  I have talked to many people before I finally got connected with Cornelia.  This  has been going on since Oct.  I have faith in Home Depot.  It will get resolved.  We have been dealing with you guys many many years.  It is just ashamed that I tried dealing with Ahmad at usig flooring.  Thank you</t>
  </si>
  <si>
    <t>My issue was not addressed, by the time they bothered to respond I had ended up returning the item. I was eager to resolve it but don_x0019_t feel like I can trust products from Home Depot if customer service can_x0019_t back them up</t>
  </si>
  <si>
    <t>Deborah was wonderful to work with and very thorough.  I really appreciated her help!</t>
  </si>
  <si>
    <t>I was extremely satisfied when the conversation ended, but I still haven''t received my gift card/certificate, so I am reserving final judgement until this is resolved.</t>
  </si>
  <si>
    <t>Csr went above and beyond.</t>
  </si>
  <si>
    <t>Tone'' is possibly the best customer service rep I have ever dealt with.  She was friendly, followed up exactly when she said she would, and did exactly what she said she would do.  If I had a business I would promote her immediately and give her a raise.</t>
  </si>
  <si>
    <t>I called for help 3 times and was hung up on 2 times.</t>
  </si>
  <si>
    <t>Very friendly employees, ease to work with.</t>
  </si>
  <si>
    <t>Ramses was great, my replacement part should be coming soon thanks to his assistance.</t>
  </si>
  <si>
    <t>I called about a communication issue dealing with material delivery in my area. My concern is that two stores were making what use to be a single delivery and caused confusion.  I received texts and emails stating the delivery was on its way, but the truth one store was delivering part of the order the other store was 3+ hours later. When I called the other store January ASM stated HD deliver is from 6AM to 8PM but there store had not even loaded the materials on a truck for delivery. So this is were the communication occured which is HD/delivery company issue not a store.  Again in the past this would have been a single truck delivery which would have picked up materials from multi locations and made the delivery. I have repeated issues with the Virginia Beach Blvd store.  To include materials left in the store which caused me to drive to the store to pickup missing items why pay for a delivery if it''s not complete!</t>
  </si>
  <si>
    <t>I keeps getting transferred to another department. All I want was a copy of a receipt.</t>
  </si>
  <si>
    <t>Collete''s service was great she collected my information and provided a case number. My issue is with the follow up from the customer service department. I was told I would hear back in two business day and it has been over a week. Home Depot has completely lost my trust. The service I paid and was calling to report was ridiculous and my feelings have been compounded by the lack of follow up from the customer service department.</t>
  </si>
  <si>
    <t>My issue is not resolved.</t>
  </si>
  <si>
    <t>was told i would be contacted within three days..still nothing</t>
  </si>
  <si>
    <t>I received a broken box with damage to the bottom part.  I was told that it would take 6ix weeks to get that part replaced.  I thought that was ny only option but my wife, a talented artist did not want to wait six weeks to get the bar finished, decided to fix it herself.  She did and, while it is not perfect, it can hardly be seen where the damage was.  We''ll live with it.  You can cancel the replacement part since I will not take it apart to replace the bottom when it comes in.</t>
  </si>
  <si>
    <t>I was disappointed to find the damaged board.  Brian called me back as he promised - would ship new board - ok 
I discovered the broken board was not exposed - I glued / screwed a cleat over the break.  Really wanted to finish project - 
I called Brian &amp; asked him to cancel shipment of board - I made it work.  Brian was very helpful -</t>
  </si>
  <si>
    <t>I want to say thank you to Brian for the way he handled my warranty issue.  He not only found my receipt and sent it to me and the supplier, but gave me his contact information and stayed on the call until the warranty order was filed with the supplier.  It took a while, but I have never had someone follow through with an issue before like he did.
I am still waiting to hear from the supplier if they will replace the failed part.</t>
  </si>
  <si>
    <t>Enid was extremely helpful and on resolving my issue. Home depot are extremely lucky to have a very caring, thoughtful and conscientious  employee. Enid was defiantly a joy to work with. Happy Holidays to all  !!!!!!</t>
  </si>
  <si>
    <t>You failed to answer my questions.</t>
  </si>
  <si>
    <t>Although I feel I should not have to go all the way to Corporate Offices for satisfaction, I was more than satisfied with Enid''s final resolution and will gladly go to Home Depot for future purchases thanks to her.
Happy Holidays!</t>
  </si>
  <si>
    <t>Terri was very helpful in solving my issue.</t>
  </si>
  <si>
    <t>Tyron was great with what I needed.</t>
  </si>
  <si>
    <t>Your customer service was terrible at the Troy location. I will never shop at your store because I felt I was being racially profiled by not only your cashier but your manager Timothy and Ben.</t>
  </si>
  <si>
    <t>after waiting 9 months for a part to my ceiling fan. I ended up getting a new one. I know Home DEpot cannot control the parts supplier. Wish I''d have just exchanged the light, but I was trying to avoid putting it togather a second time, which I ended up doing. Plus I was given a credit and the same light was $10 more.</t>
  </si>
  <si>
    <t>Markeshia was definitely super, she was abreast with my situation at hand..thank you!!</t>
  </si>
  <si>
    <t>Eric was extremely accommodating, friendly, professional and understanding of my situation. I was very satisfied with his resolution!</t>
  </si>
  <si>
    <t>Sheila was awesome!</t>
  </si>
  <si>
    <t>I don''t really think she understood why I called and after few minutes trying to figure out she transferred me to a credit card department who then kept me on the ohone for another 20 minutes. All I wanted to know  if home depot had any promos on certain products. 30 minutes of waisted time that I can never get back. Called lows 5 minutes and had lots of questions answered.  With home depot customer service I felt I was applying for a mortgage modification.</t>
  </si>
  <si>
    <t>I purchased a dishwasher for my 86 year old mother for Christmas. Her old one went out in November. Because it "missed the truck" my mother will have to wash dishes by hand through the holidays and I took the day off to install it. No one was willing to give an inch to take care of us as customers...it was all about what your policy was...not about taking care of the customer. SO...Tameka was very nice, and I am sure she had no authority to do anything with the shipping...but she did not accomplish what I needed. Now I will have to wait till 1/5 for delivery...and buy my mother another gift.</t>
  </si>
  <si>
    <t>Marc was very helpful. Following his recommendation the problem was fully resolved. 
The only thing you all could have done to improve my experience would be to maintain a totally unreasonable inventory of spare parts.</t>
  </si>
  <si>
    <t>My situation relied on the manufactures response. They will be providing a replacement piece soon</t>
  </si>
  <si>
    <t>The item came in 3 boxes with lots of parts. Could not find the assembly instructions. Unpacked everything looking for the instructions. Now I have parts all over my foyer. I had a very difficult time getting someone to help. The first person I got put me on hold and never came back. I finally got Valerie and she even had us talking overseas with no resolution. Even to get to Valerie I was on hold over 35 minutes. The overall call took almost 3 hours.  When all was done my foyer was a mess of parts for a few days while I was waiting to see if the instructions came through. They finally did. This is not Valeries fault, she was wonderful, it is the system of long waits and not being able to find the necessary missing part. I am reluctant to purchase this way again. I don_x0019_t know what I would have done if they could not locate what was needed.  
Again, Valerie is not the problem, I am just frustrated with the way it went.</t>
  </si>
  <si>
    <t>I felt like the store and the main office weren_x0019_t on the same page regarding items I wanted to return. I had to spend over an hour to get my issue solved.</t>
  </si>
  <si>
    <t>This was the worst experience I have ever had at any big box any retail restaurant any shopping experience I_x0019_ve ever has I_x0019_ve worked in customer service 30 years this was totally ridiculous and I would will never shop again there and will advise my family friends and acquaintances to do the same</t>
  </si>
  <si>
    <t>The day manager rudely hung up on me. The number she sent me too the guy wasn''t there... I'm very unhappy about the treatment I was given considering I've doesn't 2000.00 or more in that store in the last 6 months.</t>
  </si>
  <si>
    <t>Im store, I was misinformed(lied to) regarding the timeline for carpet installation; Lori stated 3week turnaround. The carpet installation company called me 3 days after I paid and stated the earliest installation date was 2/8/22!
I called the store and was placed on hold then disconnected several times. I called your 1-800 (national #) and cancelled my order. After which, I have been contacted on several occasions by HD &amp; the installer. I expect a FULL REFUND nothing less.</t>
  </si>
  <si>
    <t>It would have been great to have someone from HD measure for our kitchen cabinets. If we hadn''t remeasured the correct cabinets would not have been ordered. We appreciated Denise and all she had to offer but we caught mistakes that could have been costly</t>
  </si>
  <si>
    <t>I purchased a water heater and 5 year protection plan. It has a terrible leak and I called to get service. After a month I have not had a service tech come out. I spoke to a supervisor and claim review and was told they have no service techs available. It_x0019_s been a month and nothing has been done. It_x0019_s unacceptable that there is no service person available to do the work when I paid for a 5 year plan. Either fix it, replace it or refund me. After a month I am bailing water all day and nobody has yet been assigned to service it. Terrible service from Home Depot. Call me, review the record. I have been told to wait because no one is available to do the service for a month. My plan is valid and the repair is covered but no one has been available to come out. After a month of waiting.</t>
  </si>
  <si>
    <t>We opened a case with BBB because of how poor Home Depot customer service was to us. 
Never going to shop here for major appliances. You have very poor service. Very disappointed</t>
  </si>
  <si>
    <t>BRENDA RESPONDED TO MY PROBLEM APPROPRIATELY BUT SHE WAS NOT THE CAUSE OF MY PROBLEM.  THANK U FOR LISTENING BRENDA</t>
  </si>
  <si>
    <t>Very disappointed in the issues I had with my appliances. Took over 4 months, 3 separate issues/reorders &amp; still owed money back for haul aways I did not end up getting. Completely unacceptable &amp; extremely disappointed overall.</t>
  </si>
  <si>
    <t>My representative was very well informed as to how to solve the issue, and she did so very efficiently.  I would totally recommend her, to any one needing assistance with a product.</t>
  </si>
  <si>
    <t>I think orders that are made on line should be filled quickly.   I was told my item was not in stock after 3 days of making the order. which was 5:00am that day..  I was able to make it to the store a day later and the items were on the shelf.</t>
  </si>
  <si>
    <t>I had the worst purchase from your location ever.  It was a water harter which broke down within one year. I had to uninstall it bring it to your location in Canton, mi and pay all the transportation plus installing fees.  I got a new one and it''s leaking water from top. I can't afford to bring it back and pay all the transportation plus installation fees.  Your service and products are very poor and I didn't get the help at all from your staff to have my issue resolved.  I called and was promised I will get contacted back to resolve this issue but nobody called!!!</t>
  </si>
  <si>
    <t>I waited 30 minutes on hold for basically nothing.  It was not Anima''s fault - there was just nothing she could do.  Stop selling faulty junk from 3rd world countries - most of your problems would be solved!  Won't buy holiday items from Home Depot again!</t>
  </si>
  <si>
    <t>Anika was very professional and helpful</t>
  </si>
  <si>
    <t>The staff was courteous and professional.</t>
  </si>
  <si>
    <t>The customer service person was extremely helpful and had great follow up.  The ask to repair a brand new, out of the box item was unreasonable and did not work.  The item was returned and purchased a new item from a different home improvement company.</t>
  </si>
  <si>
    <t>nothing at moment</t>
  </si>
  <si>
    <t>Whoever the first customer service representative was that helped me did a terrible job and was not helpful and did not seem to understand the problem or help fix it. I do not remember his name.</t>
  </si>
  <si>
    <t>Problem still hasn''t been resolved.  If the ticket was resolved or closed it needs to be reopened.</t>
  </si>
  <si>
    <t>Nichelle was very helpful, she made sure my issue was resolved, and she stayed with my case until the end.</t>
  </si>
  <si>
    <t>I called twice. First time I gave all my information to someone other than Nichelle and our call got disconnected and no one called me back. I called again got Nichelle and she helped me and followed up with everything
Appreciated her help!
Thankmtou</t>
  </si>
  <si>
    <t>They sent it to my michigan home. Don''t know where they even got that address  
no big deal..</t>
  </si>
  <si>
    <t>Rene was so polite and helpful.</t>
  </si>
  <si>
    <t>It wasn''t until I finally got to talk to someone from the fan department that it was resolved.  And that took about 5-6 days and several calls.</t>
  </si>
  <si>
    <t>The experience I had regarding a faulty Christmas tree is all I need to shop at Lowes and Ace from now on. Buying a faulty, repackaged tree that you knew had malfunction issues and was put back out on the floor is horrendous. Spent $400 and my time to buy, unpack, re-pack, return and there are no more trees available has really affected my families_x0019_ holidays. All done with you.</t>
  </si>
  <si>
    <t>Janelle was helpful and professional, but she could not really fix the problem: last year, I purchased 5 strings of bright LED icicle lights, and this year, I had 3-4 lights per string failed before I put them up.  I wanted to purchase replacement bulbs, but they are not available.  She gave me a gift certificate to purchase a string of lights to use for replacements, but you cannot order on line, and no local Home Depot has any in stock, so I am screwed.  Very poor quality to have this many failures in only one season of use.  I will probable need to replace all 5 strings next year due to bulb failure, sad expression of quality product from Home Depot!</t>
  </si>
  <si>
    <t>this was my fourth call to home depot for help. diego was great and stayed with me the whole time until issue was resolved.</t>
  </si>
  <si>
    <t>ThAnks to DIEGO for the help he provided.  Everyone else keep sending me to someone else.  He took the time to research and old purchase and send me a copy.  HE deserves five stars.</t>
  </si>
  <si>
    <t>While Greta was very nice on the call, the result was extremely frustrating as we struggled to receive the bed we originally ordered in October.  I would recommend you review the log for our order W875000357 (ultimately cancelled when the bed could not be found at the final mile delivery company) and reorder CP17718903 to get a sense of our frustration.  We were promised to be contacted by Home Depot and shipping companies--neither of which happened.  Saturday, both orders were delivered without notice.  I''m trying to get one sent back.</t>
  </si>
  <si>
    <t>Kevin was great, however, there are others that are terrible and flat out lye.</t>
  </si>
  <si>
    <t>Kevin was a great help in resolving our matter in a timely matter.   Just hope we receive our part as soon as possible... Thanks to Kevin again.</t>
  </si>
  <si>
    <t>Just waiting on myfuse.
Thank you</t>
  </si>
  <si>
    <t>Waited on the phone for 20 minutes, spoke with someone who said their computer wasn''t working and put me on hold for 5 minutes.  Then she picked up, but didn't talk, and I got put back in the hold line for 25 minutes.   Finally got ahold of Jorge and he crushed it.</t>
  </si>
  <si>
    <t>I was cut off the first time I called after I had been on hold for 20 minutes. When I called again I was also on hold for a lengthy amount of time. Once I got through, Jorge provided exceptional customer service. He was personable and helpful, and he followed up with an email and a phone call. He deserves a BIG holiday bonus!!</t>
  </si>
  <si>
    <t>Pay employees a fair " livable" wage and buy much more Canadian/American products instead of outsourcing and making China the next superpower</t>
  </si>
  <si>
    <t>It would be good to also have French services</t>
  </si>
  <si>
    <t>Marie was fantastic!!!</t>
  </si>
  <si>
    <t>It was great to have excellent customer service!!!</t>
  </si>
  <si>
    <t>Pablo was amazing! Super helpful and took a lot of his time to help me!  It is very much appreciated! Thanks so much Pablo!</t>
  </si>
  <si>
    <t>Pablo was awesome in helping facilitate a return for defective goods - thanks so much for making this easy !</t>
  </si>
  <si>
    <t>Pablo was extremely professional &amp; knew exactly what I needed! Many thanks to Pablo</t>
  </si>
  <si>
    <t>The customer representative was fantastic.Very helpful,knowledgeable and extremely friendly.His name was Pablo</t>
  </si>
  <si>
    <t>Solo quiero agradecer a Telma por la atencion que tubo al manejar mi situacion and resolverlo de la mejor manera.</t>
  </si>
  <si>
    <t>Could not find solution to replace product initially. No fault of the customer service team.</t>
  </si>
  <si>
    <t>Good people always doing their best</t>
  </si>
  <si>
    <t>Raymonda was very helpful</t>
  </si>
  <si>
    <t>None. The experience to get help with my situation was fairly easy. Everything was promptly taken care of.</t>
  </si>
  <si>
    <t>Raymonda was wonderful. She went above and beyond to help me out. Thank her! Merry Christmas.</t>
  </si>
  <si>
    <t>HAVE NOT GOT EMAIL PORMISED 12/12/21 CASE #27028099</t>
  </si>
  <si>
    <t>Maria was very professional and helpful. Part I needed was on backorder but she provided me a way to check back when it comes and and I was satisfied with the excellent support she provided.</t>
  </si>
  <si>
    <t>WHEN CALLING FOR TECH SUPPORT FOR THE CHRISTMAS TREE THAT STOP WORKING THE FEMALE STATED SHE WOULD SEND ME A NEW POWER CORD WHICH WASNT THE ISSUE BECAUSE INHAD THE SAME ONE AND THEN STATED WE WILL SEND YOU THE LIGHTS. THE LIGHTS ARE BUILT IN AND ARE INTERTWINED IN THE BRANCHES. ITS
IMPOSSIBLE!! THE REP STATED IT WILL TAKE TOME BUT YOU HAVE TO DO IT. RIDICULOUS! THIS WAS MY THIRD CHRISTMAS TREE THAT WAS DEFECTIVE THIS YEAR. NEVER AGAIN! HORRIBLE SERVICE, AT LEAST THE MANAGER WAS UNDERSTANDING.</t>
  </si>
  <si>
    <t>Very disappointed that I did not receive a telephone or e-mail that my order was shipping early. Please have a manager call me at 516-241-3101
John Morley</t>
  </si>
  <si>
    <t>I feel she made a bad situation better</t>
  </si>
  <si>
    <t>Tee was simply put- AMAZING. His calmness and understanding to a frustrating, elevated experience turned out great lead by happy tears. He is truly a kind hearted person who cares about the satisfaction of the customer and more so feels like a good friend. Thank you Tee for being so patient and kind. If there were more people in customer relations like you, the world would be a better place! Keep up the good work!</t>
  </si>
  <si>
    <t>Home Depot. Your customer relations option was extremely fast, efficient and satisfying. It was a virtual _x001C_chat_x001D_ so I didn_x0019_t expect much_x0014_ but, you guys blew m Sox off! I have been raving to my friends for weeks about your custom service response. Thank you, again
And don_x0019_t ever stop doing what you_x0019_re doing!
I give five stars *****</t>
  </si>
  <si>
    <t>Could not get a part to fix a dripping Glacier Bay faucet that had a lifetime warranty against leaks. Supposedly discontinued item and without receipt from 8 years ago too bad. Will stay away from Home Depot brands.</t>
  </si>
  <si>
    <t>Cathy was fine, gentleman I talk with next said it had...(had) to be boxed when shipped. I had been putting the sweep together for a month and cleanup work area. Box thrown away. A big  problem with the catcher netting. Too small to fit on the frame, never order an assembly type product again...</t>
  </si>
  <si>
    <t>The customer rep easily found my missing receipt and saved me some real headaches for my business.  I am grateful to learn about this service even though I have never used in it 12 years of receipts.  Thank you very much!</t>
  </si>
  <si>
    <t>I was told I would get a call back. Instead I received a message that a part was being shipped to me and would arrive in 4-6 weeks.  I never even had the opportunity to explain what was wrong so unless it_x0019_s a full replacement, this doesn_x0019_t make sense.  I consider this unresolved and now need to call back again.</t>
  </si>
  <si>
    <t>solved my problem</t>
  </si>
  <si>
    <t>Have your people LISTEN to what we are asking BEFORE offering any advice. I wasted over two days because of this and bought my faucet at LOWES.</t>
  </si>
  <si>
    <t>If district or regional personal responsible for oversight of liability threats creating negligence on behalf of Homedepot. I would not have contact you. Best of luck with it.</t>
  </si>
  <si>
    <t>Lorian was very pleasant and seemed genuinely concerned that one of my parts were missing in my fireplace that I was putting together.  However, this was a situation where I had all of the pieces all over the livingroom floor....by the time it is all said and done, it is going to take about a week and a half to get the correct part to me. I had to find a place to store pieces til then.  Was just hoping that due to the fact it was in no way my fault that someone had packed two of the same part instead of one each, that they could have atleast over nighted the package beings that is such a big company and all.  So all in all, pleasant customer service. Looks like  fix will be at my dooe step on Jan 5th just sad that its not protocol that there isn''t more of a rush.</t>
  </si>
  <si>
    <t>Lorain was very helpful and pleasant to deal with. Made it an easy experience!</t>
  </si>
  <si>
    <t>Everything went great John was helpful and professional he made sure I was satisfied</t>
  </si>
  <si>
    <t>John was very courteous and helpful. Hopefully the missing parts and repair items will arrive soon</t>
  </si>
  <si>
    <t>John deserves special mention. He couldn_x0019_t have been more helpful. He took the time to make sure my issue was being dealt with and his knowledge level showed an exceptional level of effort.</t>
  </si>
  <si>
    <t>Yes I am 82 and now they want us to get a virtual I_x0019_d. First they had my husband go get a veteran on his driver license to get the discount. Now my husband has a flip phone and cannot get a virtual I_x0019_d. To get veterans discount. Lady said we would have to shop on line. I have never bought anything online. I told her we would buy in the store. Who ever thought this up needs to be fired. It is really stupid. Some people do t even have a computer. You all need to rethink this.</t>
  </si>
  <si>
    <t>I received a credit for a product that failed due to the efforts of this Rep.  She was very polite, thoughtful and helpful.  Hoping that an additional credit is given to us, but even this was appreciated.  Well done.</t>
  </si>
  <si>
    <t>La  unica forna de que mi experience con ustedes major es dejar de compare a home depot</t>
  </si>
  <si>
    <t>I thought that it was not possible to find what I needed, but Ericka, I thought, was exceptional. I was pleasantly surprised.</t>
  </si>
  <si>
    <t>I don''t know who Erica is. But I am wholly dissatisfied with Home Depot because my wife served in Afghanistan Iraq and Kuwait and I cannot register and receive a measly 10% discount at your store. The online registration process is completely unusable. Discouraging frustrating un-American. Can't wait to head to Lowe's to use my 10% discount.</t>
  </si>
  <si>
    <t>Erika told us that there was nothing she could do after an hour and  a half on the phone with another person who also could not help us. I then called the store manager as she suggested and they have still not gotten back to me. Apparently I will never receive the floors i ordered since nobody has a solution to my phone number being entered incorrectly on my order and why my order is almost a month late.</t>
  </si>
  <si>
    <t>the priority given to my case was greatly appreciated thankyou</t>
  </si>
  <si>
    <t>I have been waiting since Dec 17th for a $150.00 refund that was awarded me for the problem I have with my sink top.  Home Dep says it was credited to my charge card and my charge card company says it was not.  I am not happy about this situation.</t>
  </si>
  <si>
    <t>Home Depot was suppose to provide a protection plan on my washer and dryer. The rep at the store did not apply the plan and now I am without coverage. No one cared and the unwillingness to help pushed me towards the decision of not  shopping at HD again. We have a $10000 credit line, and have purchased multiple appliances, flooring paint etc. HD did not provide a solution for their error and we will not shop there again.</t>
  </si>
  <si>
    <t>It is a shame that a loyal customer like myself has to call every single month to get you to directly put some of my payment to a promotion. To top it off I find out after years of calling that you only put it towards the promotion when it is two months due. Your billing department is one of the worst at giving out the right information. Here is my example:
Last year I have promotions let say add up to $6000 and I make payments of close to $12000 but yet still have a third of my promotions. That is bullshit and now I pay the interest</t>
  </si>
  <si>
    <t>The delivery company is who I had issues with.  I spent over $800 on a Fireplace  and they couldn_x0019_t bring it into my house. I have a big problem with that, if I would have known they wouldn_x0019_t bring it I in, I would have purchased it from someone who could. The Fireplace was very heavy. Let your customers know before they purchase exactly how your delivery works. I had several things delivered that were brought right into my house.</t>
  </si>
  <si>
    <t>Sakinah was very helpful and personable. I was very impressed with the level of service provided. Thank you very much!</t>
  </si>
  <si>
    <t>I would like a follow-up so I know how my report was handled</t>
  </si>
  <si>
    <t>Yes.
The Maple Grove store could have:
1.  Delivered an ASSEMBLED snowblower like they promised (not one that I had to spend over an hour in 14 degree weather to assemble)
2.  Delivered on the day they promised (not one day later as they actually delivered).
NOT HAPPY</t>
  </si>
  <si>
    <t>Rep was quick to jump to conclusions and offered a less than desirable solution. I would have preferred to speak with the area manager versus a call center.
Not necessarily the reps fault but would have preferred a manager to review the facts with me.</t>
  </si>
  <si>
    <t>You treated me like trash again and did nothing to repair it so I will go somewhere else</t>
  </si>
  <si>
    <t>Still waiting on replacement.</t>
  </si>
  <si>
    <t>It was a pleasure to deal with Bianca, she was very courteous and helpful,  kept me informed about the status of my call. Thank you.</t>
  </si>
  <si>
    <t>You should train your people at the retail level on how to search for items customers need instead of having them just walk away. I came in with my faucet manual and the part number of a cartridge I needed and the kid said - that does not help and walked away left me hanging. Another customer tried to help me but he also said it was next to impossible to find replacement / repair parts in plumbing for faucets. Another gentleman said he could not blieve what he witnessed. From now on I will go elsewhere for any plumbing parts like Ace Hardware.</t>
  </si>
  <si>
    <t>I do not want to go into the store to discuss my issues, since this was an online order I should have the option to ask for a reduced price for the VANITY I bought because this was the second one that I received and it was also damaged (and missing the backsplash). Which I still have not receieved a shipping confirmation indicating that it''s actually on it's way to me.</t>
  </si>
  <si>
    <t>She was awesome. Took care of the issue and even followed up with the results. Amazing job.</t>
  </si>
  <si>
    <t>Warranty purchase issue and I will have to go into the store and show them my bank account statement because the system doesn_x0019_t recognize My account although on the brochure it reads don_x0019_t worry a out your receipt you want need it.  It_x0019_s sucks that I had to call 4 times without a resolution.</t>
  </si>
  <si>
    <t>The in-store sales Personnel need lessons on how to improve customer satisfaction. The one lady was rather obstinate and the other guy that tried to help me didn''t help at all.</t>
  </si>
  <si>
    <t>Kevin speak french, it was appreciate.</t>
  </si>
  <si>
    <t>The replacement item worked as expected.</t>
  </si>
  <si>
    <t>Diane was wonderful to deal with and everything she said would be done has been.  She''s trying to clean up a mess and a bunch of broken promises in the past.  I'm confident she will be able to  help close this issue satisfactorily..</t>
  </si>
  <si>
    <t>Lanessiah was so friendly and knowledgeable
She went above and beyond to provide the best customer service. She was fantastic. You have a great employee that truly loves her job. I will continue to shop at Home Depot based on her outstanding customer service.</t>
  </si>
  <si>
    <t>Your was super helpful, She was able to solve my issue with the little information I had presented to her.  She is the standard for great customer service.</t>
  </si>
  <si>
    <t>Teach all of your cashiers returns desk most importantly returns desk about your husky warranty.</t>
  </si>
  <si>
    <t>Went through 3 employees to find the right person to help me make a purchase.</t>
  </si>
  <si>
    <t>Amena is awesome. Most customer service is computerized. She was great. Caring,and professional. It was great to be able to talk with someone and get great service.
Amena is the standard to which all others should be rated. She is top of the top.</t>
  </si>
  <si>
    <t>Store 737 is a racial store against white people and your customer service at all levels are SHITTTTT!!!!! NEVER GOT A CALL REGARDING THIS ISSUE SO YALL CAN GO FUCK YOURSELF. THANK YOU</t>
  </si>
  <si>
    <t>Although neither Duwana nor her parts department could determine the part number(s) for the sink drain parts I needed, she advised me to bring our owner''s handbook to my local HD and seek advice.  HD didn't have any key to match our sink to the desired drain parts, and an HD employee patiently went through the Glacier Bay section until we found what is likely the right kit.
I am very happy with Duwana's patience and involvement during my parts search.  I had called the same Glacier Bay service number a few minutes earlier, and the operator (I didn't get her name) disconnected me.  So thank you, Duwana, you deserve a raise!</t>
  </si>
  <si>
    <t>I attempted to find about warranty replacements on a Home Depot kitchen sink, but after contacting customer service, found that it was not the product my father thought it to be, and was actually one of the competitors products! I am, however, impressed with the response from your customer service who actually called me back to see if I had sent all the information yet and that she might have missed it. We both had a good laugh at the outcome, but I really appreciated the follow up that was provided.</t>
  </si>
  <si>
    <t>Nothing against the associate that helped me, but I_x0019_m extremely disappointed. I ordered the vanity on line and picked it up from the store and got it home only to notice that someone stuck a forklift through the front of the vanity. Ordered another one,didn_x0019_t install it right away. When I finally got it installed, when I noticed the hair line crack in the counter top.So I_x0019_m not satisfied. I_x0019_ve spent quite a bit of money this past year remodeling my bathroom.</t>
  </si>
  <si>
    <t>I couldn''t be happier.  Great service and follow up.</t>
  </si>
  <si>
    <t>My mail was out for 5 months, unopened before returning it to me _x001C_saying no address match_x001C_which was provided on the card I enclosed in the envelope. Duh what is your problem?   Expect me to be excited .::</t>
  </si>
  <si>
    <t>It is a special thing having someone like Jorge working for you. He went out of his way to make sure we were satisfied with the results of our problem. He is definitely a keeper for your company.   Jim Young</t>
  </si>
  <si>
    <t>There''s nothing more that could had been done. Now just waiting for the keys to come in the mail. Thanks again Jorge!</t>
  </si>
  <si>
    <t>It was a smooth experience with Ramses. He asked for all the details about the issue and the product information. Rest he did all the work in the background. I appreciate his efforts.</t>
  </si>
  <si>
    <t>Perfect all the way!!!</t>
  </si>
  <si>
    <t>Problem not solved. My name is not Paula.</t>
  </si>
  <si>
    <t>You have the worst customer service. I ended up cancelling my subscription, credit card and everything from Home Depot. I talked with 10 different people giving me different information, bouncing me like a ping pong ball, from one call yo another, and at the end they called me saying I WAS RIGHT, two hours too little too late. Specially when the last person from customer service told me I was scam because the number I have from Home Depot flooring,  from the emails you sent me doesn_x0019_t belong to the company. YOU SHOULD HAVE YOUR THINGS STRAIGHT. Is unacceptable your employees rather lose a customer before even try to give you a regular service.</t>
  </si>
  <si>
    <t>Pleased with results from call.  Special thanks for Home Depot internet services.</t>
  </si>
  <si>
    <t>Could not track my shipment.  Probably my fault.  Have not received my order and don_x0019_t know when I will.  NICTE did her part.  Just waiting on the item to arrive.  Thanks for being interested!</t>
  </si>
  <si>
    <t>Alexis promised a callback with an update on the item, but didn_x0019_t. No problem. I called the a couple days after and another rep was able to give me the update. Issue resolved and I will ge getting my item in 1-2 weeks. Hooray.</t>
  </si>
  <si>
    <t>The experience with Daniela was fine but the entire situation should not have taken as long as it did. I brought the mobile tool chest to a store that had one in stock and that experience was a joke. Send me a survey about how that went.</t>
  </si>
  <si>
    <t>Have to wait an extremely long time for a replacement light kit for a newish ceiling fan. It is in my
Kitchen, so I don_x0019_t currently have any lighting for the room and the replacement won_x0019_t be ready until Feb</t>
  </si>
  <si>
    <t>She was pragmatic and I appreciated that; also courteous, polite and easy to understand.</t>
  </si>
  <si>
    <t>Asked for help in acquiring a shelf for a pantry that was missing since I had received it but I only just realized. I asked Kayla in kitchens to check into how to get this done and she followed through and got things started. Endrira was quick and efficient and got an order placed for the replacement shelf very quickly. Thank you.</t>
  </si>
  <si>
    <t>Erendira was super efficient, knowledgeable and friendly. A pleasant experience.</t>
  </si>
  <si>
    <t>They keep telling me they are shipped but they are not. I would like to finish the light that we have half hung due to missing parts 
Please advise!</t>
  </si>
  <si>
    <t>Process was very smooth.</t>
  </si>
  <si>
    <t>Alfredo was very professional and I appreciate the fact that he followed up with me not only by phone, but by email as well.  Although he couldn''t do anything to correct the issue we had, his kindness made us feel that some people DO TRULY CARE about your shopping experience.
We were able to take to item we purchased which had items missing from the box, take it to a Home Depot in Bangor, ME, and swap it out.  We installed it and everything is running excellent!  Thank you Home Depot!</t>
  </si>
  <si>
    <t>Several HOURS and multiple phone calls later I still don_x0019_t have my product. It originally arrived damaged, the shipping company has no record/ tells me the tracking is invalid, and apparently an exchange isn_x0019_t possible, so now I_x0019_m waiting 5-7 days for you to return funds so I can repurchase the product elsewhere. An unnecessary hassle. Only to be told _x001C_I understand_x001D_. No. You don_x0019_t seem to understand that the item was dropped on my stairs a day early with no signature required, if you_x0019_re telling me I should have refused the delivery. Then to let a huge heavy box sit across my living room, with a toddler, to be told it would take 2 days for them to call me to make an arrangement to pick up. Two days lands in a holiday mind you, and a weekend, so actually 4 days to arrange pickup of a broken item that I can_x0019_t move, and should have never received in this condition to begin with. I will absolutely never recommend Home Depot for anything more than a gallon of paint. This whole experience has been ridiculous, and as much as I want the fireplace, I_x0019_m not going to risk a repeat of this horrible customer experience. I_x0019_ll be taking my business elsewhere.</t>
  </si>
  <si>
    <t>I ALWAYS have a great experience when I shop. It is primarily done at store #3902. Jason and his entire staff are so helpful and friendly. I never need to ask for help. They are always willing and ready. Terryann was kind and caring. Considering the situation, she handled things perfectly! The independent contractors, Statewide Remodeling, on the other hand did not!</t>
  </si>
  <si>
    <t>The service provided to get the missing part I needed was swift and competent.</t>
  </si>
  <si>
    <t>Esmeralda helped me with my issue with missing parts in my shipped order in a professional, friendly, and prompt manner. This was very much appreciated as I was anxious to complete my bathroom renovation.</t>
  </si>
  <si>
    <t>Estoy en General muy contento con la atencion, por telefono son muy amables, en la tienda hay muchas deficiencias con los empleados, no entiendo como selecionan a esas personas.</t>
  </si>
  <si>
    <t>Elizabeth called me on the 12/27, I was entertaining family for the holidays and didn_x0019_t listen to her message until the 28th.  I returned the call immediately, got a voicemail that she couldn_x0019_t take my call but would get back to me.  It is now 1/1/22 and I haven_x0019_t heard from her.  I guess I_x0019_m not very happy with your customer service!  I_x0019_m upset with Crew 2 and Home Depot, the service has been lousy throughout this process!</t>
  </si>
  <si>
    <t>The only good about the whole experience was Patricia. She was awesome - 100% to Patricia. The customer service at the store was the worst, disrespectful and insulting. I''ll go to Home Depot is Patricia is there but unfortunately she can't.</t>
  </si>
  <si>
    <t>except for some initial connection issues it was great Patricia was friendly efficient and thorough,.  Very satisfied</t>
  </si>
  <si>
    <t>Roseville Home Depot paint clerk is determined not to accept my complaint n just shut me off.</t>
  </si>
  <si>
    <t>We_x0019_ll see if I get the military discount when I go to the store next time. That is how I_x0019_ll see how it turns out.</t>
  </si>
  <si>
    <t>Problem with sales tax has NOT been addressed!</t>
  </si>
  <si>
    <t>Will Hall is my ex &amp; has used my email on occasion in the past. 
I asked the rep to remove his name when we were on the phone &amp; the package STILL came IN HIS NAME!!! 
PLEASE DO WHATEVER IS NECESSARY TO MAKE SURE WILL HALL''S NAME IS NOT ON MY EMAIL!! 
THANK YOU!! 
Stephanie Tilley</t>
  </si>
  <si>
    <t>Want my problem resolved if possible i spoke to managers ,assistant managers ,corporate all i get is the excuse that once a contract is closed you basically cant do much about it when i know you can because i was lied to and tooken advantage of</t>
  </si>
  <si>
    <t>I was pleasantly surprised that Home Depot responded quickly to my concern.  Not one to complain about things, but this situation just sounded off to me.  It was settled more than fairly.  Thank you.</t>
  </si>
  <si>
    <t>I am still awaiting the third piece of a 3 piece  shower kit, so I am hoping that my issue will be resolved. We all know that there are serious supply chain issues. Lakeshia was very easy to work with and professional.</t>
  </si>
  <si>
    <t>Great Experience Fast and Easy while I was Driving.</t>
  </si>
  <si>
    <t>you need more people like Valeta at Home Depot she was polite and her service was great</t>
  </si>
  <si>
    <t>The problems were at the Gillette store level mostly. I had asked 2 managers to fax the receipts to corporate office and it is obvious that it was not done. I also asked for them to notify all their employees about the gift card scam and what happened to Richard, but when I called and spoke to a third manager, one week later, he knew nothing about it. I was hoping to save other people from that scam, especially the older customers. I wish I had contacted your office immediately and had not depended on the Gillette Home Depot to help me out. If they had hopped on it immediately, more money might have been recovered. They told me it was impossible to get the numbers of the cards from the receipts. Obviously, that isn''t true and had they known, they might have helped more.  
Takenza sent friendly emails and was quick to respond. I was satisfied with her communications. I'm just discouraged overall with the Home Depot staff's education in this area. They did not keep their customers safe, especially by overriding the $5000 purchase limit two more times. I wish a manager had been called. I am so sad that my friend lost half of his life's savings. However, I'm thankful for Takenza's help.</t>
  </si>
  <si>
    <t>Mincey was very helpful and confident that she could be of help in my quest to locate an adapter for my Martha Stewart Artificial Tree lighting cord, but unfortunately Home Depot no longer handles that product line.</t>
  </si>
  <si>
    <t>She listened and was super friendly and understanding.</t>
  </si>
  <si>
    <t>Very friendly, helpful, courteous device.</t>
  </si>
  <si>
    <t>I purchased this product online as I don_x0019_t always have time to be going to the store. I tried resolving an issue with a broken part online and I was instructed to go to the store. As result I still have a broken part. When I do have time go to the store it will be to return the item and I_x0019_ll buy a tool set somewhere else. I don_x0019_t understand why they say to call the 800 number just to tell you to go to the store.</t>
  </si>
  <si>
    <t>Have email as an option.  Some of us hate to text.
I tried your Facebook page.  Postings got deleted and messages went unanswered.</t>
  </si>
  <si>
    <t>Adjustable shower arm hinge tightener stripped and I could no longer adjust the arm, it was just hanging down.  It was a Home Depot product and Latonya was able to process a compete refund.  Thank you</t>
  </si>
  <si>
    <t>Giving staff more training will help them know their responsibilities and job duties.</t>
  </si>
  <si>
    <t>Tried to get my VA discount on the water heater and the staff didn_x0019_t know how to do it/ it never happened. The 800 number from Home Depot went straight to the contractor that installed it, the did a great job even though it was four days after they said they would do it but apologized and shaved $100 off the labor of installation. I still can_x0019_t figure out how come the store they bought the heater from couldn_x0019_t pull up the  itemize invoice to give me my 10% discount which should have been $140 or so. And it looks like it was taxed twice, although I_x0019_m not sure because they couldn_x0019_t pull up the invoice even after they talked to the contractor that works directly for Home Depot.</t>
  </si>
  <si>
    <t>Will not allow Bynum &amp; Sons to do any future work at my home again, ever.  Been a very bad experience.</t>
  </si>
  <si>
    <t>Had a little trouble hearing Adrian on the phone, but he was patient with me and resolved everything.</t>
  </si>
  <si>
    <t>Thanks Chequita was great and helpful.  Still trying to get Asurion to act on a service call related to extended warranty on a KitchenAid dishwasher. :(</t>
  </si>
  <si>
    <t>Yes
I need the problem addressed and resolved.
I am asking for $2500.00 for damage to my car.</t>
  </si>
  <si>
    <t>The purchased warranty service on the product in question  was deplorable and non-existent. If that warranty service would be offered, I would suggest that Home depot monitor the service. Be honest, the price for products is just about the same no matter where you buy it so customers are looking for the best service as the deciding factor. Not only will I never by another appliance from Home Depot, I shy away from going to the Home Depot store at all.</t>
  </si>
  <si>
    <t>jaketa was great.  HD followup stunk.  i asked to be contacted and haven''t been.  finally talked to astore manager and she made excuses for the employee..
how can i determine a if a bill is right if i don't even get to see the floor layout and why items are included.  example cove molding with carpet!!!  told them the room would be prepped, but removal of 1/4 round and cove molding.  
to date, i have not been given that information even though i have purchased carpeting.</t>
  </si>
  <si>
    <t>Linda, helped walk me through understanding the process of returning damaged items and not being able to receive compensation for installation for a broken fan. When she explained I should contact the installer it got me thinking the installer might have improperly installed the new fan. Sure enough he did. I had my husband fix the installation.</t>
  </si>
  <si>
    <t>Need better options for either replacing or discounting damaged large cabinet systems than just tear it all down and return the whole package. And the smart-ass attitude by the online sales guy that took over the call was not helpful.</t>
  </si>
  <si>
    <t>Thanks very much.  Horrible experience with vendor but executive escalation made it right.</t>
  </si>
  <si>
    <t>No reflection on Bridget. She was very professional. She respectfully listened and captured my concerns. I give her a high rating assuming that the issues were escalated but thus far, I don''t see that anything was done. The issue for me is, I don't think that my concerns will be addressed beyond what Bridget has done. I have not been contacted by anybody in the home depot organization and probably will not be. The apparent lack of concern that your employees are using profanity and making anti-Semitic comments in the presence of customers is incomprehensible. Does this behavior align               the purpose and principals of your organization? 
Case 27310659</t>
  </si>
  <si>
    <t>Dorie was an amazing help and made the whole process simple.</t>
  </si>
  <si>
    <t>The service for the complaint was fine. My problem was the fact that home depot sold me a tool that was suppose to be _x001C_new_x001D_. The tool was not only used, but missing the motor. It was a strong inconvenience and waisted my day to not have the tool I thought I had purchased.</t>
  </si>
  <si>
    <t>Bianca was most helpful, and I received my order quickly.</t>
  </si>
  <si>
    <t>I purchased 3 glacia bay toilets for my newly renovated bathrooms and all three had issues whenever you flushed them.  It sounded like the toilet was screaming.  I called "Glacia Bay" Customer service (which I was unaware was Home Depot itself) and although Lynnyia was very helpful she needed to connect me to another department to discuss the issue.  Once she connected me, I was spoken to extremely disrespectful by your representative.  I did not appreciate this.  Since I was not at the location to "flush" the toilet so the service tech can "hear" what the issue was he became very demeaning.  I was to call back once at the location.  Lynnyia actually followed up with me and connected me to another service guy which ended up being even more disrespectful than the first guy.  At that point, I had enough and explained he needed to stop speaking to me in that fashion I was not a plumber .  This was a very bad experience and they should not be speaking to customers in that way.  They are poor representatives of Home Depot''s "Glacia Bay" Department. Although Lynnyia tried to compensate with a small credit to the store. Not only was I verbally abused to add insult to injury, I now have to wait for the parts and hire a plumber at my own expense to come and change all the fill valves on all 3 brand new toilets.   I am extremely upset with my experience.  It really is unacceptable.</t>
  </si>
  <si>
    <t>She was very helpful! It was like hitting the big red button.   _x001C_That was easy_x001D_</t>
  </si>
  <si>
    <t>Problem with SheerID verification of my military discount was never resolved.</t>
  </si>
  <si>
    <t>The shipping took a week. Warranty parts should be available at the stores. I was without a kitchen faucet for that week.</t>
  </si>
  <si>
    <t>Nichelle was a pleasure to work with and was EXTREMELY responsive and helpful.</t>
  </si>
  <si>
    <t>Really disappointed that the initial response was to offer me the purchase price to exchange a warrantied item. So with a price increase I would have to pay more out of pocket. Then it was approved to give me the increased price but not Including tax so I am still out of pocket money.</t>
  </si>
  <si>
    <t>I was seeking to replace 2 shades for a Torchiere floor lamp which I had purchased from Home Depot on 06/05/2018. The shades were broken accidently. Thie lamp was a Hampton Bay product- Model #19273-02. The customer service representative (Barbara) took action in an attempt to find the replacement shades but reported the "vendor" did not respond to her inquiry about the replacement shades. The result is that i have a 3+ year old floor lamp that has been rendered useless. I am disappointed and frustrated.</t>
  </si>
  <si>
    <t>Barbara was very professional and customer is oriented.</t>
  </si>
  <si>
    <t>I was  very pleased.Barbara made that extra effort that showed me wath a true costumer service is about.
Thank you again
Luigi</t>
  </si>
  <si>
    <t>Been trying for a year and always same answer 6-8 weeks till it''s available.  But never seems to become available.  So I ordered it in a different  color that I didn't want only because I had a coupon that was expiring.</t>
  </si>
  <si>
    <t>Aria was great in helping me and fallow up call thank you Aria</t>
  </si>
  <si>
    <t>I appreciate how quickly the representative resolved my issue. I could not have hoped for  a more prompt response and she was very polite. Thank you! I was extremely upset about the purchase and now I am so happy I called! Happy new year!</t>
  </si>
  <si>
    <t>The home depot fixit guy and I never found the fuse for my Christmas tree lights.  Can you give me a  specific location for the light fuse?</t>
  </si>
  <si>
    <t>Marlon was excellent and did what he could to fix the issue. Wished the manufacturer could have got the replacement part sent sooner that they anticipate.</t>
  </si>
  <si>
    <t>RAYMONDAIs the type of person that I would love to have working with my customers. I know that customer service is her job but she went over and above to help me. She has gained Home Depot a customer. I have a lot of choices for my home improvement needs and Raymonda outstanding service will now make my choice of where to shop very easy. If there is anyway that I can recognize the outstanding service that she gave me I would love to do that.
Thanks, 
Delbert Housworth 
Delh1953@outlook.com
913-927-0948</t>
  </si>
  <si>
    <t>Customer service operators broken English hard to understand!
Wait times to get call smallest time was 12 min.
2 different problems same item 1. short parts, 2. then 2 defective hinges poor quality for sure.
Not sure yet how long it will be before I get hinges, they will let me know.</t>
  </si>
  <si>
    <t>Rhonda was great. She addressed the problem I had with a product appropriately and her follow up was excellent. Amazing customer service.</t>
  </si>
  <si>
    <t>As stated I will more than likely go to Lowes. 
I still don''t understand Carla's abrupt indifference to my condition (asthma) and her
Insistence on being rude to me specifically,
I watched her PLEASANTLY service TWO other customers directly after me.
Recently the manager contacted me Informing me that she was reprimanded but I
Would like that in writing (email).</t>
  </si>
  <si>
    <t>I found it very difficult to get to the right department to take care of my concerns. After 3 or 4 calls, I was finally directed to Julio, who was able to satisfy my concern. That is why I strongly disagree to question 3.</t>
  </si>
  <si>
    <t>Delisha was easy to talk to and was able to answer my questions and get a replacement part ordered for my tree in a timely manner.
Thank you for everything!</t>
  </si>
  <si>
    <t>Shipment / packaging quality needs improvement</t>
  </si>
  <si>
    <t>The customer Care person [Alisha] was very helpful and professional and I felt that see really wanted to help me with my problem, so I am hoping that Home Depot will be able to fine what I needed.</t>
  </si>
  <si>
    <t>Shatannia went above and beyond in trying to settle my concern and kept me updated at each step.  She is your best example of customer service--professional, focused, truthful and diligent.  She deserves recognition for her exemplary work in customer service.</t>
  </si>
  <si>
    <t>Alexis was very helpful and communicative with me through the process. They were able to find the part I needed and have it sent directly to me.</t>
  </si>
  <si>
    <t>I was unable to get a replacement fan light module for the ceiling I purchased. The original LED stopped working. Alfredo was very helpful in contacting the manufacturer, but the manufacturer  doesn''t sell the LED light module. 
That was disappointing, but Was able to disassemble the unit and identify the LED module and search online for the LED vendor and secure a replacement for only $20. This saved me from having to purchase a new ceiling fan.</t>
  </si>
  <si>
    <t>Home Depot sold a previously opened box. But did not state it as such. It looked unopened. It was missing parts. And you want to charge me for those parts. I guarantee this will cost HD. It will be returned. Such a huge waste of my time.</t>
  </si>
  <si>
    <t>The customer service agent was knowledgeable and solved my issue very quickly without a lot of wasted time, which I appreciate. She did a fantastic job.</t>
  </si>
  <si>
    <t>Alfredo went above and beyond keeping me informed of my issue and took care of it.</t>
  </si>
  <si>
    <t>John was very helpful, respectful, and assisted me in Resolving my issue. He followed up and made sure the issue was resolved.</t>
  </si>
  <si>
    <t>Julio was fantastic and provided the outstanding customer service I was hoping for.
Your new "receipt only" warranty on lifetime products is a load of crap.</t>
  </si>
  <si>
    <t>My issue is still not resolved. Miguel did a great job at getting replacements sent out, but the manufacturer sent the wrong part needed. Case was reopened by another agent and still have not received a follow up email or phone call after trying to get in touch. Contacted customer service a 3rd time, got another agent involved, and waiting to see if any parts show up. . .
It takes a lot of time to contact numerous people when there is a problem. Plus, I still have a customer waiting for replacement parts for their damaged cabinet. Not being able to get resolution and answers makes it hard for me to continue doing business with Home Depot. I know this is no ones fault specifically, but having problems beyond my control doesn''t allow me to provide the service my customers demand! 
Home Depot has always been a good place to shop for construction materials, but I'm unhappy with the results from customer service when issues have popped up. . .</t>
  </si>
  <si>
    <t>Xavier was extremely helpful and thorough and was open to further questions and concerns I had.  Thank him for excellent service</t>
  </si>
  <si>
    <t>I was tryimg tp get a metal stand for a work bench that was purchased through Home Depot but I had to order the entire bench because they wouldn''t sell just the frame.  However, Jose did everything he could to try and help me so I was ever appreciative of that.</t>
  </si>
  <si>
    <t>Despite the best effort and intentions of Jose, I have not received notice of shipment of my missing parts. Your process is overly complicated to ship $1 worth of parts.</t>
  </si>
  <si>
    <t>The Home Depot is great, I always shop here for all my needs.</t>
  </si>
  <si>
    <t>Kenya was very professional and attentive to my needs</t>
  </si>
  <si>
    <t>We were not able to accomplish what we wanted with our call to customer but that was because the part was not available but the customers service person did what she could to help.</t>
  </si>
  <si>
    <t>My husband and an experienced friend spent several hours installing a ceiling fan with lights that didn_x0019_t work.  It was a great disappointment considering the time involved getting that far and finding the lights didn_x0019_t work.
It was nice finding a number to call and having someone try to help us with the problem.  I hope their solution helps solve the problem.</t>
  </si>
  <si>
    <t>ALLGOOD</t>
  </si>
  <si>
    <t>Nope. Lewis did a great job.</t>
  </si>
  <si>
    <t>Waiting for response from manufacturer.  Maria was excellent.</t>
  </si>
  <si>
    <t>Not happy with the response from the local store.  It was almost as if it was "dismissive."  I can get better service at ACE Hardware or Lowe''s.</t>
  </si>
  <si>
    <t>I tried numerous times to get the help i needed.  When I finally reached Diego, I felt like I hit the lottery.  He went above what anyone else did.   He truly is an asset to Home Depot as his level of customer service is the best I ever had anywhere.</t>
  </si>
  <si>
    <t>The customer service agents need WAY more training as they are the first point of contact when calling the customer service line. It took 30 days to resolve my credit.  Diego was helpful but I had to specifically ask the customer service agent to help elevated to a superior role.  And, also the register employees at the Freeport, NY need some training with customer service and support.  It''s horrible and so is Hempstead NY location store #1274 way worst. I advise you to do better job with screening new hires on the floor that are needed to service customer s.</t>
  </si>
  <si>
    <t>Customer service needs to change</t>
  </si>
  <si>
    <t>Attempted to purchase Home Accent brand artificial Christmas tree online immediately after Christmas. A male representative informed me the tree was on sale and he would send me an email saying it is currently out of stock but I could purchase it for the end-of-season sale price once back in stock. He did not send that email,  so I called a few days later. The female representative said this is not done, yet the gentleman absolutely informed me off this. This was a very specific tree I wanted to purchase and it seemed available in store at some locations at the time.  While awaiting the email the trees went out of stock at the stores. The customer service, or lack thereof, was very unprofessional, off putting and disappointing.</t>
  </si>
  <si>
    <t>While the representative we spoke to on the phone was pleasant and tried to help, the overall issue was no resolved and as a result we will no longer be shopping at Home Depot and will be sure to share our experience with friends and family.  What started at the store level and then was referred to the corporate level I am very displeased that this was not resolved or attempted to address the consumers needs.</t>
  </si>
  <si>
    <t>Although I was disappointed that faucet parts I was seeking are no longer available, Adjoa was very helpful and a pleasure to deal with.</t>
  </si>
  <si>
    <t>The agent was very helpful.</t>
  </si>
  <si>
    <t>The installers need to accept more projects/products provided by Home Depot. The customer choice should be a priority, not the installer''s.</t>
  </si>
  <si>
    <t>Please bring back ability to purchase 12-pack of furnace filters and provide that ability for every size of filter.</t>
  </si>
  <si>
    <t>I called because my Glacier Bay pull down faucet is leaking by the hose. She could not find the spare parts so she emailed the manufacturer. They responded promptly the same day and she forwarded their email to me informing they no longer made that faucet and had no parts for it. Where I am disappointed is in that neither the manufacturer nor HD made  any attempt to stand by a product that they made/sold, not even a measly discount for the purchase of a new one. I still have to get a new faucet and I am shopping for a replacement, but at a different store and different brand of course.</t>
  </si>
  <si>
    <t>I love Home Depot and shop all the time.  But we bought a Christmas tree on line.  I reported the missing lights but have not yet had satisfaction.  I don''t want to run a string of lights as Customer Service suggested - it defeats the purpose of buying a tree with lights included.  I was looking to replace that part of the tree but now I plan to take it back to HD and buy another one next year.</t>
  </si>
  <si>
    <t>The reason for my call! I am a Korean Vet an when I went to check out they said they  no longer gave the discount even though I had my VA I.D. with my picture! Said I had to contact the home office and they''d text it to me, I do not have a text phone. So I tried to fill out the form and your computer site just kept running me around in circles!
BMC</t>
  </si>
  <si>
    <t>Yeah still haven''t got my money back on my card very disappointed in the time my order was voided and still charged sad</t>
  </si>
  <si>
    <t>Sarah was awesome and dealt with my store issue quickly and to my satisfaction. As for Debbie in customer service at the Duluth MN store she really needs additional customer see ice or a new job. When I confronted her about her rudeness and attitude she told me she was from Chicago and that is the way they talk. If that is the case, she needs a new job not interacting with the public. She stated she has worked at HD for almost 20 years. As a HD shareholder, this is very concerning and u acceptable. 
Thankfully. You have Sarah who solved the issue and saved a customer.
Scott Ennis
480-599-6964</t>
  </si>
  <si>
    <t>This has been a long bad experience with The Home Depot for me, but I thank Diana for making it finally come together and be a better experience for myself and my family.</t>
  </si>
  <si>
    <t>I can_x0019_t really say how satisfied I am yet. Still waiting on Diane to get back to me. It was the holiday week so I_x0019_m assuming that_x0019_s the reason for the delay.  As for Home Depot in general, extremely dissatisfied.</t>
  </si>
  <si>
    <t>I will never use Home Depot again for a home project.  My experience with the service provider USIG was completely unprofessional and has yet to be fixed.  I am waiting for my flooring to be repaired! Terrible service from start to finish.</t>
  </si>
  <si>
    <t>Great customer service ...I was very very satisfied with the outcome ...five star service</t>
  </si>
  <si>
    <t>I am very disappointed with the outcome - Jessica, stated she spoke to her supervisor and she was not able to offer me a onetime exception - considering how often I shop at HD and the amount of money I spend, I would hope HD would consider me as a valued customer and offer me the option to return the items. 
Jessica, provided good service however, the outcome was terrible.</t>
  </si>
  <si>
    <t>I can_x0019_t believe, I Actually talk to a live person that first time I call. In the pass I try to call Home Depot. About 3-4 times I called. No body is home.  And when you do get some one to answer they give you the runaround. I am happy that it have improved.</t>
  </si>
  <si>
    <t>Kizy, Stuck to making sure I got the part I needed.  
It took 2 weeks to find. She kept me informed as to what was happening. This was the best service I have ever received. Period.</t>
  </si>
  <si>
    <t>Ripped me off</t>
  </si>
  <si>
    <t>Calling Home Depot is altogether frustrating and after speaking with 3 representatives I was left unsatisfied. 
From now on I will be shopping at Lowe_x0019_s.</t>
  </si>
  <si>
    <t>Greatly appreciated Amenable_x001D_s cheerful attitude and wonderful customer service. She had to go a bit above and beyond to find and have delivered a replace part for a light I purchased that had a crack in the cover. She is great.</t>
  </si>
  <si>
    <t>There is nothing more Nekechi could have done any better. Nekechi did an excellent job. Thankyou very much, Happy New Year!!! Take care &amp; stay safe!!!</t>
  </si>
  <si>
    <t>Home Depot is my #1 go to. The competition is far behind with my experience as a customer. Keep up the great work! Your training doesn''t go unnoticed and is greatly appreciated!</t>
  </si>
  <si>
    <t>Alberto was able to ease my frustration of over a month of trying to resolve this case with other customer care employees - he did a great job to resolve my issue.
Thank you</t>
  </si>
  <si>
    <t>i still have not had any more contact with jose as i have left several messages for him to return my calls but i guess he is still in vacation. he told me i could get my keys and it would cost $5 and then he would send me a $5 gift card but waiting for him to return my calls so i can give him my credit card info and get the ball rolling. thanks richard f charon jr shreveport, la (ps i bought my fourth set of tool box combos but i made sure keys and mats were there first)</t>
  </si>
  <si>
    <t>Jose was extremely helpful and knowledgeable.</t>
  </si>
  <si>
    <t>Great support from Jose!!  Thanks!!</t>
  </si>
  <si>
    <t>I can_x0019_t say enough about the service that I got. Biggest thing is you answer your telephone. You cannot take care of a customer if you do not answer your telephone. We have been on hold 3 to 4 hours with large corporations no response unacceptable.</t>
  </si>
  <si>
    <t>I needed technical support, it was early afternoon on a weekday and the tech department was _x001C_closed_x001C_. Qasim was very helpful, but it was beyond his scope of knowledge. Hence, I did not resolve my problem. The entire process took an hour. I like Home Depot, but the tech department for the fan that I had an issue with is what I needed. I am now traveling, not near the fan and it is much more complicated. We_x0019_ll try again down the road. I understand it is the holidays. However, with everyone working from home, I would think there would be people available.</t>
  </si>
  <si>
    <t>Kenneth was fine, but I needed to go to two Home Depot stores two times each to source items needed. Could not use discount coupon that expired in December as each order was less than the amount required to get the discount. Four purchases made in last half of December. I</t>
  </si>
  <si>
    <t>very knowledgeable and efficient help!</t>
  </si>
  <si>
    <t>In the end the defective product that we purchased was returned with a full refund. The process of getting to that point took a full month and multiple frustrating contacts with your Customer Care team by phone and email to achieve closure of what should have been a simple response.</t>
  </si>
  <si>
    <t>I can''t believe that you weren't able to get these missing Parts from these two lights my wife purchased from Home Depot.  Both lights were missing the same exact Parts,  being a prior CSMgr. we'd do everything to please the Customer.  It's hard enough to get ahold of someone muchless get missing Parts.  Have a good day.</t>
  </si>
  <si>
    <t>The absolute worst customer service I have ever received. The tool cabinet has obviously failed due to a manufacturer''s defect and the solution for replacing the item is to send me parts that I do not have the mechanical means to replace. Why would the customer be required to purchase tools (rivet gun) and conduct a repair on a tool cabinet? If this is the way Home Depot and Husky deal with a warrantied item that is manufacturer defective then I know the only mentality here is to take the customer's money and forget about the quality of the product.</t>
  </si>
  <si>
    <t>Better customer service in your stores. Don_x0019_t allow smoking, vaping, ecigs, etc in your stores. Don_x0019_t allow large pit bulls in your stores either.</t>
  </si>
  <si>
    <t>Been 5 weeks going on 6 weeks and still don''t have a working washer with an extended warranty on it.  After more than 20 hours worth of conversations and 2 repair guys here that still didn't fix it and nothing.  Very frustrated and confused ad to the hold up in either fixing it or refunding me my money. Very very unhappy and dissatisfied with home depot</t>
  </si>
  <si>
    <t>Sergio quickly understood the problem.  He was very professional and resolved the problem quickly,  He saved a long term customer from seeking other companies.</t>
  </si>
  <si>
    <t>I have played _x001C_phone tag_x001D_ for over a week now.
Hopefully someone will eventually make contact with me! I have left 2-3 voicemails with both my phone number and email address. The calls received are to my wife_x0019_s phone that_x0019_s why I_x0019_m leaving my information on the voicemails.
Thanks</t>
  </si>
  <si>
    <t>The associate in the phone and their follow up were perfect.   Nice work..  thank you</t>
  </si>
  <si>
    <t>Trosha was excellent to work with, you have a great employee . Best customer service skills I have experienced in many years.A very good representative for Home Depot.</t>
  </si>
  <si>
    <t>service after the sale was very
good bent over backwards to help solve the problem was very happy great to have great service thank you</t>
  </si>
  <si>
    <t>Hire North Americans.  I will shop more local in order to do so.</t>
  </si>
  <si>
    <t>The woman who helped me over the phone was extremely Nice and very helpful! It was actually A pleasant surprise to call a customer service line and have it be so easy. Thank you very much!</t>
  </si>
  <si>
    <t>I was told that I must have a smart cell phone to use my Veterans'' discount, and I don't have or want to have a smart cell phone.</t>
  </si>
  <si>
    <t>Our contractor purchased, assembled and installed the bathroom wall unit. They also removed and discarded a door hinge and screws. We had no receipt, proof of purchase, or info on the unit. I researched online to identify the unit, and called Hampton Bay to try and obtain a hinge. Since that was not possible, they gave me a Home Depot gift card to get an entire new unit, which we picked up same day. It seems a waste to get an entire unit when we only needed the hinge, but appreciate that we were accommodated without proof of purchase. Thank you.</t>
  </si>
  <si>
    <t>Angela was very nice and helpful. However, I was trying to find out if I had purchased some thing quite a few years ago and was not able to get to the bottom of it with the call. I will still need to go into the store to find out.</t>
  </si>
  <si>
    <t>I am overall very disappointed with Home Depot''s revision of their military discount. To relegate it to $400 annually is troubling. You'd have done better to simply send every service member who registers a $400 voucher to use at your store.
I spent over $39k at Home Depot in 2021. Your discount would have resulted in less than 1% of my cost had I not received a discount. Your competitors will thank you because it is unavoidable for service members to save where they can.
I wish more consideration went into this.
Respectfully,
Joe</t>
  </si>
  <si>
    <t>State more Cleary the two different payments that can be used. 
If payment is not enough don''t allow transaction to go thru.</t>
  </si>
  <si>
    <t>I have spent 1000s of dollars recently on home improvements.Dozens of trips to the HD.  Dedicated to using HD until recently. I made a pile of stuff to return so I could do it all at once. I did not ha e the receipt for it all which totaled a little over 100 dollars. She scans every little pvc fitting, a lot of small stuff. She gets to the end and tells me I was denied. No store credit, no nothing. I have to find the receipts. Then I am told to call the fraud number. I call wait on hold for 30 minutes for a 1 minute conversation telling game the same thing. 
40 years I have shopped at HD exclusively. From this point forward I will shop elsewhere.</t>
  </si>
  <si>
    <t>Maria was polite, professional, and efficient. It was a pleasure working with her.</t>
  </si>
  <si>
    <t>i appreciate the prompt solution to my problem</t>
  </si>
  <si>
    <t>I want to check the balance on a gift card. No matter how I try to look it up or the folks at Cash Star try to look it up it keeps coming up as an invalid number, I know there is balance on it. I am unable to find out what that is,</t>
  </si>
  <si>
    <t>The person who helped me over the phone was excellent. Clearly explained what was going to happen next in the process. The Fayetteville GA, store is a complete mess. The assistant managers at that store consistently lie and don''t follow through. I was repeatedly lied to by the assistant manager Brian and another assistant manager, whom I didn't get her name. After several conversations with Brian he still acted like he didn't know the situation. Didn't want to hear what was the situation and offered a disrespectful solution to the problem. All of which I'm making sure I share publicly on yelp. This store has no organization at all and the employees don't even know the managers name or the district managers name. Very very poor service at this location.</t>
  </si>
  <si>
    <t>process of reviewing customer concerns and complaints is not up to any kind of reasonable standards   on a few different occasions the poor customer consideration given my wife and at the eldorado store left us with 2-3 unresolved situations 2 of which had an immediate effect on our purchaces and personal finances . woul appreciate if we were able to see these matters resolved .  we also feel that some action and considerations should be taken after review .   jerry h  281-788-5888</t>
  </si>
  <si>
    <t>the lady i spoke with did an outstanding job she followed up as promised called me and email me until my problem was resolved</t>
  </si>
  <si>
    <t>Gary was very helpful in helping me find the fan part that i needed and getting me in touch with the manufacturer to get it ordered.</t>
  </si>
  <si>
    <t>Buy more USA Products!!!</t>
  </si>
  <si>
    <t>To whom may concern, it was frustrating trying to get to speak to a real person and I finally did that person put me on hold and never came back to the line.  Then I had to call back that is how I spoke with the last representative and unfortunately he did not that much what type of a tool box was.</t>
  </si>
  <si>
    <t>Sergio was amazing in helping me find the purchase history I was inquiring about and was helpful in the information he provided and professional. I made sure to thank him for his kindness at the end of the call as well.</t>
  </si>
  <si>
    <t>It was a pleasure dealing with Alisha as she provided excellent service. She was very pleasant and helpful. She treated me as an important customer. I appreciated that she provided me a direct call back number and even followed up via email just in case I came across any issues.</t>
  </si>
  <si>
    <t>Great customer satisfaction</t>
  </si>
  <si>
    <t>Vivian was conscientious and very thorough, she did a great job and stayed on the phone until we were complete!</t>
  </si>
  <si>
    <t>He was great thanks</t>
  </si>
  <si>
    <t>I asked to have something put aside for 1 day . They said it was against store policy, so I was extremely disappointed 9_x000F_</t>
  </si>
  <si>
    <t>It would have been nice to actually receive the missing parts...now I need to go the store and return the items....
I''m not happy.</t>
  </si>
  <si>
    <t>I am looking for parts for a Commercial Electric product and was sent to Regal King who tell me they no longer make it. You do still sell it.</t>
  </si>
  <si>
    <t>Deborah did great.  represented HD well.
Received my replacement part yesterday afternoon.
Thank you
Alan</t>
  </si>
  <si>
    <t>I am a Veteran, I do not have a cell phone. Your new discount system requires a cell phone to obtain a QR code whatever QR code is. 
Lowes just requires a phone number and register on their Website.</t>
  </si>
  <si>
    <t>Vickie wrote me to let me know she was sending 2 cartridges, 2 bonnets and 2 nuts.  What I received today was 1 cartridge and 1 bonnet.  I have written Vickie back to see if the remaining items are coming in another package.</t>
  </si>
  <si>
    <t>Your carpet install blows. We_x0019_ve had several huge projects done to our home over the last few years and Home Depot hands down was the worst supplier we_x0019_ve dealt with. I will never set foot in your store again and will give all my business to Lowes. Your company is a disappointment and I will be vocal about our horrible experience with Home Depot.</t>
  </si>
  <si>
    <t>Alexis Z did a fantastic job quickly resolving my warranty issue. Promote him today! M Doyle 813 466 9166 cell
Alexis Z.
The Home Depot _x0013_ Customer Care
Resolution Expediter _x0013_ Proprietary Brands
1-800-910-6704 Ext. 86031
ref:_00D50JUFY._5001T1beJKy:ref</t>
  </si>
  <si>
    <t>Miguel was awesome!</t>
  </si>
  <si>
    <t>Made an online purchas and utilizing my HD credit card and a $20 promo code. On receiving the order I found that the product wouldn''t suit my needs. Returned the order. Wanted to make a 2nd online purchase and found that I could not re-use the promo code. Called customer support and was transferred to the credit department. I was told that the promo code is one use, only, regardless.  I will look for the products that I want from another retailer.</t>
  </si>
  <si>
    <t>I am still waiting to hear back from management to resolve the outstanding issues. Based on contact or lack of will determine if I shop HD again.</t>
  </si>
  <si>
    <t>My helper was great.  She found the item we were talking about, understood my problem, and made a suggestion that worked right away.  Great help experience.</t>
  </si>
  <si>
    <t>Very unpleasant to deal with. Waste 2 hours each way trying to return a product, I even called first to make sure it wasn_x0019_t going to be a problem. Home Depot will be my last stop from here on out unless this situation is remedied</t>
  </si>
  <si>
    <t>Service was great and all my questions were answered</t>
  </si>
  <si>
    <t>Kory did an exceptional job of following up on my request, and keeping me informed of the status.  He showed excellent customer service etiquettes.</t>
  </si>
  <si>
    <t>All I wanted was to purchase replacement parts that were missing. I called the number and because I didn_x0019_t have my receipt, he informed me I had to call manufacturer and he couldn_x0019_t order for me.  It was frustrating.  I_x0019_ll still shop at Home Depot.  That_x0019_s not the issue.</t>
  </si>
  <si>
    <t>Shaquan did a great job helping me. The only issue really was turn around time. He was waiting on others to get back to him to help answer my issue.</t>
  </si>
  <si>
    <t>It took awhile to get my answers . But this was clearly a computer glitch. The rep I spoke with was very professional not her fault. Over all I was happy with end result. Thank you Terry gepford.</t>
  </si>
  <si>
    <t>Went to store on cave creek rd and cactus to resolve the problem. Branden a store manager was wonderful, he is the reason you kept me as a customer.</t>
  </si>
  <si>
    <t>Alberto was very easy to work with. Even when we changed the refund direction,he was quick to make it work!</t>
  </si>
  <si>
    <t>I received the missing piece for my product quickly and it fit perfect. Very satisfied with the whole experience.</t>
  </si>
  <si>
    <t>Jorge went above and beyond to assist and resolve my issue. The system showed that the part was out of stock. He called the supplier and when he couldn''t get through he told me he would call me back. i thought, "yeah right" Two days later Jorge didn't just call me back, but found the part and shipped it to me. I haven't had this type of service in years! Jorge deserves a raise!</t>
  </si>
  <si>
    <t>Pablo went far beyond my expectations in solving the problem with the rotating Christmas tree stand.  I was most impressed with the help he provided in spite of the fact that a replacement piece was not found.</t>
  </si>
  <si>
    <t>Jorge was professional a followed up as promised. Very happy with my service!</t>
  </si>
  <si>
    <t>They emailed a response quickly! Very satisfied so far. Still waiting for the doors I ordered.</t>
  </si>
  <si>
    <t>Aria was tremendous to work with and had tremendous follow-up.  Greatly appreciated all the support.</t>
  </si>
  <si>
    <t>Superior service with resolutions to the problem at hand. Actually genuinely and sincerely offered her help and followed-thru. That_x0019_s why I love HD.</t>
  </si>
  <si>
    <t>Aria is a wonderful customer service representative. She began the call getting basic information which assured me my time would not be wasted should the call accidently disconnect. She listened to my issue advised me of the steps she was taking to resolve. Ultimately, she contacted  my local store to arrange a return/swap of my damaged product. She followed up via email to ensure everything went smoothly and as planned when I visited  the store. This was also on a holiday. I was extremely impressed with Aria and would like to make sure her direct and upper management  know how great she is! Thanks to Aria a bad experience  was turned good.</t>
  </si>
  <si>
    <t>Purchased a 20000 gift card that was amaged - still after 4 weeks have not received a refund of some kin $200 is a lot of money for me</t>
  </si>
  <si>
    <t>Address the current problems with the military discount account of mine which does not work because I do not have a smart phone.  I should not have to buy a smart just to get my 10% military discount.  There needs to be a better way for people who do not have a smart phone.</t>
  </si>
  <si>
    <t>Representative was very courteous, knowledgeable, and understanding.  *****</t>
  </si>
  <si>
    <t>Unfortunately, the only thing that was resolved was when Home Depot punted their issue to the manufacturer, Legend.  The non-service continued to be expressed working while trying to work with legend.  a continued runaround to try to get my snowblower fixed and they put the honus on me to find a repair person... get it to the repair place and then pay for everything upfront... Not to mention wait for God who knows how long before they can get parts and fixed.  My best bet it will take months... and we know it won_x0019_t snow in Wisconsin during winter for months on end... I was very disappointed in the overall service and handling of my case.....</t>
  </si>
  <si>
    <t>John''s customer service was wonderful. 
Thank you for all your attention in following up with me.
Little details make big differences.</t>
  </si>
  <si>
    <t>The best indicator of great customer service is not when purchasing an item, it is when you have a problem with the item.  I must say Julio provided some of the best customer services that I have EVER received from ANY company.  Even when there was an issue locating my address in the system he clearly informed me what the issue was and quickly resolved it.  He even continually followed up with me until the warranty claim was approved.  Thank-You Julio, you have cemented Home Depot as my preferred Home Improvement store.  
Ken Breitenbach</t>
  </si>
  <si>
    <t>Laurie helped me when the store would not. She called, emailed and sent a gift certificate which I have already used to buy something I needed at Home Depot. I also posted on Facebook so that my friends know that my issue was resolved. Thank you.</t>
  </si>
  <si>
    <t>there needs to be a better return policy.  I lost $60.00 because of the way my return was processed.</t>
  </si>
  <si>
    <t>The management team does not know how to apologize when they are wrong the cashiers Are more apologetic towards the customers management does not know how to run a store they_x0019_re better known for how to pass the buck or ignore the customer I called I went to the store nobody talks each other to resolve a problem there quicker to make an excuse I waited for a man to call me back named James when I want to the store I was confronted by management telling me he called out sick which still doesn_x0019_t make sense I spoke to a manager before I spoke to him nobody writes any notes or emails anybody else that they_x0019_re having a problem everybody keeps telling me it_x0019_s the vendors fault but Home Depot sells the products which don_x0019_t make sense I_x0019_ve been to other places where the company actually calls the vendor to figure out what_x0019_s going on here is the only place we can do anything its not our problem is Home Depot online or is the vendors problem which I understand I don_x0019_t have a vendor_x0018_s number I asked for it was they wouldn_x0019_t give it to me it_x0019_s a real joke I have to pay twice for a mistake on their hand</t>
  </si>
  <si>
    <t>I was given a company that does not work with Samsun for repairs and I am still waiting For home depot to contact me for another company to contact me which I have not heard anything yet.</t>
  </si>
  <si>
    <t>All that I wanted to do was be able to use my Veteran''s discount at Home Depot.  I have used it many times in the past and I appreciate you offering it.  On my last visit this past week to your Woodbury, MN store, I was directed to a self checkout aisle by an Asian woman.  When I attempted to use my discount I was prompted to scan my card.  I thought they meant my VA disability card and when I scanned that, I was blocked out.  The Asian woman told me I had to scan some kind of a code with my phone.  I do not have a cell phone that can do that.  I asked her if I could still get my discount as I have a VA card with my name and picture on it and she said no.  I left my items on the counter and drove to Lowes where I have no problem getting my discount.  I then called the store manager in Woodbury and was told by the acting manager that there is no way to get the discount unless I have a smart phone which I do not want.  I then called your 800 number and first dealt with a guy with such a strong accent, I had no idea what he was saying.  He directed me to another guy with a strong accent but was able to give me directions to a woman that spoke perfect English.  She was very helpful but in the end she told me the only way to receive the discount is to use a smart phone or bring in a laptop computer!  This is nuts and has effectively stopped me from going to Home Depot.</t>
  </si>
  <si>
    <t>Someone hacked my account at 2am, added a stolen credit card and ordered a product to be shipped. I called 5 hours after the product was ordered, at 8:30am, to cancel the order. I was told it was cancelled, which it was not. I was also told the IT department would reach out, which they did not. The whole experience was shit</t>
  </si>
  <si>
    <t>I have an Xpro account alot of project went threw the depo I am so pissed off that I told the crew member dude the $40 box of 30 degress nail wasr does he hand me 114 dollar box I didn''t even notice till I got home not to mention some 50 dollars special extended warranty I didn't ask for that but the cashier wrang it up.So because we were rushed out in the final hour I lost. 150 due to just dumb shit</t>
  </si>
  <si>
    <t>Make it so I can get the military discount without using a smart phone.  If not done I will take my business elsewhere.</t>
  </si>
  <si>
    <t>Please you hire some punjabi interpreter</t>
  </si>
  <si>
    <t>two thumbs up</t>
  </si>
  <si>
    <t>It was a bit confusing because the order was broken out for shipping and the dollar amount on a particular item was adjusted and instead of following the charge on the credit card followed by a credit, the invoice requested from HD just showed the net amount (which complicated it further because it coincidently was the same amount as another item). We got it figured out though, on our own.</t>
  </si>
  <si>
    <t>When a customer buys a chain saw online. should not have to go thru hoops to get the thing replaced when it stops working and its under Warranty</t>
  </si>
  <si>
    <t>I purchased the industrial tool box and chest which is to be the heavy duty version of the Husky tool boxes and the t drawer channel has failed. This box is suppose to have a five year warranty and because I could not find my receipt and the Home Depot only stores them for 2 years which I missed by a month I have been unsuccessful in getting the drawer channel warrantied. It should not be this difficult to get this done. I finally gave up and asked for the cost of the channel and still have not received a response. I need this repaired and will pay for the part but can_x0019_t even have that accomplished through customer care. This is not negative toward Joann in anyway I do understand she is doing her job but customer satisfaction was supposedly a guarantee. I am very disappointed with this outcome.</t>
  </si>
  <si>
    <t>I spend a long time on the line but Erick solved my problem in less than 5 minutes=L=L=L lol =_x0002_&gt;#
Next time i´ll call him directly =_x0001_</t>
  </si>
  <si>
    <t>Even if this was just a silly problem Erik help me out without hessitation, i called before and they hung up on me but he listen to my problem and assure the help. 
5 stars!!</t>
  </si>
  <si>
    <t>Diego was awesome he answer all my questions and went above and beyond. I greatly appreciate all the help he did for me and making the process easy. Please let him know I thank him again for all the help.</t>
  </si>
  <si>
    <t>Parts arrived quick. My tree is working again</t>
  </si>
  <si>
    <t>Both people i talked to were very nice.</t>
  </si>
  <si>
    <t>Your rep was so very kind and helpful.  All of my annoyance and frustration evaporated with her sympathy and help to fix the situation.  Thank you for hiring such kind people.</t>
  </si>
  <si>
    <t>Nicte was very helpful, knowledgeable and professional. Provided great service.</t>
  </si>
  <si>
    <t>I was told they were sending someone to pick up the bed I_x0019_m returning and they would take it as is.  They wouldn_x0019_t take it because it wasn_x0019_t in boxes and I was told it didn_x0019_t need to be I. Boxes.</t>
  </si>
  <si>
    <t>My warranty says 2 years. I''ve paid $200+ for this fan. It worked maybe 6 months.  I had to find a electrician during the pandemic and wait weeks for it to be installed.  Then when it quit I had to wait months to get an electrician to come and take it down.  Only to be told at the store that I have to call the manufacturer.  They tell me I need to call another department so they can figure out what is wrong.  Warranty for parts and I'm supposed to figure out how to fix this on my own then have an electrician out again to reinstall it.  I've never worked on anything like this in my life. 
No  not really happy.</t>
  </si>
  <si>
    <t>No - it was really a pleasure to get a very helpful person on the phone, and totally help me out to replace a defective motion light I bought at HD 2 years ago. He did a great job helping me. Take care of this really good customer service person!</t>
  </si>
  <si>
    <t>when I get what I ordered I will fill out survey at this point I have not heard a word about it</t>
  </si>
  <si>
    <t>This young lady was very,very helpful&amp;she was very professional and courteous&amp;.she explained in detail what I could expect and what she was trying to do&amp;. She had worked with me in trying to make sure we had all the information for the manufacture request and requirements&amp;I will never buy anything from that manufacturer again&amp;.but I will continue to shop at Home Depot only because of her&amp;.
This young lady had my interest and that of Home Depot at heart &amp;she deserves appreciation from your company. She surely has ours&amp;.
Ray Raftery</t>
  </si>
  <si>
    <t>She was very helpful walking me through questions I had on the drain assembly.</t>
  </si>
  <si>
    <t>The replacement light fixture (same brand) had fewer features AND WAS MORE EXPENSIVE.</t>
  </si>
  <si>
    <t>Home depot is where I purchase all my appliances  not enough workers in the store but we manage i am a home depot customer this is where I go instead of the mall as a woman =i</t>
  </si>
  <si>
    <t>jose was a very helpful and courteous agent.</t>
  </si>
  <si>
    <t>The home depot rep told me you would send a new part to fix my christmas tree but then when I was transferred to _x001C_technical support_x001D_ they said they won_x0019_t send me the part even though i am still in the warranty period.</t>
  </si>
  <si>
    <t>Case 26214286 
Issue still hasn_x0019_t been resolved. Can_x0019_t get any responses(email or return calls) from Home Depot rep handling the case number 26214286. This issue has been ongoing since August 2021.  If light can_x0019_t be replaced, it_x0019_s time to replace entire fan. 
James Plyler 
803-320-1455
Jtply81@yahoo.com</t>
  </si>
  <si>
    <t>That''s it!</t>
  </si>
  <si>
    <t>One of the most frustrating experiences I have ever had. I Paid for the measurement and now 7 months of my time and energy later, I have absolutely nothing to show. So disappointing</t>
  </si>
  <si>
    <t>Las personas que contratan para dar el servicio de reparación de los artículos electrodomésticos no son muy responsables. Me dieron una fecha para el pasado 5 de enero, para  reparar el artículo ahora resulta que tendré que esperar una llamada para visitarme.</t>
  </si>
  <si>
    <t>My rating is based on the assumption that what has been said actually gets done. If it works out then I think it_x0019_s been an exceptional effort at your end and a stress free issue at my end. 
A solution was found for my problem in a very timely manner. I_x0019_m most appreciative of that, and because of that I will continue to use Home Depot as a primary source of purchases. 
Regards,
Don</t>
  </si>
  <si>
    <t>I have called.  A lady reported my issue.  I have called again and left a message. I have not heard from the dept to replace what I am missing.  Help. 
734-4977461
Case 27315797</t>
  </si>
  <si>
    <t>Esmeralda did a fantastic job</t>
  </si>
  <si>
    <t>Had to call customer service twice. The first person could not understand English very well and was rude. The second person informed me that my problem could not be solved and to return my purchase.  I did return the item , costing me my time and gas. Your store has lost a customer.</t>
  </si>
  <si>
    <t>Valets was fine, however, Polygroup was not.</t>
  </si>
  <si>
    <t>well i did buy a $1,000 husky tool box and  by axident i damaged the top part of the tool box and i need to replace the top part of my tool box and i be happy to pay for it, but home depot says call hussky spend hrs on hold and wen they finaly answer they send me back to the home depot store so i can''t get help from home depot or husky, and just tired of dealing with people at husky and home depot, im a contractor and spend good money there every year and i can't believe the treat we get some times. did i ask something free NO i jus need a solution for my problem with aut spanding an otter 1k its all. so home depot thanks alot.</t>
  </si>
  <si>
    <t>just disappointed that you are no longer taking cash as a payment method my money is still good at your competitors</t>
  </si>
  <si>
    <t>just sorry that you are refusing cash to make purchases</t>
  </si>
  <si>
    <t>The customer service reps I_x0019_ve spoken with are all great. The problem is that my order was canceled by the carrier with no communication to me. I_x0019_m so disappointed and frustrated by this company_x0019_s handling of this situation. 
All of the reps, (and I had to speak to quite a few while dealing with this situation) we_x0019_re very helpful. But this company has pretty much lost my business.</t>
  </si>
  <si>
    <t>I got different answers from different reps to my issue.  This caused me to drive to the store for an exchange with incorrect information.  I was unable to complete my transaction at the store.</t>
  </si>
  <si>
    <t>Tanisha was helpful &amp; followed us as she promised. She directed me how to resolve the issue &amp; I appreciated it. It is resolved. Thank you Tanisha &amp; Home Depot.</t>
  </si>
  <si>
    <t>I am still waiting to hear from somebody about what i needed, they were going to get back to me !!! Right!!!</t>
  </si>
  <si>
    <t>Y_x0019_all are denying my non receipted return for whatever reason but I only had one other non receipted return and they were both from the same purchase so I don_x0019_t understand why the 2nd one was denied. My wallet was stolen. Otherwise I would have had the receipt. That_x0019_s why I had to use a brand new ID to do the first return. I just forgot that I had a 2nd item. I know I spent at least $2k with you last year. I_x0019_m going to start spreading my business out among the other hardware stores since y_x0019_all can_x0019_t seem to work with me on something as simple as this after this many years of shopping with y_x0019_all. It is what it is, but that little denied return is going to cost you exponentially more in lost business.</t>
  </si>
  <si>
    <t>Still waiting on the keys and leveling feet to be delivered.</t>
  </si>
  <si>
    <t>john said I should be contacted with in 24 to 36 hours It has been a week and nothing as of today.</t>
  </si>
  <si>
    <t>Nothing to add for improvement! Markeshia was very professional and pleasant to work with and she quickly responded and ultimately resolved the issue with the defective part we called about. She also followed up as promised, when promised. Very pleased with the experience.</t>
  </si>
  <si>
    <t>Markeshia was great and she got me taken care of quickly. She told me that I needed to take the broken light and the credit card I had originally used to make the purchase to my local store, and they would either allow me to trade for a new light or give me a refund. 
HOWEVER, when I got to the store, the person at the returns desk, after talking to their manager, informed me that they were not able to look up any transactions older than 1 year in their system. Thankfully, they allowed me to trade my broken light for a new one, but they kind of made a big deal out of it, how it was not what they would usually do, and how I wouldn''t be able to do it again if anything similar happened, unless I had the original receipt from 2-3 years ago.
So, top marks for Markeshia, middling marks for the store.</t>
  </si>
  <si>
    <t>Joshua was amazing and resolved my issue! Thank you.</t>
  </si>
  <si>
    <t>Better customer service all around.
Nobody ever answers the phones at the 
Service desk.....EVER</t>
  </si>
  <si>
    <t>Absolutely wrong!! EVERYONE knows that apps are highly hackable. I work for a Gov agency. We are hacked constantly!!  Why would it not be logical to allow me to use my account number or my phone number to access this at the store level? 
If you should see the light of day please contact me.</t>
  </si>
  <si>
    <t>As a company that supports veterans, you have removed the 10% discount from me and several hundred veterans.  You now require me to purchase a "smart phone" to get the discount.  I am hearing impared, a disabled veteran, who cannot hear on a cell phone.  After years of using the discount, you are now telling me you do not want my buiness.</t>
  </si>
  <si>
    <t>I don_x0019_t have reference numbers. The customer care team that helped me solve my problems were very professional and patient. I greatly appreciate the time and care taken to help solve my complaint.</t>
  </si>
  <si>
    <t>I didn''t expect gift card or anything else, since I asked for the veterans discount in the store. But ordered from on line. The person who helped me was outstanding</t>
  </si>
  <si>
    <t>Linda could not solve my problem because the authority to do so is far above her position. My problem is with the idiotic and miserly new Military Discount Program that Home Depot recently implemented. Because of the $400 ceiling &amp; such items as lumber not qualifying, I no longer will shop at Home Depot &amp; will take ALL my business to Lowes! The new program is an insult to military members - it says that their service to our Country is only worth $400, service that is often made at great sacrifice. Sorry Home Depot, you are so chintzy - GO LOWES!!!</t>
  </si>
  <si>
    <t>The aggravation for not having a washing machine for a month as healthcare workers cannot be described, but it impacted negatively our life. Thank you</t>
  </si>
  <si>
    <t>Dealing with HD and it''s delivery company (NSD) have been difficult from the beginning.  I have had to repeatedly call HD and remain on hold for upwards of an hour only to learn the next day that the employee I was dealing with had not done what they had said they were doing.  Here I sit again, waiting for the HD claims company (Sedgewick) to contact me as I was told they would do within 48-72 hours.  They have not!  I have zero confidence HD will do anything to rectify the damage done by their delivery company and I will NEVER spend another penny at HD.  Which is significant since I have just purchased a home and need literally thousands of dollars worth of appliances, paint, lighting, blinds, ceiling fans, riding lawn mower, etc...</t>
  </si>
  <si>
    <t>Lynnyia was extremely helpful.  I had the best customer service experience possible with her.  I would hire her for my practice!</t>
  </si>
  <si>
    <t>We did request help in finding 2 extra floor protectors for one swivel chair base but perhaps we did not describe what was needed to complete our new chairs. We will try to search these out somewhere.The 4 chairs we ordered are what we wanted. We are happy to finally have all of the hardware needed to put them together so they can be used</t>
  </si>
  <si>
    <t>Needed a replacement part for an outdoor fire pit.   On-line process was simple and complete.  Part arrived days later.  Great customer service...  Thank you!</t>
  </si>
  <si>
    <t>excellent assistance and knowledge from store associate</t>
  </si>
  <si>
    <t>The product is labeled deceptively. The box says that the lights are dimmable, so I bought Lutron LED dimmers. Nowhere on the box or the literature inside was there information to advise that the product does not work with wall dimmers.</t>
  </si>
  <si>
    <t>I am not sure if this was about the missing key from the tool chest work bench I bought my son or not and the fact that is was delivered, which is great but was not in a box and was already together, again easier to just move into the garage but that indictated that was unusual, so maybe the key was missing because what was delivered was actually the floor model so the casters were already on it.  I do not know if he received the keys yet or not.  We did receive an email saying they should be coming, but I do not think they have yet, when and if they do, then we can say we are satisfied.</t>
  </si>
  <si>
    <t>Ms. Barbara was very pleasantly to deal with and my problem was solved quickly Thanks so much!</t>
  </si>
  <si>
    <t>Rene was excellent!  Thanks.
However, the product I returned was one I never should have purchased to begin with.  The HD associate who sold it to me had no idea about window shades.  He sold me two shades that were different and much more expensive that that which I had attempted to replace.  I was led to believe that these were the only shades available.  When I returned the defective shade, I searched the rack and found a shade that cost almost one-fourth the cost of the defective shade.  It''s exactly what I wanted in the first place, especially since I'd brought an example of the shade I wanted to replace.  Bottom line:  train your associates!
Again, Rene was great, but this could have been prevented with proper associate training.
Thanks.</t>
  </si>
  <si>
    <t>Janelle was an excellent customer service representative</t>
  </si>
  <si>
    <t>i will be extremely satisfied once the back ordered part is delivered</t>
  </si>
  <si>
    <t>Question 1 - May or May Not.  Depends on Home Depot''s determination of whether or not to grant equal access to the Vet's 10% discount on IN STORE purchases to Vets who do not own a phone to sign on to homedepot.com on their non-available phone.</t>
  </si>
  <si>
    <t>I am still waiting to see what the outcome to this case will be.</t>
  </si>
  <si>
    <t>Glenda also works at the 6381 store. She also helped me retrieve receipts to recover a  devastating loss. I was using mostly Home Depot products.
Thank goodness you had a copy of my receipts!
Lowes doesn''t keep receipt for their customers. Ace hardware doesn't, neither does Walmart. 
The three of them combined I bought about one forth of my project. 
If it were not for the help of Glenda at special services and Home Depot retrieving my receipts to show the insurance company, I would have lost most of my life savings! Once again Home Depot out shined all their competition! Home Depot with the help of Glenda helping me out, saved me from a total loss. Turning sold into gold! I give Glenda and the orange box five stars!</t>
  </si>
  <si>
    <t>I do not own a smartphone and I would bet neither do a lot of veterans my age.  So if I can''t provide my phone number to get the 10% discount, I'll just shop at Lowes.  They get it. Not all of us are high tech.  I've defended my country and I appreciate you wanting to give us 10% off to thank us, but if we have to jump thru hoops to do so, it isn't worth my time and effort.  I will just shop at Lowe's and give them my phone number and get my discount.   Your stuff is maybe a penny cheaper but with the easy 10% discount I can get with them my choice is clear.  You lost a customer.</t>
  </si>
  <si>
    <t>Nalhelly and the gentleman I spoke with before I reached out to her we_x0019_re extremely helpful and solved my issue. However, the whole experience and the many mistakes done by the Home Depot were incredibly wrong and very annoying.</t>
  </si>
  <si>
    <t>Great service thus far...</t>
  </si>
  <si>
    <t>Hire real plumbers that can work with galvanized pipes and use a company doesn''t bait and switch. Plumber left my house leaving my dish washer unusable and no one was able to come back out to reconnect the plumbing he took apart so I could at least use my dishwasher. I'm the end I was never given a solution other than to hire my own plumber and drive 30 minutes to the store so they could swipe my card for a refund on the plumbing. Store employees were in general were rude and most of the time unavailable or didn't answer the phones at all. Won't use home Depot again especially for installation projects.</t>
  </si>
  <si>
    <t>Lanessiah solved my issue and I was very pleased.</t>
  </si>
  <si>
    <t>Mauro was extremely patient and knowledgeable. He helped me solve a complex purchase issue with a minimum of frustration. He is an asset to the company.</t>
  </si>
  <si>
    <t>I am dissatisfied with this product. I had to wait months for it to come in only to have yet another problem. The draw fronts are misaligned and one was not put together correctly. This is definitely not a good value for the money, built with cheap material and no quality control.
I won_x0019_t use Home Depot again for this kind of product.</t>
  </si>
  <si>
    <t>Was not able to purchase or be directed to where we could purchase shelf supports for a Glacier Bay Medicine Cabinet. That does not seem like a difficult thing to do.  
They come with 2 sets.  
We wanted to add an additional shelf and wanted to use the same type of shelf supports that came with it.
We were told that those are not possible to get.</t>
  </si>
  <si>
    <t>The.rep I interacted with was exceptional...
She even provided feedback a week later
Very satisfied.</t>
  </si>
  <si>
    <t>Great job. Thank you.</t>
  </si>
  <si>
    <t>I opened a account to get $200 off my purchase and I HAVE NEVER GOTTEN IT!!! Multiple calls and no results !!!!! Been a loyal customer since 1998 and this is how I get treated. Everyone acts like they know anything about it. I have multiple screenshots of the transaction. NICE JOB!!!!!! In case you don_x0019_t get that it_x0019_s sarcasm.</t>
  </si>
  <si>
    <t>Alberto provided the best customer service I have received in years! Give him a raise! Thanks for valuing Customer Service! It is a dying art.</t>
  </si>
  <si>
    <t>Great customer service. HD is improving the customer service experience! Thank you!!</t>
  </si>
  <si>
    <t>very professional and concerned to take care of my problem ~~~~~~~~~~~~~~~~~~~~~~~~~~~~~~~~~~~~~~~~~~~~</t>
  </si>
  <si>
    <t>Jorge was very polite and extremely helpful during this transaction. He genuinely was concerned and did whatever he could to help me.  I was very pleased at the end of our conversation.</t>
  </si>
  <si>
    <t>Great Customer Service and handled very pleasantly!</t>
  </si>
  <si>
    <t>Awesome service from Aria</t>
  </si>
  <si>
    <t>I am very pleased with the service from Gary A, Home Depot Private Brands Resolution Expediter and from Justine, Customer Service Administrator at Coronado Casuals.  Both worked together to have my replacement Hampton Bay Patio chair seat replacement in just a few days.  I spoke with Gary on Dec. 30, and received my replacement part on January 4 -- very fast service especially considering it was over the New Year holiday.  Thanks again to both Gary and Justine for their help.  In addition, the Hampton Bay instruction sheet that advised having a picture of any damaged part and the purchase receipt ready when I called customer service helped expedite the process.   Regards, Stu</t>
  </si>
  <si>
    <t>Muy buena atención por parte de Maria, muchas gracias, fue muy amable y agradable</t>
  </si>
  <si>
    <t>Very smooth and efficient process and very helpful customer service representative.  I was very satisfied with the assistance I received.</t>
  </si>
  <si>
    <t>Customer service was great, but it did not solve my issue. I have an issues with an inflatable Santa and I wanted an exchange or the ability to patch the hole that developed. I think it is great that you will refund my money, however, I like the unit and want it replaced or a patch kit sent to me.  Love Home Depot which is why I am sharing this information.  Thanks</t>
  </si>
  <si>
    <t>Yes I_x0019_m very disappointed I registered for my veterans discount never received a Q R code and nobody helps me I will never shop in Home Depot again</t>
  </si>
  <si>
    <t>Installer lacked basic skills to do the job and when the hot water line was ripped open he turned the problem over to me. Installer lied about condition of the pipe but I have the busted pipe which clearly points to the installer .The installer then asked the plumber which direction he should have turned the pipe. My wife and I spent hours cleaning up and had a relative replace the damaged wall only to be given cost of materials .I will be more careful as to who works in our home.</t>
  </si>
  <si>
    <t>Extremely impressed with the service. 
Thank you.</t>
  </si>
  <si>
    <t>I received a damaged double vanity and it has been a huge nightmare to have it fixed.  It is a 300+ pound item.  I don''t think my request for 2 new doors to replace the scratched ones and touch up paint for the cabinet frame was too much to ask.  Believe me, if I wouldn't have to pay someone to get the vanity out of my basement and drive it to the nearest Home Depot, I would.  Normally I am very happy with your store, but this was ridiculous.</t>
  </si>
  <si>
    <t>She was excellent =O =L =M</t>
  </si>
  <si>
    <t>I could not. Hear what hot on the phone. I was transferred to another person who said he could not understand her also.  He got the remote sent.  I think the girl had a problem with her phone.  It needs fixing!,</t>
  </si>
  <si>
    <t>I haven''t gotten the part I needed and I don't even know if that will take care of the problem. Finding out the Glacier Bay brand is garbage is bad because when I remodeled I bought all Glacier Bay so how long before the next problem.</t>
  </si>
  <si>
    <t>Home depot doesn''t fix the problem</t>
  </si>
  <si>
    <t>Excelente servicio que recibí departe de Carlos, muy amable y me ayudó en lo que necesitaba.</t>
  </si>
  <si>
    <t>O pudieron resolver el problema de la tarjeta</t>
  </si>
  <si>
    <t>Ihave been trying to get my military discount sinceDecember 17. I received a email fromsheerID  saying all my information was a success and Icould go on to my Home Depot_x0019_s account and scroll down and my QR CODE WOULD BE THERE TO SCAN WITH MY PURCHASE ,IT IS NOW Jan 7 and I still can_x0019_t find it . I have talked to two persons on the phone and they said I would hear back  this day. Still nothing.      AlVision.</t>
  </si>
  <si>
    <t>I have a disputed charge on my credit card that is not resolved.</t>
  </si>
  <si>
    <t>Nobody from management from the store has reached out to me. It makes me think they don_x0019_t care if I shop there again. I spent $800 at Lowe_x0019_s across the street the day that I called. I will probably spend another thousand dollars or more for the project I am working on at Lowe_x0019_s. If Home Depot wants my business they need to act like they want my business</t>
  </si>
  <si>
    <t>I was never contacted by ANDREA i don''t know who she is,when i sent my complaint to Home Depot they said they would get back with me in 2 days i am still waiting</t>
  </si>
  <si>
    <t>Latefah was very helpful. Before her conversation It took 4 long phone calls and was disconnected each time very frustrating. Latefah was professional and attentive with follow ups to try to solve issues. Thanks Latefah!!
I put a great deal of faith in Home Depot and their products. I spend good money for quality and expect quality. I have purchased two damaged vanities and a broken vanity mirror in two months. Very frustrating to try to close up a job and have to drive 120 miles for  exchange of damaged material.</t>
  </si>
  <si>
    <t>Latefah was great.</t>
  </si>
  <si>
    <t>Rashaunda was great.  However, we were transferred to Willis Electric to handle our damaged product and have not heard a thing.  So  not  satisfied with the results so far.  Wish we could get a status on our replacement product.  At least get a conformation that the email we sent with the specific issue is being worked.</t>
  </si>
  <si>
    <t>RASHAUNDA Was great. However, the tech support person at the manufacturer suggest I purchase a new replacement part which would also be difficult to install.  After my call, I learned through a gooogle search a simple reset of the fan remote and receiver might solve the problem. Which it did.  The manufacturer_x0019_s tech should have suggested I try that first.</t>
  </si>
  <si>
    <t>Based on my experience - Home Depot offers contractor services for tile installation however, does not require the Home Depot contractor to use HD products.  How does that possibly help the customer?  Also, this contractor pushed his own acrylic product, ignoring what I requested (real tile).  Very disappointed in Home Depot. So, how do I get your product installed? I cannot, therefore I will not be purchasing HD products.</t>
  </si>
  <si>
    <t>Pamela was very rude and not helpful at all</t>
  </si>
  <si>
    <t>The Slidell Store on I-10 Service road is the worst.  I will not do any business with Home Depot again.  I have yet to hear from the Store Manager.  I''m not satisfied with how my order was handled.  The little compensation was awful for my inconveniences.</t>
  </si>
  <si>
    <t>Stores need to honor the price matching policy. If they don_x0019_t then it shouldn_x0019_t be a thing and there is no reason that it should be done at a managers discretion. I still do not understand why I cannot get the price adjustment on my purchase and why the store is making it so difficult.
Really losing my trust in this company and considering making my business purchases elsewhere. 3 days and still no response on the complaint</t>
  </si>
  <si>
    <t>The rep at Home Depot listened and was receptive. 
The fact that there were problems with the  product still stand.</t>
  </si>
  <si>
    <t>My call was answered quickly and the Home Depot rep was well organized and efficient in addressing my call.</t>
  </si>
  <si>
    <t>The management customer service told me that I was only given the option to shop at Home Depot . I could not get my refund for merchandise that I returned.  I returned it because  I''d made 2 exchanges and  got  same  problem.  I feel  the issue was not  justified.  NOT PLEASED AT ALL WITH THE POLICY</t>
  </si>
  <si>
    <t>worst experience ever.</t>
  </si>
  <si>
    <t>I had a question about a light fixture.  Calling customer support was like a bad version of the movie "dumb and dumber".  They asked me things like whether the light bulb might be burned out, and was I sure that the fixture was LED compatible?  Maybe i should try a different light bulb.  Maybe I should try a different dimmer switch.  He couldn''t answer questions about a dimmer switch and had to ask someone else.  When I told him I had already tried all those things, he was stumped. He suggested that I exchange the fixture for a new one.    Absolutely useless.</t>
  </si>
  <si>
    <t>Tonya helped reassure my faith in Home Depot. She handed my concerns and resolved the issue in less than a day. She is an asset to your organization</t>
  </si>
  <si>
    <t>Replacement parts were sent and installed.  The original problem, no water flow and no light sensor, still exists.  Two phone calls have been placed with Taquana with no return call.
We are going on two weeks without water in our kitchen.
Phil Heery
609-576-1298</t>
  </si>
  <si>
    <t>Taquana was very helpful.  My only suggestion is that you might want to offer an expedited delivery for a charge just in case someone is in a real need for the replacement and cannot wait.</t>
  </si>
  <si>
    <t>Tristan made it happen!</t>
  </si>
  <si>
    <t>Home Depot needs to find a more efficient delivery vendor.  NSD is terrible.  It was been 3 weeks since I requested a return pickup and I have not spoke to one person there.  I have called every day and never get a live person on the phone.  Can home depot process my credit?</t>
  </si>
  <si>
    <t>Did not get a response about warranty claim.  Ended up taking the compressor back and swapping it out for another one.</t>
  </si>
  <si>
    <t>A faulty product sold to me by The Home Depot broke one of my tools. I should be compensated the replacement cost of that tool, not 50% the replacement cost of the tool. This is 100% Home Depot_x0019_s fault as it relates to me as a customer. If HD needs to argue a case with their supplier that is their business. I am 5 out of 10 satisfied, especially considering how much money I spend at the Home Depot annually.</t>
  </si>
  <si>
    <t>I am very satisfied.
Thank you</t>
  </si>
  <si>
    <t>Lorelle was very helpful and provided updates in each step of the process.</t>
  </si>
  <si>
    <t>9 calls to Auburn Store, no return call.  One hour on the phone to 800 number.  Last Rep passed me off top someone for crediting my card, she terminated call unfinished.  So had to visit store the next morning and get two managers involved.  Another half hour lost.
Home Depot cause me to lose my sub-contractors and at least 3 workdays trying to receive this order and proceed with my job.  Home Depot DIRECTLY cost me over $4,000.
But of course nobody will read or give a shit about any of this, so I just wasted more time.
Home Depot is the WORST thing that ever happened to the building industry.</t>
  </si>
  <si>
    <t>I''ve shared them. I had a return but lost the receipt, paid cash so it isn't stored online, my return was declined. I've been a loyal customer for 30 years, shopping several times a week. I almost always have my receipt- this time I didn't. I've watched your give store credit to people for returns without receipts for hundreds of dollars, yet my $150 return of a bad product as declined. You have destroyed my trust in Home Depot- I'll shop where my trust, loyalty, and spending are appreciated.</t>
  </si>
  <si>
    <t>Customer service was excellent!!!</t>
  </si>
  <si>
    <t>I would like to say how nice and professional Takara was in my situation.Takara did everything she could to help me out and she followed up with every step.I_x0019_m so happy she answered the phone when I called and she should be recognized by The Home Depot as she is a true asset to you.Thank you again Takara for all your help and thank you Home Depot for hiring such a nice person,please take care of her and keep her as she made my experience amazing&amp;Very happy customer&amp;Jackie Jones</t>
  </si>
  <si>
    <t>Sherreda was very nice and professional, however she did not get back to me by the date specified nor was she able to resolve the issue (not her fault, but the manufacturer''s) Did not offer any real alternatives to fix the problem</t>
  </si>
  <si>
    <t>She was concerning and caring very helpful. It was greatly appreciated.</t>
  </si>
  <si>
    <t>Last I heard was ill call you back</t>
  </si>
  <si>
    <t>Replacement parts were not available for these lamps, which was disappointing. Customer service was much better than average.</t>
  </si>
  <si>
    <t>Alana was awesome! Took the time to clearly understand the issue, explain the process and followed-up multiple times!</t>
  </si>
  <si>
    <t>no one has gotten back to me regarding my repair, i sent ll the info.</t>
  </si>
  <si>
    <t>The Ridley Park Home Depot has a very unfriendly customer service culture. I think that you guys should send a secret shopper and have an issue escalated to the asm and then the store manager.  I_x0019_ve had previous poor customer service issues in this store but did not take the time to report it.   A lot of the staff there are very condescending. But after reporting my issue to the store manager Wayne. I finally realized the what issue the issue was. The issue is him. He is the store manager and leads everyone under him. So if he talk to me the way he did and hung up on me. I can only imagine what type of example he is setting for his subordinates. Culture of a company is fostered by its leaders. If the leaders are setting a bad example the rest of the staff will follow. I hope this concern is taken seriously.</t>
  </si>
  <si>
    <t>Hector was great to work with! He made everything super easy and efficient. Thank you!</t>
  </si>
  <si>
    <t>There were many mistakes made in the paperwork just getting my name spelled correctly. However through this process Karla was pleasant and always encouraging and promised me she  would make it right and she did. I am so grateful for being able to get some of my money back after being duped into such stupid actions. Thank you Home Depot and thank you Karla! Even when I was  frustrated and short with her she was always kind and patient with me. That women deserves a raise!</t>
  </si>
  <si>
    <t>To have better customer service in the stores or hire people really wsnts to work.</t>
  </si>
  <si>
    <t>Mas disponibilidad en  Karla ayudarnos con Las ofertas denla tienda</t>
  </si>
  <si>
    <t>The problem was never resolved and Joel did not help.
I am very dissatisfied with the two electricians that I talked to in two different Home Depots. Hampton Bay never called or tried to reach me. At this point I will return the ceiling light fixture after the wedding that will be occurring next week.
Very dissatisfied and will not visit the Home Depot for any electrical issues I will have in the near future.</t>
  </si>
  <si>
    <t>Cristian did a excellent job, take the time to try to help me with my problem and he was able to get me a discount in compensation for all the problems I have had with this order</t>
  </si>
  <si>
    <t>No one has reached out to me to follow up or make this right.
I have been a long time Home Depot customer, especially since I''ve become a homeowner. I am extremely disappointed with how this ended and will likely take my business to a competitor, and may cancel my Home Depot credit card.</t>
  </si>
  <si>
    <t>Customer service rep was very patient and courteous and did everything he could do to help.</t>
  </si>
  <si>
    <t>This guy was very helpful and returned my call just like he said he would before he left work. SATISFIED SATISFIED SATISFIED!!!!!!!!!</t>
  </si>
  <si>
    <t>Hector gets all the stars ********! 
I needed the purchase date for my LG washer, which he kindly researched and provided, so I could meet the deadline to extend my warranty with LG, per a letter from LG. 
However, Hector also discovered what I had not remembered: I had purched a FIVE-YEAR repair contract with Home Depot when I bought the washer.  He saved me $130+.   THANK YOU, HECTOR!</t>
  </si>
  <si>
    <t>Karla went above and beyond expectations. She followed up and her concern was appreciated</t>
  </si>
  <si>
    <t>Excellent follow up and customer service.</t>
  </si>
  <si>
    <t>It_x0019_s ridiculous that I have a $600 Cantilever umbrella That I can_x0019_t use because the company that makes them for you will not sell me the part or send me the part</t>
  </si>
  <si>
    <t>Miguel was very helpful. He stayed in contact with me right up until I received the replacement parts. I appreciate his time.</t>
  </si>
  <si>
    <t>NANCY  was absolutely WONDERFUL!  She went above and beyond to help. She was efficient, personable, and attentive and followed up via email every time she could not reach me by phone_x0014_this does not happen in customer service  anymore. 
Your MANUFACTURER, however, was completely UNHELPFUL. The manufacturer refused to accommodate our need to purchase additional shelving for the purchased item. We plan to return the items to find another product that will accommodate our needs.</t>
  </si>
  <si>
    <t>Le service que j''ai reçu par Peter était Excellent.  Il.a fait les suivis comme il le disait ("je vous rappellerai mardi", j'avais un appel de sa part le mardi).  
Pour ce qui est du reste (ce qui ne concerne pas du tout Peter). Je trouve dommage qu'il n'y ait qu'une seule personne qui parle français lorsque nous appelons. Par chance, je me débrouille en anglais, mais je suis triste pour  les personnes pour qui ce n'est pas le cas parce que j'ai essayé à plusieurs reprises lors d'un appel de 2h30 où j'ai été transférée à de nombreuses personnes qui ne parlaient jamais français (anglais ou espagnol).</t>
  </si>
  <si>
    <t>Kayreena was very professional</t>
  </si>
  <si>
    <t>Very pleased with the customer service follow up! Thank you.</t>
  </si>
  <si>
    <t>M</t>
  </si>
  <si>
    <t>All the departments were great in service.  Thank you</t>
  </si>
  <si>
    <t>Diane was great to work with very very helpful.
Awesome ambassador for your company.</t>
  </si>
  <si>
    <t>Edna was great!</t>
  </si>
  <si>
    <t>I do not remember the name of the lady but she provided an excellent service and took the time to find a solution.</t>
  </si>
  <si>
    <t>Thank you for the outstanding customer service.</t>
  </si>
  <si>
    <t>Lipni was efficient, she cared about solving by being kind and attentive. She is very good at her job.
She called the Store Manager to make sure they could change my toilet, she was following me every step of the way by email and phone.</t>
  </si>
  <si>
    <t>Lipni was really good</t>
  </si>
  <si>
    <t>Hi,Maria was very professional and knowledgeable..She resolved my issue''s.and was very kind and polite while doing so.It was a pleasure speaking with her.I was very satisfied and pleased!!!</t>
  </si>
  <si>
    <t>Great customer care!</t>
  </si>
  <si>
    <t>Unfortunately she was unable to help me as the manufacturer of the item that I bought does not supply replacement parts, however Miriam attempted to help and kept me informed of the status.</t>
  </si>
  <si>
    <t>Language barrier made the experience frustrating and confusing.Miriam was very nice and respectful. She got the job done but it was hard.</t>
  </si>
  <si>
    <t>it''ll be a cold day in Hell before I darken a Home Depot again!</t>
  </si>
  <si>
    <t>Omar did what he needed to in order that I could get my needs met. The disconnect was with the manufacturer. Omar requested that they contact me. When they didn_x0019_t and Omar was doing his follow up, Omar gave me two phone numbers for the manufacturer. One was called Customer Care. The numbers were both automated and I had no opportunity to speak to anyone and none of the options were gauged for my needs. I resolved my trouble at my local Home Depot.</t>
  </si>
  <si>
    <t>None at this time.</t>
  </si>
  <si>
    <t>Jose isnt the problem , the mfg is repeatedly making up do things we hav alreadyl done .... 
the pic''s and video are CLEAR enough ......
should take this long for a warranty issue</t>
  </si>
  <si>
    <t>Cannot resolve the broken ceiling fan  until the end of the month. I cannot remove it myself. Bought another identical fan because concerned I would be unable to find the one I wanted if I waited until the end of the month.  SUPPLY CHAIN PROBLEMS.</t>
  </si>
  <si>
    <t>best of class service from HD support!</t>
  </si>
  <si>
    <t>There have been 2 delays in getting my order which was
originally ordered in March,2022.  It has now been two and
a half month''s.   I have a tenant and
contractor on hold untill the window arrives.  Very
disappointed in your service</t>
  </si>
  <si>
    <t>still no resolution to complaint.</t>
  </si>
  <si>
    <t>DJuan was a pleasure to work with. She provided exceptional customer service and followed thru with a follow up call as she stated she would. She was very professional, advised what was needed and once the info was received worked quickly to reconcile the issue. Your help with the matter was very appreciated.
Additional Info - This comment here pertains to the product itself. Home Depot should really look into not selling a product that you cannot purchase a replacement bulb for. This is in regards to the 50w Halogen landscape lighting by Hampton Bay. It has been discovered that you cannot buy a replacement bulb for this light although the bulbs are replaceable. This is not very economical. HD should sell replacement bulbs for the products they sell.</t>
  </si>
  <si>
    <t>I am very disappointed in this decision. I assure you if I had any idea that another site visit was recommended and that the have gladly had someone out to my house again. Instead the Home Depot team did not recommend anything and did not support a transparent price for the product and installation. The ask to be reimbursed to match your competitors pricing for the same work I felt was a very fair request as I would not have given you my business if you would have been transparent about what the installation and the terrible process that is in place for custom installations with Home Depot. The process of showing up to a scheduled install and then holding up the installation unless the customer pays you an additional 1400 is highly unprofessional at best. 
You have a lost a loyal customer as I will not be shopping in your stores any longer or continuing to plan any of my additional home projects with Home Depot. 
Truly beyond disappointed.</t>
  </si>
  <si>
    <t>Thankful for the help, I am not that good on computer. 
Thanks</t>
  </si>
  <si>
    <t>I don''t know how you can't tell me who used my card fraudulently or what they purchased. That makes no sense whatsoever =_x0015_</t>
  </si>
  <si>
    <t>Although Claude did a good job navigating to try and help me find the part missing on my new appliance, had the North Conway front customer service sent me to the store appliance voice mail I would not have spent 1.5 hours on the phone on hold or being redirecting to  serval different C/S people. In addition, the store gave me the wrong# to call for replacement. Thankfully, Claude contacted the store and Cody from appliances called me the next day to have the part shipped to me. Kudos to Claude and Cody. No kudos to the service people  who misdirected me and wasted mine and other peoples time.</t>
  </si>
  <si>
    <t>Communication is KEY! I was told at my local store that the flooring would be delivered on 6/10. It wasn''t No call, no nothing. If I had not called Home Depot, I would still have NO information. Alex, at my local store,has chased down the delivery, and the best he could tell me is that the delivery will be either Monday or Tuesday this week.  The problem is that I have to stay home to receive the order, so I have lost 2 to 3 days.</t>
  </si>
  <si>
    <t>I asked to have a regional manager to give me a call over my concern with the store and I_x0019_ve never heard from anyone.</t>
  </si>
  <si>
    <t>What is the ETA for the light</t>
  </si>
  <si>
    <t>Customer service was dreadful. Many phone calls and e-mails unanswered. Promise dates for service missed with no notice, just did not run up. Trying to find out why was close to impossible. Communications were so difficult I resorted in writing to the Home Depot CEO to seek help. 
There are many lessons to be learnt by Home Depot with this case, hopefully somebody is looking at it and putting corrective action in place so no other customer has to endure what am still going through. I still have yet to get my replacement door fitted</t>
  </si>
  <si>
    <t>Your new policy to down load my military information and send it to get a 10% discount at 80 years old and not a computer person make going to LOWES a better avenue for me and getting my 10% discount.</t>
  </si>
  <si>
    <t>My concerns were understood and taken care of. Very understanding and polite.
Great customer service.</t>
  </si>
  <si>
    <t>I would never, ever trust Home Depot with any purchase again let alone an expensive home project, warranty, or a service plan. You have made me a dedicated Lowe_x0019_s shopper for life.</t>
  </si>
  <si>
    <t>I was extremely impressed with the follow up I care I received.  I was handed off to ViSSANI
who sent the replacement parts within 5 days. The Home Depot rep called back to verify that I had resolved my issue. Great Job HD</t>
  </si>
  <si>
    <t>Your changes in store operations and policies such as forcing customers to check themselves out, forced to use credit cards and your new refund policy has been a rolling turnoff for years now.  The shopping experience you provide is so sub par and every visit appears worse.
     I do not work for you.  I resent that I have to jump through your self- imposed ever more restrictive policies just to shop your dwindling supply and selection of products.  Even when I check online to confirm you have a product "in store" when I get there, it''s  not instock.  Tired of being played.
     I have always been a staunch supporter but your latest policies have changed that.</t>
  </si>
  <si>
    <t>So far I''ve had to resend information I sent Kay R to Darrah. I would have thought the info would be shared and that there would be one person to communicate with.</t>
  </si>
  <si>
    <t>I am extremely disappointed that I could receive full credit on my cc when my card was charged without my authorization when I was out of the country</t>
  </si>
  <si>
    <t>I suppose our next step as a community is to call code enforcement in dekalb county Georgia. Hope to hear you have resolved this issue before we submit our complaint to Dekalb County by Friday June 17th for their investigation of the area in question.</t>
  </si>
  <si>
    <t>My return was simple...
The perrinals did not come back the next year or the year after...
After a 40 min conversation with Customer Care  I was told if I  had my receipt I could get my money back from the store where I purchased them...
I drove 40 miles and the store manager Teresa acted like I was lying...She was rude and unprofessional...
I realize employees are hard to find...
All of my years of shopping there I have never encountered a store manager like her...
No solutions or offers for the defective purchase...
Just NO...
I called and called Customer Care and they also said It was her decision...Home Depot is my store for everything and there are employees there that I love to see and talk to...
I felt unappreciated as a customer and I won''t go back...
I actually live closer to LOEWS...</t>
  </si>
  <si>
    <t>Very good customer service support.  Helped along the entire process.</t>
  </si>
  <si>
    <t>This was a horrendous experience. You do not stand by your slogan of being the lowest price. Nor do you go by your fine print policy of price matching. We bought a THOUSAND DOLLAR GRILL and you guys wouldn_x0019_t price match when my husband showed the Lowes price to the cashier. He also wouldn_x0019_t accept the 20% off coupon for what he got when he opened up a credit card with you guys. When I called the 800 number she would not refund us or call the store manager for us. When I called the store manager myself he would not honor anything. We will never buy from Home Depot again and will be cancelling our credit card!!!!</t>
  </si>
  <si>
    <t>I still haven''t received my parts. So not really happy at all.
Celeste left me a voice message that I had to listen to 4 time to remotely understand what she was saying.</t>
  </si>
  <si>
    <t>Resolve my case in my favor. Customer Satisfaction</t>
  </si>
  <si>
    <t>Linda was a great help, professional and compassionate. However, The store managers I had to deal with were awful. They made an issue created by defected product that you sold me, basically my problem. I am appalled by your management. Will never buy a major appliance at home depot again. Please feel free to contact me (810)730-4481</t>
  </si>
  <si>
    <t>The problems I spent 1 hr and 5 min on the phone with the Home Depot "Support Person" have not been resolved!!!!!
I was a Navy pilot and am a Vietnam Vet.  I was approved for a military discount on Jan. 30, 2022..  I received a confirming email on that date which proclaimed "SUCCESS".  The QR code came up on my computer once.  My account on a smart phone does not reflect my Military Discount so the store will not give me the discount.  My phone tells me to verify my military status and I copy all the relevant info from my DD114 discharge papers and it says "You are not recognized".  I have wasted hours trying to get the discount and no one at Home Depot has helped.  VERY DISRESPECTFUL ORGANIZATION.
Herschel E. Wright
USNR
541-821-3830</t>
  </si>
  <si>
    <t>Must provide a better storage and home delivery service. Product and package was damaged and missing parts. Manufacturer could not replace parts over a month and still the process is still going on.</t>
  </si>
  <si>
    <t xml:space="preserve">The assistant manager at the Knoxville home depot on Kingston pike was outstanding!! Goose went above and beyond to help us with a frustrating situation!! This man deserves a raise!! =
</t>
  </si>
  <si>
    <t>Lorelle was extremely helpful, as well as courteous and personable.  She exceeded my expectations in helping me deal with my issue by sending the perfect online links I needed to resolve it.  Great job and great service. Gives me added faith in Home Depot''s care and concern for its customers.</t>
  </si>
  <si>
    <t>Honestly having to deal with the same situation more than twice has been a little absurd and I feel like a more of a percentage off of my order should have been more. If this new order comes in and it_x0019_s messed up too I_x0019_m really going to lose it.</t>
  </si>
  <si>
    <t>I really appreciated that she gave me her direct contact info in case we got disconnected. We did get disconnected and I didn_x0019_t even have to call her back. She immediately took care of my issue with a follow up email.</t>
  </si>
  <si>
    <t>Home depot has gone down the tubes. I use to enjoy coming into the store to shop for projects. Now, not so much. The employees are unfriendly and racist. Its quite obvious they don''t like their jobs. The parking lots of the many Depots I frequent in South Florida are full of trash, panhandlers (im not speaking of the guys seeking work, at least they are trying)and smell of urine. Going to Home Depot is no longer enjoyable.</t>
  </si>
  <si>
    <t>I don_x0019_t know who Cesar is because I was disconnected several time.  Tina was the only online specialist that was awesome and tried so hard to resolve my issues.  The delivery Company was awful.  Left a damaged box and didn_x0019_t care.  Vicky transport should not be used for delivering items.</t>
  </si>
  <si>
    <t>It took way longer to get here I keeped getting the run around by everyone no one was helpful the last manger I spoke was was not nice and this is not the first bad experience I had here</t>
  </si>
  <si>
    <t>I understand they don''t want to handle sump pump returns probably because of covid.  But how are they supposed to warranty the pump if they won't receive the old one in? I had original box with store number luckily because I didn't have receipt from 2006. The first time I waited 20 minutes for a manager.  And I left without seeing one.The very next day he took care of it right away.  BTW it was a ridged life time pump.  .thank you as he did warranty it.</t>
  </si>
  <si>
    <t>The rep couldn''t help me. I spoke with two people, different calls, neither of them helped. The first one put me on hold to supposedly check on something, never came back. The second was supposed to connect me with someone and never came back, basically hung up. The website is quite poor relative to one's account and how it is set up, to find things like your email that you want to change. And not being able to specify on the website where you want ereceipts sent is just stupid. It has to be done at the register and one must be aware of that. NOT A PLEASED CUSTOMER.</t>
  </si>
  <si>
    <t>This case involved a stolen check from a mailbox. The bank said it was washed and fraudulantly rewritten to home depot for a totally higher amount. I filed a police report and a postal inspectors report. In the end I feel home depot is at fault for letting the check be used without asking for id. Nobody can see the fraudulant check since your store ach it and hands it back. My wifes signature had to still be on it. My question is whether it was even a female that used it? Se are sniors in a fixed income and cant afford to be out the $511.47. We have another meeting with our bamk monday as they were filing a dispute with Home Depot as well. I hope to see our money refunded to our acct.</t>
  </si>
  <si>
    <t>Make sure the material customers order arrive on time. I lost a big job due to no flooring. Then get made feel like a asshole and laughed at when it was your  Employee fault. I had to drive almost 2 hrs out of the way because your manager had authority issues.</t>
  </si>
  <si>
    <t>Still waiting for credit on the return. This has been the worst of the worst. Someone do something and take care of this mess.</t>
  </si>
  <si>
    <t>I got a HD credit card wanting to take advantage of no finance promo for my wood flooring project but because of the customer service I got from the customer rep and Monica I have closed my account. Needless to say I will not be shopping at HD very again!</t>
  </si>
  <si>
    <t>You lost me as a shopper</t>
  </si>
  <si>
    <t>You can''t do any better that what was done.</t>
  </si>
  <si>
    <t>Couldn''t find reciept.  Need other ways to look up.</t>
  </si>
  <si>
    <t>No, not with Sarah or her department.  Sarah is a terrific customer service representative for which the Home Depot organization is extremely fortunate to have.  Sarah should be recognized by your organization for the impeccable service she  gave me.</t>
  </si>
  <si>
    <t>The result of my call was the refusal to honor my request to have the large purchase put through the bid room.
I did as the employees requested and got done out of the sizeable discount.
Disappointment is an understatement.
Home Depot refused to even attempt to partially compensate me for "their" mistake with a store gift card.
I will shop at your store....but much less.
I think your methods are without honor, and my less frequent visits will substantially affect your company''s revenue....which will be far greater than the discount that you deprived me of.
Next time, do the right thing.</t>
  </si>
  <si>
    <t>My still has not been resolved. The special order that I made on December 8, 2021 has still not been issued and several commitments made by Home Depot personnel were not delivered on. Now, once again, I have to spend my valuable time following up with what appears to be a somewhat incompetent staff at the Silver Spring, Md Home Depot. If someone care to follow up th Order Number is: H2551-258468</t>
  </si>
  <si>
    <t>Your third party service plumber John Corliss in the Lancaster, California is not dependable and is price-gouging your customers. I had an emergency water heater that was under Rheem warranty, and it was like pulling teeth to get assistance. It took approximately one week to get someone from that office to call for an appointment, and the only reason they called is because I filed a complaint with the Better Business Bureau. Case # 27127922. I ended up purchasing another water heater and paid for labor with another plumber because of this poor service. Also, the female customer service representative in the Home Depot store was very dismissive when I asked about how to get assistance with the Rheem water heater, she told me to bring in the water and exchange it for another one and didn''t consider or care if I had the means to remove and bring in a whole water heater. She didn't provide the warranty home service details which would include having home depot pick up, exchange, and install the water heater as I'd pay for the difference between the old water heater and the new one. Took hours calling around to get that information. Absolutely, disappointed, never again will I purchase another item from Home Depot!!!! Especially not at your Lancaster, California store. I filed a complaint with the BBB regarding your 3rd party plumber John Corliss, not returning customer calls, unavailable during plumbing emergency, then price gouging regarding labor costs. After the plumber's office finally called, I canceled the appointment and opted to go with another plumber I could depend on and trust. Absolutely horrible!!! BBB complaint Complaint #16356997.</t>
  </si>
  <si>
    <t>Brenda was extremely helpful, patient and friendly, great job!</t>
  </si>
  <si>
    <t>Bianca understood the my problem with our tree lights and worked very hard to solve the situation.  She went above and beyond to find the part we needed, but it wasn_x0019_t in stock. She asked a few questions and discovered the problem with our tree lights and came up with the solution that allowed out tree to light with all white lights&amp;which was what we like. We can_x0019_t change the lights but we don_x0019_t need or want to!  Thanks to Bianca. She is a great customer service employee for Home Depot!</t>
  </si>
  <si>
    <t>I wish I didn''t need to contact customer support at all, but my issue was taken care of quickly and easily. The representative was friendly and helpful.</t>
  </si>
  <si>
    <t>Transaction was easy to complete. The representative was well spoken, patient, and polite</t>
  </si>
  <si>
    <t>Hugo really made a difference in the outcome of this whole process. He kept in contact with me and kept me informed of the status. The only thing that annoyed me was the vendors delay in sending the replacement part for my cart. But finally it_x0019_s resolved and over with.
Thanks again to Hugo</t>
  </si>
  <si>
    <t>I feel it should have been resolved a lot faster</t>
  </si>
  <si>
    <t>Broken item and now it will take 4 to 6 weeks to get a simple magnet!</t>
  </si>
  <si>
    <t>Derrick was awesome!  Understood my issue and solved it without hesitation.</t>
  </si>
  <si>
    <t>It has been nearly 6 months since we contracted with home depot to install a fence in our backyard.  If I did not get involved with the permit process, we would still be waiting for the approval.   Now we are told the fence is estimated to be delivered sometime late January and at that time we will be placed on the schedule for installation.  I understand due to covid there have been delays,  but it seems that 7 to 8 months to wait for installation is excessive,  We chose homedepot because we were confident that the process and installation would be done to high standards, considering your costs to install are higher then any other fencing company.  We are very disappointed and our confidence in the company is gone.  We are hoping the installation of the product is done to high standards and would like you to make sure the company does it job correctly because THD fencing does not seem to be a good company to represent HomeDepot</t>
  </si>
  <si>
    <t>Jade was helpful but seemed to have her hands tied being stuck between the manufacturer and myself. This was a very long and drawn out process for simply trying to replace drawer slidders. So much so we gave  up on this this and went to a competiter and purchased a new box..</t>
  </si>
  <si>
    <t>Very helpful.</t>
  </si>
  <si>
    <t>When I had a different issue and went into the store the associates there were not so pleasant.</t>
  </si>
  <si>
    <t>I haven_x0019_t received the replacement light string that was promised so until it arrives I can_x0019_t close this case Hopefully it will arrive as promised Too late for this Xmas season but there_x0019_s next year to look forward to! Kizy was very polite &amp; professional and communicated well!!</t>
  </si>
  <si>
    <t>Thank you for the follow up on a stripped screw that came with workbench .  HD called me up and verified it would be shipped to my house. 
Thank you</t>
  </si>
  <si>
    <t>Kizy was amazing. She was efficient and professional and provided world class customer service.</t>
  </si>
  <si>
    <t>Kizy was supper amazing to deal with. She dealt with my needs professionally and help me resolve my issue.</t>
  </si>
  <si>
    <t>I still do not have resolution. I have a Christmas tree that I bought in November that stopped working. No replacement part arrived. We will be returning the tree asap.</t>
  </si>
  <si>
    <t>Was very happy with Alberto_x0019_s follow up and seeing that we were taken care of.</t>
  </si>
  <si>
    <t>I was told I would receive an email from Home Depot and/or the mfg regarding my issue. So far I have not. My issue is not resolved.</t>
  </si>
  <si>
    <t>Manny Gon;zales  and a manager went out of their to help me get a refrigerator when my warranty company did nothing  to speed up my need --I am retired senior citizen, handicapped and had to have my medicine refrig.  They told me 2 weeks before any help after I had been living out of ice chest -well the HD in CC. -after I told me my problem- chose to help me right away -they gave me half off and Manny delivered it the same day---These two people need to be recognized  .. It was so special to me and heartwarming Thank you HD and Manny and the Manager that morning.</t>
  </si>
  <si>
    <t>Dedeo resaltar la labor y el compromiso de Telma, la cual en todo momento me mantuvo informado sobre los avances de mi caso y siempre buscó alternativas para cumplir con los procesos de la compañía y a la vez mi satisfacción como cliente. Y aunque no se hubiera encontrado alguna opción  a mi favor, siempre estuve satisfecho con el trabajo de Telma.</t>
  </si>
  <si>
    <t>Thanks for all your help</t>
  </si>
  <si>
    <t>I was missing a remote control for a clearance Christmas tree I bought the year before. Unfortunately i didn''t keep receipt for the year and I no longer had the reward credit card I purchased it on. I tried giving the upc code as proof of purchase but that wasn't good enough. I did not have time during Christmas to go to store to have costumer service find receipt. Not sure why it couldn't be done virtually?? I explained my daughter is currently in the hospital and my husband had just had a surgery so I an not running around and I rather just buy another remote for tree if they can't warranty it. They said no. It's somewhat frustrating how annoying this was but ultimately I don't care right now. I do appreciate they are supposed to be sending a $50 ,gift card but im still not able to purchase the remote controller at store so....?</t>
  </si>
  <si>
    <t>Gary did an outstanding job.  Very helpful and followed up to let me know the status of my request.</t>
  </si>
  <si>
    <t>Gary was great only issue that I had was that he needed a copy of the receipt in order to get the missing leg for my reindeer which was a gift from my sister.</t>
  </si>
  <si>
    <t>Only thing that made the process more difficult is the system used by CS agents was apparently extremely slow so the whole transaction took far longer than necessary. CS agent was very helpful.</t>
  </si>
  <si>
    <t>No matter what it is, you don''t pay Kenneth enough.
He was patient, thorough, polite, and you need more like him!</t>
  </si>
  <si>
    <t>Kenneth was great! Excellent communicator!
HD''s price-match policy should clearly state that it does not honor comparisons to Amazon Prime prices. Even better, HD should change its policy to include matching Amazon Prime. If prices are the same, I'll choose HD every time. This time, I had to go with Amazon Prime.</t>
  </si>
  <si>
    <t>He did not know the answer to my question and would get back to me in 48 hrs.  In 7 days i was asked for my receipt, still no answer.  You are not the company to call for help
Joel Fritsche
818 257 4661</t>
  </si>
  <si>
    <t>Rep was very very polite and nice. The system did not allow her to contact anyone to help with problem. I still have lights that do not work.</t>
  </si>
  <si>
    <t>JAVIER was very helpful and courteous.  He was a pleasure doing business with.</t>
  </si>
  <si>
    <t>con personal tan eficiente como el Sr. DAVID. no hace falta mejorar nada.   Simplemente reclutar gente tan extraordinaria como el.</t>
  </si>
  <si>
    <t>Asta la fecha de hoy, estoy muy contento con todo en home depot GRACIAS.</t>
  </si>
  <si>
    <t>Considero que la atención fue oportunidad 
Y genero en mi tranquila la forma que me hablo la persona que me atendió..</t>
  </si>
  <si>
    <t>It_x0019_s been a couple of days and I have not received a callback or email from store manager concerning my experience at his store with employee Desiree. I would like to be able to get a full refund or be able to exchange $29.99 exterior motion sensors lights</t>
  </si>
  <si>
    <t>My $100 a piece cordless blinds no longer work properly after only 2 years &amp; no refunds no nothing &amp; I thought at least give me 50% back .. I mean after only 2 years  and not working&amp; I can only imagine what they will be like in another 2 years&amp; so needless to say I will only be buying Knick knacks at Home Depot and not any major things</t>
  </si>
  <si>
    <t>The customer service helped resolve a difficult issue and went the extra mile for me which I really appreciated. She was very thorough and patient and obtained my contact information to keep me updated on if we could find and replace the damaged part. I appreciate Home Depot having such great customer service.</t>
  </si>
  <si>
    <t>Customer Service was very helpful.</t>
  </si>
  <si>
    <t>I believe the changes to military discounts is very confusing.  Some staff were NOT very knowledgeable to new changes!  I had to physically go to our local Home Depot store and receive assistance from the store manager who was very helpful.  I may direct my business to Lowes as we have not had these type of problems with military discount policy.  I think this is very poor way to treat veterans.</t>
  </si>
  <si>
    <t>Alexis was very helpful. He understood my problem and was able to find resolution right away.</t>
  </si>
  <si>
    <t>Alexis resolved my problem immediately in a very professional and caring manner.  Excellent customer service.</t>
  </si>
  <si>
    <t>Alfredo was very helpful =M</t>
  </si>
  <si>
    <t>Great customer service from Daniela. She was extremely helpful and answered all my questions.</t>
  </si>
  <si>
    <t>They were unable to take care of my problem on the first call, but they did follow up the next day. Should have been easy to get a spare remote for my ceiling fan in the store though. I will be waiting another week for it to come in the mail.</t>
  </si>
  <si>
    <t>My question was answered and was very happy. If I had read the smaller print in my fans manual...I would have found my answer.</t>
  </si>
  <si>
    <t>Too many request for uncessary things. I only need a stand that was not in the box.</t>
  </si>
  <si>
    <t>Wished they could have overnighted my part because I had a Xmas tree that didn_x0019_t light for xmas</t>
  </si>
  <si>
    <t>Could have had a replacement item in store but did not.</t>
  </si>
  <si>
    <t>Emeralds was very thorough in gathering information to answer my question.  She emailed a few times to update me on the progress getting the correct answer.  She did get the answer and shared the information quickly.</t>
  </si>
  <si>
    <t>I wish there were more Dalelas in the customer service field. She was extremely helpful and very pleasant to speak with.</t>
  </si>
  <si>
    <t>The phone options given when calling in for help don''t make it easy to either choose an accurate option or connect with a person. That's where you phone customer service fails.</t>
  </si>
  <si>
    <t>Renae was excellent as was the gentleman who transferred me to her..
They were both very thorough, professional and had superb communication skills. Thank you for answering all of my questions promptly and professionally. Have a great day.</t>
  </si>
  <si>
    <t>Great service!!!!</t>
  </si>
  <si>
    <t>Don_x0019_t send contractors in to peoples home 
Who try and rip them off   Cooper Flooring wanted several thousand dollars for flooring repair and wanted cash. They told my wife not to go through Home Depot.   Made complaint to our Home Depot and customer service never got a return call from manager or from customer service when I submitted our complaints.  Home Depot decided to keep a thousand dollars of our money when it was discovered they didn_x0019_t have any other flooring vender to send us</t>
  </si>
  <si>
    <t>I ordered a tool for pick up. The store canceled my ordered. The money was credit to my account; however, there was a 3-5 day hold on my card right before Christmas. They weren_x0019_t able to order from another store, so I was unable to repurchase the the item because of the hold.</t>
  </si>
  <si>
    <t>ENID WAS KIND, UNDERSTANDING AND SEEMED DETERMINED TO RESOLVE MY ISSUE.  IT IS VERY RARE TODAY TO FIND EMPLOYEES SO DEDICATED TO DO THEIR JOB.  I previously had spoken to several Home Depot employees who couldn_x0019_t care less about resolving my problem and I was truly dissatisfied.  WHATEVER YOU ARE PAYING ENID IS NOT ENOUGH!!!</t>
  </si>
  <si>
    <t>NEW Veteran Discount not working for older people with no smart voices???? Do you need older people to buy things at your store????   Called your Headquarter your cheap system would let to talk to Mr., Nash with her extention number&gt;&gt;    Bad  Service at Headquarters   Call me anytime to explain in detail Call 858-487-9719t.</t>
  </si>
  <si>
    <t>Our oven got charged to "quote" status due to adding on a grate that wasn''t in stock. I ordered a second oven in order to get it in time for Christmas. The problem I had was that the money disappeared from our account for the first one as well, and I've spent 2.5-3 hours total on the phone between PayPal and Home Depot trying to get it fixed. Most people were friendly at Home Depot, but the second woman I spoke to was very rude and demeaning. I decided never to buy another large appliance due to this experience. My husband's company just folded a few days ago, and though it was easy and pleasant to cancel the second order, the first one remains a mystery with $1,700 missing from our account for over a month now. I would not recommend Home Depot after this experience.</t>
  </si>
  <si>
    <t>I was pleasantly surprised to receive a gift card to replace an item that wasn_x0019_t working. I truly appreciate Home Depot standing by their products</t>
  </si>
  <si>
    <t>We''re still waiting for a reply to see what they are going to do for us. We don't want to comment any further until this matter is resolved.</t>
  </si>
  <si>
    <t>I was looking for a part that I believe Home Depot should carry. This is the power adapter for a Christmas tree that I purchased at the store or online. Since this is something g that can break and is not serviceable. It would be nice to be able to purchase a new one from the same place I got the tree. 
I found it on Amazon and have already ordered it.</t>
  </si>
  <si>
    <t>Home Depot did not stand behind the PEGASUS faucet I purchased for my shower.  The cartridge failed and the hot/cold water could not be regulated.  As a result, I had to search extensively to find Chicago Faucet Shoppe for a replacement at a cost of $399 since it is discontinued and no longer readily available.  Home Depot did NOT stand behind the product sold to me.  VERY DISAPPOINTED!!!</t>
  </si>
  <si>
    <t>Taquana went the extra mile for me! I was looking for a part for a ceiling fan not even purchased at HD.  Although she was unsuccessful her efforts were appreciated</t>
  </si>
  <si>
    <t>Taquana was very helpful and had a very pleasant attitude.</t>
  </si>
  <si>
    <t>It was probably more difficult during this visit to rectify the warranty refund than it should have been.  I had to return the next day and work with a manager to get satisfaction re: the failed home depot product that broke within the warranty period.  The manager was very helpful and was able to process the replacement of the failed product.</t>
  </si>
  <si>
    <t>Not supporting customers missing items</t>
  </si>
  <si>
    <t>Angela did an outstanding job throughout our interaction.</t>
  </si>
  <si>
    <t>No one can answer how I receive an in store military discount without having a QR code.  I tried to get one using my wifes phone and couldn''t figure it out after spending 20 minutes on the HD app.</t>
  </si>
  <si>
    <t>Not hire subcontractors that don''t perform. Waited 9+ months for service that didn't happen. Meanwhile, you held almost $2900 for those 9 months without any compensation to us. Why would I ever do business with your company again???</t>
  </si>
  <si>
    <t>Excellent customer service</t>
  </si>
  <si>
    <t>I had to waste a lot of time to get to the right contact for the warranty claim on ECOsmart LED bulbs.</t>
  </si>
  <si>
    <t>More staff on the floor</t>
  </si>
  <si>
    <t>She listen to everything I had to say, and she proposed a possible solution, which ultimately worked out with me speaking with the store manager and coming to a resolution</t>
  </si>
  <si>
    <t>I was trying to find a way to register for a military discount. All I received for help was the run around. Very disappointed in customer service.</t>
  </si>
  <si>
    <t>Bad lights that just needed battery''s but she told me to take the whole thing back to the store.  Now I have to pack them up and go back and TRY to find the same this</t>
  </si>
  <si>
    <t>The agent was nice and very knowledgeable</t>
  </si>
  <si>
    <t>Paula es excepcional y muy agradable. Como decimos los Boricuas, "se la comió". Tremenda empleada</t>
  </si>
  <si>
    <t>Paula es una persona muy amable y supo resolver de manera rápida y adecuada la situación</t>
  </si>
  <si>
    <t>Anika was awesome to speak with. Very professional and courteous.  When she told me on Monday during our call that she would email me by Thursday, I was very happy.   When Anika emailed me Tuesday, only one day later with a temporary solution I was thrilled!  On Thursday the delivery man dropped us a new foot pedal.  All in 4 days!   That is amazing customer service.  Thank you!  Thank you Anika!</t>
  </si>
  <si>
    <t>It felt like pulling teeth to get answers I needed. And at the end of the day, I still wasn''t able to get what I needed. Found a third party vendor to get a replacement item for a ceiling fan bought from your store, since you don't seem to carry them. Ridiculous.</t>
  </si>
  <si>
    <t>I never received a callback as I was promised, before Christmas. I never received an email detailing the next steps to take, if I was unable to be reached by phone. The product didn_x0019_t work out of the box - it took an hour to put it together, outside in the cold. Very disappointed, time to hit social media</t>
  </si>
  <si>
    <t>Loved that she set it up, scheduled a follow up call, and sorted everything out! Super satisfied!</t>
  </si>
  <si>
    <t>Product couldn''t be found in your sources, I stumbled on the solution to fix the problem but I gave Janelle a "A" for effort because she did try and she kept me informed.</t>
  </si>
  <si>
    <t>The Manager Mark over lawn and garden at the north Jacksonville FL. location needs to be reprimanded due to non-people skills.</t>
  </si>
  <si>
    <t>Diego was awesome in trying to make things right with us regarding the Cadillac, MI store.  He followed up several times and stayed on the issue until it was resolved.  Wish there were more kind and caring persons like Diego in the world.  Thank you</t>
  </si>
  <si>
    <t>Better cashier coordination and management.
Applications for Home Depot cards should not be filled out in cashier line.
More Cashier''s.
I have spent a lot of money at Home Depot. I shouldn't have be told to go to another line when I have been waiting long enough because of the line I was in?
Do you want me back?</t>
  </si>
  <si>
    <t>The service at the Midtown store on Ponce de Leon was absolutely terrible.  Your team at the customer service desk was rude, lazy, and unwilling to help, and deal with a more complex issue.  Luckily, Diego on your customer service phone line was fantastic and handled my issue expeditiously and with a smile.</t>
  </si>
  <si>
    <t>This is the middle of the Holiday season and is not the time for an issue such as "Logo permission" to be resolved.  In early January I can see getting a reply but not just yet.  
Even though I was told the turn around is usually 48 hours and it has been much longer, I can understand the time delay.
Cheers
Alan Kindree
678 697 6566</t>
  </si>
  <si>
    <t>Imari was great, always stayed in touch. I could not ask for a better experience.</t>
  </si>
  <si>
    <t>The time factor is not what I was told or expected. I was adamant about which window manufacture would get to me quickest. this was recommended</t>
  </si>
  <si>
    <t>This process is ongoing. The damage done to my home is still being repaired. The people involved have been very friendly and helpful but I will not know how I feel about the resolution until everything is settled.</t>
  </si>
  <si>
    <t>Nothing has been done to fix the issue. I get lots of calls saying they are working on it with the insurance adjuster (Sedgwick) and the sub-contractor (ARS Rescue Rooter) . I called this in around December 9th. I still have a mess in my house.</t>
  </si>
  <si>
    <t>Terrible, terrible, terrible  custom service</t>
  </si>
  <si>
    <t>Improvement needed regarding Husky products.</t>
  </si>
  <si>
    <t>Every time I call in to talk to Jessica to get status or instructions, she doesn''t answer the phone and I can't get her to return my calls after leaving messages</t>
  </si>
  <si>
    <t>Jorge was thorough and followed up. Still don_x0019_t have answer from manufacturer on status of missing stakes that go to my purchased candy canes.</t>
  </si>
  <si>
    <t>Jorge was extremely helpful with taking care of my issue. He even called me back a few days later to update me on my replacement parts. He told me I_x0019_d have it in 7 to 10 days but received it the next day. Thanks to Jorge for his excellent customer service.</t>
  </si>
  <si>
    <t>Customer service was the best much more than expected</t>
  </si>
  <si>
    <t>Diego, Was very understanding, polite and extremely efficient. He would be a credit to any organization</t>
  </si>
  <si>
    <t>Terrible warranty program</t>
  </si>
  <si>
    <t>Ericka was professional, courteous and attentive to my needs. I_x0019_d score her a 10+. She_x0019_s an exceptional employee.</t>
  </si>
  <si>
    <t>Tania was great! She was very pleasant and professional. She understood the part that was damaged and completed the replacement process promptly.</t>
  </si>
  <si>
    <t>They could not help me with my issue.</t>
  </si>
  <si>
    <t>I probable won_x0019_t be back until you do something about your military discount. I do not carry an I Phone; therefore, can not get the discount. Also, I am 81 years old, on fixed income and depend on as many discounts as I can get. I know the discount is a privilege, but I have come to depend on it.  I live in an house which is 52 years old which I must maintain. I just bought approximately $1,000.00 worth of carpet at HomeDepot with out a discount. That really shows how much you appreciate those of us who served so you can have the freedom you are enjoying. 
Thanks for reading this and enjoy your bottom line.
Joseph W Culp, USAF</t>
  </si>
  <si>
    <t>Too many balls dropped on this order.....extremely frustrated!</t>
  </si>
  <si>
    <t>Marcelo was nice enough but frankly insulted my intelligence with his claim that a cashier was "working to expedite my refund".  
I really don''t think he understood the seriousness of the situation and the level of culpability that the supervisor in the St Joseph store(Liz) opened Home Depot to with her repeated statement that "it is home depot's policy that refunds take 24 to 48 hours to post to a customer's bank".. she even claimed that this was posted on Home Depot's website.  That would be criminal fraud and theft if true... hedge fund managers have gone to federal prison for arbitrarily holding investors funds to "pad their own balance sheets".</t>
  </si>
  <si>
    <t>nothing was accomplished except to vent my frustration and my waste of time on something that never should have happened at the store when trying to make a payment.</t>
  </si>
  <si>
    <t>It_x0019_s impossible to talk to anyone who has experience, knowledge, or authority.</t>
  </si>
  <si>
    <t>Iyanna was very helpful and followed up to make sure everything went well.</t>
  </si>
  <si>
    <t>Kyle was a very friendly, knowledgeable, and helpful.  He is an excellent asset to your company.</t>
  </si>
  <si>
    <t>The Glacier Bay double stainless steel sink I purchased for $349 is NOT A QUALITY PRODUCT. It appears cheaply made - it has a _x001C_tinny_x001D_  sound to it and scratched the first day we had it installed. If I didn_x0019_t have to go through the cost of having a plumber take it out and reinstall another sink I would_x0019_ve brought it back but I am deeply disappointed in the quality of this product that Home Depot sells and I shouldn_x0019_t be surprised since it is made in China.</t>
  </si>
  <si>
    <t>My problem was with missing parts. He was polite and helpful. However it is disappointing when parts stayed as included are not.</t>
  </si>
  <si>
    <t>Osver was a perfect example of what a customer service person should be.</t>
  </si>
  <si>
    <t>Great customer service and much appreciated!</t>
  </si>
  <si>
    <t>The Home Depot closing manager at Harper woods location was extremely ghetto and un-professional and rude. She_x0019_s the reason why corporate was called.</t>
  </si>
  <si>
    <t>Janet  was extremely helpful !</t>
  </si>
  <si>
    <t>Great job. She took care of the issue</t>
  </si>
  <si>
    <t>chat was worth  zero value - all 3 chats, same issue and all providing conflicting information.  So frustrating.</t>
  </si>
  <si>
    <t>Not take two months to return my money. I think I talked to every one that works there. Was told multiple times I would receive a phone call. I had to call back many times to get my cards resolved. I_x0019_m still waiting to get my money returned. I was treated very unfairly. I was held up for weeks on do my repairs. What I get my money back. I will take my busy to Menards</t>
  </si>
  <si>
    <t>Kenya was extremely courteous and attempted to be helpful.  However, this was regarding a pickup order and she was unable to reach anyone at the store (they would not answer her call).  Kenya was "A#1".  The store-pickup experience and the ability of customer care to assist deserves a failing grade.  No fault of the Cust Care Rep.</t>
  </si>
  <si>
    <t>I''m still waiting to hear about my military discount</t>
  </si>
  <si>
    <t>Service representative was very professional and friendly.</t>
  </si>
  <si>
    <t>I am extremely dissatisfied with not only my customer experience with your so-called customer support team, but buy the products I was sold by Home Depot with warranties that they are not willing to stand behind. I spent over $20,000 on products from Home Depot for the renovation of my bathroom I spent $1600 on shower doors that are matte black finish and the paint started to peel the day they were installed. If Home Depot has done nothing to resolve the situation. I have contacted the consumer affairs division I have started writing negative customer reviews on every site I can find and I am now considering small claims legal action. I will never shop at the Home Depot again and I am now shopping at Lowe_x0019_s</t>
  </si>
  <si>
    <t>Joezelle was awesome to deal with. Very helpful. She kept in touch by email &amp; phone to let me know what was happening. I really appreciated her efforts on my behalf. Great customer service!</t>
  </si>
  <si>
    <t>This was a quick and painless process Joezelle painted a very clear picture of the process and time-line. Ive had to get replacement parts from other brands in the past and they were a nightmare to deal with.</t>
  </si>
  <si>
    <t>Alberto provided me with excellent customer service.  Other businesses could learn a lot from him.  He treated me with respect and his communication with me was outstanding.  I really felt like he cared about my issue and solved the problem.  I am truly impressed with his skills.</t>
  </si>
  <si>
    <t>Thanks to Adolfo for the quick resolution for my faucet issue and unprompted status follow up!</t>
  </si>
  <si>
    <t>I was told that all the parts I was missing would be ordered and delivered by Sunjoy then I got an email from sunjoy  that they are not delivering anything and that it has been referred to management back at Home Depot so now I still have no gazebo or any parts coming. No one knows including me when i will have my missing parts.</t>
  </si>
  <si>
    <t>Management at the Ludington mi location is less then accessible</t>
  </si>
  <si>
    <t>Sergio was prompt and very helpful</t>
  </si>
  <si>
    <t>Alan was extremely helpful. He explained everything very well and I recieved my replacement parts very quickly.</t>
  </si>
  <si>
    <t>Excellent service.  Helpful and kind.</t>
  </si>
  <si>
    <t>Andrea was great thanks.</t>
  </si>
  <si>
    <t>Andrea was very helpful and understanding as to what we needed. She took care of it.</t>
  </si>
  <si>
    <t>I still haven_x0019_t got resolution to my problem. I was hoping Andrea would call me back instead of an email so I could ask her a few questions.</t>
  </si>
  <si>
    <t>Still don''t know when my replacement part is available or coming in. Waiting for an answer or email.</t>
  </si>
  <si>
    <t>i HAVE NOT YET RECEIVED THE MISSING PARTS, BUT I WAS DELIGHTED WITH THE EASE WITH WHICH I WAS PROMISED REPLALCEMENT PARTS.</t>
  </si>
  <si>
    <t>Miguel was very professional with his knowledge and has a great attitude for dealing with the public. I was very pleased with his help!</t>
  </si>
  <si>
    <t>Gazebo I purchased lost a couple large sections of roof panels. Apparently Home Depot does not carry this product and does not have any parts available</t>
  </si>
  <si>
    <t>Peter went above and beyond to make my experience perfect!!!</t>
  </si>
  <si>
    <t>Pedro was so nice and helpful. Made our issue very easy to be resolved. He gets an A+ in our books and makes us have confidences in buying something large again from Home Depot.</t>
  </si>
  <si>
    <t>No   All my needs were met. Your customer service through your team member enabled me to make contact with the vendor who provided the product I was in need of. 
Thank you 
Just to mention that the company you referred me to to receive the product I needed was exceptional in their customer service.  I am totally satisfied.</t>
  </si>
  <si>
    <t>Too much detail for such a minor request!!</t>
  </si>
  <si>
    <t>No thanks
Love this store</t>
  </si>
  <si>
    <t>DONDRE  was very helpful and courteous.  Follow up to my concerns was very timely.</t>
  </si>
  <si>
    <t>Dondre was great in assisting with my problem.  He also followed up to ensure all was resolved.  Thank you!</t>
  </si>
  <si>
    <t>Improve your service and customer relations.</t>
  </si>
  <si>
    <t>Jorge was fantastic. I did not receive my hardware with my product. He was able to fina a solution however the manufacturer did not respond in a timely manner and when he tried to do a work around the system did not let him but he did resolve it.  It took a few weeks to resolve but Jorge co tacted me 1-2 times a week to keep me informed.  Great work by Jorge</t>
  </si>
  <si>
    <t>no problem</t>
  </si>
  <si>
    <t>Jorge was great. He deserves a raise.</t>
  </si>
  <si>
    <t>Jorge was professional and very helpful!</t>
  </si>
  <si>
    <t>I called to find out how to register our new refrigerator.  I was passed off to another person who said they would have someone from the warranty department contact me, but they never did.  I still do not know how to register this new purchase so I''ll just hang onto the receipt.</t>
  </si>
  <si>
    <t>Nancy was fantastic.  She understood what I needed, ordered the parts (for free) and checked in with me twice to confirm the order was in process and had shipped.   She really went the extra mile to ensure my request was fulfilled and communicated fully with me.  A++++ to Nancy.</t>
  </si>
  <si>
    <t>Nancy was extremely professional and helpful, taking the time to solve my problem!</t>
  </si>
  <si>
    <t>I  went through 5 different person including Hampton Bay and going to home Depot for help, after returning from home depot I decided to call customer service one more time, I got Ryan and he was very helpful and caring  to my needs; Ryan save the day. The company needs more customer service people like Ryan.</t>
  </si>
  <si>
    <t>Very good customer service.</t>
  </si>
  <si>
    <t>Its a shame that I waited 16 days (2 different calls) for Hampton Bay to resolve the issue of the broken leg on the end table that i ordered.  Since they could not tell me a date the correct leg would be delivered, i decided to return the item</t>
  </si>
  <si>
    <t>Antonio helped me greatly with my issue, he followed up to make sure I received my replacement parts. Seemed to really care about my case, Great Customer Support!</t>
  </si>
  <si>
    <t>Antonio had Glacier Bay send the parts but  the plumber 
 said the parts are not the issue it is a defective faucet.
 I purchased 3 at the same time and the other 2 are fine
 with not leaking or crack.
 I have a video on my cell phone from the plumber if that
 will help solve the problem with the defective faucet.</t>
  </si>
  <si>
    <t>I would not deal with Cynthia again. She gave me empty promises, the wrong e-mail address to send my pics to, and after a week I still did not hear from her. 2nd call I dealt with AleJandro M. Very nice guy, knew he was doing. However, I received 1 wrong part. So the 3rd call I talked with Jose Z. He was very helpful and I hope my situation is resolved. He sent me a gift card, that was nice because I like to shop at The Home Depot.</t>
  </si>
  <si>
    <t>I think Liliana went above and beyond any customer service description she had for her job. She even reached out to me to make sure that I understood the email and a voicemail that she had left. She is very efficient and thorough. An incredible at her job she is definitely another reason why I keep shopping at the Home Depot.</t>
  </si>
  <si>
    <t>Delisha is very professional, patient, efficient and  friendly. She helped me navigate through my request to purchase replacement parts for my gazebo.I would highly recommend her when you want excellent customer service!!!Thanks Delisha</t>
  </si>
  <si>
    <t>Delisha was amazing and professional. Two previous phone operators conveniently hung up on me after taking all my info, being of and on hold. They could have called back if they really wanted. Delisha promised that if line cut she would call. She called as a follow up two days later. You need more of her. I applaud her kindness and willingness to help.</t>
  </si>
  <si>
    <t>Vivian went the extra mile to keep in touch and let me know what you''re supplier wanted from me and what they decided about my issue. I was very disappointed in their decision not to replace the mismatched marble splash on my vanity. If we had not installed it already, I would have returned it. But Vivian did an excellent job. Let her know that I really appreciated her help.</t>
  </si>
  <si>
    <t>Stephanie was very courteous and professional.</t>
  </si>
  <si>
    <t>Stephanie was very professional and courteous.</t>
  </si>
  <si>
    <t>Stephanie was great!</t>
  </si>
  <si>
    <t>Shequila was outstanding! She went above and beyond to resolve our issue. She should be recognized for the very best customer interactions and service provided. It was a pleasure working with her. Thank you</t>
  </si>
  <si>
    <t>Home Depot was unable to identify my ceiling fan for parts even though I provided the Hampton Bay model number and pictures of the fan. 
Very poor service.</t>
  </si>
  <si>
    <t>Alyson was great.  She spoke very well and I could understand.  She understood the issue immediately and went to work.
I received what I needed within a few minutes.</t>
  </si>
  <si>
    <t>Taneisha did an excellent job!</t>
  </si>
  <si>
    <t>I would like to thank Collette again and Amy for the followup at the Alton,IL store</t>
  </si>
  <si>
    <t>The wrought iron table from Hampton had a bowed top and was unusable.  I was notified by Arnita, I believe the mfg rep telling me an order was placed to replace table.  I''ve since asked if the replacement will be shipped directly to me (I live in Vermont, approx 1-12 hours from W Lebanon NH store where it was purchases). I asked when I could expect delivery.  I have heard nothing since June 1</t>
  </si>
  <si>
    <t>Home Depot in louisville took my merchandise that I was trying to return.  I purchased items for construction of tiny home, then I got hurt from ladder fall and had to have total knee replacement and was down for 8 months.  Once able,  I tried to return  a couple of items but the manager told me it had been too long.  She called homedepot.com and said they would email a refund of the merchandise.  She also told me she could not give me a receipt showing that they were keeping my merchandise.  Now I_x0019_ve called homedepot.com 3 times and no one knows what I_x0019_m the world I_x0019_m talking about.  So I have basically had my merchandise stolen back from me without a refund.  I can_x0019_t believe I believed the manager and left my items with her.  My father owns a construction company and has always done business with Home Depot.   My family and I have always chosen Home Depot over Lowes and Menards.  We spend 100_x0019_s of 
$1000_x0019_s of dollars at Home Depot a year but after this episode not being taken care of, we are choosing to take our business elsewhere,  to your competitors, Lowes and Menards.  If you would like to contact me regarding this issue and making things right here is my information.
My phone number is 502 475 0424.  My name is Melissa Harris.</t>
  </si>
  <si>
    <t>I purchased 3 of the 150 gallon storage deck boxes, one of the boxes were missing the hardware plastic bag with the shocks and hinges. I called to get replacements.
The problem is that the CS Rep said he couldn''t do anything to get me replacement parts and that I needed to take it back to the store.
The one box is transported to Cape Cod, and very difficult to return this 6 foot box to a store.
He said I should go to the store and talk with them. 
I find this very irresponsible to make this a customer problem</t>
  </si>
  <si>
    <t>She was an absolute pleasure to work with. This was the best experience I_x0019_ve ever had when calling HD.</t>
  </si>
  <si>
    <t>YOUR COSTUMERS SERVICES IT IS A DISASTER.</t>
  </si>
  <si>
    <t>Home Depot is an absolute nightmare of a corporation and I will never purchase anything from HD again. This is by far the absolute worst customer service and buying experience I have ever experienced as a consumer, and may have to actually sue the company to get my item or money back, since nothing else has worked. By far the most apathetic, incompetent, useless customer service team I have ever encountered in all of my years as a consumer in a variety of sectors. Disgraceful</t>
  </si>
  <si>
    <t>Tania was nice but Home depot and Vissani did nothing for me on a brand new Refridgerator. I will never buy another appliance or anything from home depot which is sad because i just bought my house and need a lot of stuff.</t>
  </si>
  <si>
    <t>Customer Represented was fine and courteous. Problem not solved. Trying to sign in keeps saying we will send you a verification code to email and nothing comes.</t>
  </si>
  <si>
    <t>The parts sent were not the parts needed to repair my product. Despite my protest, Christian requested the parts from Hampton Bay anyway. They arrived. Not the parts I needed to repair my product.</t>
  </si>
  <si>
    <t>Fernando went over and above when he realized the company was not getting back with him for the spare part I needed. So right away he offered me a gift certificate so I could then go buy the light from the store. Good customer service thank you</t>
  </si>
  <si>
    <t>I am more than satisfied with my experience. It was pleasant and efficient.</t>
  </si>
  <si>
    <t>Imari made this, what should have been, difficult process easy. 
I have not to my best knowledge have not had any issues with ant product malfunction, she made this part smooth and effortless.
Please send a thank you to Imari on behalf of Brian M. in Michigan.
Sincerely,
Brian M.</t>
  </si>
  <si>
    <t>Joezelle C. was so great to work with. She had the perfect balance of keeping me informed while not overwhelming me with contacts. She explained everything step by step and what she was doing to find a resolution. Really want to say thank you to her for providing exceptional customer service!</t>
  </si>
  <si>
    <t>I was finally able to get the umbrella I purchased to open an close, only thing it opens opposite as suppose to . I have to open it turning crank counter clockwise and close clockwise . But it seams to be okay and I can live with it that way . Reasonably satisfied .</t>
  </si>
  <si>
    <t>No just that Jozelle was very helpful and courteous A1 in my book=M&lt;ý</t>
  </si>
  <si>
    <t>You do not stand by your products. This heater was a piece of junk.My daughter had to order it on line so she could not see it in person ordered it sight on seen. It was a Christmas present. It is so cheaply made I can''t move it unless it buckle's. I might just trash it and buy another brand from someone else.  She just found the receipt so I sent it along to customer service but Im sure that will not matter as they want me to pay to replace the damaged parts what good would that be as it will just buckle again.</t>
  </si>
  <si>
    <t>Screen your potential loss prevention employee''s better make sure they are not racist and are able to restrain them selves and make sure they follow company rules and state and federal laws.</t>
  </si>
  <si>
    <t>Home Depot has always been very good to me. This particular agent called me a few days after my initial call to see if I was able to order the part I needed from the manufacturer. To me, that was well above and beyond what anyone had to do at Home Depot! I certainly appreciate his checking on me to make sure I was taken care of. Please let him know that. These days, customers call in to make complaints, mostly stupid complaints. Rarely do they take the time to call in or drop a line to say how happy they were with their service. Let him know that I am happy and I appreciate him! Thank you, Nick Sutton</t>
  </si>
  <si>
    <t>Ceiling Fan Product that I ordered is not</t>
  </si>
  <si>
    <t>Have never had to call someone multiple times on a warranty claim, missing parts and actually had to wait for a second party to contact Me to get issue resolved took over 3 weeks and am still waiting on parts to arrive to finish project. Was told I could return product and reorder no guarantees that the replacement wasn''t missing parts as well.</t>
  </si>
  <si>
    <t>Once I reached the right person in customer service, my issue was quickly resolved. I did initially have 
Thank you.</t>
  </si>
  <si>
    <t>Thanks for the prompt service.</t>
  </si>
  <si>
    <t>The process took a month. It took multiple emails and phone calls to resolve the issue. Jose was professional and friendly but was not empowered to resolve the problem. Once the vendor got on board the warranty was honored and they sent me a new machine. I_x0019_m satisfied.</t>
  </si>
  <si>
    <t>My case has been going on for quite some time going from one agent to another with no resolution and many broken promises to receive call backs or emails. This was a warranty issue where I even offered to pay for the replacement items if Home Depot would simply ship the items to me since I am in the US and could not order them as they were only available in Canada. Sergio was the first person who actually did what he promised and followed up and resolved the issue. I was extremely frustrated with Home Depot prior to Sergio - he restored my faith in shopping with HD again.</t>
  </si>
  <si>
    <t>Jose was very helpful in finding me what I was looking for in a timely manner. He was also very pleasant to talk to. Thank you</t>
  </si>
  <si>
    <t>The bad news is that I received a defective product, which had obviously been returned by a previous buyer and then sent out to me without repair.  The good news is that your staff performed in an exemplary fashion, diagnosing my problem and getting the defective product picked up and replaced.
I would work any time with your customer service staff, not so much with  your order-fulfillment staff.</t>
  </si>
  <si>
    <t>Koier was very nice and helpful. Thank you!!</t>
  </si>
  <si>
    <t>Elsa is not the issue...she was very professional. The issue is that my original issue (refer to ticket) has NOT been resolved nor has anyone called me back as promised.  So disappointed with The Home Depot!!!</t>
  </si>
  <si>
    <t>There was quite a bit of miscommunication. I had to call back. Just received the wrong replacement parts after I actually photographed the manual and the faucet. I made it very clear that the handle was loose and the screw was stripped. Received the wrong handle and a bunch of parts that would require that I be able to get the screw out that is stripped.</t>
  </si>
  <si>
    <t>I ordered the fan online because I am immune compromised and did not want to travel the 100 mile round trip to a store. Because the item is faulty I have no choice but to call, and pay, an electrician to remove the fan and travel to a store for exchange.  Then I have to call the electrician back to install the new fan, assuming the fan was in stock.  I live in a rural area and the electricians come when they have another job in my area,  That doesn''t work well with your guarantee timelines. I really liked working with Gwendolyn and she did her best but has to work within your rules.  Darn it.</t>
  </si>
  <si>
    <t>great service.</t>
  </si>
  <si>
    <t>Why don''t you issue a Home Depot card to vets so the cashier can scan it and have the register automatically apply the discount.  Not everyone has a smartphone.  Lowes does and it works fine.</t>
  </si>
  <si>
    <t>I had excellent help with my issue</t>
  </si>
  <si>
    <t>You all share a certain common ground between store and the corporate office _x001C_the value wheel_x001D_. Order number H8413-138499. I purchased this order 10 days in advance of needing it delivered. The delivery day came and store 121 was supposed to fulfill said order. Well the delivery puller took it upon himself to move the delivery date to the following Thursday because _x001C_he didn_x0019_t have time to pull the order_x001D_. I lost over $600 on Friday because nothing ever came and the best thing 121 could say was we_x0019_ll get it to you ASAP. Where is _x001C_excellent customer service, where is entrepreneurial spirit, where is shareholder value?_x001D_ It May be easy for a Fortune 500 company to push us aside but I assure you it hurts my family and my business. I used to love Home Depot, it_x0019_s definitely not what it used to be.</t>
  </si>
  <si>
    <t>Nobody knows where the bathtub I ordered two months ago is.  I have been sent E-mails from the store and told to come back to the store 6 times to get my tub.  I still don''t have it, and I have no idea where it is as of 6/8/2022.  
John Curts
818 879 9033 Cell #</t>
  </si>
  <si>
    <t>Don''t know who Diane is?
I have been dealing with the Hyannis HD because no one from Customer Care has ever contacted me.
Today is a week since I filed the case and am hoping for immediate resolution that won't cost me more money or time.
I would appreciate a call back ASAP.</t>
  </si>
  <si>
    <t>I was shocked by how excellent your customer service was for this urgent issue.  My Belle Foret kitchen faucet had a part that broke the plastic quick release supply hose valve. Your agent named Gena connected me to the Parts Department where Dario located the correct part and shipped it to me. I am so very appreciative.  I have been a repeat customer, and now I will be ever more loyal.Reference SR1209292Thank you,Andrew Vladeck</t>
  </si>
  <si>
    <t>I didnt see the case email come over...</t>
  </si>
  <si>
    <t>The first order was shipped wrong product second order was a direct fit.</t>
  </si>
  <si>
    <t>Dear CEOThis box looks far to small to explain the specifics that govern the answers above.  My suggestion....try having someone call anonymously to honor HDs request to call if any problems with a HD faucet rather than return it.  They will get a call screener who cant visualize the basics of a faucet, will be blocked from connecting with a tech support person while you are on hold, tech will call back 20 hrs later, spit out a msg. that wont  make the company name recognizable with 3x listening, and leave you with the certain knowledge that since you didnt stop your life and stay home for the call, too bad you must start all over. This survey is to ensure HD is providing the highest level of service?? If you were making a few calls yourselves you would already have the answer to that.  If you ask, you get a candid answer, but who of any consequence is really listening??  I guess the box was bigger than it looked, my apologies. Frankly, will no doubt visit Lowes next time.</t>
  </si>
  <si>
    <t>Gema was so kind and helpful...all CSRs should follow her example!</t>
  </si>
  <si>
    <t>Gema F was very patient and nice and knew exactly how to help me!</t>
  </si>
  <si>
    <t>Gema Felix did a great job. She deserves a raise.</t>
  </si>
  <si>
    <t>Love Home Depot</t>
  </si>
  <si>
    <t>the puerto rico stores need to get up to date with their inventory.</t>
  </si>
  <si>
    <t>I think the recent experience had shown that you achieved or exceeded the traditional great American customer service standards. It was at par with or exceed high end stores such as Nordstrom or Macys.It is very clever that you made the same agent to be accessible through any follow up, and the waiting time on the phone was almost instant. Probably more costs to you, but costs well spent.The website is, however, in need of more improvements in my humble opinion.</t>
  </si>
  <si>
    <t>I question why you sell warrantys on products that you dont have parts to. I bought an extra warranty but if parts are not available Iam  not sure why it is offered. She was very patient and checked on everything that was available for me.</t>
  </si>
  <si>
    <t>I was satisfied with the help from the young lady.</t>
  </si>
  <si>
    <t>Gema was very helpful. And provided outstanding customer service</t>
  </si>
  <si>
    <t>Gracias a Gema por su allude fue muy satisfatoria,</t>
  </si>
  <si>
    <t>Very polite and very helpful.  Your staff found answers to all of my questions while I waited.  That was appreciated because most companies want to call you back 3 days later when you really need to give your customers immediate answers.  Thanks to your people for allowing me to provide my company immediate answers.</t>
  </si>
  <si>
    <t>Gema was amazing. Very friendly and worked very hard to correct my situation. Shes a super star. Probably needs to be paid more.</t>
  </si>
  <si>
    <t>Ninguno un buen servicio es necesario siempre para que el cliente se sienta cuidado por su empresa.</t>
  </si>
  <si>
    <t>This is the first time I had the experience of dealing with a Home Depot customer rep.  All I can say is, if they are all like Gema the company should have no issues with customer service complaints being handled professionally.  Big shout out to Gema.  God bless</t>
  </si>
  <si>
    <t>It was made so easy to fix a total screw up by Gema. No aggro, no attitude, no waste of time. Customer care at its best. Short of her sending me a check for  1,000 I could not be better served. Well done Gema!Oh, if you want to send me a check, please feel free for I am quite at ease.Keith Slipper</t>
  </si>
  <si>
    <t>Ordered part online,Wanted to pickup at Clayton store.Order indicated  to be picked up at Blairsville store Aprox 2 hrs from me Called  person I talked to said they couldnt change which store to pickup.I canceled order.I went to Clayton store last week  after customer service tried to place order.Each time he tried it indicated the part could be picked at Blairsville.After several tries he ordered it for store  it is on its way to Clayton. Your online needs improvement if you  are going to compete with Amazon or Lawes.</t>
  </si>
  <si>
    <t>Ms. Gema was outstanding</t>
  </si>
  <si>
    <t>No.  Thanks for good customer service that resolved the issue.</t>
  </si>
  <si>
    <t>Verdaderamente tienen un personal excelente en todas las áreas  mi esposo y yo somos fieles clientes de Home Deepot, servicio excepcional y super capacitados en todas las áreas  continúen siempre así</t>
  </si>
  <si>
    <t>El servicio que ustedes proveen es incomparable mil gracias por su ayuda.</t>
  </si>
  <si>
    <t>Extraordinario servicio que me ofreció la joven que me atendió, lamentó no recordar su nombre. Definitivamente valió la pena comunicarme con ustedes. Muy satisfecho, muchas gracias por su ayuda.</t>
  </si>
  <si>
    <t>Everything was good.</t>
  </si>
  <si>
    <t>Todo perfectamente OK felicitaciones</t>
  </si>
  <si>
    <t>Falta de atenciones por falta de personal creo yo nunca hay quien sabe nada en el local</t>
  </si>
  <si>
    <t>No todo muy bien</t>
  </si>
  <si>
    <t>La asociada Gema me trató muy bien pero aún sigo esperando que que me den una respuesta con relación a sí me van a enviar la pieza que necesito para arreglar la llave de baño o no. Ella me indica que el modelo de mi llave lo descontinuaron y no me dan alternativas para resolver el problema pero cuando voy a la tienda veo que todavía está en inventario para la venta el mismo modelo de llave que tengo, aún con todas las fotos que envié de mi llave no han podido identificar cual es el modelo.</t>
  </si>
  <si>
    <t>Excelente servicio y muy amables los representantes.</t>
  </si>
  <si>
    <t>Le agradezco por el grupo de servicio al cliente q tiene Home Depot. Es de gran ayuda y muy expertos en solucionar dudas al cliente como mi persona. Muchas Gracias !!!</t>
  </si>
  <si>
    <t>Gracias apersonal de customer cervise muy sastifecho</t>
  </si>
  <si>
    <t>My request was completed trouble free.thank you for a well trained staff.</t>
  </si>
  <si>
    <t>Could have spelled my name correct!!!!!!!!!</t>
  </si>
  <si>
    <t>Gema was professional, listened to my concerns, made several contact calls outside her department on my behalf, and got the issue resolved.She rescued what was a difficult series of problems and misunderstandings with my ordering of the item.I have changed my mind about buying from Home Deport from Definitely will not to Definitely will. It would be really great if your ordering system worked as well as Gema.Contact me if you wish further commentsdetails.</t>
  </si>
  <si>
    <t>Is a good experiencia.</t>
  </si>
  <si>
    <t>Gema was very helpful  polite.</t>
  </si>
  <si>
    <t>Fue una experiencia muy profesional y agradable</t>
  </si>
  <si>
    <t>La persona que me atendió fue muy amable</t>
  </si>
  <si>
    <t>Muy satifecha por el servicio DE GEMA FELIX</t>
  </si>
  <si>
    <t>Magnifica atencion.</t>
  </si>
  <si>
    <t>Su servicio. Al cliente fue muy profesional con muchos deseos de ayudar al cliente  personas como la Sra. Delma son las personas gue hacen una gran compañía.</t>
  </si>
  <si>
    <t>Saludos!! Cuando el cliente compre algún producto deberian comentarle acerca del tiempo que tiene en garantia y la importancia de guardar el recibo para poder beneficiarse de la  misma.  Tengo 4 abanicos y lamentablemente de ninguno guarde recibo porque no me indicaron que tenían garantía por 2 años,  osea que si se me dañan pedir mi dinero.  Gracias!!</t>
  </si>
  <si>
    <t>NINGUNO</t>
  </si>
  <si>
    <t>Excellent service !</t>
  </si>
  <si>
    <t>Gema,excellent rep she helped me and a lot she is the best and.  Home depot  should give her a ,raise has great personality and wit  thank you David Schantz</t>
  </si>
  <si>
    <t>Very helpful, thank you!</t>
  </si>
  <si>
    <t>By doing my do diligence the process went much easier. I contacted the 800 number and getting their admission that the sensor was faulty and and getting their assurances that I could exchange the unit under warranty made me happier. Thanks</t>
  </si>
  <si>
    <t>We spoke multiple times that day, so pleased with the followthrough ensuring my issue was resolved. She was excellent!</t>
  </si>
  <si>
    <t xml:space="preserve">G R E A T  customer service at its best.  Awesome </t>
  </si>
  <si>
    <t>I was highly satisfied when I called customer service regarding two defective pathway lights. They lady spent the time needed with me to get all the information and to contact another department to make sure the replacements were available.  I have already received an email saying replacements will arrive in 57 business days.</t>
  </si>
  <si>
    <t>Gema was very attentive to my needs and seemed to personally invest in solving my issue.  She ever reached out to the manufacturer on my behalf and contacted them multiple times in an effort to solve my problem.</t>
  </si>
  <si>
    <t>Gema provided excellent service!</t>
  </si>
  <si>
    <t>I ordered online patio furniture, selected my slipcover color and somehow the slip covers did not ship. I have called in 3 times and chatted and still not resolution and I have furniture with no slip covers. While the agents were very kind, no answer is provided other than order a slipcover, which I though I did when I ordered the set. Extremely disappointed</t>
  </si>
  <si>
    <t>Gema has been great and following up very promptly.</t>
  </si>
  <si>
    <t>Gema was very thorough and persitant helping resolve the issue...she is a wonderful asset to home depot</t>
  </si>
  <si>
    <t>Gema was perfect in every aspect of costumer service.1 issues i found was difficult to do.1. finding the number for help with accessories for the husky products not sold in your store was a very difficult. after i made contact i tried to go back and remember how to do it and was unable. i had to use the email sent to me from Gema to make contact again for some additional questions. there was no clear path on your web site on how to get assistance for specific products. This was very frustrating and i almost decide not to buy the product. It was Gema assistance that did change my mind and i purchase the 56 inch tool chest afterwards.Thanks</t>
  </si>
  <si>
    <t xml:space="preserve">Great customer service </t>
  </si>
  <si>
    <t>Gema really helped with an item received in damaged condition.</t>
  </si>
  <si>
    <t>This is the second husky product that i have purchased in the past 5 years from Home Depot that has broke within a few years of purchasing it, and this is the second time a Husky representative has helped me out way more than i could ask for, Thanks for the great customer service, i will continue to purchase husky products from home depot for a long time</t>
  </si>
  <si>
    <t>Will take three weeks to get the replacement! Not a happy thing!</t>
  </si>
  <si>
    <t>Just wish you had replacement bulbs forthe Hampton Bay solar light I bought</t>
  </si>
  <si>
    <t>No Todo muy bien</t>
  </si>
  <si>
    <t>Marisel did a great job, keep up the great customer service!</t>
  </si>
  <si>
    <t>The store experience was not to my satisfaction.</t>
  </si>
  <si>
    <t>I would like to have my canopy replacement at no cost to me because of the fact that it ripped after only 2 years.. Thank you</t>
  </si>
  <si>
    <t>This employee listen to my problem that I had with the first  man I had spoken too, he, I do think was ill and could not function correctly, 6 times I gave him the numbers he asked for at that point I told him he should go home and rest, then I called back Merisel got everything done quickly and correctly, i have received the parts needed 2 days ago.  to answer your question do not let people who are ill to represent your company, it was very bad form and just plan unkind to us all. Katherine M. Morvay</t>
  </si>
  <si>
    <t>I have not received the item yet...but to this point I cant say enough about how pleased I am with the service of Home Depot and especially of Marisel.  She went above and beyond for me.  I will absolutely remember this when making decisions about home improvement shopping in the future.</t>
  </si>
  <si>
    <t>Marisel has been very helpful. I do hope my furniture will be replaced   I really love the set</t>
  </si>
  <si>
    <t>The issue of the return is still not resolved. I was supposed to be contacted by your local shipper to arrange pick up so that my return could be processed and instead UPS showed up at my door with a regular size van to pick up. They said there was no way that they could pick up an item of that size 136 lbs and unboxed. I called customer service again same day and spent another 30 minutes explaining the situation and still HAVE NOT been contacted and had NO FOLLOW UP.</t>
  </si>
  <si>
    <t>took along time to get answer if I could get replacement</t>
  </si>
  <si>
    <t>Love home depot</t>
  </si>
  <si>
    <t>The customer service member was extremely polite and helpful.</t>
  </si>
  <si>
    <t>I would recommend that Home Depot remove the Hampton Bay fan from their shelves given the large amount of negative feedback of the product online. I was required to remove the product after 1 week of use from my finished wall. This required me redoing drywall and repainting. The fan has a 3year warranty, but the motor is not replaceable after it is installed. This is not indicated on the box. Ive shopped with Home Depot for years, but Im very disappointed to see customers feedback having been disregarded for so long.</t>
  </si>
  <si>
    <t>Marisel was a very helpful and efficient customer service member, even though the situation was not exactly resolved light bulbs included or not with my floor lamp.  She followed up with the situation.  By the way, Natalia at the Elmont New York Home Dept did provide the correct bulbs for my lamp. Another very good Home Depot member.</t>
  </si>
  <si>
    <t>Excellent and friendly customer service. Thanks.</t>
  </si>
  <si>
    <t>Have sent 3 emails and a voicemail and still have not received my new light shade. Very upset about the matter and that no one will get back to me.</t>
  </si>
  <si>
    <t>I had to make roughly 8 calls before my issues got resolved. I ordered a patio set in good faith and was expecting all pieces only to be let down 3 times. Each time I recievced chairs with no table until the last time. No one would call me back or take ownership of my issues. I had to escalate to a manager to get assistance.</t>
  </si>
  <si>
    <t>Marisel listened to my issue and treated me with utmost courtesy</t>
  </si>
  <si>
    <t>Many unanswered emails and over a month and still no resolution. No followup and never return phone calls from the rep</t>
  </si>
  <si>
    <t>We did not have a problem returning the wrong item for the second time, but we still have not heard anything back about getting the correct item shipped to us.</t>
  </si>
  <si>
    <t>The sales representative was great! However, it was very difficult for him to locate the item which I needed parts for. I had called 2 weeks previous to this phone call and was suppose to have the pieces I needed but when I received the package only one out of the 10 parts was there which was extremely disappointing and frustrating!</t>
  </si>
  <si>
    <t>I cant exclaim loudly enough how happy I am to have this fan problem resolved!  Thank you Marisol!</t>
  </si>
  <si>
    <t>This case was not resolved and all I got was sorry cant help you. Sent return email to ask next steps I should take... no response.  Probably make my next 3000 light fixture purchase at Lowes.</t>
  </si>
  <si>
    <t>Still havent got them problem fixed</t>
  </si>
  <si>
    <t>Not Marisels fault. Pegasus stopped or perhaps never supplying replacement washers for their sink drains. 100 down the drain  I have two of them that need replacement. Wont buy that brand again.</t>
  </si>
  <si>
    <t>I needed some parts and was willing to buy them but could do nothing without the receipt.  It was a gift and I didnt have access to it.</t>
  </si>
  <si>
    <t>She was very friendly and thorough and solved my problem in a timely basis</t>
  </si>
  <si>
    <t>Very happy at this time</t>
  </si>
  <si>
    <t>i must that marisel was extremly helpful and made us feel like we were important,on the other hand this is the second exchange we had to make and putting the set together then taking it apart TWICE is just not very pleasant</t>
  </si>
  <si>
    <t>I purchased a Hampton Bay Arched Pergola from your Snowden River Parkway store in Columbia, MD.  I saw it on display and purchased it.  I wanted Home Depot Home Services to assemble it for me.  I was informed by them, very politely, that my zip code 21044 was not in the coverage area for the Arched Pergoa installers.  Dont understand why a customer 5 miles away from one of your retail stores is in a non coverage area for a 500.00 purchased item to be installed.  Not a happy customer.</t>
  </si>
  <si>
    <t>Good people and good service.</t>
  </si>
  <si>
    <t>Marisel_Pinto was great. I went to local store before calling and it was frustrating trying to get a answer from 2 different people. My wife and I left very unhappy with the people we spoke too. Marisel made up for their lack of customer service.</t>
  </si>
  <si>
    <t>Personable and thorough customer service ...</t>
  </si>
  <si>
    <t>I tried explaining what the issue was, and she tried to connect with tech support or whatever she called them with no avail. What ever solution she was given me, was not for the problem I was explaining. She wouldnt let me talk to another person that can understand what I was trying to explain. Tried calling the local store, but they couldnt help me because the item was ordered online so I had to deal with the customer care. Tried calling the ceiling fan manufacturer directly, but the number refers me back to Home Depot customer care. Very Frustrating!!!!</t>
  </si>
  <si>
    <t>I have not received the replacement item</t>
  </si>
  <si>
    <t>I did NOT get a return call from the vendor who I was referred to HamptonBay and am still waiting. John pickett 3523315851</t>
  </si>
  <si>
    <t>Ms. Pinto is very courteous.</t>
  </si>
  <si>
    <t>Was expecting an email confirming my order. Notice of order shipment and carried tracking number would be good too.</t>
  </si>
  <si>
    <t>We are not sure where the problem was between Hampton Bay and Home Depot but when we emailed and called immediately about a damaged table top neither of the options laid out to us sounded promising. Once we had figured out the easiest way to get our table we were repeatedly given deadlines for contact and follow up that were not met. When we finally talked to someone who gave us exact details of what came next the table is on backorder, should have them back in stock by the end of the month and well set up delivery then I was shocked to receive a phone call the VERY NEXT DAY saying we had a delivery scheduled for that same day. And within an hour we had two table tops, as they never took away the damaged one. Such utter confusion is not what I had expected, particularly when the original problem was actually something that should have been noticed during an even cursory quality check, not damage during shipping.</t>
  </si>
  <si>
    <t>It was really great and hassle free.....I love Home Depot, sincerely, JackMai</t>
  </si>
  <si>
    <t>Thank You</t>
  </si>
  <si>
    <t>There was a specialty assembly screw missing from the cabinet that I bought and I have been told that the manufacturer will not respond to provide me with the part.  The screw is needed to securely hold the cabinet together. It was suggested by the representative that I order another complete cabinet in order to get the screw that I needed and to then return the cabinet. I was shocked that I was told to do this. I need this screw.  A regular screw wont work because it requires a specialty screw.</t>
  </si>
  <si>
    <t>I purchased a Hampton Bay light SKU 211905 and wanted to buy from HD but you must be discontinuing it even though it shows up online but you cannot have it shipped to a store or shipped to my house.  So I was forced to order it on eBay.  When it arrived it was missing one of the glass shades so I called to get a replacement sent to me.  I was informed that since I did not purchase it from HD with a receipt  that you would not cover the replacement and I would have to buy it myself.  I am very disappointed that as a supplier of a product i.e. Hampton Bay lighting that you will not honor replacement parts under warranty when I wanted to buy from HD but I had no way to purchase it from HD and had to resort to eBay.  I will think twice about ever buying Hampton Bay products again and may move my business to Lowes who I have never had any issue with getting replacement parts for something they sold.Ray</t>
  </si>
  <si>
    <t>Marisel was to send a gift card to me so I could replace the lights that have quit working, but as of now, I have not received anything but this questionnaire. The problem has not been resolved.</t>
  </si>
  <si>
    <t>Marisel Pinto was extremely helpful and efficient in dealing with my enquiry</t>
  </si>
  <si>
    <t>Wonderful service!</t>
  </si>
  <si>
    <t>Rep was very knowledgeable and helped solve the problem.  Hopefully, the solution will stick around for  while</t>
  </si>
  <si>
    <t>Good Customer Service</t>
  </si>
  <si>
    <t>Marisel listened to my issue and helped us get to a resolution quickly.  I cannot begin to tell you how much it means to know that my time is not wasted and that also Home Depot stands behind the products it sells.  We shop at Home Depot for 99 of our home, garden, and recreational needs.</t>
  </si>
  <si>
    <t>it still took 90 days from the day that i placed my order with the magnolia texas store that my order was filled</t>
  </si>
  <si>
    <t>The customer service at Home Depot.com is the worst I have ever dealt with, you should no longer be in business due to how most of your employees treat your customers</t>
  </si>
  <si>
    <t>I filed a complaint on August 23 with all the documents Marisel requested and have not heard back from anyone at Home Depot Corp. Reference number for this case is 12293213.  I would appreciate some action on this case as soon as possible.  Sandra Marcuccio</t>
  </si>
  <si>
    <t>Purchased vanity in late July..Drawer glider failed.  Waited two weeks for replacement.  Glider came with no screws.  Cant find in hardware store.  Still waiting for screws.UNACCEPTABLE!</t>
  </si>
  <si>
    <t>Good Service!</t>
  </si>
  <si>
    <t>Very good service and follow thru on my issue.</t>
  </si>
  <si>
    <t>I had to pay someone to put my flood lights up and now I have to pay again to take down and put back up. Its bad when a part goes bad and the home owner has to pay twice . What help can I get  to cover the labor???????</t>
  </si>
  <si>
    <t>Ms. Marisel Pinto went above and beyond to ensure that I was COMPLETELY satisfied with her course of action before letting the conversation end.</t>
  </si>
  <si>
    <t>The IT person did not resolve my intended purpose of calling. I wanted to use an LED bulb without the ONOFF flashing of the Hampton Bay Light Fixture problem and could not get any recommendation of the LED type to used. The IT person recommendation was to use an incandescent type lamp which was already obvious to me since its only the simple filament that gets into the circuit without the complicated circuit board used to drive LED type lamps.</t>
  </si>
  <si>
    <t>Thank you for honoring the lifetime warranty, of the husky flashlight. I have given several to my family and told them about the great experience.</t>
  </si>
  <si>
    <t>I was supposed to get a call back from the parts department to order the part for me. I never received a call back. My toilet is still leaking, running. Looks like Ill have to buy a new one.</t>
  </si>
  <si>
    <t>Excellent work. Keep it up.</t>
  </si>
  <si>
    <t>There needs to be another way to track purchases besides the receipt or credit card... like using the customer phone number. I have had four different debit card numbers in the last year that have been changed due to security breaches and I cant remember the numbers and dont keep the numbers once once they are no longer valid. So to replace a poorly designed fan switch that came with the fan and you do not carry the lutron switch in the stores, I went to your competitor.</t>
  </si>
  <si>
    <t>Marisel was terrible! Took her a month to get an answer to One question! Emails from her claimed to keep me updated Not!  And when she finally got an answer it was We have no clue. Totally unacceptable. Not like the Home Depot experience Ive had for the last 30 years!</t>
  </si>
  <si>
    <t>I received a call from Marisol regarding my receipt so I gave her my credit card number which allows her to find the correct receipt. I was also told by Marisol that she would follow up with me regarding the onoff switch needed for my solar umbrella via email. A week went by with out me hearing back from Marisol. Then I receive a solar piece  for the top of the umbrella which I did not need. That is when I decided to email Marisol regarding the unneeded part that was shipped to me. I havent receive an email back. I would suggest that if your customer service clerks stat that they are going to follow up with a customer, then they should. Even if there wasnt anything that Marisol could do from me, she should of at least returned my email.</t>
  </si>
  <si>
    <t>I was impressed that I got a person on the phone quickly instead of sitting on hold.</t>
  </si>
  <si>
    <t>Still waiting for the return shipping label to ship back the defective part. That was almost a week ago. Very poor customer service regarding this issue.Terry</t>
  </si>
  <si>
    <t>Ms. Pinto was very professional while maintaining a pleasant attitude. Was very pleased with her knowledge and work ethic.To improve future customer relations I strongly suggest finding  more agents with similar enthusiasmknowledge.</t>
  </si>
  <si>
    <t>Dont sell products without instructions included in the package.</t>
  </si>
  <si>
    <t>It should not be my job to contact the third party when I order the product through Home Depot.</t>
  </si>
  <si>
    <t>Rep was not qualified to help me with my electric fireplace. The manufacturer did call the next day and they were knowledgeable..The fireplace is about 14 months old and the fan does not work. I do not have the receipt.</t>
  </si>
  <si>
    <t>My new table and chairs rusted after 2 months. The guy asked for photos and i had sent them.Now they have not responded...so it look like i need to reach out to BBB for resolution</t>
  </si>
  <si>
    <t>Contacted the representative, provided info and was advised she would call back that day. No call back. After 4 days I called and left a message to return my call. No call back. On 6th day I left another message to call me. She returned my calls on the 8th day and took the information again. She called back later that day and advised a part would be shipped. She was reasonably professional on the phone but not responsive in a timely manner. Her lack of responsiveness resulted in us having to ship the part to our other home for installation at a later date.</t>
  </si>
  <si>
    <t>I purchased a air compressor and since I didnt have my receipt to have to plastic caps replaced that fell off of the pressure gauges I now have to return the whole unit to the store. I wont buy another one. Instead Ive price shopped at Menards and found a comparable unit but more money.</t>
  </si>
  <si>
    <t>She was very professional and helpful. A real asset.</t>
  </si>
  <si>
    <t>not right now</t>
  </si>
  <si>
    <t>Your shipping dept should pay better attention to the products you shipped so the customer doesnt receive the wrong product</t>
  </si>
  <si>
    <t>We are most happy with the staff and assistance we recieve when shopping at any Home Depot but most like Empress St. Winnipeg where we have shopped since the store opened.... Dan</t>
  </si>
  <si>
    <t>Marisel was extremely helpful and professional.</t>
  </si>
  <si>
    <t>Call taker was very professional</t>
  </si>
  <si>
    <t>The response took almost 2 months and told me she couldnt help me.  Thats fairly useless on all counts.</t>
  </si>
  <si>
    <t xml:space="preserve">Well done </t>
  </si>
  <si>
    <t>Marisel never called me back to offer any resolution to the problem. I intend to talk to the store manager about this as I am very disappointed in customer service.</t>
  </si>
  <si>
    <t>es una excente persona Marisel Pinto, fue un gusto que me atendiera</t>
  </si>
  <si>
    <t>Could have sent me the right parts that fit havent had water in our kitchen in 10 days.  How about having someone contact me so I can get the right parts Ive tried multiple times contacting Ms pinto and the other customer service person who actually did get some parts to me but have not been able to ever speak to either of them again.  I can be reached by this email address or my cell number which is 3303239800</t>
  </si>
  <si>
    <t>Marisel was very professional she and did her best to solve our problem, but we still do not know if we are going to receive the part to fix our leaky faucet. The faucet has a lifetime warranty. WE STILL HAVE A LEAKY FAUCET.More help will be appreciated,Jolle Wall</t>
  </si>
  <si>
    <t>Lost my business and every one I know</t>
  </si>
  <si>
    <t>Good thing I called to check on my order for custom blinds. The order was never submitted to the manufacturer.</t>
  </si>
  <si>
    <t>Marisel was wonderful and got accomplished what I have been at attempting for 2 weeks and 3 visits to Home Depot. THANKS to her and all involved.</t>
  </si>
  <si>
    <t>Would have rather been able to replace my old Huskey multitool with another that had a saw blade which would cut limbs much easier than needing to whittle through them with a knife blade, but Mark gave me the choice of what he had in stock.  Probably leave in the bubble pack to use as a gift and go buy more what I need elsewhere.</t>
  </si>
  <si>
    <t>Thank you for your services, I was hoping to get the repair or replacement from the store it was purchased from. Had to go online and it took 23 days to solve my problem. No water in the kitchen for those 3 days. A little inconvient but we managed. Tim Luckinbill</t>
  </si>
  <si>
    <t>During our initial contact, she was unable to contact the person she needed to help. Consequently, she told me that she would contact me via phone or email and I never heard from her.</t>
  </si>
  <si>
    <t>We purchased 7 lights in Feb 2017.  This is the third one to fail.  All have been replaced under warantee, but it takes 1530 minutes to get this done.  Can you make this faster?</t>
  </si>
  <si>
    <t>No one ever got back to me</t>
  </si>
  <si>
    <t>Marisol never returned my call like she promised and my problem still is not solved. Very disappointed in this customer service.</t>
  </si>
  <si>
    <t>Less hold time,please.</t>
  </si>
  <si>
    <t>Still trying to speak with the air compressor service tech. So far not able to speak with that person, he has tried once, I have tried 34 times. I am getting frustrated I have 3 projects that require the compressor and I am not going to do so until that I know that using it is acceptable  safe.</t>
  </si>
  <si>
    <t>Marisel did her best. She tried to connect me with a tech. They were very busy. She took my email address. Over a week later I received an email from a tech. By then I had purchased a totally different style fixture. I bought a LED fixture and returned the fixture that wasnt working. The guy at the returns desk was very pleasant.</t>
  </si>
  <si>
    <t>Marisel was the best  she sb commended!</t>
  </si>
  <si>
    <t>Very nice</t>
  </si>
  <si>
    <t>Bueno marisel pinto hizo un buen trabajo. Pero después que ella me consiguió una cita para que vinieran a ver mi lavadora, me llamaron al otro día, que tenía que pedir un request de Samsung porque sin eso Home Depot no podía ayudarme. Eso que tengo 3 años de protección con ustedes.</t>
  </si>
  <si>
    <t>the last kitchen cabinets I purchased has been a  nightmareThe clerk that help me to design the kitchen made a terrible mistake, my mistake not to recheck  the dimensions, trusting him, and the way the manufacture company handle the replace order cost me money.A replacement that should take two weeks has taken five weeks and still waiting for the replacementsCosting twice of the original costvery disappointing</t>
  </si>
  <si>
    <t>No discriminar a nadie,</t>
  </si>
  <si>
    <t>Si nunca realizaron el trabajo y me cobraron por algo que no hicieron</t>
  </si>
  <si>
    <t xml:space="preserve">Marisel was nicely knowledgeable about the product I was calling about! Also, I very much appreciated her diligence in resolving my issue!Kudos for caring Home Depot </t>
  </si>
  <si>
    <t>The trouble shooting guide she used was in error for the symptoms I reported.  I knew what I needed and she ordered it for me with no delay.  I installed it today and all is OK.</t>
  </si>
  <si>
    <t>The service advisor did an awesome job very pleasant to deal with thank you for making a difficult situation easy</t>
  </si>
  <si>
    <t>Called many times and no all back very in satisfied</t>
  </si>
  <si>
    <t>I was amazed that there were no replacement parts available but, the gift card allowance was good.</t>
  </si>
  <si>
    <t>Dont really remember the conversation.</t>
  </si>
  <si>
    <t>Being a call center developer... many years ago... it was evident that Marisel Pinto was in a supervised training mode.  All being said, it was very refreshing to work with her considering some of the stress she had in this training mode. Also, I appreciated how she tried to personalize the call with her comment regarding her french my call was from Québec and her understanding or translation of the word Gatineau vs gteau.  Very funny... event related the experience to my wife who also found it funny.  Shes a keeper your employee.</t>
  </si>
  <si>
    <t>I was very impressed with how quickly you replaced the two defective chairs. Very happy with the delivery, the chairs except for the broken ones and customer service. Thank you so much.</t>
  </si>
  <si>
    <t>Customer Service Rep was extremely helpful and went above and beyond to try to find the information I needed.</t>
  </si>
  <si>
    <t xml:space="preserve">Im still waiting to find out if I will get replacement parts for my vanity. Ive send numerous emails starting May 3rd with the required information receipts and pictures. I only found out a week after I sent it that she could not see pictures, so I sent it again. A week after that, I get another email saying she didnt get the pictures. I tried a third time using my work email and I have yet to get a reply. Im still waiting...hopefully everything worked out on her end. I have to say that Im disappointed to have to wait so long for replies. </t>
  </si>
  <si>
    <t>I thought it was taken care of, but when I received my package it was not correct.</t>
  </si>
  <si>
    <t>Very happy with the customer service. I buy everything I need in home depot and always will.</t>
  </si>
  <si>
    <t>A lot of effort required on my part to get a deceptive item replaced, phone calls,emailsPhotos invoice copies , reinstall the defective part, completing this questionnaire and the task is not complete yet.</t>
  </si>
  <si>
    <t>the process achieved its objective but took to long and was not cost effective for HD or the customer</t>
  </si>
  <si>
    <t>Excellent service!</t>
  </si>
  <si>
    <t>Unfortunately this issue has not been resolved. Have considered returning my purchase as the item ordered was missing a piece and it has been a few weeks with no word on when the correct piece will be shipped to me.  Very disappointing</t>
  </si>
  <si>
    <t>Marisel fue muy amigable y su trato al cliente excelente!!!</t>
  </si>
  <si>
    <t>The cust service rep did Nothing to fix my problem. Im still waiting for any help. My sink has been gushing water For more than 2 weeks. It shouldnt be this difficult to fix a busted hose for my kitchen faucet. What a piece of junk that my 125 kitchen sink is unusable in 2 years. Replacement hoses are unavailable after 2 years. I will never buy your brand again. I called and left a detailed message a week ago and Maricel still hasnt called me back. How long is my sink supposed to gush water? Your customer service reps obviously dont care</t>
  </si>
  <si>
    <t>I found it confusing that the customer rep at my local Home Depot advised me to contact Hampton Bay and gave me a phone number to call.  When I called that number and was on hold the message played said thank you for calling Home Depot.  Then I could not pay for my purchase using my Home Depot credit card because it does not show an expiration date.  It was confusing.  I hope I get the right part.</t>
  </si>
  <si>
    <t>I ordered a patio set on May 28 and only box 1 of 2 arrived therefore, I only have the chairs and am have not received the table. The only resolution offered to me was to return the chairs and reorder the set. Ive already spent time putting the chairs together and they are in place on my patio. I still dont have a resolution to this problem and havent received the table that Ive already paid for. This is absolute terrible customer service and Ive spent HOURS on the phone trying to resolve this. Im very disappointed in Home Depot right now. Please escalate this to somebody who can help me.</t>
  </si>
  <si>
    <t>Aun no he recibbido el articulo pero estoy en espera de el.</t>
  </si>
  <si>
    <t>The customer service was excellent.  Since I am waiting for the damaged and missing pieces, the outcome of my experience with HD has yet to be determined.  Marisel was pleasant and professional all at the same time.Thanks!</t>
  </si>
  <si>
    <t>Service Excellent</t>
  </si>
  <si>
    <t>It turned out that the part number Marisel received from Hampton Bay would NOT fit my Carriage House fan. I came into HD  an associate opened the suggested box  discovered the error. Luckily i had not purchased nor had i taken it home. Not Marisel fault but Hampton Bay. Still my problem of finding a replacement light fixture is on going. Drat!!!!</t>
  </si>
  <si>
    <t>La Señorita Marisel me ofreció un excelente servicio. Fue muy amable y sobre todo me ayudó a resolver mi problema.</t>
  </si>
  <si>
    <t>Yes. You could have helped me with my problem. But you didnt. Very unsatisfied with Home Depot. Dont care to shop there or make any purchases in the future.</t>
  </si>
  <si>
    <t>It was easy to deal with customer care and Home Depot stood by the product I purchased that was broken and made it easy bro obtain a replacement. Thank your</t>
  </si>
  <si>
    <t>Mi equipo es un abanico de techo que no funciona el motor Disen ustedes que por falta de una pieza. Pero tampoco tiene la pieza ya que el equipo está descontinuado .y ponen la escusa que no me puede dar la garantía de motor que es depor vida porque le falta una pieza que hace que el motor funcione esta pieza es vital para el funcionamiento del motor y sin ella el motor es completamente inservible.  Está fue mi quija primero me ofrecieron un 10 después de 1 12 hora . Luego tranzaron por una tarjeta de regalo de 50.00 pero nunca honrraron la garantía de motor que no funciona gracias por leer y disculpen mi desecación con ustedes</t>
  </si>
  <si>
    <t>Seguir teniendo empleados como Marisel Pinto</t>
  </si>
  <si>
    <t>Solo porque quería el crédito de 25 por comprar por primera vez con la tarjeta y no pudieron ayudarme y tampoco en la tienda. Muy decepcionada.</t>
  </si>
  <si>
    <t>I appreciate the help I got from customer services</t>
  </si>
  <si>
    <t>All set great service</t>
  </si>
  <si>
    <t>While Marisel did great, having to go thru a month of back and forth, several hours on the phone was not a pleasant experience.</t>
  </si>
  <si>
    <t>Marisol was supposed to provide me with info that she was to receive from a 3rd party.  I havent heard back from marisol AT ALL SO I am extremely disappointed!!!</t>
  </si>
  <si>
    <t>I have no comments at this time.</t>
  </si>
  <si>
    <t>I was routed to 4 different customer service folks before I could get to an answer.  Just looking for options to return or replace a product I purchased.</t>
  </si>
  <si>
    <t>We lost our fan remote, you contacted the manufacturer I received a call from them the same day.Thank you.</t>
  </si>
  <si>
    <t>The service was exceptional, thank you.</t>
  </si>
  <si>
    <t>The product knowledge and technical expertise I was hoping to get was lacking. I thought I was calling Black  Decker but I wound up talking to some minimum wage telephone receptionist who seemingly knew nothing about the product. I dont blame the minimum wage employee but rather Home Depot management that created this charade! Can you spell Lowes?</t>
  </si>
  <si>
    <t>No thanks</t>
  </si>
  <si>
    <t>I dont know if there is any resolution.  I was asked to email pictures of the damage which I did.  I was asked to provide more pictures which I also did and no information was provided at all on the status of my claim and what if any action will happen next.  I need to call and speak with someone else for details.</t>
  </si>
  <si>
    <t>Everything was excellent.   Really good service.</t>
  </si>
  <si>
    <t>It took longer than expected to resolve the issue but that was mainly due to the original manufacturer. The representative with home depot got me exactly what I needed. It may have been nice for the store to pull the missing piece ahead of time. Thanks, Ramin</t>
  </si>
  <si>
    <t>Marisel was excellent and very helpful. I feel like she had my best interests at heart without compromising Home Depot policies and procedures.  As long as we do receive the replacement glass we will be extremely pleased with this resolution.</t>
  </si>
  <si>
    <t>I am done with Home Depot , I feel ripped off</t>
  </si>
  <si>
    <t>Very grateful to Marisel Pinto, excellent employee, very attentive, kind and brilliant, she knows how to treat and handle customer problems, employees like her few.</t>
  </si>
  <si>
    <t>Enviaron la encuesta antes de completarse el caso. Las respuestas pueden variar dependiendo del resultado final del caso. gracias.</t>
  </si>
  <si>
    <t>Los rebates deberian enviarlos por email y no por.correo regular... Ya que el rebate de pintura nunca llego...Gracias</t>
  </si>
  <si>
    <t>Todavia estoy esperando la respuesta .me Iván a contatar cuando estuvieran disponible y nada todavía</t>
  </si>
  <si>
    <t>Exelente</t>
  </si>
  <si>
    <t>Me siento realmente decepcionado con el trato que me está ofreciendo Home Depot, primero me ofrecen un descuento aplicable al monto total de mi presupuesto para cambiar mi alfombra, luego cuando pregunto en la tienda por el mismo me insinúan que no es cierto y que soy un mentiroso porque no tengo pruebas de que me hayan ofrecido eso y realmente con un trato poco profesional por parte de la empleada de Home Depot,  cuando por fin encuentran las anotaciones correspondientes a mi caso en el cual efectivamente estaba el descuento que me ofrecieron y lo cual comprobaba a lo que me diriji a la tienda me dicen que ya había expirado  cuando? Nunca fui informado que tenía una fecha límite para gozar de dicho descuento. En fin me he gastado casi 20 mil dólares  es en remodelaciones de mi hogar en 2 años y este fue el trato que recibí a cambio? Me parece sumamente injusto porque para mi Home Depot siempre ha sido mi primera opción.</t>
  </si>
  <si>
    <t>No todo esta bien</t>
  </si>
  <si>
    <t>Muy professional.</t>
  </si>
  <si>
    <t>No ninguno todo fue muy directo y presiso</t>
  </si>
  <si>
    <t>todo  bien</t>
  </si>
  <si>
    <t>Mi pregunta es si puedo regresar artículos</t>
  </si>
  <si>
    <t xml:space="preserve">Qué la gente que nos atiende en el área de pro sea más rápido en atender al cliente por qué en ocasiones están platicando gracias </t>
  </si>
  <si>
    <t>i dont like the protection plan from home depot i buyed a toro weed wacker and the protection plan was a disaster.</t>
  </si>
  <si>
    <t>Soy el chief ENGINEERING  de 4 hoteles, mandé al  encargado de economía ha comprar una lavadora, un secadora de gas y el set para instalarla una encima de la otra, cuando chequeo la compra en mi cuenta, me doy cuenta que el económico se equivocó al poner la dirección de entrega, por lo que 30 minutos después haber realizado la compra llamé solo para rectificar la dirección, esto me tomo más 30 minutos para al final la señora me pide la tarjeta con la cual el económico efectuó la compra, le pedí a la señora que me llamara 10 minutos más tardes para conectarla con el señor y nunca lo hizo, me canceló la compra, muy mal trabajo.</t>
  </si>
  <si>
    <t>El tecnico, quedo en que estaria en mi casa a las 0800, nunca llego, nunca se identifico, lo llame y me trato muy mal, me dijo que si queria que llamara a otro tecnico.</t>
  </si>
  <si>
    <t>Soy una clienta honesta con una profesión y entiendo que usted tiene políticas pero me parece muy injusta la respuesta porque no estoy pidiendo dinero de vuelta, En adición el tiempo de contestación tardo mucho. En cuanto a la empleada de servicio al cliente muy amable. Solo mencionó que mi última transacción en Home Depot fue de 6,000 y en cuanto saldé esta cuenta no vuelvo a visitar mas las tiend de Home Depot</t>
  </si>
  <si>
    <t>Todo estuvo muy bien,   gracias</t>
  </si>
  <si>
    <t>Yes, again stop blocking the isles for the wood on the weekend.  Why am I going to the Home Depot for wood if I cant get what I need</t>
  </si>
  <si>
    <t>Yes, stop closing off the wood isles on the weekends so that your average customer can purchase what they need</t>
  </si>
  <si>
    <t>I love home depot</t>
  </si>
  <si>
    <t>Actualizar mas seguido la pagina home depot,y  checar todos los funcionamientos para encontrar defectos</t>
  </si>
  <si>
    <t>I wonder what the outcome will be.</t>
  </si>
  <si>
    <t>Not only did home depot screw up the order but after I canceled the order they REFUSED to give me my money back. I have contacted my bank to tell them this was fraudulent charges on my account.  The Middletown Ct employees are incompetent and disrespectful.  I reached out to your customer care even they are incompetent.  More than a week and I still dont have my money</t>
  </si>
  <si>
    <t>I have shopped at Home Depot for a good while with the impression of good service and honesty. My recent experience has changed my mind. Not honoring an advertised product that I tried to buy online and in the store that made me believe that HD is like a lot of other stores with sale gimmicks has caused me to most likely do more business with your competitors. I had rather pay a little more than to deal with dishonesty and poor integrity. Thank you for you time.</t>
  </si>
  <si>
    <t>She was good</t>
  </si>
  <si>
    <t>no  one ever addressed my original complaint  about your veterans policy. i have a DD214 and flag on my photo license  and was told it wasnt good enough. its good enough for other retailers...</t>
  </si>
  <si>
    <t>I placed an order online for pickup. I then received an email saying the order was ready for pickup immediately followed by another email saying my item was out of stock and the order had been cancelled and I would be refunded within 5 days. Then I noticed on my credit card statement I was never refunded. So I had to call, wait, repeat myself many times and finally I was told that the order was never canceled because the item was replaced with something comparable. What kind of nonsense is that? I was never notified or told anything about this so how would I have known? Im just glad I caught this on my credit card bill. You guys lost me as a customer.</t>
  </si>
  <si>
    <t>Everything was. Fine except I had bought a defective water cooler</t>
  </si>
  <si>
    <t>You need to get your parking lots and walkways in better shape during and after winter storms. That parking lot was atrocious. It hasnt been much better in subsequent storms. Hope this survey will take care of that.</t>
  </si>
  <si>
    <t>Had it not been for Pinto, we would have left feeling very unhapp! She was very helpful and had superior customer service skills!! On the otherhand, the store manager Ysenia was EXTREMELY rude to my wife and I. Ysenia loudly said in front of many customers that she would have thrown out of the store merely because we would not accept her explanation for why we had no choice but to get store credit instead of being reimbursed. As African Americans we felt belittled and embarrassed because of how Ysenia treated us. I have never been treated so rudely in any other store ever!! Ms. Pinto saved the day, but Ysenia should be terminated because she has NO management problem solving skills and she was incredibly disrespectful to the point she caused me to get sick and sit in the car.</t>
  </si>
  <si>
    <t>Exceptional Service. Customer for life..</t>
  </si>
  <si>
    <t>Well for the last time your company here in bolingbrook il has screwed my order up for the last timeIts pretty sad you screwed up my order everytime you touch it Im totally disgusted with your service and your lack of attention to addresses if this is the way you treat your pros I Dont want to be associated with your co</t>
  </si>
  <si>
    <t>While Marisel was professional and courteous, the work on my stairs was not professional</t>
  </si>
  <si>
    <t>My complaint was not addressed. The home depot ignored my complaint.</t>
  </si>
  <si>
    <t>Wish my washer wouldve working sooner than have to wait another week</t>
  </si>
  <si>
    <t>Mucho éxito</t>
  </si>
  <si>
    <t>She was very helpful in helping to resolve my  issue.</t>
  </si>
  <si>
    <t>still Waiting to hear from Home Depots insurance regarding the incident that took place at the Hercules, CA Home Depot. If I do not hear back by Tuesday, I will call to see whats going on.</t>
  </si>
  <si>
    <t>Didnt get the answers I was told I was going to get, it seem as though Im on a roller coaster. But no one dont know how to stop.the machine from running. Just going in circles.</t>
  </si>
  <si>
    <t>As both a customer and stock holder,  you need to give your retail stores the ability to handle  adjust .... Homedepot.com transactions.</t>
  </si>
  <si>
    <t>I did not get normal great service from Home Depot as usual. The person answered the phone was not to easy to talk with. Had a heard time hearing her and ask for more volume and was told she was already screaming. Then was told she was emailing me forms which I never got. Was able to go on line and figure out how to do it. Online works fine. I lost a couple days of waiting to file my claim waiting on email that I never got. IN THE END i AM GETTING GOOD RESPONSE FROM ONLINE. I like buying from Home Depot and will continue</t>
  </si>
  <si>
    <t>Marisel was very nice and professional.  She unfortunately was unable to help me.  She could not find the receipt I needed.  She did try to give me other options but the first one was how I had ended up in contact with her and the other one was not an option as I need the receipt quickly. I did, however, contact the store where I purchased the refrigerator and Will the manager Farmington, NM was extremely helpful and went above and beyond to help me find what I needed.  He knew more than anyone I talked to about where to find what I needed.  He spent probably 20 minutes helping me.</t>
  </si>
  <si>
    <t>I wanted to say thank you for listening to my issue and the quick response In getting back to me.</t>
  </si>
  <si>
    <t>THE AGENT REFUSED TO HELP ME WITH MY ISSUE.  THE LOCAL STORE COMMITTED FRAUD AND THE AGENT IS TRYING TO COVER IT UP.SHE DID NOT RETURN CALLS AS PROMISED AND THE MATTER IS STILL OPEN.  I NOW HAVE TO COMMENCE LEGAL ACTION.</t>
  </si>
  <si>
    <t>Have a manager call me back like was promised!</t>
  </si>
  <si>
    <t>train employees in store to be more courteous.</t>
  </si>
  <si>
    <t>I purchased a bathtub over the phone and paid via credit card. My contractor picked it up and it turned out to be cracked and he returned it but instead of crediting my credit card, store gave him cash! He basically pocketed the cash and later left the project! The person who filed this case even said it was Home Depot_x0019_s mistake to give him cash but Home depot refuses to take responsibility unless I report to the police but I am overseas with no return date yet. I have called repeatedly and everyone had said they will look into it and call me back but no one does. I spent a total of over $7000 at Home Depot on my remodeling project and can_x0019_t believe Home Depot refuses to take responsibility for the tub which costed me around $236!</t>
  </si>
  <si>
    <t>I was assisted by Marisel P. who did a fabulous job with case 17503241  Duplicate Receipt Request. She was excellent and made me appreciate your company. Thank you!</t>
  </si>
  <si>
    <t>Absolutely worst customer service ever. I STILL havent even been told whether or not the issue was fixed. I was belittled, yelled at, interrupted, hung up on, and passed back and forth. You all should be absolutely ashamed to even call it "customer service." Worst experience of my life!</t>
  </si>
  <si>
    <t>This is the first time shopping with you and it was completely disappointing and frustrating from start to finish although I am still not done. The last person I spoke was pleasant and understanding among the litany of others who were either rude, unknowledgeable or not willing to resolve the issues. The double was vanity delivered broken. Could not reorder due to it no longer being available. Had to order a higher priced item. That too was delivered broken. Trying to return them both has been an odyssey that I cannot describe.  Do better, try harder.</t>
  </si>
  <si>
    <t>First get people who can speak clear english. secondly if u dont want people from out of state to be tax exempt at ur store just tell them instead of making us fill everything out and then tell them to call the tax department and talk to a person that cant speak english well. just to say that we are from out of state and to show proof of other stores that we are doing business with and are tax exempt!!!</t>
  </si>
  <si>
    <t>Marisel at customer service was very helpful. She answered all my questions and provided the information I needed. The in store experience was terrible. Starting from the first person at returns who ask that I go the paint department and explain the situation I had told her. At  the paint department I spoke with a man. While I was talking to him a manager Robert cut in middle of conversation and instead of greeting me his first word was no. Not even knowing anything about the conversation. From there an additional  lady joined the conversation. I was standing in front 4 employees at one point explaining the situation and trying to correct the problem. I had to over explain the situation, I was asked to provide pictures and receipts from another purchase.  What I presented was very clear I was only trying to correct a mistake that one of their employees made. After 25 min I was left with a employee named Rosario. She wanted to look up the receipts herself even thou I had them. She asked for my debit card which she left on the counter at another computer then asked for me to provided the same receipts I had showed her again. After that she asked for my debit card again and realized that she had left it in clear view of other customers. She did not explain anything to me and refunded me. I was confused what the problem was with returning an item that I was told by customer service was refundable and why I was being bullied and integrated to keep a product an employee had made a mistake on. Before going into to do the return I had spoke with behr, glidden, and Home Depot on the phone so I had all the information. All this for 17 return.  While the employee was doing the refund she was chatting with her co worker about another customer. Saying that Robert didnt was to deal with this customer so he put it in her. Ive never experienced such terrible treatment in my life and I never thought it would be from The Home Depot. A manager Robert who doesnt greet or end a conversation when speaking to a customer should really get training on how to lead a better example. Not all customers are trying to cheat returns and that how I was made to feel.  This was at the Sunset Hollywood store and now I feel uncomfortable shopping there.</t>
  </si>
  <si>
    <t>THIS ISSUE WAS CAUSED BY FALSE ADVERTISING THAT A FLAG AND MOUNTING BRACKET WAS SHOWN AS INCLUDED WITH THIS PRODUCT.  THE FINE PRINT STATED THAT ONLY THE POLE WAS INCLUDED.  THIS IS TOTAL BULLSHIT TO SHOW A DESCRIPTIVE PICTURE THAT INCLUDES A DAMN FLAG, A DAMN MOUNTING BRACKET, AND A GOD DAMNED POLE..  FUCK YOU ALL MY HD CARD IS STILL CUT UP IN TENS OF PIECES.  P.S.  EAT SHIT AND DIE FOR THIS DECEPTIVE PRACTICE.................................  CALL ME AND ILL TELL YOU THE SAME DAMN THING....   3216071367</t>
  </si>
  <si>
    <t>Compensation for the continued delay caused by handling of shipments by Home Depot andor UPS.</t>
  </si>
  <si>
    <t>My call was recorded and my problem was not with Home Depot but rather one of the delivery companies they use.  Please follow up your deliveries better.  Thanks.</t>
  </si>
  <si>
    <t>Do not use a third party. You are now detached from your customers. Your system should recognize those who do a certain percentage of business. It could recognize that someone who does say $50,000 or more  in purchases is logically going to have more returns or better be recognize by the managers for doing large purchases and can override an issue. It prevents said person from shopping at Lowe_x0019_s as they wait for HD to get it together.</t>
  </si>
  <si>
    <t>Issue never resolved and still waiting</t>
  </si>
  <si>
    <t>Marisel was wonderful!  Making the phone call, I truly believed that I would not be able to access the receipts I was looking for. Marisel took my information and with what seemed effortless to her, she emailed my missing receipts in a very timely and efficient manner. And to add to that, she was extremely kind and friendly.  She is definitely a great asset to the Home Depot Team!</t>
  </si>
  <si>
    <t>Customer service was great</t>
  </si>
  <si>
    <t>Lost customer ! Just wanted to buy a washing machine only carry in stock lowest quality and there was no option for me to pick up in store had to have delivered even though I came to the store to bring one home! Waited a week delivery was to be Saturday got a call Friday afternoon that the delivery had to be postponed..... ended up having to drive to Titusville to pick up my washer myself! Store manager was extremely sweet and listened but his hands were tied! Shame on you Home Depot! Shame!</t>
  </si>
  <si>
    <t>These prehung doors you are selling manufactured by Masonite are absolute garbage. I have been a professional contractor for over 30 years. In the literally hundreds of wood prehung doors I installed I never had one that was not beveled. There_x0019_s no way to successfully to install these doors so that the door won_x0019_t rub when closing. I will never buy another prehung door from Home Depot. I have filled a warranty claim with Masonite. They telll me they buy theses doors from an outside vender and they say that none of these are beveled. I_x0019_m not done complaining just because I filled out this 4 question survey. I would like to be personally contacted by the Millwork Dept head quality control at corporate. Duncan Hoke 206-949-7058</t>
  </si>
  <si>
    <t>I am so unhappy with this whole experience  with Home Depot there still is no closure to this issue there is no restitution to the workers sending me over a bridge to another 2 home depot''s and they also didnt have my product but computer said they did and workers looked in theres and sent me there.  This is so unacceptable and restitution needs to be made 2 days ago on with corporate and was told by supervisor they will get back to me next day and even they cannot get that right I'm fed up with the whole situation.  Just seems there isnt anyone that can help a customer with there problem no matter what level you speak with</t>
  </si>
  <si>
    <t>As a veteran I greatly appreciate the fact that you give all active duty &amp; veterans the 10% discount. I wish more companies would follow your example.
But as a veteran owned business I do not understand why it isn''t possible to get the same discount?
Sometimes that extra 10% off of the materials is what makes or breaks getting the job when bidding the work against other contractors.</t>
  </si>
  <si>
    <t>Disappointed with the policy of no military discount on non stocked items and online orders. HD prides itself on being pro-military yet discount is only 5% on purchases not exceeding  $500. It doesn_x0019_t even cover taxes. Also, hook up and removal service isn_x0019_t available on Zline range so we have to do it ourselves, could at least take old appliance. Extremely disappointed in the company.</t>
  </si>
  <si>
    <t>I hope that someone in the organization addresses the issues raised about customer service in referenced store.</t>
  </si>
  <si>
    <t>More help the job was not finished I can''t wait for somebody to get a hold of me and explain why I'm not getting my 11% I want it</t>
  </si>
  <si>
    <t>When I shopped at the Home Depot Deerwood store FL. The Appliance Manager Joe was very unprofessional in dealing with me. I didn''t receive an apology for what happen and was made to feel stupid. Only after speaking to the corporate number did the store manager contact me and apologize. I returned the products that I bought on that day. I will be buying some where else. I have shopped often in the past and spent a lot of money at Home Depot, but now I will be going somewhere else.</t>
  </si>
  <si>
    <t>I waited almost an hour before getting through. I don_x0019_t  have my dishwasher fixed or a date for service.</t>
  </si>
  <si>
    <t>It would have been nice if I received a response quicker. It_x0019_s been about a month if not a month since I had the issue and just hearing back.</t>
  </si>
  <si>
    <t>Everything''s ok waiting on tax Exemption Refund to be process thank you and good bye</t>
  </si>
  <si>
    <t>She went far and beyond to help me and I appreciate a lot people like her.</t>
  </si>
  <si>
    <t>The 1800# customer service was fine 
The store ASM was helpful _x001C_Sean_x001D_
The store associate at the pro desk _x001C_Coree_x001D_ was completely unprofessional for no reason 
_x001C_Gary_x001D_ in the same dept was helpful</t>
  </si>
  <si>
    <t>Ms. Marisel was patient with me.  She found the 2017 information I needed in a short time.
Thank you, Ms. Marisel.</t>
  </si>
  <si>
    <t>I was attempting to get the point across that the order was handled poorly from the minute it was placed.No show/no call delivery on Friday and then one pallet delivery when the order was suppose to be split into two pallets. Next time I will attempt to shop elsewhere. The sales people at the pro desk in North Olmstead Ohio were fantastic. Your Rock River store is the problem. Had I not been delayed by the non delivery on Friday I would have refused the delivery and cancelled the order all together.</t>
  </si>
  <si>
    <t>You where supposed to call me and you did not .Very angry I demand you call me and help me.
abe hecht 
323 3778222</t>
  </si>
  <si>
    <t>Store managers need to know what your return policy is before sending a customer away..</t>
  </si>
  <si>
    <t>I usually buy everything I need at Home Depot, I spent 25,000 on this complete remodel of my home! Tried to get that $400 refund and they couldn_x0019_t make it happen. She said she would check into it and email me back, I never got an email! Very disappointed and will not shop at Home Depot again!</t>
  </si>
  <si>
    <t>I will still visit Home Depot for home improvement needs at this point, I just don''t want it to happen again. I want my visit to be a safe experience for my wife and I. I do not want to be exposed to someone's unruly pet in the store. By allowing pets that have no purpose and are uncontrolled you risk the customer's safety and certainly increase your legal liability.</t>
  </si>
  <si>
    <t>I will never again spend another dollar at Home Depot.  I''ve had nothing but horrible experiences in the short time and few times that I have given my money to a crap company like Home Depot. Customer service did absolutely nothing to resolve my issues, nor could or would they even give me an explanation. Il be returning what merchandise I have left, if you'll even freaking take it back, and spend my hard earned my money somewhere else where they actually care about the customer experience and are true to their word. In which case, you, home Depot, were not.</t>
  </si>
  <si>
    <t>Call me and we will discuss 443-615-6356</t>
  </si>
  <si>
    <t>Very disappointed ordered and payed for an appliance suite was given a delivery date and was told they were in stock then I was called at 8pm four days before they were supposed to arrive at my home to be told they were on back order and would not be available for another month. Very disappointed it messed up my kitchen plans and cost me extra money having to have the contractor move his schedule around to come back and finish our kitchen</t>
  </si>
  <si>
    <t>The man who sold me my appliances were fantastic.  The paint department was horrible norrible except for Lou. The woman manager and the young man were horrible  horrible lhorrible to me.  ive  spent almost 10,000.00 there because im remodling my home.   I dont think i can shop there any more becsuse of my horrible experience with them.  I would think some how hom depot could compensate me in some way for the way they treated me. SO DISAPPOINTED IN HOM DEPO. MARISEL WAS THE APPLIANCE PERSON HE WAS FANTATIC</t>
  </si>
  <si>
    <t>Nothing has been solved, nobody called me back</t>
  </si>
  <si>
    <t>I would have liked to have gotten a message from some one local confirming it was corrected.</t>
  </si>
  <si>
    <t>She was so helpful in all she can help with, but your store manager at Fairmont/Pasadena should have some customer service classes. I had to get a refund and buy another impact wrench to be able to get another one for same price. All I wanted was to swap but they couldn_x0019_t help me at all so they gave me a refund and when I turned around to purchase same item it was $30 more. Unbelievable</t>
  </si>
  <si>
    <t>Customer service hung up on me. My fiancé (Catherine Jackson) still has not received a call from Customer Service to resolve her credit card issue. I am very very displeased with Home Depot!!!!!</t>
  </si>
  <si>
    <t>When I contacted The Home Depot about my case, I was put on a 2 month roller coaster with The Retail Exchange. The Retail Exchange utilizes an archaic process to validate return disputes and after sending my letter and relative information, I found out 6 weeks later that they threw out my dispute because it was not HAND WRITTEN (which was not asked for in their instructions). In a world where everything can happen instantaneously, I was extremely dissatisfied with this process. In the future, I will work directly with The Home Depot because The Retail Exchange is living in the 18th century.</t>
  </si>
  <si>
    <t>Very pleased with the assistance and results she provided.</t>
  </si>
  <si>
    <t>I was having trouble reaching out to the store to get fulfillment on a previous managerial gesture and concession. Marisel tried to reach the store and management and was unable to do so. She went beyond this and spoke with her direct management tier who processed the concession on my behalf. Couldn_x0019_t have asked for a better experience.</t>
  </si>
  <si>
    <t>The cashier ran my license 5 times to achieve a simple return wit receipt first that was over 90 days but clearly legitimate.  She tried to get a manager to authorize $20 cash instead of credit so i could give the money to my grandmother for whom I was returning the item. She failed twice then when she went back to return as store credit the system rejected it after 5 times of running my license.  Not a good experience and she wasn''t even wearing a mask. Rediculous.</t>
  </si>
  <si>
    <t>In the future just practice common sense. Not selling certain products because a governor deems it not essential is ridiculous. Executive order or not. Big businesses should be the first in line not putting up with this type of control. I will never step foot In a Home Depot again not even for 1000.00!! Ace hardware in my little town will be my new go to for forever! I hope they get so much business from people that no longer need big box stores!!!!!!</t>
  </si>
  <si>
    <t>Always Excelente experience</t>
  </si>
  <si>
    <t>Although Maricel was quite helpful, your Ponce, PR store phone given to me by Maricel never answered. I bought what I needed from another hardware store.
Your competitor took my order on the phone, called me back 1 hour later to go pick it up.</t>
  </si>
  <si>
    <t>I bought an item in the app and it wasn_x0019_t clear how to do it. I had a lot pf trouble and finally bought another. It was my first time with the app and it was confusing because it wanted access to my contacts and I didn_x0019_t understood the purpose. It should explain it better.</t>
  </si>
  <si>
    <t>Mariel is very good person</t>
  </si>
  <si>
    <t>me vendieron un gas grill, mercancia de expocicion y para mas le faltaban piezas.</t>
  </si>
  <si>
    <t>Totally satisfied.</t>
  </si>
  <si>
    <t>Es bien triste para los consumidores tengamos tantos problema cuando vallamos Aser una garantía  de los drill inpact nesesitmos que nos onren las garantías por favor así tiene consumidores contentos  
PEDRO Maldonado.  ....</t>
  </si>
  <si>
    <t>Problem not solved help. I need answers about my product. I need my product.</t>
  </si>
  <si>
    <t>Unfortuntely, neither one of the two stores that were involved (store #8926 and store #0261)have not picked up the shed (wrong shed, I order a 7 by 7, and I received a 7 by 4 shed)from my house. Because of this, I had to order and buy the shed that I wanted from Lowes. I have waited for Home Depot to pick up the shed for about 2 weeks now and still nothing. Neither of the store call me. I,am a veteran 100% disabled with PTSD.
Thank you
Nelson Ortiz</t>
  </si>
  <si>
    <t>Al no entregarme el atornillado de impacto, como empresa deberían haber buscado en su tienda más cercana la existencia de la herramienta para entregarla, buscando la satisfacción del cliente, ya que al ver tal rápida y eficaz solución una queda agradecido y tranquilo con ganas de vuelve a comprar las veces que sea necesario</t>
  </si>
  <si>
    <t>Perhaps be more understanding, you should understand that not all of your customers are big companies with vehicles and storages,  lots of your customers are regular homeowners trying to fix their houses with some limitations.</t>
  </si>
  <si>
    <t>Ninguno,todo estuvo bien.Gracias.</t>
  </si>
  <si>
    <t>Friday 05/28 and 29 2020 8am I was in the Storage and the guy who was in the costumer service had a bad service to me..,, thanks for the attention</t>
  </si>
  <si>
    <t>I was told to call online services when already on the phone with a home depot representative.</t>
  </si>
  <si>
    <t>Empleados como Marisel es lo que necesitan.Persona cortes,profecional y saber como complacer un customer y solucionar un problema satisfactoriamente para la compañia y el customer.Gracias.</t>
  </si>
  <si>
    <t>Mantener más informado a los clientes de la situación de los pedidos.</t>
  </si>
  <si>
    <t>excelent client service and the buy online an pickup in store was so fast.   I am very satified</t>
  </si>
  <si>
    <t>Ninguna</t>
  </si>
  <si>
    <t>Me parece que no vuelvo a pagar por garantía extendida , el proceso es incómodo, diría que de muy calidad , lento y burocrático</t>
  </si>
  <si>
    <t>Excelentes operadores, home depot nececita mas inventario,  solo ves "out of stock* una y otra vez...</t>
  </si>
  <si>
    <t>Gracias. Bendiciones. Muy contenta con los producto que compro  en Home D. Llevo más de 10 años siendo customer de H P..muy  feliz con mi mail box.  Gracias. =O&lt;ý=O&lt;ý=O&lt;ý=O&lt;ý=O&lt;ý=O&lt;ý=O&lt;ý      Att Iris Pérez.</t>
  </si>
  <si>
    <t>I talked to several people. The phone call got cut off several times. I never could get contact with the person who suppose to handle my problem so the customer service was nice but nobody could help me to solve the problem. I am really disappointed!</t>
  </si>
  <si>
    <t>cement is old</t>
  </si>
  <si>
    <t>Que la próxima encuesta sea en Español</t>
  </si>
  <si>
    <t>Great customer service  200j</t>
  </si>
  <si>
    <t>To respect all people don_x0019_t matter where we came from</t>
  </si>
  <si>
    <t>Alicia was very kind ,also she  was very pacient and help me to choose what I was looking for.I was very pleased with her attention and help.
I wish another''s company's we're having this kind of employees
willing to help their clients with kindness and love.
Congratulations!! And thank you Home Depot.
G l</t>
  </si>
  <si>
    <t>Good help</t>
  </si>
  <si>
    <t>No ideas come to mind becasue the home depot is already so well organized</t>
  </si>
  <si>
    <t>Que se pueda hacer una orden especial para que llegue a la tienda, cuando no hay el producto en la tienda.</t>
  </si>
  <si>
    <t>No delivering to Puerto Rico during the pandemia.</t>
  </si>
  <si>
    <t>Lilian was great. She followed through and kept us informed on every step. It doesnt get any better.</t>
  </si>
  <si>
    <t>Super job . great help. thanks</t>
  </si>
  <si>
    <t>La Atencion de Alicia fue excelente, cordial y recomendable.
Me comunique con ustedes porque realizaron un Fraude en sus tiendas usando mis datos en California USA.
Me comunique para denunciar y anular dichas operaciones,que fueron de compras diarias en forma presencial con una tarjeta clonada, pero esto no fue resuelto.
Resido en Argentina y ademas en las fechas de las compras no estaba en Estados Unidos, 
No entiendo como ustedes no pueden cancelar compras que realizaron con una identidad falsa y tienen muy bajo nivel de seguridad, siempre quede a la espera de que la empresa  HOME DEPOT me brinde mejor informacion y resolucion del Fraude.
Saludos, quedo a la espera de su respuesta
J.P  Etchezar</t>
  </si>
  <si>
    <t>thank you  Alicia!!!!!</t>
  </si>
  <si>
    <t>Soy un cliente muy frecuente de Home Depot 
Voy casi a diario a comprar pues doy handyman mire si gusta puede mirar my record 
Este es my pro reward 
510 938 5159 
Job name: prosperity 
Si mira my record es muy alto 
Y revise cuantas compras realizo constantemente 
Creo que voy a empezar a ir a comprar a Lowe_x0019_s por que estoy muy molesto por esta situación</t>
  </si>
  <si>
    <t>Alicia was very cooperative and professional.  It is the tools she is giving to fulfill her work that is limited.   There is a broken communication between home depot and providers.  My  my complaint with the order after 2 weeks is not resolved nor being looked at.   No communication or feedback from nobody.  So don_x0019_t ask about Alicia service. Better ask about Home Depot means of getting
Something resolved!!</t>
  </si>
  <si>
    <t>La empleada Coral de home depot de bayamon plaza del sol fue la mejor empleado y el mejor servicio al cliente recibido en mi vida !!!! Mi mejor experiencia gracias a ella.</t>
  </si>
  <si>
    <t>Excelente trato y cuidados, tanto para el personal que labora en el Home Depot de los Colobos como para los clientes. Altamente recomendable. Gracias</t>
  </si>
  <si>
    <t>Me encantaría que las órdenes que uno hace por internet para recoger en la tienda se procesen el mismo día. Realmente necesitaba lo que compré en línea para el mismo día, pero lamentablemente dada las circunstancias (estaban atrasados despachando órdenes y no había suficiente personal) tuve que cancelarla.</t>
  </si>
  <si>
    <t>Ne</t>
  </si>
  <si>
    <t>Muy amable y dispuesta a ayudarme!
Muchas gracias!</t>
  </si>
  <si>
    <t>Malísimo servicio desde un principio. Tienen F</t>
  </si>
  <si>
    <t>I have called in relation to an order once a day for the last couple of days. Each time I get to talk with someone after 45 minutes waiting I get a different response about what is happening with my order. First I was told it was sent to USPack and they gave it to another distributor but there was no tracking available. Then I was told it was lost. Today I was first told it was lost and then the resolution officer told me it was delayed and would ship 14 business days after I was supposed to receive it, but he was not sure about it either. I know it is a difficult time but you should be able to track things. I put this order on May 15 to be delivered on June 2 the latest and I still don_x0019_t know if and when I will receive it.</t>
  </si>
  <si>
    <t>I am extremely dissatisfied with my help I received. Hector filled out my information wrong on my file the first time I called. I called 2 more times and spoke to 2 more employees, both who didnt fix the situation. The 3rd person I spoke to, Cathy, told me my missing parts were on the way, 4 days after my initial phone call to get the parts. 4 days later, so a total of 8 days after my first phone call, I learned my parts were not even ordered and not on the way. I ordered them and still havent been told if they are shipped out or not yet. This is now 11 days later and I dont have any idea when my missing parts will even leave the warehouse, let alone arrive to me. My patio set is currently taking up space in my home as we can not finish assembling (we are missing an arm to the loveseat) and nothing has been done to speed up shipping or reimburse us or anything. Very poor communication and customer service! I will not recommend anyone to shop here nor will I be back.</t>
  </si>
  <si>
    <t>I APPRECIATE THAT HECTOR FOLLOWED UP WITH ME.  I DONT APPRECIATE THAT THE HOME DEPOT OR HUSKY WOULD CHARGE $25 FOR SHIPPING OF THE TOOL CHEST HANDLE.  PERHAPS THE HANDLE COULD BE SHIPPED TO THE STORE?</t>
  </si>
  <si>
    <t>Good Customer service!</t>
  </si>
  <si>
    <t>I was supposed to receive a call back within 30 minutes regarding a resolution and I never heard back.</t>
  </si>
  <si>
    <t>Information on outside of box was misleading, and instruction booklet was inadequate. When I talked to the tech, Scott, I found him very condescending. Juan was very helpful, courteous, and professional.</t>
  </si>
  <si>
    <t>Juan was very respectful and tried his best to help but was unable to resolve my issue due to the poor policies of this department. Your reps should be empowered to do the right thing for the customer and in my case I bought a lemon of a fan that has continuously had issues. Now Im out a fan and will need to replace with one from Lowes since I dont plan on doing business with Home Depot again. Home Depot does not stand behind their products and Im very disappointed.</t>
  </si>
  <si>
    <t>The service Juan Valdivia provided was excellent.  The reason my answer to question 3 is Neither Agree Nor Disagree is because I cant provide an answer until I receive the part I ordered through Juan.  Juan placed the order with your vendor and provided me with an order number and I am currently awaiting the part to be shipped to my home.</t>
  </si>
  <si>
    <t>Worth the time! Thank you</t>
  </si>
  <si>
    <t>No sirs, Mr. Jaun Valdma was very profuse and concerned of my search helping in any way He was able to,And also stayed with contacting me for 3 days seeking all avenues.</t>
  </si>
  <si>
    <t>Juan was very helpful courteous and tried his best to help with my issues</t>
  </si>
  <si>
    <t>Juan was very helpful!</t>
  </si>
  <si>
    <t>Great service!!</t>
  </si>
  <si>
    <t>I was passed on to many different department before to get to the right person</t>
  </si>
  <si>
    <t>Lilian Canez was wonderful and took care of my problem quickly.</t>
  </si>
  <si>
    <t>Yes, you could have recognized that even though you no longer carry what I was attempting to return, you should have recognized that this wasnt my fault, but your s!Charles Dean</t>
  </si>
  <si>
    <t>I was trying to purchase replacement lights for a Christmas tree I bought from Home Depo 3years ago. Can not find them anywhere, because the bulbs are square on the bottom with a tooth. also two strands have shorted out.I was told it was not under Warranty. It was notA Warranty I was interested in. I just wanted to make a Purchase for the replacement lights!</t>
  </si>
  <si>
    <t>It would be great to speak with a person that is fluent in English.</t>
  </si>
  <si>
    <t>Receiver came yesterday. Installed it shortly after that and it worked properly. Crumsy me broke the glass dome.Tom Witt</t>
  </si>
  <si>
    <t>I ordered a faucet online and received a torn retaped box which was missing 6 of the items needed to use and install the faucet. I had to order another over the phone and am waiting for it to arrive. Im hoping it comes new and unopened but its coming from the same location in GA that the other came from so Im nervous about what its condition will be. Its just not something you expect when purchasing a hundred dollar faucet that itll arrive missing several parts in a torn up box. It has definitely made me rethink ordering anything else from Home Depot online. After the second faucet arrives Ill probably never use the online ordering feature again and unfortunately cannot recommend others to do so either.</t>
  </si>
  <si>
    <t>I was told at Home Depot that a part I was looking for (the ballast for a Hampton Bay fan) had lifetime warranty and that I should just call and have it replaced at no cost. I called and 15 mins later Im told that the part can be shipped for $27 including shipping. I reply saying that I found the same part for $22 including shipping on amazon. Im told nothing else and the call ended asking me if I needed anything else. I said no. That I would just order the part on amazon</t>
  </si>
  <si>
    <t>Nothing was done the parts are cheap and noone contacted me.</t>
  </si>
  <si>
    <t>The representative paid great attention to our needs and gave exceptional customer service. Thank you!</t>
  </si>
  <si>
    <t>Customer service was hassle free for my retirn</t>
  </si>
  <si>
    <t>Replacing just the one missing piece would have been much easier than returning the product and reordering.</t>
  </si>
  <si>
    <t>No...</t>
  </si>
  <si>
    <t>My background is sales and marketing in wholesale and retail.  Im very impressed with Home Depot honoring a lifetime warranty on a Aqua Touch faucet that has lasted for 18 years but no longer  is carried by your supplier and apparently is no longer manufactured.  We purchased a new kitchen faucet today at the Surprise, AZ Home Depot on Bell using your gift certificate. My dad was in management with Sears Roebuck &amp; Co. and he retired after 32 years.  Sears used to have the slogan, Satisfaction Guaranteed or Your Money Back. Of course, Sears is no longer what it once was and appears to be on life support. In many ways, Home Depot offers the very best characteristics of Sears when it was the worlds largest retailer.  Sears eventually lost sight of what made them special, and that was great customer service and product that could be trusted to perform. Home Depot gives me confidence like I used to have with Sears Roebuck &amp; Co.  Great Job Home Depot.</t>
  </si>
  <si>
    <t>After 8 days of me original customer serviceemai without a response I resent it and then got a response. I finally got the parts this Fridayand they were wrong! I sent a follow up emailthat day letting him know they were wrong.We will see how that goes So to wrap it up HORRIBLE customer service</t>
  </si>
  <si>
    <t>I am completely satisfied with the service I received.</t>
  </si>
  <si>
    <t>THE EMAILED CUPON WILL NOT OPE AS IT SAYS MY EMAIL IS INCORRECT BUT ISNY. THE SO CALLED LIFE TIME WARRANTU ON THE FIXTURE ISNT TRUE NOW HAVE TO REMODEL ENTIRE SHOWWER TO ACCESS THE VALVE AND REPLACE FAUCET. NOT WHAT I WANT TO DO NOR HAVE MONEY TO DO IT. NEVER BUYING NO NAME PRODUCTS AGAIN STICKING WITH NAME BRAND!!! VERY UNHAPPY. STILL WAITING TO AT LEAST GET $80 US GIFT CARD CORRECTED.</t>
  </si>
  <si>
    <t>Maybe reduce wait time a bit between conversations with various associates.</t>
  </si>
  <si>
    <t>I had to pay an electrician to install a light from Home Depot. Then the outdoor light quit working within 4 months. Home Depot was nice to replace the light for me but now I have to hire someone to install the new one. they should have installed the new one for me.</t>
  </si>
  <si>
    <t>The person we talked to was extremely helpful and offered us options on how to resolve the problem. We were very satisfied with the resolution she offered.</t>
  </si>
  <si>
    <t>Difficult to understand</t>
  </si>
  <si>
    <t>None !You</t>
  </si>
  <si>
    <t>It was nice talking to Isimar</t>
  </si>
  <si>
    <t>Your customer service was excellent.thank you</t>
  </si>
  <si>
    <t>My first call I was told it was taken care of and that I would receive the gift ecard. after waiting for a couple of hours I called back and talked to someone else who looked it up by my name and email, It was never entered into their computer to send me the ecard! The next person had me to wait on the phone and she sent it right away!! While Home depot did me right, the first person I spoke to did not.</t>
  </si>
  <si>
    <t>I started to trying to get my light bulb replaced through the manufacturer but they made me go through Home Depot. They gave me a phone number that got the wrong Home Depot department and I had to get transferred the times before I got to the correct person.</t>
  </si>
  <si>
    <t>The problem I have is when a compressor such as the one I was inquiring about is a discontinued model after only a few years and no parts are available.  But I do appreciate the time and attention both service reps gave me and I thank you and them very much.</t>
  </si>
  <si>
    <t>He never responded even after 2 emails asking him about the status of my request.</t>
  </si>
  <si>
    <t>Was on hold for a long time while they transferred me to the manufacturer. Once they answered the call we solved the problem pretty quickly.</t>
  </si>
  <si>
    <t>Disappointed in the quality of the product... that a plastic washer piece would fail after only a year and that the company (Hampton Bay) would send the whole part of the unit instead of only the plastic washer piece, which likely costs no more than $0.20.  Waste of money and resource.</t>
  </si>
  <si>
    <t>Long line to pickup what I ordered, even though I scheduled a pickup time.  Others in line did not have a pickup time.  I still had to wait.  Staff couldnt find my order, needed 2 people to find it.</t>
  </si>
  <si>
    <t>The best help i got was from keith a employee at the local store in redding  california.  After all the work that keith went through  to lookup the missing parts then calling and getting transferred from one operator  to another to order the missing parts and getting them rushed shipped to me. Keith is a great example of what customer service  should be. The problem is  at the warehouse because after all the time and work keith went through to help me, the warehouse only  shipped four of over six pieces  ordered and the ones  forgot were the most important pieces that i needed. Now i am forced to wait for the remaining  parts to be shipped by regular mail  that will take one to two weeks for me to get them and finish my project.</t>
  </si>
  <si>
    <t>This issue has not been resolved. The Hampton bay control box and transformer should not have failed after 5 months.  The replacement still hasnt arrived and asking me for a review when Im still waiting weeks for the parts is not smart.</t>
  </si>
  <si>
    <t>Home depot is always a  pleasant place to shop.</t>
  </si>
  <si>
    <t>The whole ordeal could of been solved much simpler and smoother if they just sent me another replacement in a timely manner.</t>
  </si>
  <si>
    <t>Missing part in brand new $300 glider. Agent could not be understood due to foreign accent. Had to jump through hoops just to apply for replacement part. Agent refused to replace item as requested. Still dont have part needed to put together new item purchased from Home Depot.</t>
  </si>
  <si>
    <t>My problem was not solved. I have a fan without a glass light fixture. Only one was available which doesnt match at all.</t>
  </si>
  <si>
    <t>My first name is spelled Raymond. Your rep was excellent, however, I had a difficult time understanding him.</t>
  </si>
  <si>
    <t>This issue was based upon a misleading Advertisement which led me to buy two Beacon Park Ottomans. The ad stated, chose your own color. I had to order over the phone and was told the cushions would be toffee color When I received the product there was no covers on the cushions. I looked online and saw the ad had been changed to show that the covers were an additional charge. Seems like either a bait and switch or a colossal error that should have been made right...I had to settle for a buy one get one free cushion in order to get the covers. They should have been offered free based on the original Advertisement...</t>
  </si>
  <si>
    <t>The absolute worst customer service ever. I finally heard back from isimar last week after leaving several voicemails and emails. I have provided him with photos and full receipts. He asked last week for some product code? I have messaged him back twice now again with no response. It has been over a month now. Horrible service</t>
  </si>
  <si>
    <t>It was nice to actually talk to someone and then to end the call with a phone number that I could contact the manufacture during their business hours.</t>
  </si>
  <si>
    <t>Did not accomplish anything. We purchased a patio set that did not come with the required hardware for some of the pieces. Home depot reffered is to the customer service number.  The customer service number called the store and claimed to have resolved the issue with the store.  We were told to go to the store and collect the parts.  The store would not provide the parts... so now we have a patio set that is half assembled,  not returnable,  and no one will get us the hardware we need.  Extremely disappointed.</t>
  </si>
  <si>
    <t>review my file. Anything that could go wrong did. This was a disaster purchase with frustration every step of the way. The amount of time wasted on dealing with something that I will now not even keep was incredible. Horrible expierence!</t>
  </si>
  <si>
    <t>I called and spent 30 minutes talking to someone before I was transferred to third party company. I called because we purchased a fan and after paying for it to be installed twice, our installer said the fan was defective. There was electricity running to the fan but once it got to the fan it wasnt transmitting the power for it to turn on. There was a problem in the electrical part of the fan itself. We know this bc we bought and installed 3 other fans that worked just fine. On top of that the remote that came with the fan didnt work either. So I called HD to get the fan replaced and asked if someone could come uninstall the one that was defective and replace it with a working fan, since weve already paid someone twice for a fan that HD sent that was defective. I was told the HD couldnt do anything about the installation but that I could return the fan to the store and then I was transferred to a third party company, who once I started explaining the story I was told that they couldnt help me either. I had to then call back and speak to someone else and after another 20 minutes on the phone explaining everything for a third time, was told there was nothing that HD could do but give me a gift card. I just have to say, we have been faithful HD customers for years but after this situation I am so disappointed with your customer service. I can see why buying things from big box stores is frustrating because if theres a problem, getting someone to help you is terribly difficult. Now I have to pay for someone to come uninstall the fan, take it back to HD, exchange it and then pay someone else to come and install it again. This will be the last time I deal with HD. I have little children and I dont have the time and extra money to be dealing with HD lack of customer care.</t>
  </si>
  <si>
    <t>Do have the time to tell it all to you, I dont think you would want to here it all</t>
  </si>
  <si>
    <t>I didnt get the help I needed. As a matter of Fact I still need help on trying to replace the Ceiling fan since its stop working. I need someone to contact me ASAP. I had tried to contact Isimar. But he wont answered. I have contacted him via email and still havent receive no respond back. Its been threee days.</t>
  </si>
  <si>
    <t>Im not sure what this was about???</t>
  </si>
  <si>
    <t>The table and chairs were stacked in front of my garage door and no one rang the door bell to let us know that they had been delivered. We were home at the time of delivery.  I was also short parts to finish assembly of the chairs.  I called Hampton Bay on Thursday 7518.  They said someone would be in touch with me with a resolution for the missing parts.  I have not heard from anyone yet.  I need these parts so I can use the chairs.</t>
  </si>
  <si>
    <t>The first time I spoke with this guy, he put me on hold for a LONG time... then told me he was putting me through to the manufacturer. After a few moments conversation with the manufacturer, we determined that he had put me in touch with the wrong manufacturer. I called the home depot customer service number again and Im pretty sure I got the exact same guy... but he didnt register any hint of recognition when I told him my experience speaking with customer service and getting connected with the wrong manufacturer. This time, he took my invoice number and said that he would send me a parts packet to replace the missing parts... I have no confidence that Im actually going to receive the required parts but I guess Ill find out next week sometime.</t>
  </si>
  <si>
    <t>As always !! a great customer service interaction !! always a pleasure doing business with your Company !!! thanx ! P.F.</t>
  </si>
  <si>
    <t>I originally had a delivery scheduled July 20.  I had to reschedule to attend a funeral that day.  I called she answered but was too busy to talk to me thn why answer? and would call me back in just a few minutes.  After an hour I did the internet rescheduling myself.  I thought I scheduled for July 23 but it was July 24.  When the Home Depot employee finally called, 1.5 hours later, I told her what had happened.  She was rude, she was short, and said she couldnt do anything for me to get me scheduled on July 23.  I could understand if that is true, but her customer service skills are very poor and her representation of Home Depot is not positive.  She was basically chastising me for not sitting around and waiting for her to call!  Not a very positive impression.  If people are with customers, they shouldnt be answering the phone.  The customer sitting there with the employee just waits and when the caller is told the employee is too busy to help them, that is two negative experiences. Fortunately, I had a excellent experience with my initial purchase after speaking with manager, Nicky.  She will bring me back to Home Depot, not the appliance staff person.</t>
  </si>
  <si>
    <t>Book said do not return to store but ultimately that was the result</t>
  </si>
  <si>
    <t>The technician tried to help and had to contact the manufacturer to get the complete set of hardware that was missing.? He got through but I couldt Find my receipt andxwas told I had to email China with a picture of my receipt. A few minutes later I got an email from the Chinese manufacturer saying the hardware was being sent. I went to our local Home Depot and they would have given me hardware from another box but didnt have any.Both my local HD and your technician were helpful, but, we will see ifwhen the hardware package arrives.</t>
  </si>
  <si>
    <t>I needed instructions for a faucet that for some reason were missing, I asked him a specific question and he said he was looking in to it. He was silent for almost 4 minutes assuming hes reading the manual and he comes back and says Ill need to transfer you to someone who can find that information. What was he doing for 4 minutes?!!?</t>
  </si>
  <si>
    <t>I asked a simple question of how a particular product met the international code and the law but was unable to answere the question. The vendor did not answere the question. Staff from Home Depot should understand the law to help the home owners and builders. They dont have a clue what the law is and whether your product meets code. I maintain there is no evidence the product does meet code and the law.</t>
  </si>
  <si>
    <t>Did a fantastic job of getting the replacement item I need and got back to even though we got disconnected 2xs. Great job!</t>
  </si>
  <si>
    <t>Great help all around.   Better result than I was expecting.   Quick resolution!</t>
  </si>
  <si>
    <t>Ive been trying for two months to get parts for patio furniture I bought and still no success. Im the customer right?</t>
  </si>
  <si>
    <t>He did not have any answers for questions about our newly purchased water dispenser. He did refer us to the manufacturer from whom we are awaiting a response.</t>
  </si>
  <si>
    <t>Issue has not been resolved. Missing parts from medicine cabinet. Told to expect email in regard to replacement.  No further information received.</t>
  </si>
  <si>
    <t>The issue is still pendingI cannot respond to the surveys questions until the matter is resolved</t>
  </si>
  <si>
    <t>Was supposed to receive an email on Monday, telling me when the missing part will be sent from the manufacturer.  Did not receive any email.  Still have no idea when I will receive the missing crystal for my chandelier.</t>
  </si>
  <si>
    <t>Isimar took my call regarding a warranty replacement of a light fixture. He continued to ask what I wanted him to do, i.e. what part did I need. My assumption was theyd just replace the entire 25 fixture...? He said he cant get parts for my light and would have to contact the manufacturer. After a 34 minute hold he said he could contact them via email and theyd call me back. He took my name and number and finished the call. The next day I received an email to my wifes account, I never provided an email address.Isimars email to the manufacturer indicated that the customer was looking for pricing information...? I was terribly confused, as was the manufacturer, who replied that they do not sell directly to the public.This went back and fourth twice, thats when I jumped in directly to the contact at BellSouth, Scott W Morris.I straightened out the confusion and they are shipping the replacement.This should have been a onecallfix for a warranty replacement. Not sure how it became a lengthy phone call and threeparty email over the course of three days to replace a 25 light.I would love to send you a copy of the email correspondence so you can see for yourself.I always have troublefree returns instore, unfortunately not so much on the phone.</t>
  </si>
  <si>
    <t>Service personnel was to busy to help me or avoided me Also did not know then items i was looking for like grommets</t>
  </si>
  <si>
    <t>I still have not received all my packages, I would  like to have an estimate of when and if I will receive the second box</t>
  </si>
  <si>
    <t>I still do not have the check I was promised, Is that satisfaction?</t>
  </si>
  <si>
    <t>It is NICE TO SEE Your TRAINING Program FOR ASSOCIATES is working. Nice help at both your Salem, Oregon stores.  I ALSO AM A STOCKHOLDER. John Collins</t>
  </si>
  <si>
    <t>Havent heard anything from the company regarding my warranty claim.</t>
  </si>
  <si>
    <t>Isomar reached out to the vendor for 3 solar landscape uplights on my behalf. The lights did not work after about 5 months. That was appreciated. However, the vendor says they are sending me new lights, but with no batteries. They are sold with batteries. I pointed out that the Home Depot specialist had told me that the batteries were bad and that is why the lights did not work, I bought new batteries which did not fix the problem, returned the new batteries I had disposed of the old batteries I believed were bad, and now had no batteries....assuming replacement lights would include batteries. The lighting company said that was not their problem and I should talk to Home Depot. So I guess now I have to pay 25 for new batteries to even see if the new lights work any better. Not happy.</t>
  </si>
  <si>
    <t>The manufacturer has sold the company so I was unable to get any help with problem unless I can find my receipt and return item.</t>
  </si>
  <si>
    <t>I HAVE NOT TAKEN THE LIGHT IN TO THE STORE YET JUST GOT IT TAKEN DOWN YESTERDAY.GET BACK IN TOUCH WITH ME AFTER I TAKE IT BACK TO HOME DEPOT.</t>
  </si>
  <si>
    <t>I have had to call 3 times and finally got to the fan manufacturer tech support department.  It appeared last Friday that the problem was resolved, but it returned over the weekend and they were closed.  Today I reached them open business hours only on pacific time.  They identified the remote receiver on the new fan needed replacement but they had no stock, and think it will be 468 weeks before they are available.  I had to speak to a manager to get a pending order placed.  Most unsatisfactory.</t>
  </si>
  <si>
    <t>The company emailed and said they dont carry the replacement shade so this has been waste of time.</t>
  </si>
  <si>
    <t>Initially Isimar Partida dealt with my call in regarding my issue and he was supposed to followup and let me know the results after contacting the manufacturer. He did not provide me with a case number or followup as promised and I had to reach out again to Home Depot help desk after 2 weeks and Carlos G. assisted me in reaching out to Isimar Partida to followup on the situation with my case and I was supposed to have received a followup email again from Isimar but he did not. I again reached out to Carlos G. after not hearing from Isimar and Carlos was able to resolve my case in a timely manner. If this was a review on Carlos G. performance I would have been Extremely Satisfied.</t>
  </si>
  <si>
    <t>Isimar was helpful aiding me toward getting my part.  Unfortunately, we misplaced our receipt and first phone agent could not retrieve it using our credit card over the phone to start the replacement of the part. I called my local store and no one answered the phone twice.  I went to local store on Monday and was able to obtain receipt, thereby starting process at home via another call to customer service. I look forward to receiving my replacement part.  Thanks.</t>
  </si>
  <si>
    <t>I called on a weekend and received a response for more information. I provided the information but heard nothing for a few days. I followed up via email and then the process began to move. The parts the supplier sent were a great fit and shower is repaired. Thank you!</t>
  </si>
  <si>
    <t>This surveys a bit premature since my case isnt closed yet.  ISIMARPARTIDA supposedly ordered me a corrective part that hasnt arrived.</t>
  </si>
  <si>
    <t>I was pleasantly surprised at the level of customer service. Definitely pleased</t>
  </si>
  <si>
    <t>While the man who assisted me was very helpful, he told me that he would give me an update on my issue. It has almost been a week and I have heard nothing back. I understand that this process may take time, but when I spend nearly 700 on a product only to find that it has a major problem with it, I would like to receive an update on the issue sooner rather than later.</t>
  </si>
  <si>
    <t>Poor guy had to call me back 10 min later due to the computer system.  He said there was 60 steps to complete an order.  That is ridiculous.</t>
  </si>
  <si>
    <t>Sent in two CLEAR pictures for two parts needed and only received one part in mail.  Will have to start all over again with Customer Service tomorrow.  Ironically his email said, I will follow up with you no later than 1132018.  Still waiting.  No use including that statement if there is no time to follow up. If there is a miracle someone will read this before I have to call in tomorrow and call me instead.</t>
  </si>
  <si>
    <t>Too much background noise on your end during the phone call made it difficult to hear everything.</t>
  </si>
  <si>
    <t>Customer service is in the business 0f serving the customer and they did .Thanks</t>
  </si>
  <si>
    <t>We bought a Christmas tree on Black Friday. We put the tree together within a few hours. The middle section did not work. We called immediately. They didnt have any more of that tree because of the sale. The manager gave us a number to call. We talked with a man who was suppose to send us an email on Monday or call us.  They finally called us back on Wednesday to talk about what could be done. By then we had returned the tree and bought a different one from menards. Had this been my store, I would have offered a tree very similar in cost for the sale price to eliminate losing the sale and customer.</t>
  </si>
  <si>
    <t>The service was terrific</t>
  </si>
  <si>
    <t>Havent heard back regarding my customer service call.</t>
  </si>
  <si>
    <t>Light was broken or  I broke ???? was replaced very easily. THANK YOU!!!!</t>
  </si>
  <si>
    <t>Isimar determines that probably will fix the fan. Well see. I hope hes right. And with instructions on how to repair the fan.</t>
  </si>
  <si>
    <t>Just do the job correctly</t>
  </si>
  <si>
    <t>If the part arrives that I need then all is great.  Sergio was very helpful.  He went the extra mile. After order was completed it was discovered another part was needed.  He made sure theyd arrive in same package.</t>
  </si>
  <si>
    <t>I never heard back from Sergio.</t>
  </si>
  <si>
    <t>YOUR ASSOCIATES ARE HELPFUL AND KNOWLEDGEABLE.I APPRECIATE IT.THANK YOU,</t>
  </si>
  <si>
    <t>Sergio was very nice and helpful. Even after I accidentally hung up on him and called back 45 minutes later he remembered who I was and picked up right where we left off. Thank you for all your help!</t>
  </si>
  <si>
    <t>Great place to shop for home goods</t>
  </si>
  <si>
    <t>I returnedreplaced fan with the same model and had the exact same issue! Returned again. Faulty product.</t>
  </si>
  <si>
    <t>The customer service was outstanding and the follow up was great!!</t>
  </si>
  <si>
    <t>Excellent customer service.  I returned some lights that were not working property and exchanged them for another set.  The woman in returns was most helpful and went out of her way to help me find replacement lights and get me out the door.  No hassles!</t>
  </si>
  <si>
    <t>Very satisfied with Sergios efforts in taking care of my concerns. He definitely knows what customer service is all about. Hampton Bay not so much. Thanks !</t>
  </si>
  <si>
    <t>He was a good listener and answered my questions perfectly!</t>
  </si>
  <si>
    <t>it was all good. 3rd party vendor kinda rubbed me wrong! but all is well.</t>
  </si>
  <si>
    <t>Sergio at ext 78341 was very helpful and professional</t>
  </si>
  <si>
    <t>Best experience I have ever had with Home Depot</t>
  </si>
  <si>
    <t>great job sergio</t>
  </si>
  <si>
    <t>Not really. But, the survey should take place after I receive the item I called about  otherwise, how do I know if I am satisfied or not?</t>
  </si>
  <si>
    <t>Sergio is an an example of everything that should be when calling for customer care.</t>
  </si>
  <si>
    <t>Service was excellent. thanks</t>
  </si>
  <si>
    <t>Went above and beyond to find the solution I needed. Contacted third party for me then came back to my call with the details.</t>
  </si>
  <si>
    <t>He was an awesome associate, he carefully listened to me, the customer, and efficiently and quickly address my concern. He went far and beyond to make sure that I left the conversation satisfied! He is an excellent asset to the HD customer service.</t>
  </si>
  <si>
    <t>Case is still not resolved. Our table that rusted has a lifetime warranty we would like it replaced and nothing is being done about it.</t>
  </si>
  <si>
    <t>Great Service provided by Sergio</t>
  </si>
  <si>
    <t>The telephone number choices didnt lead me where I needed to go. The store customer service could not lead me to the correct phone number. I got the phone number from a friend.</t>
  </si>
  <si>
    <t>Sergio went above and beyond to help me. Very professional and courteous and patient.  After helping me out, he refered me to Tiffiny at my Home Depot store in Myrtle Beach, SC on Seaboard. Once at the store she was very quick and courteous in helping me out. Thank you Sergio and Tiffiny.</t>
  </si>
  <si>
    <t>No. I had a faulty light on an outdoor set of 6 lights for walkway and since there was not an exact replacement sold, I was given a $100 gift card to replace entire set!  Not only was that a great surprise, but when I checked out after getting the last one in stock, it was over $100 with tax, the manager adjusted the price so there was NO CHARGE at all!  COMPLETELY Satisfied!!!</t>
  </si>
  <si>
    <t>Sergio was great. Why couldnt i do this in my local store?</t>
  </si>
  <si>
    <t>I was told someone would contact me within 4872 hours. As of today I still have not heard anything..  if they need more information than the picture and receipt for my return someone should call and leave a message as I cant always answer at work. At least send an email to let me know the status of my rusting chair replacement.  Very disappointed!</t>
  </si>
  <si>
    <t>Not Sergios fault but rather the general business practices of Home Depot.  The quality of materials offered by the corporation are too low to consider using in my home.</t>
  </si>
  <si>
    <t>The service provider was helpful and friendly and seemed to know what to do. On the downside I have still not received the missing parts I called about in the first place. and cannot finish putting my purchase together.</t>
  </si>
  <si>
    <t>I called to with a simple question regarding the Hampton Bay Hose Reel that I purchased, after much difficulty, at Home Depot.Apparently, there are 4 pneumatic tires in the box, that are not inflated with air. I asked him to tell me where the recommended inflation pressure was noted in the instruction booklet, which it was not indicated. He didnt know, and could not explain why the tires were not packed fully inflated.</t>
  </si>
  <si>
    <t>Did not accomplish anything after a week of waiting.</t>
  </si>
  <si>
    <t>your cust. serv. dept. , but Jose at Hampton Bay was excellant</t>
  </si>
  <si>
    <t>maybe the original product I bought at home depot was not well made  made in China  American made would be better</t>
  </si>
  <si>
    <t>I had a missing part, box asked that I call before returning so I did that.  Spent 20 minutes on the phone with Jose and today I get the wrong thing.  So now I suppose I will return it to the store.  Not pleased with this exchange.</t>
  </si>
  <si>
    <t>THANKS FOR THE GREAT SERVICE AND QUICK RESOLUTION TO MY PROBLEM</t>
  </si>
  <si>
    <t>When I was speaking with Jose about this problem I was told I would receive a 40.00 gift card (the cost of the light) it was supposed to be sent to my email (crn302@msn.com) well I have not received it</t>
  </si>
  <si>
    <t>I would like to have been offered compensation for the money i had to return to the customer in the amount of $1,800.00 due to the fact that the Glacier Bay faucet I purchased was defective and caused major damage to the the residence below. The worst part about the whole situation is the customer has lost faith in me and went ahead and had Horizon services install another faucet, and I lost the gentlemen in the residence below as a customer because I was supposed to do work for him before this incident occurred. I am aware that Jose does not have the authority to offer payment  I am merely expressing my wishes. Yours truly ,Steve Anderson</t>
  </si>
  <si>
    <t>Jose Valenzuela provided excellent service!</t>
  </si>
  <si>
    <t>He has not yet got me any repair. All I suggested is color matched paint. Its been weeks. Havent heard from  him in 3 weeks. He always has to check what warehouse says Ill call again soon only way I hear from him</t>
  </si>
  <si>
    <t>Jose was extremely helpful and determined to help me resolve my issue. Of which he did.  I was very impressed and appreciative. Thank you for hiring good communicators and quality employees. Truly one of the very best customer service experiences Ive ever had.</t>
  </si>
  <si>
    <t>The agency Jose went well above what I expected to help me out he did a follow up call the next day to make sure the problem was resolved Thanks for excellent customer care Jose</t>
  </si>
  <si>
    <t>Excellent customer service provided by Jose!</t>
  </si>
  <si>
    <t>Although I received an ecard, the product that is being advertised is no longer available even though I keep getting advertisements to purchase it.HFB 1330280</t>
  </si>
  <si>
    <t>Jose was very patient and very clear on the information needed from me. Though I wasnt able to provide the information he needed , he said I could provide it at a later date.</t>
  </si>
  <si>
    <t>Jose was very easy to talk to friendly, helpful and made missing a part not so badNow Im just waiting for the piece that was missing</t>
  </si>
  <si>
    <t>Having to call multiple time to get problem solve is very time consuming.  I still have to call back to get my issue resolve or return the item to the store.</t>
  </si>
  <si>
    <t>The Gentleman who helped me was very prompt in his response.</t>
  </si>
  <si>
    <t>Getting a response right away was great and very heipful.</t>
  </si>
  <si>
    <t>Jose was extremely helpful considering the situation.</t>
  </si>
  <si>
    <t>Jose was very professional and helpful.</t>
  </si>
  <si>
    <t>Jose was fantastic to speak with!  He consistently followed up with me about my missing part and always informed me of the status.  I really appreciate the work that he has done to make sure I receive amazing customer service!  Thank you very much)</t>
  </si>
  <si>
    <t>Any Home Depot Store should be able to process a return whether or not the item was purchased on line. I took the damaged chair to the store to be turned away.  To have to spend extensive time on the phone, provide pictures and email back and forth is utterly ridiculous in this day.  The customer service person at the store could easily view that the one chair was defective. Jose was excellent at his job, it just didnt need to go that way.  A lot of time has been spent to rectify this situation, and I still dont have my replacement chair, they say it is in transit so we will see.</t>
  </si>
  <si>
    <t>I am not sure which Jose your asking about. The one in Mexico or the Jose in Geneva. The Jose in Mexico was polite, but told me the manufacture wouldnt back up their product. The Jose at Geneva solved the problem by replacing the table that was peeling. The Geneva  Jose was also very  polite and delivered the product. . In  the last 6 months I have purchased a lot of things form Home Depot and have had a great experience with the company. I tell people all the time how much I enjoy shopping at Home Depot.</t>
  </si>
  <si>
    <t>Jose Valenzuela was patient, thorough and very personable.  It was a pleasure speaking with me about my issue, he was very reassuring.</t>
  </si>
  <si>
    <t>I was offered a gift card for my troubles without having to ask. I appreciated that recognition of my troubles.</t>
  </si>
  <si>
    <t>Jose was very helpful with my problem. It had to do with a ceiling fan that wobbled badly. He helped with instructions and promised to follow up later to check on my progress. He actually did what he said and called back later. My problem is resolved and Im very pleased with the caliber of help that you have on your support team.Please thank him for me.Frank</t>
  </si>
  <si>
    <t>Jose was excellent fast, responsive, and understanding of my return needs. He made it a quick and easy process.</t>
  </si>
  <si>
    <t>I would just like to say thank you to the customer service agent that help me he was very good news job and did it well thank you very much</t>
  </si>
  <si>
    <t>Jose Valenzuela was an exceptional representative of Home Depot. The third party was very difficult to deal with.  Hampton Bay ceiling fans was the third party.</t>
  </si>
  <si>
    <t>Jose was fantastic to work with.  He followed up with me to make sure I had emailed my receipt when he didnt see it come in and he called me to make sure I knew he was working on the issue over the Memorial Day weekend.  He was great!  Excellent customer service!</t>
  </si>
  <si>
    <t>Jose was very helpful! I was extremely happy with his assistance and helpfulness.</t>
  </si>
  <si>
    <t>Jose was fantastic when we spoke on the phone about my issue with the product purchase. He was very professional and solved the problem quickly to our complete satisfaction.Thank you,Irving and Linda Ladue</t>
  </si>
  <si>
    <t>Jose was very pleasant.. But Im not satisfied with results.. Doesnt make any sense to replace caps that are not damaged.. NOTHINGS resolved..</t>
  </si>
  <si>
    <t>The gentleman I spoke to was very helpful and professional. He was able to solve my problem to my great satisfaction Id like to thank him very much</t>
  </si>
  <si>
    <t>Yes I had to look up for the item I was looking for and I went more then 3 times before I found it the employees need more info and more experience on items every time I walk in I do a better job than your employees of helping people out</t>
  </si>
  <si>
    <t>Although Jose sent me a gift certificate equivalent to the purchase price of my sink, I really wanted someone to come to my house to see the stains on my new Glacier Bay stainless steel sink, and either remove them or have someone come to replace it with a sink that wont get stained..</t>
  </si>
  <si>
    <t>Should take better care of a customer that.spent $3000 on Windows with you and now needs a.$3 part.</t>
  </si>
  <si>
    <t>Jose, the customer service representative was simply excellent...</t>
  </si>
  <si>
    <t>Jose was very kind and helpful.  He helped me trouble shoot my purchase and find something with a better warrenty for the future.  Although i had been disappointed with my purchase, i will still return to Home Depot because Jose really took the time to help me.</t>
  </si>
  <si>
    <t>Nice and helpful today. Thanks!</t>
  </si>
  <si>
    <t>problem not took care of yet</t>
  </si>
  <si>
    <t>The part that was supposed to have been ordered still have not arrived as of this survey .Frustrated customer!!!!!!</t>
  </si>
  <si>
    <t>Great employee</t>
  </si>
  <si>
    <t>I forget who I spoke to but it was a female agent and she made the process of getting a new set of tools very easy and painless.</t>
  </si>
  <si>
    <t>Jose was great , thats  all I can say , great!</t>
  </si>
  <si>
    <t>When I called right away they were willing to help... great people and great actitud</t>
  </si>
  <si>
    <t>Jose Went over and above to thoroughly investigate my problem I tried to come up with a solution called me back to give me updates on several occasions very professional and courteous throughout the whole contact the resolution was not what I wanted but Jose try to accommodate me as best he could and was beyond his control</t>
  </si>
  <si>
    <t>Great customer service.</t>
  </si>
  <si>
    <t>No, I wasam pleasantly pleased my issue wasnt an issue.</t>
  </si>
  <si>
    <t>There was NO resolution that was presented.  Only that we can order one and have it delivered to my home.  I just want to purchase replacement pieces.</t>
  </si>
  <si>
    <t>Jose took care of the request but I had two other reps prior to Jose and the issue took 2 weeks to resolve. I am very happy though that I was able to track down a replacement part.Thank you allJD</t>
  </si>
  <si>
    <t>He was very polite and handled my issue quickly.</t>
  </si>
  <si>
    <t>yes representative very polite and knowledgeable product just not worth a shit</t>
  </si>
  <si>
    <t>Jose was very polite, professional and very helpful. I am very happy with Honesdale Home Depot. Another gentleman name Rod in plumbing department went above and beyond  to helps us find the model number and the door we needed. I have delt  with other Home Depot in Hempstead NYAnd there is no comparison with the staff.Thank You.</t>
  </si>
  <si>
    <t>This experience was much easier and enjoyable than the last few times I had issues. Thank you</t>
  </si>
  <si>
    <t>My wife was shamed and embarrassed by your representative in front of other customers.</t>
  </si>
  <si>
    <t>Excellent customer service rep. Value to home depot</t>
  </si>
  <si>
    <t>Nothing needed to improve the experience. Jose Valenzuela was extremely kind, courteous, and helpful.</t>
  </si>
  <si>
    <t>Thanks for FANTASTIC customer service! I appreciate your help Jose!!</t>
  </si>
  <si>
    <t>Jose was very friendly and helpful helping me get the part I needed.  Great customer service!</t>
  </si>
  <si>
    <t>I have not heard if my issue is going to be resolved, so not happy</t>
  </si>
  <si>
    <t>Jose was extremely helpful and went far above and beyond what I expected. He made doing business by phone a real pleasure. Thanks!</t>
  </si>
  <si>
    <t>Jose  was great!!  It took me several times to reach him but he did a fabulous job resolving my problem</t>
  </si>
  <si>
    <t>He made quick work solving our problem</t>
  </si>
  <si>
    <t>Very happy,thanks.</t>
  </si>
  <si>
    <t>Give Jose a raise he is a good customer service rep!!</t>
  </si>
  <si>
    <t>this company would greatly benefit from a customer service department</t>
  </si>
  <si>
    <t>Nothing at this time.</t>
  </si>
  <si>
    <t>Very  helpful  and professional service.,very nice person</t>
  </si>
  <si>
    <t>Warrantee for patio umbrella was unclear.  HD rep said the umbrella was out of warrantee thus I was out of luck.  Wasnt happy with a 100 dollar umbrella not lasting two seasons.  The rep did not refer me directly to the manufacturer.  Contacted manufacturer on my own and got a replacement on a one time exception,</t>
  </si>
  <si>
    <t>Clearly you are unsing overseas customer service.</t>
  </si>
  <si>
    <t>Jose was very professional and extremely helpful and great follow through.  He called me back to give me the information i needed.  Great customer service .</t>
  </si>
  <si>
    <t>the gentleman who answered was very professional and thorough in his explaining.thank you</t>
  </si>
  <si>
    <t>Jose was extremely helpful and followed through with follow up in a timely manner.</t>
  </si>
  <si>
    <t>there are too many home depot guys standing in groups talking to each other  you feel like you are breaking into their discussion. They should drop everything when a customer approaches or one should break away to come to the customer</t>
  </si>
  <si>
    <t>Jose did everything he could, and was very helpful.  The fact that Home Depot sells White Christmas trees that have replacement bulbs in black bulb holders is crazy.  But what is even more astounding, is that Home Depot doesnt even carry replacement bulbs for the tree.  Its a shame we spent 36 minutes on the phone to get to the bottom of the issue, and there was no resolution to fix the problem.  Again, Jose was excellent.  The rest of the problem is quite unsavory.</t>
  </si>
  <si>
    <t>Jose Went above and beyond to try and make my issue as easy and painless as possible. He even offered me a 25.00 Gift Card for my inconvience. He offered me many of options.</t>
  </si>
  <si>
    <t>Jose was very helpful, and promised that we would receive the missing items with 7 to 10 business days. That is pretty quick considering the season.</t>
  </si>
  <si>
    <t>Being that my faucet is an older model,home depot didnt have any parts,and could do little to help, after I finally found your phone number,and with help from Jose, we finally figured what faucet I had  and got the part that I needed,wasnt expecting to have to assemble,but got it installed and works fine.  thanks, Dave.</t>
  </si>
  <si>
    <t>It would have been easier if the owners manual had a parts number listed. Then I could have just called and ordered the part I wanted. This comment has nothing to do with the great help Jose provided me. It is a statement about the poorly written owners manual which came with the ceiling fan we purchased. The Home Decorator Collection company needs to work on their design and writing of the service manual. Maybe they should read some of the reviews they are getting about their products.</t>
  </si>
  <si>
    <t>Jose was so knowledgeable and wonderful to talk with. He said he would get me answers to our issue and he did just that. He was always polite and you are very lucky to have him in your Customer Service department. Thanks again Jose. You ROCK!</t>
  </si>
  <si>
    <t>Jose was great.  I called before the underlying vendor was open, so he did what he could to identify the exact part that I needed and promised to call within the hour.  Not more than 20 minutes passed and he was returning my call with the exact ordering information that I needed.  Very pleasant to work with, outstanding customer support.  Thank him again for me.</t>
  </si>
  <si>
    <t>Jose had trouble with the computer system to order the part, that I wanted. So he took the initiative to hook me up directly with the parts distributed so that I could order my part. Joses actions were outstanding and I received my part today.</t>
  </si>
  <si>
    <t>Super happy with end results....</t>
  </si>
  <si>
    <t>Thank you. Very satisfied.</t>
  </si>
  <si>
    <t>Jose was a stellar employee.  He stayed on task with my issue and made sure that I was connected to another employee when it was needed. I would definitely choose to have Jose assist me if I have problems in the future over other issues.</t>
  </si>
  <si>
    <t>called Hampton bay for service support and it took a full day for someone to get back to me also they gave me advice that did not work when this happens you guys should get back to the customer within two hours for troubleshooting the product or get a replacement ready asap</t>
  </si>
  <si>
    <t>I wish the store would have had the part . I wish the Home Depot employees were there to help instead of me walking all around the store. Jose was wonderful and very helpful on the phone and took care of my issue.</t>
  </si>
  <si>
    <t>The options to get to a customer representative was very confusing</t>
  </si>
  <si>
    <t>Replacement parts came super fast! Thank you!!</t>
  </si>
  <si>
    <t>I have yet to hear from the company about my wheels so while the phone rep did an good job nothing is happening.</t>
  </si>
  <si>
    <t>I have no words to express how helpful, caring and professional Jose V was. He defenetly goes behind and beyond his job. It was a pleasure do business with him. Jose YOU R THE BEST.</t>
  </si>
  <si>
    <t>Jose was wonderful and resolved my problem immediately. He listened to what I had to say and resolved the problem minutes later.Thanks Jose</t>
  </si>
  <si>
    <t>I felt that Home Depot had great customer service and I would continue to purchase thru Home Depot website.Thanks</t>
  </si>
  <si>
    <t>Jose was a great help to me in accomplishing my goal!</t>
  </si>
  <si>
    <t>Jose made it very easy.  Extremely helpful.  Excellent!</t>
  </si>
  <si>
    <t>Been able to go straight to warranty departmental</t>
  </si>
  <si>
    <t>Ive had warranty issues with other products before not at HD, had to jump through numerous hoops, and in one case still dont have my repairedreplaced item after 7 months, so I was a little skeptical going into this. Jose was nothing short of amazing. He was expedient and presented a solution that was easy for me. He also followed up promptly to make sure I got my egift card the next morning after sending him a copy of the receipt.</t>
  </si>
  <si>
    <t>Jose was very helpful and positive. He followed up with a phone call to let me know when to expect the part I needed for my ceiling g fan. Thanks Jose</t>
  </si>
  <si>
    <t>Jose was an excellent customer service representative. He made settling the dispute very easy and was extremely helpful.</t>
  </si>
  <si>
    <t>Nothing was accomplished from contacting Home Depot, just got passed along to 3rd party</t>
  </si>
  <si>
    <t>I placed the order on Monday and hope to receive the items within 57 business days, as promised.</t>
  </si>
  <si>
    <t>It took three calls over 4 months time to get a resolution.  Each of the first two calls resulted in promised repair parts that were never shipped.Jose Valenzuela finally just issued a gift card to cover the value of the repair parts.</t>
  </si>
  <si>
    <t>I was accorded respect and my issue was cared for promptly</t>
  </si>
  <si>
    <t>Jose was very professional, well trained and a great people skilled associate. He is a good surprise on the other end of the phone when I called in with a problem. Thanks, he took care with care of it. Thanks!</t>
  </si>
  <si>
    <t>My complaint is not against Jose Valenzuela. I inquired of Home Depot in regards to a shelf that was broken on a book shelf that I ordered online. Mr Valenzuela made attempts to find out whether the manufacturer was going to provide a replacement shelf for me. As of today, a week after my inquiry, I have no resolution for my broken shelf.</t>
  </si>
  <si>
    <t>I ultimately decided to return the product due to the main top panel being warped, and cheap construction of several of the other side panels. In addition, the manufacturer only had one potential replacement part in stock, and could not guarantee that it wouldnt be warped as well. My decision to return this product has nothing to do with my intention of remaining a home depot customer, as we have had many home improvements done by Home Depot in the past, and have always been satisfied, both with the products and workmanship. Thank you.</t>
  </si>
  <si>
    <t>Jose went above and beyond to solve my issue. He left me with no homework and that was amazing!!!</t>
  </si>
  <si>
    <t>Jose was unable to locate the information that I needed. However, he offered to call the manufacturer and get back to me. I thought this was above and beyond.</t>
  </si>
  <si>
    <t>Sent wrong part Called back today and waited 10 minutes back and forth and ask me tocall back on Monday wasted my time Frank Ferraiuolo9174639277</t>
  </si>
  <si>
    <t>Jose was very knowledgeable and quickly remedied my situation.  I had a refund gift card issued before the call ended.</t>
  </si>
  <si>
    <t>The superior ratings relate to services provided by Mr. Valenzuela.Your store manager deserves a rating of less than zero. I have never before been treated so rude as I was in this instance by the store personnel. If my future purchasing were determined by the helpfulness of your store manager, I can guarantee you I would never again do business with Home Depot.Mr. Valenzuelas assistance may sway my opinion and cause me to continue trying to do business with Home Depot.Otherwise, according to my records, Ive spent 4,500 at Home Depot in the past year and that business can easily go to Lowes.</t>
  </si>
  <si>
    <t>Jose couldnt have been nicer, more efficient, or more competent. Couldnt have asked for better service.</t>
  </si>
  <si>
    <t>Jose is great</t>
  </si>
  <si>
    <t>The majority of people youve hired are great. I would love to see all of them as being approachable. Thanks for the survey.</t>
  </si>
  <si>
    <t>Jose was so helpful. I wasnt able to find the invoice number. He tried my phone number but I think I entered it incorrectly. He finally tried address which worked. Just waiting on my new part. Thank you.</t>
  </si>
  <si>
    <t>A more Knowledgeable  staff is always appreciated. But I understand cost needs to be kept down, but customer satisfaction suffers. Thanks</t>
  </si>
  <si>
    <t>I think you should make Jose the boss he does his job very well and very respectful</t>
  </si>
  <si>
    <t>Jose was great. Followed up with me regarding missing parts and went out of his way to also call me and provide me update. Please give him a gold star!</t>
  </si>
  <si>
    <t>Jose was great to work with. He tried to resolve my issue with the vendor and was unable to reach them. He then offered my an option that would resolve my broken fan which was a safety hazard in my home. I think he did a wonderful job. It would be great if all CS reps were more like him!</t>
  </si>
  <si>
    <t>Very knowledgeable when I called.  Thank you</t>
  </si>
  <si>
    <t>Had a Problem with the initial Design of a Product and not being able to install replacement Cartridge for single handle faucet once unit is installed unable to remove and replace cartridge once unit has been installed per instructions but thats ok its the home owners problem they should of purchased a better designed faucet or maybe Home Depot should examine the products for complete Function.  But If that had been done we would not of had this intercourse.  Mr. Valenzuela was a Professional.  Unfortunately I was unable to consummate a relationship with Tech Services they are really busy and dont have time to answer all of their calls about bad products.  Once again thank you for your service.</t>
  </si>
  <si>
    <t>Jose was wonderful.  Very friendly and more importantly helpful.  He had to do some research in order to give me the information I needed.  I so appreciated that.When I called the local store to order the part, I was very disappointed.  The associate was not helpful and dismissive.  We dont carry that here.  Go on line.</t>
  </si>
  <si>
    <t>Jose was incredible.  He really cared about fixing my situation and even callled me back the next day to ensure I got the part that I was looking for.   I have never encountered such great service EVER!   Home Depot needs to keep him around</t>
  </si>
  <si>
    <t>Difficult to assemble. The holes for the screws to attach the top to the bottom of the patio did not always line up.</t>
  </si>
  <si>
    <t>Jose was very understanding and was committed to do whatever it takes to help us and make it right with us. Unfortunately his claim supporting us and our issue was rejected and the negotiations by Home Depot was a fraction. I would recommend Jose in a New York minute, but not so sure Ill be recommending Home Depot for any products. Jose, thank you for your understanding and compassion in the situation.</t>
  </si>
  <si>
    <t>Jose was great.   The bit that makes this unsatisfactory is I have an openended part is out of stock  so will my compressor ever get fixed?</t>
  </si>
  <si>
    <t>Jose went above what was needed. Thanks</t>
  </si>
  <si>
    <t>Jose was extremely helpful. Very personable, professional and a very positive attitude. However, I have another question for him if you could ask him to call me please. My cell is 5407605719. Thankyou. Bill Milligan</t>
  </si>
  <si>
    <t>You guys give me all the help I need ,when I need it. I wont go any place else !</t>
  </si>
  <si>
    <t>My problem is not fixed yet?</t>
  </si>
  <si>
    <t>I contacted the phone  given  was contacted to Jose V.! He told me what I needed to send in which I did that day which was 3172019. He told me he was going to be away  other things. I finally heard from a Garbilla. I had to send a copy of my receipt because the one recd from Jose was cut off. Than they didnt have enough pics! I sent Jose 13 thirteen photos. They got 3 three. I tried calling Jose 2 times  never heard back from him.I really liked my Hampton Bay Patio Set. Now the resolution is a partial refund being offered. I was a loyal customer at Home Depot. I made many purchases from your store. Including a full kitchen appliances, washer  dryer....all high end.I am disabled  needed my patio set delivered. I also had to have it assembled. So I would much rather have the 4 chairs replaced than the partial refund. If this is the only resolution that can be made of course I will take the refund. Is there anyway I can go to Home Depot  pick out another set  have the delivery, setup waived due to the issues Ive had. It certainly would make me feel as if Home Depot is the store I liked to deal with. Thank you in advance</t>
  </si>
  <si>
    <t>Make sure all of your associates receive the complete information about policy. Shipping, cancelling orders, online purchases compared to instore buys, Veterans discounts.  Side note  No clue as to why the Veterans discount of 10 is not available for in store special orders!</t>
  </si>
  <si>
    <t>Jose represented your company very well. Very helpful and professional. I received the part I needed within a few days as promised by Jose.Thanks,Max Lewis.</t>
  </si>
  <si>
    <t>The item we were looking to replace was discontinued, but thanks to Jose for pointing us in the right direction we now have the part needed to help us enjoy the outdoors more again this summer. Thanks again!</t>
  </si>
  <si>
    <t>Very satisfied with Mr. Valenzuela.</t>
  </si>
  <si>
    <t>Great customer service, thank you!</t>
  </si>
  <si>
    <t>An excellent customer service experienceKeep doing the same thing</t>
  </si>
  <si>
    <t>Thanks , Glacier Bay for the lifetime warranty on this faucet. And with the help from Home Depot on this as well.</t>
  </si>
  <si>
    <t>Well your representative did give me a store credit I still have a malfunctioning product</t>
  </si>
  <si>
    <t>Jose was very kind and helpful,great customer service skills and i was very pleased by the way i was treated and helped with my issue.</t>
  </si>
  <si>
    <t>great customer service provided by the rep JV.Appreciate and thanks</t>
  </si>
  <si>
    <t>Jose was an awesome representative for your company. He took down details,  steered me in the right direction. He followed up as expected and resolved my issue expeditiously.</t>
  </si>
  <si>
    <t>I feel they took the easy way out.. Return it. I eventually figured it out</t>
  </si>
  <si>
    <t>Disappointed that I bought a 1,000 item and it came damaged. Now I have to wait for a replacement part and try to repair myself.</t>
  </si>
  <si>
    <t>Jose Valenzuela is an amazing support representative. He provided customer service that was above and beyond. His level of courtesy is far too rare these days. I was shocked at how pleasant my experience was dealing with a warranty issue. I want to say thank you for providing excellent customer service and making it a priority with your staff. Its obvious that it is important to The Home Depot and it shows. I am a very satisfied customer.</t>
  </si>
  <si>
    <t>Jose was excellent.  He deserves a raise.</t>
  </si>
  <si>
    <t>started off good, but issues are still not resolved.</t>
  </si>
  <si>
    <t>ordered bench onlinebook had cushion included as i explained deleted email from home depot but sent  off of bench that was not enough for home depothave 2 benches 1 has cushion the 2nd doesnt as much money i have spent at home depot over the years would it have been to much to send cushionthanks</t>
  </si>
  <si>
    <t>Jose was very helpful upon my initial call and told me exactly what I needed to have when I called back to finalize my issue.When I called back, I spoke to a woman named Lena, who was not only patient, but pleasant. She should be commended for her customer service. I told her so when we talked, but she provided A1 service.</t>
  </si>
  <si>
    <t>Great service by Jose! He explained everything well for me.</t>
  </si>
  <si>
    <t>Jose went above and beyond to help me.  He did more than I expected and I am very appreciative of what he did.</t>
  </si>
  <si>
    <t>I have spent over 200,000 plus at Home Depots. If I do not get any compensation I will be not be a Home Depot fan anymore. Kirk Ikeda</t>
  </si>
  <si>
    <t>Jose Valenzuela did an excellent job. I received patio furniture without the hardware and was expecting company that weekend. Jose not only ordered the hardware I needed but made several calls to various warehouses to get the hardware to me overnight rather than the usual 5 days. He returned to my call several times to let me know what he was doing and why it was taking time. He even called me back later in the day to give me a reference number for the overnight package. He was always very pleasant and did an outstanding job! Home Depot should be proud to have him as an employee!  Thank you!</t>
  </si>
  <si>
    <t>To pass on the problem description as reported in  the call to the HD dept. Am afraid that send such and such screw set did NOT pass on the key problem why the  ceiling fan  can NOT be used as intended.</t>
  </si>
  <si>
    <t>I appreciate the customer service I received from Jose regarding the returning of a defective fan.  He was very informative and in the end, exceeded my expectations with the return.  Thank you Jose for providing exceptional customer service!</t>
  </si>
  <si>
    <t>Jose did a very good job.  It took a bit too long to finish the call while waiting on hold.  Ill be wiling to give better feedback ifwhen the missing parts actually arrive for the 62 table I ordered online.The other issue is I cannot use my Veterans discount online.  Im not sure why Home Depot doesnt assign my Veteran ID to my credit card like Lowes does?  I would order more online if you provided that benefit not only in store but online as well.</t>
  </si>
  <si>
    <t>Jose was very helpful in starting the process, but have not heard anything since I talked to Jose!</t>
  </si>
  <si>
    <t>I had to use a grommet to replace the broken protection pad that came with the finish nail gun. I apparently broke while in the box, probably dropped. Hopefully it will be a good replacement for it and it will avoid Home Depot having to replace all three nail guns just for that.</t>
  </si>
  <si>
    <t>Issue is not resolved yet. Once I hopefully receive correct usable replacement parts it should be fine.</t>
  </si>
  <si>
    <t>Jose was straight forward honest and 2 steps aheadHe provided me further direction which I was able to act on to complete my request</t>
  </si>
  <si>
    <t>The LED light on my Fortston 60 Fan burned out only after 2 years.  There was no replacement part online.  Jose gave me the manufacturer phone number and they replaced at no charge.</t>
  </si>
  <si>
    <t>Jose was very good at problem solving the issue. His efforts saved me from returning the product and canceling my purchase. He is to be commended</t>
  </si>
  <si>
    <t>I t was a pleasure working with Jose.. He was very helpful.</t>
  </si>
  <si>
    <t>Jose was extremely helpful. He went out of his way to take care of me. I am very appreciative for his kindness. He does great at his job!!Marquita Blant</t>
  </si>
  <si>
    <t>He was very helpful!</t>
  </si>
  <si>
    <t>Jose V. Was VERY helpful, friendly and professional. I would like to complement him and hope that your other employees are as fantastic as he was!</t>
  </si>
  <si>
    <t>Jose was understanding and helpful. I called on a Saturday with my issue. The fan manufacturer technical help was not available so we arranged to contact them on Monday. I modified the fan to alleviate the scraping sound poor design by adding washers inside the assembly.Jose called me Monday and left a message. I tried to contact him but the automated number required I know his extension or his last name. I called the customer care number and let them know that I solved my issue.</t>
  </si>
  <si>
    <t>Joses customer service was EXCELLENT.  He was professional, thorough and kind.  I am grateful for his assistance and know from his actions that he believes what he told me, that the customer always comes first.  I am glad that I was able to work with Jose!  I hope his supervisor knows that Jose is a great professional on your team.</t>
  </si>
  <si>
    <t>A complex problem well solved by Jose.  I appreciate the lost art of genuine customer service by a professional!</t>
  </si>
  <si>
    <t>Jose is a polite and courteous person to deal with. He is easy to work with and appears to be very resourceful with accomplishing what I needed to satisfy my requests. He provided me with a reference number for the part I needed to correct the damage and let me know that I would receive the replacement in a reasonable amount of time. Im a big fan of good customer services! Jose is a credit to  his position and deserves to be acknowledged for his efforts to fulfill his duties as a customer service representative. Hats off to Jose!!! And Thank You again!</t>
  </si>
  <si>
    <t>Jose was incredibly helpful, personable and friendly, and helped resolve my problem quickly</t>
  </si>
  <si>
    <t>I did not get the answer I needed to to convert my light fixtures to LED. I also tries to return some defective lumber with a receipt and the store would not take it back three weeks earlier. I thought this was unacceptable after spending over 100k dollars there in the last three years.</t>
  </si>
  <si>
    <t>Jose was excellent! Very, very helpful and much appreciated!</t>
  </si>
  <si>
    <t>Jose took this case over from Peter... Peter was not responding to multiple emails, which I am thankful Jose took the case over or d still be waiting. Jose is definitely an asset to your team.</t>
  </si>
  <si>
    <t>Jose was extremely helpful and understanding with my problem.  He followed up regularly with phone andor email.  Thank you Jose.</t>
  </si>
  <si>
    <t>Mr. Jose, was very helpful with my situation I had with the toilet I purchased from Home Depot. He went step by step to help me.I am very grateful for his patience, I still not Hip on the new technology , but I have to say,  This person really had Patience with me,  and he even called back to tell me that I had did exactly what I needed to. Thank you.  And if you get a chance,  if you could Please tell him,, Thank You. I was in an accident not to long ago,  and there are some things I remember,  and some things I dont. Thats why I say, Thank You. Some people would have hung up the phone,  but this man had A LOT of Patience with me.Again, Thank You. And Have A Blessed Day. Sincerely, Jose Torres.</t>
  </si>
  <si>
    <t xml:space="preserve">Dont know if parts I need are being shipped or not. He said someone would contact me today.  Seems like I should have been able to get them shipped when I called. </t>
  </si>
  <si>
    <t>I already have one new remote control that doesnt work.  Though Jose told me how toorder another one.  We cant see how addinganother new remote is progress.  The HomeDepot employees in our nearest store testedthe one we have and said it should work.We have given up.</t>
  </si>
  <si>
    <t>A pleasant experience dealing with José.</t>
  </si>
  <si>
    <t>your lifetime warranty is not free.. I have to ship product back to manufacture at my cost, you determine if it is warranty, then I pay shipping back to me...NOT RIGHT   NOT HAPPY with this so called warranty.Harold Musolf</t>
  </si>
  <si>
    <t>I have a ceiling fan installed in the second story that did not last more than 4 months and now I am getting replacement parts that may or may not fix the problem and I have to pay an electrician to come and fix this problem.Not a good policy and this will affect my buying decisions from here on out.</t>
  </si>
  <si>
    <t>All the personnel are exceptional at this store location</t>
  </si>
  <si>
    <t>My replacement window blinds are still not confirmed to be coming to my house I received another email after talking to Jose that is requiring pictures of my defected item. Jose made it seem like the process of replacement was already completed and that I would be receiving a new item as the next step. However it appears that there are additional steps that I need to take. The process was not clarified to me</t>
  </si>
  <si>
    <t>Great people to deal with</t>
  </si>
  <si>
    <t>Jose was extremely nice. He did his very best to resolve my problem.  Unfortunately. the manufacturer did not help.I am upset with their decision.</t>
  </si>
  <si>
    <t>Jose was excellent in making my warranty issue process, and I am thrilled with the gift card for my troubles.  It is frustrating how challenging Hampton Bay was to work with, and judging from other online reviews this issue has occurred before and will probably occur again.  It was clear to Jose and myself that this was a valid warranty issue as the fabric on the cushions was disintegrating after less then a year, but Hampton bay was putting up a fight, which was totally unacceptable.  I might consider having a higher level conversation with the manufacture, or dropping the brand all together.</t>
  </si>
  <si>
    <t>Jose was great, thank you!</t>
  </si>
  <si>
    <t>Everyone was very helpful!</t>
  </si>
  <si>
    <t>Customer service rep was very helpful and pleasant.</t>
  </si>
  <si>
    <t>Jose was very easy to talk with. He made me feel confident that the problem would be taken care of!</t>
  </si>
  <si>
    <t>Jose was fantastic. He was very professional, helpful and friendly</t>
  </si>
  <si>
    <t>Jose was wonderful to deal with and took complete ownership of my issue and definitely wanted to find a resolve for my issue.</t>
  </si>
  <si>
    <t>Jose was very professional, and very thorough, thank you Jose, great job.Very pleased.</t>
  </si>
  <si>
    <t>Jose was super!Really cared about and addressed my needs directly!</t>
  </si>
  <si>
    <t>Would have been nice to get a tracking number for the replacement part. Thank you</t>
  </si>
  <si>
    <t>The rep I spoke to was amazing and super helpful it was just the product I bought that was messed up making me not want to buy from you again. It was a ceiling fan and I had an electrician come install only to find out at the end that the pan that hold the glass for the light did not have the grooves needed to hold the glass. Now the part is ordered but wont arrive until October. So now I cant use the light because the LED is too bright without the cover.</t>
  </si>
  <si>
    <t>Jose was extremely helpful and accommodating</t>
  </si>
  <si>
    <t>Jose was very kind, informative and helped me with my questions.</t>
  </si>
  <si>
    <t>Went to local Home Depot. They did not have the needed blade bracket  but offered to order it.  With my blade and bracket in hand and the information the my fan was a 48 or 52 fan as blade length was 24 to end of bracket  and the re is approximately 4 across motor mechanism , they ordered the wrong size bracket for a 42 fan and in the wrong color black not antique brass as the one in front of them at the time the order was being placed. Went back to them when it was received. They took it back and told me to contact Hampton Bay. I called the number and was told that Home Depot owned Hampton Bay.  Jose asked if I could see the plate on top of the fan? Short and 80 yr old, I could not. Received a  text a few days later that he had identified my fan from the pictures texted to him. He emailed me the order information to another company as he said the fan was discontinuedbut the information he gave me stated 42 fan incorrect.  My son came and from ladder sent picture of id plate on top of fan.sent it to Jose. Id Plate clearly states 52 Fan. No response. Company he originally referred me too says the part is a weighed unit and all 5 brackets must be replaced.  Their charge is 69 instead of 16  rip off. Since Hampton Bay Fan Co. is Home Depot owned, I would appreciate more assistance.  I just missed being  injured by that blade when bracket broke and blade flew off hitting the chair I had just left.  Please email  me or call 5082430774. Thank you.</t>
  </si>
  <si>
    <t>Jose was very helpful and went the extra mile in trying to help me.  As a result of his research I was able to get the part I needed even though HD did not have it.  He helped me get the part from the manufacturer.</t>
  </si>
  <si>
    <t>Thanks so much to Jose who was extremely helpful.He handled our claim very professionally.  He is an asset to Home Depot.</t>
  </si>
  <si>
    <t>No..i exvhanged it yesterday...all set</t>
  </si>
  <si>
    <t>We have been going round and round over this defective vanity for a bout 68 months with Home Depot.  In a short phone call about our problem, Jose Valenzuela fixed our problem  Home Depot needs a lot more employees like Jose, instead of people that just giving you the run a round.  With Jose, the buc stopped with him.</t>
  </si>
  <si>
    <t>Jose was knowledgeable, courteous and prompt.  You are fortunate to have him on your team.</t>
  </si>
  <si>
    <t>Jose was very, very helpful. He is an employee to be treasured!</t>
  </si>
  <si>
    <t>I would like to further recognize Jose for his efforts on my behalf to make sure that I was completely satisfied with the outcome of my case.  As a consumer, you never hope to have occasion to contact customer service for any company because due to dissatisfaction, however this particular situation was handled in a courteous and efficient manner and as I told Jose in our last phone conversation, I cannot remember having a more positive experience with the customer service department of any manufacturer or retailer.  Please pass along my sincerest thanks and well wishes to Jose and please know that you have an employee who provides an exceptional level of customer service.</t>
  </si>
  <si>
    <t>Wasnt able to get parts for my broken tool box.Will not in the future purchase a husky toolbox.Jose was great and got me a email for the parts distributor but have not received a response yet!</t>
  </si>
  <si>
    <t>replacement light was shipped to my home. appreciate it being handled timely.</t>
  </si>
  <si>
    <t>Jose was very professional and took care of all my questions.Thank you for employing qualified people.</t>
  </si>
  <si>
    <t>Jose tried to be as helpful as possible but your lifetime warranty policy requiring paperwork proving purchase doesnt help someone who purchased a condo filled with Home Depot products. Delta replaced a toilet without any paperwork so I will purchase their brand in the future rather than Glacier Bay.</t>
  </si>
  <si>
    <t>Jose was a absolute treasure to work with.  The world needs more Joses!</t>
  </si>
  <si>
    <t>No I am satisfied with the help I received!  I was dissatisfied with the product, only lasting less than 18 months!</t>
  </si>
  <si>
    <t>My rating has nothing to do with Jose Valenzuela. He was professional, polite and did his best to assist me.However, the only option he was able to provide was for me to purchase a 200 part for an umbrella that I have had continuing issues with the lights since I purchased it. Less than two months prior to this call, I was sent a new part at no charge, but that did not fix the issue. The next recommendation was for the 200 part.Again, Jose was professional and good to work with.</t>
  </si>
  <si>
    <t>Jose was GREAT.  He was very pleasant, friendly, and respectful. He was so very ready, willing, and able to assist and solve my issue. I couldnt have asked for a better representative.</t>
  </si>
  <si>
    <t>Jose was wonderful to work with. He took care of all my concerns with my Christmas tree.  He explained step by step how my case was going to be handled in order to get me a new branch.</t>
  </si>
  <si>
    <t>Professional service problem related to defective fan resolved.</t>
  </si>
  <si>
    <t>Jose was excellent.  His help was valuable. He went the extra mile to help me.</t>
  </si>
  <si>
    <t>Very nice and helpful</t>
  </si>
  <si>
    <t>Jose did a great job on the customer retention end by keeping his word to research my issue, follow up as promised and providing the best solution available to him.I received a good discount on the discontinued part of my order roll pouch to organize the wrenches  however that component was a main selling point of my purchase. It should not have been included in the description if no longer available. So now I am left trying to find one that works for this wrench set.</t>
  </si>
  <si>
    <t>I do not understand question 3.  I was expecting the usual customer service runaround.  Instead I got real professionalism, honest answers and honest effort, including someone I, as an elderly customer, could hear and understand clearly.  Everything Jose said he could and would do, he did.  4 days after my original call for help Fedex drove in my driveway with the replacement unit to my fireplace TV unit.   There is nothing to complain about with service like that.  Mr. Valenzuela should be praised and rewarded for making Home Depot look so good!!</t>
  </si>
  <si>
    <t>Jose was wonderful!  It isnt his fault we bought a poor product from Home Depot.  It was only a year ago and already not making anymore.  So we are stuck with pay to get rid of it or store it.Jose was able to get a gift credit but do we want another one, that might only last a year!  Very disappointed in purchase.</t>
  </si>
  <si>
    <t>Jose was fantastic, process to get to him was terrible.</t>
  </si>
  <si>
    <t>Yes home accents offers a Christmas tree through your store then when parts are faulty not but after one use. Your not them want to issue a solution to fix the part. Not only that but dont sell the part either. Can only get through warranty and they wont send me the part without receipt!!! My credit card was hacked so couldnt find that way do to a new number on card since purchasing. Very disappointed!! Guess Ill be shopping with Lowes from here on out!!</t>
  </si>
  <si>
    <t>Mr. Valenzuela was extremely helpful I would recommend him as an extremely valuable employee.</t>
  </si>
  <si>
    <t>Very friendly service.  They were very helpful.</t>
  </si>
  <si>
    <t>Jose was very good but when I followed up the next contact gave me the number for the manufacturer since they could not reach them by phone.It takes a lot of time to reach someone to discuss the issue with!By the way, my name is Stephen Craig, not Steven Gray.Im not clear if the issue is resolved and am waiting for confirmation that parts have been sent.</t>
  </si>
  <si>
    <t>Jose went above and beyond and deserves recognition or better for his diligence, gracious and professional demeanor, and competence.</t>
  </si>
  <si>
    <t>Give José a big raise!  He did a great job today considering the problem that I brought to Home Depot.  My guess is that this is SOP with him.  Thank you again, Jose!</t>
  </si>
  <si>
    <t>Jose provided me with excellent customer service. You are lucky to have him.</t>
  </si>
  <si>
    <t>I want to start by saying José was excellent.I am very disappointed with the product. Having a pre lit tree where the lights only stay lit for less than a month is more than disappointing. The tree was fully decorated and taking all the ornaments off and getting another tree was not an option, just adding more stress to stressful time of year.</t>
  </si>
  <si>
    <t>Very good service and very polite people that I talked with.  Thank So!</t>
  </si>
  <si>
    <t>Home Depot needs to more closely integrate its suppliers with the service desk.  Your representative and I spent more than 20 minutes waiting to be connected with the Hampton Bay service representative and we finally gave up.  Time is money!</t>
  </si>
  <si>
    <t>Was sent to another web site to deal with issue but as of yet they have not responded back to me.As of right now I have over 30 pieces of a husky work bench spread out in my living room with pieces that dont fit together and this all started on Xmas day when I started to try and put together this bench.Its now 3 weeks later and I still have nothing resolved.</t>
  </si>
  <si>
    <t>The service person did a great job. The product is not what I expected.</t>
  </si>
  <si>
    <t>I purchased a light that didnt work.  I need a different led light.  Jose offered a different light that doesnt solve the issue.  I returned my purchase yesterday.</t>
  </si>
  <si>
    <t>He was patient and helped me figure out what to do.</t>
  </si>
  <si>
    <t>this was done quick i was happy with the results</t>
  </si>
  <si>
    <t>I have not yet received the warranty part as it takes 57 business days.  Im disappointed in the length of time it takes to rectify the issue, however Jose could not have been better at treating me like a valued customer, being personable, asking questions to understand the issue and determining how to best assist in resolving the issue.  He was outstanding!</t>
  </si>
  <si>
    <t>Jose is an EXCELLENT representative for the work I needed. 
He researched and solved my problem and was prompt with his phone calls and emails to keep me informed of the process for getting the parts I needed for my client.
Tom Widman LLC
General Contractor</t>
  </si>
  <si>
    <t>2nd gentleman in the online order department was very professional and helpful as well.</t>
  </si>
  <si>
    <t>My experience was pleasantly seamless.  Thank you!!</t>
  </si>
  <si>
    <t>Jose Valenzuela was personable, professional, knowledgable and a delight to work with His Curstome Care is supurb! A++++</t>
  </si>
  <si>
    <t>I hope everyone at Home Depot and it_x0019_s customers get a chance to interact with Jose. He is the epitome of customer service! 100%</t>
  </si>
  <si>
    <t>Jose and the other gentleman I spoke with were extremely courteous and professional!</t>
  </si>
  <si>
    <t>Jose was extremely pleasant. You could tell.
he wanted to help and give the best service
Hats Off</t>
  </si>
  <si>
    <t>What can I say about Jose? Not enough. I tried three times with other representatives to get the accessory I needed. I am so happy I was connected with Jose. He was so informative, personable, and so friendly. Though, this process took some time, he kept telling me _x001C_One moment, bare with me._x001D_ As a GM for ServiceMaster of NW a Ohio and NE Indiana- by far- Jose was the best. I was in a jam. A little stressed. But Jose completely made my week. Thank you!!!</t>
  </si>
  <si>
    <t>I very much appreciate the fiendly and competent help fron the agent that helped me.</t>
  </si>
  <si>
    <t>Awesome service always thank you</t>
  </si>
  <si>
    <t>Jose was extremely helpful in getting my problem addressed, and yesterday my replacement part arrived.</t>
  </si>
  <si>
    <t>Jose was awesome -- best customer service i have ever had</t>
  </si>
  <si>
    <t>My toilet issue has not been resolved. Jose forwarded my issue to tech support. I received a return call on 4/25/2020 but have not been able to get anyone on the phone.</t>
  </si>
  <si>
    <t>Originally called on the April 22nd Order a remote for ceiling fan, agent was able to locate it, placed it on order, and insisted someone to call me back within 24 hours for payment. No call after 24 hours, no call two days later, no call three days later, even after I called several times...Finally called a few days ago and spoke to another associate and they said they would waive the fee and have it sent out. Still haven_x0019_t received it...I need it for a closing. I don_x0019_t mind paying,, Thats not the issue ...</t>
  </si>
  <si>
    <t>The wait was too long to talk to someone (an hour) and then the store wasn_x0019_t willing to help.</t>
  </si>
  <si>
    <t>Although Jose tried his best to resolve my issue with a ceiling fan that was bad out of the box it was not to be. That said Jose is a true professional whom Home Depot should be very thankful that they have as a teammate.</t>
  </si>
  <si>
    <t>There was a bit of confusion and delay with the gift card. I was told it would come in the mail and when it didn_x0019_t I was later informed they would send it through email.  
Kinda annoying. But it_x0019_s all good now. 
Thanks!</t>
  </si>
  <si>
    <t>I started to type what went wrong, my dissatisfaction, etc. but honestly I would be typing for twenty minutes and frankly after wasting over 3 hours on the phone and a visit to the local store to try to fix your side''s screwup I currently don't have the patience right now.  If you truly value my opinion and want to make things right in the name of "customer service" I invite you to contact me.  My phone number is 941-200-5343 and the cell number is 410-979-1895.  Please contact me; it really is too complicated to type out.  Sincerely, Jeffrey Parker</t>
  </si>
  <si>
    <t>Terrible</t>
  </si>
  <si>
    <t>After working on telephone with Jose went to store to get replacement landscape light and was first told had to get it replaced on line. After explaining what I was told how to handle, was told I need to bring back defective light. After explaining I was told not to return it, then had to try and find where lights had been moved to. Tried to get two different employee to help no luck. They paged electrical department but after 30 minutes and 4 pages gave up. Third person that helped suggested I just walk up and down aisle because they moved display someplace. Counting time in line to get into store, took a little over an hour to get replacement on 2 day old light.</t>
  </si>
  <si>
    <t>I spent over $2000 on a patio set with umbrella. The umbrella arm has cracked twice within ONE YEAR of purchase. I called and said I would have a response wiring 3 days!!!!! Still waking. I called again and got another representative who said the case was denied because the umbrella was out of warranty. How is this even possible since it hasn_x0019_t even been 1 year since we purchased it. I may buy odds and ends at Home Depot ( maybe) but will never purchase a large expensive item from you again</t>
  </si>
  <si>
    <t>all I can say is JOSE keep working hard for me to get this done
jim</t>
  </si>
  <si>
    <t>Jose was very easy to talk to and he managed well to get to an understanding of the issue in order to solve it.
I did not get back the replacing piece yet, but Jose attended very well so far.</t>
  </si>
  <si>
    <t>It was a decent experience</t>
  </si>
  <si>
    <t>Jose was absolutely the Best customer service   I have experienced !!!!$</t>
  </si>
  <si>
    <t>Jose was great in answering my questions and  how Home Depot stands behind the product in question. Good customer service agent</t>
  </si>
  <si>
    <t>No comments to improve.  Jose was clear and concise and promptly explained what he needed from me to move the process along.</t>
  </si>
  <si>
    <t>I ordered a $900 mobile workbench.  It arrived without the keys necessary to unlock the top drawer ad cabinet drawer - both of which I am hoping have the missing parts that ye need to b installed.  Jose ordered a replacement set of keys and said it would take 5 business days.  My question is why were they not overnighted?  Why do I have to wait so long for this.  Further, I asked him if he found it concerning that there so many customer reviews on the website complaining of missing keys.  He said that was not his department... he was in customer service.  I found that pretty stunning.</t>
  </si>
  <si>
    <t>Very unhappy with my purchase of Hampton Bay Patio furniture.
Had for less than 2 years and is already pitted and rusting.</t>
  </si>
  <si>
    <t>I should have just returned the compressor for a refund . Two weeks out and no word on the missing parts . Extended warrantee means jack shit , I guess .</t>
  </si>
  <si>
    <t>he was excellent</t>
  </si>
  <si>
    <t>Why is Home Depot allowing a web purchase on an item that is discontinued? I ordered a Vanity with sink top and after waiting weeks and spending hours on hold with client services as well as being told not once or twice but 3 times my order was to arrive the next day.  It arrived finally 2 weeks late but was missing the sink!  I then got a hold of Jose and he helped me select a sink top for my Vanity. Not what I originally wanted but it will do.  In the future I will seriously think twice before ordering from Home Depot.  Thank you Jose for all your help!</t>
  </si>
  <si>
    <t>Why are you requesting a response now. I made the complaint in 2019 and never received any response from Home Depot. Jose made initial contact and never contacted me again. Since this incident I have not shopped in Home Depot and have done all my home improvement needs at your competitors. I was a loyal customer of Homs Depot until your company decided to not take a justified complaint for action.</t>
  </si>
  <si>
    <t>Jose went over and above trying to help which he accomplished. His customer service is a credit to him and HD.
Please thank him again, his kindness and perseverance paid off.</t>
  </si>
  <si>
    <t>Jose did a great job understanding my problem and offered a few solutions.  I picked one of the solutions and Jose took care of the rest.
Extremely satisfied!</t>
  </si>
  <si>
    <t>Have call back system to eliminate extremely long wait times on hold!!!!!
Jose was great !!!!</t>
  </si>
  <si>
    <t>Link online items to stores for easy returns</t>
  </si>
  <si>
    <t>Picked out a ceiling fan, we didnt want to use the light kit.  On the top of the box it said For use without the light kit call Hampton Bay Service at 1855HDHampton to purchase a switch cap.  The man was very nice but did not know what we were talking about.  We were put on hold for a couple of minutes, we explained the instructions on the top of the box.  Finally we were asked for a parts number, there is no way we would know a parts number. We gave up.  Juan, was very nice and courteous just wasnt familiar with switch caps.</t>
  </si>
  <si>
    <t>We love homedepot and have wonderful experiences when there.</t>
  </si>
  <si>
    <t>I still have not heard back from the customer service representative, and was told I would hear back in no more than 48 hours. That was on March 24th.</t>
  </si>
  <si>
    <t>None of my texts regarding an update were answered!!!  Since I could not get an update, I bought a new faucet,  the day after I had a repairman install the new one I bought, I received the part that I. Had requested.  If I had known it was coming to me, I would have returned the faucet I purchased,   No. Communication from Home Depot at all.   VERY BAD SERVICE!!!!!!!!</t>
  </si>
  <si>
    <t>I spoke with Juan and provided a description AND pictures of the parts I needed.  After that he never responded again.  I called several times and sent him emails and no response.  I then had to reach out to another person in the department to address the situation and she informed me that Juan did not place my order, but she would now move it forward.</t>
  </si>
  <si>
    <t>excellent customer service</t>
  </si>
  <si>
    <t>The tool box that I ordered , in my opinion should have been opened to inspect for damage by Home Depot before it is disputed to the customer.  Doing so the customer will know if it is a worthy product or if is not worthy Home Depot will have a discount ready for the customer in hand . No waiting for decisions to be made</t>
  </si>
  <si>
    <t>Product was out of stock on Friday of your 3 day sale.  Couldnt tell me if they were getting it back in or if they would honor the spring Black Friday sale price.  Huge disappointment</t>
  </si>
  <si>
    <t>Hunter fans I have two remotes that will not work sent two pictures to see if I could get new ones that will work. Have had no response as to remotes thay are older but fans are useless without remotes. Very poor customer services or support</t>
  </si>
  <si>
    <t>Juan Took the time to resolve the problem when several others could not assist.</t>
  </si>
  <si>
    <t>Just that I had to make several calls and emails before he returned my call</t>
  </si>
  <si>
    <t>do not put returned merchandise back on shelves until throughly checked for missing parts and damages  Bought two fans and both were damaged and missing parts which cost us time and a labor fee..Returned two fans and one of the two were damaged again..Four trips back and forth to Home Depot..Not happy consumer</t>
  </si>
  <si>
    <t>Juan was great but The vendor was supposed to call me and never did. No follow up by Home Depot either</t>
  </si>
  <si>
    <t>The lack of service, communication and total disregard to my needs has cost Home Depot a long term customer who has spent thousands over the years. I was put on lengthy holds, disconnected, given incorrect information and i had to follow up. I am extremely disappointed in Home Depot</t>
  </si>
  <si>
    <t>My problem was handled exceptionally well by your customer service representative. He immediately grasped the issue, researched the problem, and came up with a great solution.</t>
  </si>
  <si>
    <t>The lovely man I was transferred to gave me a direct line for the future.</t>
  </si>
  <si>
    <t>Thank you for backing the products with service and support. This was for my widowed Mother in law who is on a fixed budget, so additional unexpected expenses are very important to her. We did everything to clean and try to fix this peice first but it was not the issue.Thank you again for the support and collaboration to resolve Johns &amp; Lisa  Heffner</t>
  </si>
  <si>
    <t>Excellent customer service. Juan Rodriguez was very helpful in resolving my defective garden lamp, and because of his excellent service i will continue to shop at Home Depot.</t>
  </si>
  <si>
    <t>Juan did a great job on the phone, and addressed my shipment problems quickly.</t>
  </si>
  <si>
    <t>I ordered this side table to compliment the patio and dining set from Hampton Bays Bellevillle line.  First one arrived at my home with broken slate top.  Called customer service and was told to return broken one to store and a replacement was ordered.  They did discount it further for the inconvenience.  Second one arrived within a few days and it too was broken but much worse than the first one.  Again, had to bring the second one now back to the store to return.  Thats 2 of the same tables returned for broken tops within 5 days of one another.  Reordering from the store via the store support center resulted in talking to a CSR on the phone for 25 minutes who didnt seem to know what she was doing and not sure how to reorder the table yet again, but this time ship to the store in the hopes it would be palletized on a truck and less likely to be damaged and to also apply the previously given discount.All in all, this is now the 3rd table that Ive ordered and for all the calls and driving back and forth to the store, if this table too arrives damaged, Im going to give up.  Its not packaged well and I would think this would be noted with the vendor already bc I cant be this unlucky.  I wouldve thought at this point the table wouldve been offered to me for free considering all the inconvenience and time spent addressing an issue that was not of my own doing.Very frustrated with the whole experience</t>
  </si>
  <si>
    <t>Juan was very helpful and courteous. Very professional.</t>
  </si>
  <si>
    <t>Wish i had a better home depot closer. The Warren home depot is terrible for the company  as for my warranty issue that was handled great</t>
  </si>
  <si>
    <t>still having problems getting the hampton bay transformer to turn on our yard lights.  Seems easy to program but never works to turn the lights on at the programed time.</t>
  </si>
  <si>
    <t>Juan was very courteous and did an excellent job in handling my request.</t>
  </si>
  <si>
    <t>A resolution would have been nice</t>
  </si>
  <si>
    <t>Unfortunately the light fixture we bought was defective. The transformer hummed and the lights flickered. We returned it for a full refund.</t>
  </si>
  <si>
    <t>Took me 45 minutes and had to talk to 3 people just to order a $17 part, and I already had a case number with the part I was looking for.  Big waste of my time.  It should be easier to order parts, I should be able to order them from Home Depots website.</t>
  </si>
  <si>
    <t>Unfortunately Edgar did not take my information down correctly &amp; didnt get confirmation email so I called back. He had wrong email nor did the email specify when I would find out about my product that I need replaced. I had name of patio furniture, name of collection &amp; product number but he couldnt find it so forced to send picture. Hows that? A picture is better that product number &amp; name? Its on the website. Still waiting to hear. Disappointed in your customer service.</t>
  </si>
  <si>
    <t>This was a horrible experience and I am extremely disappointed with Home Depot and the leaderships lack of follow through.</t>
  </si>
  <si>
    <t>Return email and phone calls countless times with no avail.</t>
  </si>
  <si>
    <t>Customer care was poor and after several time me calling back with no response I took the 340.00 worth of chairs back to the store. They rusted all over my deck very poor manufacturing of this product.John</t>
  </si>
  <si>
    <t>I was never contacted again about my problem worst customer service ever I try to contact the person that was doing my case and no one ever got back to me I also tried to contact another person and they never got back to me worst customer service ever</t>
  </si>
  <si>
    <t>After looking on line for cushion replacements and only seeing a few I called the 1800 number and provided pictures of the furniture I purchased 4 years ago. I waited several weeks to be told they have a limited number of choices on line.  What a complete waste of time and absolutely no help whatsoever ever.</t>
  </si>
  <si>
    <t>Very satisfied and Cathy was great, have not received the product yet, but I_x0019_m sure it will be here any day, Service like that doesn_x0019_t happen there often lately. Thanks so much for your time</t>
  </si>
  <si>
    <t>I_x0019_ve been a good customer for over 25 years and never have been treated so poorly over an exchange of a product. Basically was stonewalled for 10 days. Not only do I shop for personal Us I also use Home Depot credit card for Commercial. They only tell what they can_x0019_t do rather than a solution I hope for the company sake things change in the future.</t>
  </si>
  <si>
    <t>Ayisha did a thorough job. I need to follow up, I''ve been working with the floor department representative since April about a bathroom renovation. It looks as though there is hesitancy in performing work in Washington, DC. This is unacceptable. I will call back as instructed.</t>
  </si>
  <si>
    <t>Everything was perfect in resolving my issue.  Thank you!</t>
  </si>
  <si>
    <t>Ramee  was extremely professional and courteous and quickly resolved the issue with the product</t>
  </si>
  <si>
    <t>Parts missing, LED light bulbs, you have no bulbs in stock</t>
  </si>
  <si>
    <t>I have waited so long with the cloudy windows and I was sure they could find a contract but i got tired of my house looking bad with those cloudy windows. I went through some
rough days. I hope there is a contract on these windows. was sure my husband had one he was a better business man than that.  When got ill he said please get the windows 
replaced there is a contract on them if he hadn''t told me that I would not have been looking for one.  I am very dissapointe .    Elizabeth B. Elzy</t>
  </si>
  <si>
    <t>Tyron was amazing, he treated me like a family member and made sure he understood my concern. Because of him, I will continue to stop at Home Depot, just not the store in Apopka lol.</t>
  </si>
  <si>
    <t>Left voice mails with my contact information ( phone numbers and case number)  to Kristy L, and Amber requesting a call back.  Did not receive a call back from either of them.. Sent an email with signed Settlement and Release Statement attached to the attention Kristy L,.  Requested reply that it was received and is acceptable.  Reply never received.  Called customer service 800-466-3337 and spoke with an agent who tracked down Kristy L. and put her on the phone.  At that time Kristy stated she received the email with the attached  signed Settlement and Release Form: And, it is acceptable and will be processed.</t>
  </si>
  <si>
    <t>Robert, Cari and Eric worked hard to accomplish this warranty approved task  Accordingly,  warranty approvals were executed too slow. Home Depot was contacted in early June , however, the work was not  completed until  early Dec 2021! 
Also, I have waited for Home Depot to honor the approved $578.00  refund for  the  BBQ Grill disconnect in early Sept 2021, and the subsequent reconnect labor performed by my subcontractor!
Please have the appropriate management team personnel take care of this immediately.
Thanks
Ike</t>
  </si>
  <si>
    <t>The Tyler Store afternoon manager, David, was apologetic about the failure of his CS staff not meeting the advertised price or the one featured in the store (both the same).  He also reimbursed me for the overcharge that was made due to the fact that the store had either stocked inappropriately or failed to replace the "pricing" sticker for this stock.  I am very impressed with this manager and due to his timeliness in contacting me and his willingness to correct a situation I will continue as a "happy customer" of The Home Depot.</t>
  </si>
  <si>
    <t>I sent an email with a commendation for a customer service representative I dealt with on the phone. I was pleased to get a response indicating this employee will be recognized for her excellent service.</t>
  </si>
  <si>
    <t>Our issue is how the military discount will work now. You have to have a smart phone to get it, and that is not the case with my husband. He typically likes to get lumber and boards and prefers to pick them out himself. And he browses the store for other items, that he would not think of to order online.  He does not carry a phone at all, and he does the purchasing for us. You have effectively eliminated veterans from receiving the discount for those who do not have a smart phone.</t>
  </si>
  <si>
    <t>What Amazing people you have working for your business.  Thank you and Happy New Year!!!</t>
  </si>
  <si>
    <t>Different Home Depots are of different quality. Home Depot in Bay Shore, NY is the best i''ve been to. Next would be the one on Hamilton Ave. in Brooklyn. But worst of all is the one in Starrett City on Erskine Drive. I could not find anyone to cut wire for me. Also, you were supposed to have 119 seven foot T bars at that location. according to the internet. There were none. T bar purchase was the primary reason I went to this location. I' ve to this store before and it is poorly organized and just does not run well.</t>
  </si>
  <si>
    <t>It was one of my best experiences with Home Depot. I can''t imagine any other store being so helpful and considerate.  The BEST!</t>
  </si>
  <si>
    <t>Taquana was extremely helpful and resolved my issue quickly and professionally</t>
  </si>
  <si>
    <t>She was great, thanks!</t>
  </si>
  <si>
    <t>Didn_x0019_t like going through the _x001C_phone tree_x001D_ of questions but once I got a live person, Gabrielle was great!</t>
  </si>
  <si>
    <t>Derrick did a great job helping me with my needs. He was kind and courteous and really willing to address my issue. I called around and got transferred 3 times but he got the job done. Thanks a lot.</t>
  </si>
  <si>
    <t>She was friendly and professional, and it was nice to have someone with a good attitude that spoke English help me quickly get parts ordered. Good investment on Home Depot''s part... left me with a great impression of the company.</t>
  </si>
  <si>
    <t>I feel that was above the normal customer service of any company I have dealt with. Thank you!</t>
  </si>
  <si>
    <t>I wrote negative answers 2 times after which I was disconnected. 
That is the way you get rice of negative. comments.
You charged me for a job what was not finished and would not canceled my payment.. I believe that is illegal.
You could call me and explain this illegal action. 
Brenda McCrann
508 630 8929</t>
  </si>
  <si>
    <t>I still did not hear resolution to resolve my problem to log into my account.</t>
  </si>
  <si>
    <t>After being on the phone and then put on hold,I was disconnected from the first customer care person, THEY SHOULD ALWAYS CALL BACK, so the customer doesn''t need to start over.</t>
  </si>
  <si>
    <t>The plumber in charge took down my microwave and refuse to put it back up which left me with two microwave_x0019_s on my dining room floor.   He was a complete idiot.  And instead of him connecting the waterline correctly he connected the old to the new because he didn_x0019_t want to put it through the wall which would of been very easy for him to do.</t>
  </si>
  <si>
    <t>We ordered a new dryer.  The day before it was set to deliver, I get a call telling me, "Sorry.  It isn''t here at the warehouse.  Can't deliver."
General Manager @Payson AZ store tells my wife he'll personally follow up.  3 hours later, she calls back.  Manager says no one called you back?  He then talks to the appliance guy who doesn't have a clue.
So my wife calls customer service at the corporate office.  
"Sorry.  The truck didn't show up.  We might be able to get it to you sometime in January."
Mind you, this is for a dryer your website even today says is in stock.
My wife tells her to cancel the order, which she does.
Amazingly, the conversation ends with Home Depot asking if there's anything else they can do for us.
And on a side note, we went to one of your competitors, Spencers, at their Phoenix location.
He didn't have the dryer we wanted in stock either.
But the salesman I spoke with apparently had the authority to say, "I don't have the one you're looking for, but I'll sell you the upgrade model for the exact same price."
Today, right now, that dryer is sitting in my house.
It appears Spencers wanted my business far more than Home Depot did.</t>
  </si>
  <si>
    <t>Basically the resolution came down to on who''s evaluation of the unit's problem you believe.  The authorized tech diagnosed installation incompetence and The Home Depot installers deny it.  That's the end of story.  Customer f.....d again.</t>
  </si>
  <si>
    <t>Store clerks need to know more about their products. You had a black Friday special on your ring home alarm systems.  One came with a wired doorbell and the other was a wireless.  I purchased this as a Christmas present for my daughter.  After we went to install the system  we discovered she did not have a wired doorbell.  Both units were the same price and we had started to put the sensors up and everything.  The doorbell was the last. I called ring and they told me to go through HD. I called and spoke to 2 people. The second man said he had a doorbell but I would have to bring the whole unit in. I told him that parts had already been installed and all I needed was for someone to see which doorbell came with the other unit to be exchanged. I went to the store with the doorbell and the receipt on my phone where I had purchased it through home depot. The only doorbell you had in stocks was 199.00. I did not want to spend the extra beings the doorbell that came with the unit was 79.00. I as if the store could order it and be an even exchange.  I was told they could not do that because the price was different from the black Friday sale and I would have to pay more. I left the store came home and called customer service. The lady did help me but she was so rude and arrogant at this point I never want to purchase anything.  She said she was my advocate and evertime I tried to explain the situation she would cut me off. I tried to explain it to her again and she told me telling her the same story over and over was not going to change things. She also told me this was basically my fault for choosing the wrong doorbell.  She finally said she was going to send me a 100.00 gift voucher and for me to return the doorbell I had and have it put back on my card and purchase the one they had. Went back to the store and returned the 79.00 doorbell.  All doorbells were sold at this time. Went back to the service desk to order the doorbell.  The doorbell and I am appreciative for the 200.00 gift card but even with that and the return I still had to pay 30.00 extra dollars. Yes we will have a nicer doorbell but you lost 100.00 over simply just ordering the doorbell that came with the package. More than loosing the doorbell the lady that worked customer care helped in loosing a customer for her sarcasm and smart remarks. Hope this will be an eye opener in customer care!</t>
  </si>
  <si>
    <t>Customer service is awful the mgr in hiram Anthony talked sooo nasty to me was suppose to check on a plumber for a hot water heater i purchased from Home Depot HIRAM WORSE CUSTOMER SERVICE</t>
  </si>
  <si>
    <t>Your stores have a history of incompetent inventory management, which is worsening at an alarming pace.
The inability to procure items which show available in stores, has led me to spend my money with your primary competitor&amp;on a very regular basis.</t>
  </si>
  <si>
    <t>Nice to see someone that really cares about what they do.  Excellent customer service</t>
  </si>
  <si>
    <t>Excellent customer service; promptly solved my problem.</t>
  </si>
  <si>
    <t>I clearly had a fraud issue with a gift card and I had to run through hoops to get anything done. I wasn_x0019_t the criminal, but I had to prove I wasn_x0019_t. I spent a whole day on the phone with Home Depot, going to the Home Depot where the incident occurred, going back and forth with the assistant manager (having to be persistent), hearing this manager say over the phone to main Home Depot that it was clearly fraud, and still NOTHING being done for me from the corporate office to the store, having to contact two police departments, calling Home Depot again, calling the store where I purchased the gift card, and calling my credit card company. I had plans that day and was excited about them, but was too busy and upset about this situation to do anything. It wasn_x0019_t right and it wasn_x0019_t fair. Linda did try to help, but her hands were tied. This was a miserable experience and has taught me to not buy gift cards anymore, especially to your stores. I did everything right and tried to buy my son a nice Christmas gift, but the thieves got away with it again. The Home Depot store could have stopped this guy when he came to pick up his additional orders so I hope they did and I hope they contacted the police. As I told everyone (and the assistant manager said the same thing to corporate) the police were not going to do anything for $200, but for all what this criminal had defrauded other people and your company for, they would be able to do something. I just hope I helped another customer not having to go through the awful experience I did.</t>
  </si>
  <si>
    <t>Linda was most courteous.  She was pleasant and she took the necessary time to explain to me the reasoning for the change in re-establishing my enrollment to continue to receive the military discount.  I cannot honestly say I agree with this new enrollment plan; however, I do understand why you feel it is the best approach at this time.</t>
  </si>
  <si>
    <t>She was so polite and made things easy</t>
  </si>
  <si>
    <t>In you Q&amp;A section a number was given to call, however the office was never open and the office the call was transferred to was also  unavailable. I was difficult finding the correct number to call for help.</t>
  </si>
  <si>
    <t>The least that your customer service team could do is to help the customer.  I went into the Brooklyn Home Depot in the Cleveland are looking for a Ridgid R4331 thickness planer as your app showed 2 on hand.  Got to the store and was told by the gentleman there that they did not have this item on hand.  He stated that they never sold one, nor did they carry it in stock.  I called your help line and was connected with Tanika - asked her how I could obtain this planer.  She did call the Strongsville store which showed 1 on hand - they did not have the item on hand.  She then stated that I should try another brand. What kind of help are you providing your customers?  IAfter getting no help from your help line, I checked the Canton store and Chris in the Tool Dept said that he had 2 on hand.  I then got in my vehicle and drove 46 miles to pick up the planer I desired.  The people at this Home Depot store were very accomodating.  After having help load the planer into my SUV, I headed back another 46 miles to my home.  The gentleman at the Brooklyn store and Tanika in your customer service department were both equally no help whatsoever.  I would be happy to talk to anybody from The Home Depot about my shopping experience should they choose to call me at 701-330-5631.  
Thank you,
Daniel Splichal</t>
  </si>
  <si>
    <t>No one seem to listen at  the final problem I had getting full refund until I reached out to Shay the Assistant  Managerat The Trussville  Alabama. She went beyond the call of duty to listen about my refund  and order  problem.</t>
  </si>
  <si>
    <t>Nothing was accomplished I was just put on hold for 30 minutes until I gave up. We got stuck with 5 gallons of non tinted paint and a bunch of broken tiles.</t>
  </si>
  <si>
    <t>Bianca was very professional, and did a great job!</t>
  </si>
  <si>
    <t>My question was not answered.  It is as if my emails were not being fully read.</t>
  </si>
  <si>
    <t>Sharon was very helpful,  the person that she forwarded the problem to did not resolve the issue</t>
  </si>
  <si>
    <t>Sharon was fast and efficient in resolving the issue. Not only that, she was very friendly and professional.</t>
  </si>
  <si>
    <t>When you''ve identified the problem and read the trouble shooting information on the product's information booklet and it says to call a number for additional help and the only help you get is that someone from technical service will call you back in the next 2 business days it's no help. A new product out of the box should work and that's not the call centers problem, but if someone isn't going to be there as indicated then the information should say "return item to store of purchase".</t>
  </si>
  <si>
    <t>My order for the kitchen cabinets in one word "Disaster" and still not over.  Bit mistake ordering those cabinets.</t>
  </si>
  <si>
    <t>I did not enjoy my conversation with Jonathan and the experience was consistently redundant and ineffectual. I asked to speak to his manager and after waiting on hold he returned to tell me she would need to call me back in a few hours, but that I would definitely get a call back within 24 hours. I did not receive a call back and will have to call back yet again and spend hours on the phone yet again. After I get this situation taken care of, where Home Depot was entirely at fault for not providing a timely refund for a returned item that they did receive in a timely manner, I will not purchase from Home Depot as my customer service experiences have always been exhaustive, nonsensical and traumatic.</t>
  </si>
  <si>
    <t>The new military discount program requires the use of a phone app and "smart" phone.  My father and his veteran friends are all in their 80''s and carry "flip" phones.  This era of military vets are not going to be able to get on the phone, open an app and scan a QR code at the register.  This is clearly designed for the younger generation.  I know my father and his friends at the VFW have all moved on to Lowe's because they issue them a plastic My Lowes card for them to carry.  Its nice to see you offer the discount but the implementation was not well thought out.</t>
  </si>
  <si>
    <t>Issue still unresolved since mid-November. Offered a gift card due to lack of response from vendor. I appreciate the effort however I still paid for a defective item.</t>
  </si>
  <si>
    <t>Could not have gone any better, gave me a gift card to purchase a new security light covered under 5 year warranty. Very pleased with customer service.</t>
  </si>
  <si>
    <t>Rohan was extremely helpful and provided for an outstanding experience.</t>
  </si>
  <si>
    <t>Shaquan was great.  He understood the issue and tried to fix the problem.   Could NOT be resolved because needed part was not available.</t>
  </si>
  <si>
    <t>The whole experience would have been terrible without Brenda. She cut through the roadblocks and helped us reach a solution quickly. Thank you for all your hard work, Brenda! You are an asset!</t>
  </si>
  <si>
    <t>I was on hold for over 30 minutes and hung up on twice. When I was disconnected the THIRD time I gave up. It is a lot easier to get the military discount at Lowe''s. They just require a phone number and no limit on how much we can of a discount we can get in one year.</t>
  </si>
  <si>
    <t>Everything was excellent</t>
  </si>
  <si>
    <t>I was questioning an e-mail.  It was a scam.</t>
  </si>
  <si>
    <t>I called because I did not receive my va discount on my online order. I was told that I would have to return the order to the store and then repurchase it there to get the discount by both customer service and the store associate. Then it took 3 trips a 100 miles round trip per trip to the store to finally get all of the order because they couldn''t locate it all.</t>
  </si>
  <si>
    <t>Great customer servicer</t>
  </si>
  <si>
    <t>I solved the issue myself as i Did not feel like dealing with another customer service person at the time. We were fine by the end,but i could feel the snark in that text. Those texts. That said, I''d really rather not have her fired or anything. Just try not be short with customers.</t>
  </si>
  <si>
    <t>Very satisfied with the results of the service provided to us.
Thank you!!</t>
  </si>
  <si>
    <t>Thank you for the quick resolution of this issue.  Much appreciated!</t>
  </si>
  <si>
    <t>Zoria has been very helpful in keeping me up to date although my problem has not yet been solved fully.</t>
  </si>
  <si>
    <t>Improve my experience by telling which visit of mine  to Home Depot are these questions addressing.
I regularly shop at three different Home Depot locations and sometimes shop at others. If you want specific and useful responses to survey questions, you must provide the participant with context. Otherwise the survey result is useless to you and an annoying waste of time for me.
Get off my lawn!</t>
  </si>
  <si>
    <t>Please don''t sell string lights without also selling replacement bulbs.</t>
  </si>
  <si>
    <t>other than hold times as Jade worked to solve my problem, things were good.</t>
  </si>
  <si>
    <t>Wish I did not have to contact HD CSR for my toilet issue.  VERY HAPPY with first purchase of the GLACIER BAY Power Flush.  Disappointed with the AMERICAN STANDARD Cadet 3.   If only the GLACIER BAY Power Flush had a 10" Rough In Option, I would have purchased it pronto.  Cadet was the only option available, but it has flush issues that there doesn''t seem to be a solution readily available.</t>
  </si>
  <si>
    <t>Your customer care group is a great addition to the Home Depot products and services.</t>
  </si>
  <si>
    <t>Items promised not received yet.</t>
  </si>
  <si>
    <t>Great job Kizy, we appreciate it!!</t>
  </si>
  <si>
    <t>I purchased a patio dining set with 6 chairs and a table, which took me 6-1/2 hours to put together. Two sets of slip covers were boxed wrong (the box had listed as the trellis design but the inner pack was denim blue).  I needed the part number to order the correct slip covers.  She was unable to provide, and stated that if I wanted to make sure I received what I had ordered I should box the whole order up and return it so that it could be shipped correctly.  This would be a total waste of my time and your money.  After 3 phone calls, I finally obtained the number I needed and ordered the slip covers.</t>
  </si>
  <si>
    <t>I_x0019_m actually very disappointed with the chairs you sent us!. First I thought they should have been put together then sent and second not one hole matched so we couldn_x0019_t put them together!! I will say that everyone in customer service was amazing and they even gave me $20 Home Depot card for my troubles which is amazing so that made up for the inconvenience!! Plus returning the chairs was so easy Thankyou!!</t>
  </si>
  <si>
    <t>Nekechi was so helpful and did everything she could to make sure my problem was solved.  She was wonder.</t>
  </si>
  <si>
    <t>They were VERY helpful.  But until the product I need is shipped here to Hawaii successfully, the "mission" isn''t accomplished.</t>
  </si>
  <si>
    <t>Nekechi was quite polite. I was informed that my product was under warranty. She informed that new parts would be sent, and if the parts didn_x0019_t fix the problem then a full refund would be tendered. The parts were to be mailed within 3 days. However, I have not received any confirmation of the above via email.
Chuck Boyer
boyercrii@gmail.com
724-396-1787</t>
  </si>
  <si>
    <t>Jorge went above and beyond to solve my problem. I texted with another customer service representative the evening before and was referred to the manufacturer. When the number I was provided did not work I tried Home Depot customer service again and was lucky to be connected to Jorge who promptly offered a solution.</t>
  </si>
  <si>
    <t>I explained what was the problem and was told I would get a call back and have not</t>
  </si>
  <si>
    <t>Maria was wonderful and took great care of my concern.</t>
  </si>
  <si>
    <t>Omar was very helpful and knowledgeable. I had to go to another website to order what I needed but he was able to guide me there and help me find the item I was looking for.</t>
  </si>
  <si>
    <t>Omar went out of his way to give the exact assistance that I needed. I appreciate his efforts to get me to the right people and then calling me back to make sure I was taken care of. He gets a big thumbs up.</t>
  </si>
  <si>
    <t>great service from this lady.</t>
  </si>
  <si>
    <t>Very helpful lady</t>
  </si>
  <si>
    <t>Good follow up and communication</t>
  </si>
  <si>
    <t>Dulce was excellent  to work with. She really went above and beyond to fix the issue. Thank you home depot!</t>
  </si>
  <si>
    <t>She is very helpful and nice. She injected her personality which sometimes reps can be mechanical. She was very pleasant to speak with, and she knew right away what the issue is. We are just waiting on the part to be delivered for our fan.</t>
  </si>
  <si>
    <t>Great experience. Very helpful.</t>
  </si>
  <si>
    <t>Jonathan did as well as he could with the situation. However, the people at the store on Abercorn in Savannah, Georgia did not. I wasted my valuable time and money traveling twice to Sav from Brunswick to pick up my online order, only to be turned away the first time, and discovering that my item was _x001C_misplaced_x001D_ or restocked the second time despite speaking with a staff member the day before. No one even apologized.</t>
  </si>
  <si>
    <t>Replacement remote was what I needed, everything works fine now.</t>
  </si>
  <si>
    <t>It was all perfect Telma was extremely helpful
And attentive to detail. which all personal was like her is a 10 plus for her Service.</t>
  </si>
  <si>
    <t>Just that my missing parts are unavailable at the moment and I have to be placed on a wait to receive parts when available list.</t>
  </si>
  <si>
    <t>NICTE G WAS FRIENDLY AND EXTREMELY HELPFUL.  WISH EVERY CUSTOMER SERVICE REP WAS LIKE HER.  A REAL CREDIT TO HOME DEPOT.-----J. KATZ</t>
  </si>
  <si>
    <t>Diego went out of his way to help me retrieve my lost receipts. He went above and beyond expectations.</t>
  </si>
  <si>
    <t>This entire purchase that I made with your company was awful I spent almost $2000 on lights and fans only to have one light not work, 1 fan make loud noises and now I have a fan that the light wont-work on. I had an electrician come out and install it which I paid for and now I have to pay him again because you sold me a faulty fan. Not he hss to come back out, in un-install and re- install a new fan. I called your facility and they were supposed to send out a replacement light which they did however it doesn''t work.</t>
  </si>
  <si>
    <t>We were transferred to someone that did not clearly understand what we needed despite explicitly describing the part and part number. Then this individual followed up asking for us to confirm what we had already communicated numerous times. So, once again we gave the part number and tried to help this person understand. I_x0019_m not sure if Gary was the first or second person we spoke with. The Home Depot representative was great, the Home Decorators Collection representative was not great.</t>
  </si>
  <si>
    <t>I have been told several times that my request will be responded too but I have not received any response regarding my request to have damaged items replaced. Selling defective merchandise and not making it right for the customer is terrible and bad business. I_x0019_m definitely not a happy customer.</t>
  </si>
  <si>
    <t>Raymonda provided excellent support!!!</t>
  </si>
  <si>
    <t>She, in my opinion, went above and beyond to assist...
I''d hire her without hesitation...</t>
  </si>
  <si>
    <t>The person I talked to was very good at their job and was pleasant and solved the problem.</t>
  </si>
  <si>
    <t>Although I only volunteered to take a $100 credit, more could have been offered since a similar unite was now on sale for $200 less than I paid.</t>
  </si>
  <si>
    <t>Agent was great and very helpful.</t>
  </si>
  <si>
    <t>The warranty replacement part shipped was the wrong even after spending approximately 30 minutes with the agent on the phone describing and confirming the specific part.</t>
  </si>
  <si>
    <t>As far as I can tell my concerns we_x0019_re not taken seriously and lead to no action. Incidentally the survey asked how satisfied I was with the service provided by Stephanie. I have no idea who Stephanie is, I spoke with a gentleman over the phone.</t>
  </si>
  <si>
    <t>I would strongly recommend folks not to use Home Depot for big projects.  Purchase a hammer yes buy anything that requires installation turn and run!</t>
  </si>
  <si>
    <t>The customer service agent from Home Depot was pleasant but had to refer me to the manufacturer of the product. My problem was not resolved and the manufacturer was not at all helpful, required multiple calls and over 15 minutes before my call was picked up. In the end, the infrared fireplace I purchased less than 5 years ago stopped making heat although everything else works, and will end up in the landfill. The manual indicated a part could be replaced but it can not. I will never buy electronics at Home Depot again because of this. If you really care about customer service you can call me 614-745-6586</t>
  </si>
  <si>
    <t>No one called me about the status.
HD''s policy for proof of veteran status is stupid.
I would like to voice my opinion to someone of authority at HD on this subject</t>
  </si>
  <si>
    <t>the product still is defaced due to the glue used for the tag.  Basically it is unsightly.  If I am unable to clean it off I may throw it away.  I know that Home Depot does not want to have products like this but I am disappointed</t>
  </si>
  <si>
    <t>Just getting an answer that my door is having a manufacturing problem is not satisfaction.
I was told my door would take 28 days to be delivered, not 3 months. While things happen I still should have been notified before I spent all my time on the phone trying to get answers. 
It was an expensive door and I could have gone anywhere to purchase one. I feel I should be compensated in some way for the inconvenience to me and my contractor.</t>
  </si>
  <si>
    <t>First of all, communication is the key, none whatsoever.  No consideration for the customer when cancelling 3 days before Christmas when guests are coming in and cannot come the following morning and when promised the first appointment on the day of the install, they did not come until 5 hours later.  Unacceptable.</t>
  </si>
  <si>
    <t>I do not want to criticize Jerri because I didn''t get service from Jerri.  I ordered $54 of yard supplies for my son in Los Angeles.  I live in Phoenix.  He made several trips to the store and most of the items were not there. Finally he canceled the order. I am a regular shopper at Home Depot and I was very disappointed in this experience.</t>
  </si>
  <si>
    <t>Thank you for the fast and efficient help.</t>
  </si>
  <si>
    <t xml:space="preserve">Could not ask for any better  customer service  as a customer  Thank you =
</t>
  </si>
  <si>
    <t>My experience was great efficient and fast I am very pleased with the customer service Valeta pleasantly provided to me
Thanks very much</t>
  </si>
  <si>
    <t>No everything was great.</t>
  </si>
  <si>
    <t>Your associates are a bunch of useless morons . I have been shopping at Home Depot  for 30 years maybe more . I_x0019_m a highly decorated veteran who was treated like a piece of trash by your associates. I will let everyone I know how Home Depot treats veterans like . Your supposed manager flat out lied to me about your store policy , when I later called back to the store he hung up on me . If you think I_x0019_m going to just go away I got news fir you I_x0019_m not . Again this was the north Fayette store and Jim was the mgr .Refused to give me his last name</t>
  </si>
  <si>
    <t>I still don_x0019_t have my program cared for.</t>
  </si>
  <si>
    <t>Tyron was as helpful as he could be, excellent customer service on his part. Home depot has some bad policies that I disagree with which will ultimately lead me to considering other stores for my home improvement needs.</t>
  </si>
  <si>
    <t>Talitha was Great!  It was like talking to a friend.  She understood my situation and was sympathetic and helpful.  Home Depot could not work without good people who can see what their customers need and work out solutions for them.  This is why they are so successful.  This was my first experience in ordering products online.  Part of it was very satisfactory although part of it did not work out so well.  Talitha made things right for me.  I was able to return the item to the my local store with no questions asked.  I served in the US Navy for 15 years and got a first hand look at logistics that were critical to our operations on three warships on the other side of the world.  I have a pretty good appreciation for what good logistics look like.  Now that I am home and alive from three wars and all three Marine Divisions my needs for goods and services are far less critical but no less appreciated.  I am proud to be the beneficiary of a first rate American company.  Best Wishes.</t>
  </si>
  <si>
    <t>Gwendolyn took good care of me.  Plain and simple.  She did what good customer service people should do and it is one of the reasons I continue to shop at Home Depot.  You guys continue to take care of loyal customers like myself. She resolved my issue, without putting me through extreme measures or jumping through unreasonable hoops.  A product I bought from you failed prematurely, and she took care of me to make it right.  I greatly appreciate it!!  I''m headed back into the store today to buy the product again, completely because I know you guys will stand behind it. Thank you!</t>
  </si>
  <si>
    <t>I spoke with Jacob who informed me that he would send a gift certificate. Then a got a call from Ashley to verify my email. I thought it would be sent to my home. I_x0019_m not clear. I guess I_x0019_ll just call her. Not sure if this certificate is by mail or email.</t>
  </si>
  <si>
    <t>Bought a defective pellet stove and still having issues that cod possibly kl my 83 year old mother and my self , since last year having issues with it. And instead of refunding to find another heating system from your store we have to wait for again a technician to try and fix  problems since protection plan took over extended warranty,  the lemon we bought should had been excepted back last year when having issues under manufacture warranty</t>
  </si>
  <si>
    <t>We don''t have a Home Depot near us</t>
  </si>
  <si>
    <t>After the first contact with Eric T, our problem was solved within 2 business days -- and it had been since JULY that we had been struggling to get a resolution. He answers email within a few minutes. When he assured us the problem would be solved, he was RIGHT!
Many thanks to your company for having people like Eric T available when we needed help.</t>
  </si>
  <si>
    <t>Justin helped resolved my issue quickly and effectively. He cared and showed interest about my issue. He took action and did not waste any time fixing it.</t>
  </si>
  <si>
    <t>I needed parts for a faucet you sold and they went out of business. I know it_x0019_s not your fault but now I have to replace a prefectly good faucet because I can_x0019_t get parts. A gesture of percentage off a new product would have been nice.</t>
  </si>
  <si>
    <t>I didn_x0019_t get any satisfaction.  I am in the process of writing to the ceo.  I would appreciate if someone with some sort of authority would contact me. 516-523-0414</t>
  </si>
  <si>
    <t>Instructed me how to claim a product defect to the vendor</t>
  </si>
  <si>
    <t>Briana made me feel as though she was listening to me. I really hope something is done about the customer service at the store that I had been at.</t>
  </si>
  <si>
    <t>OUTSTANDING CUSTOMER SERVICE</t>
  </si>
  <si>
    <t>got app downloaded to my phone. went to HD tried to use it did not work....Lowes uses your phone number much better way to appreciate veterans.</t>
  </si>
  <si>
    <t>I TRIED TO APPLY FOR VETERANS DISCOUNT AS PER NEW RULES AND HAD NO LUCK . STORE IN CICERO,NY WOULDN''T  EVEN HELP . TAKING ALL BUSINESS TO LOWES</t>
  </si>
  <si>
    <t>Whole shopping experience was pathetic, read more here - https://twitter.com/akashjashvant/status/1474095276956651540?s=20</t>
  </si>
  <si>
    <t>I don_x0019_t know who porchia is.  Whether or not I shop at Home Depot again depends on if this case is resolved.  This survey is confusing.  Does this concern my dealings with customer service or the shopping experience I was complaining about?  I looked over the survey again.  This is a joke.  Who writes this stuff?</t>
  </si>
  <si>
    <t>Useless the help I received in corporate office</t>
  </si>
  <si>
    <t>Bad communication from the salesperson &amp; the worst service provider</t>
  </si>
  <si>
    <t>If this is about the letter I sent about Military discounts, I expect a response telling me how you plan to fix it.  Surveys don''t solve the problem</t>
  </si>
  <si>
    <t>She was receptive to the problem that I was having and provided the needed correction.</t>
  </si>
  <si>
    <t>Customer care at Home Depot is awful. I ordered $2122 worth of Sheetrock for a job on Dec.13th to be delivered Dec. 23rd, it didn_x0019_t show up. I had to pay sheetrockers for their time even though material wasn_x0019_t delivered. Called and had it set up for Dec. 31st and once again it doesn_x0019_t show up. Once again I have to pay workers and zero material again. So I call and complain only to be told that it can_x0019_t be brought into house ( which I paid extra for) but can be dropped into driveway and they will compensate me $300. That isn_x0019_t even compensation for what delivery cost me not counting the $2000 I_x0019_ve paid out for workers that hasn_x0019_t been touched yet since twice Sheetrock didn_x0019_t show up. So Thank u Home Depot y_x0019_all cost me a lot of money on yalls errors!!!</t>
  </si>
  <si>
    <t>I live over an hour away, not likely to travel that far, may order online...It took 3 days to get a response after emailing the law enforcement email. All I got was the recorder loop, never a menu item for what I was calling about. Press 1, press 2, press 3, goodby. There was a customer support email, it never worked.</t>
  </si>
  <si>
    <t>Denise was very knowledgeable and professional, her customer service skills are impeccable!</t>
  </si>
  <si>
    <t>I reached out to Home Depot so as to try and do something nice for my neighbor who is experiencing considerable hardship and Natasha refers me to the Home Depot Foundation BUT does not have any category that would allow me to ask for help for my neighbor because she is not a veteran, she is not related to a veteran, and my neighbor''s hardship is not due to  a natural disaster.  It is my opinion that Natasha was not at all understanding and not knowledgeable.</t>
  </si>
  <si>
    <t>My resolution was not resolved at all. I have reached out to Bridget several times via email with no response from her regarding a resolution. I would like from someone from customer care to contact me via email asap! Thank you!</t>
  </si>
  <si>
    <t>...</t>
  </si>
  <si>
    <t>She was very helpful !!!</t>
  </si>
  <si>
    <t>I don''t know who KANDACY is. I had this issue because only part of the order was delivered during the first pickup...</t>
  </si>
  <si>
    <t>Service was excellent. A little more cleanup would have been nice...</t>
  </si>
  <si>
    <t>Barbara was pleasant from the start. She listened carefully to what I needed and patiently and politely answered my questions.  She had to search several places, and ultimately found the replacement parts that I was looking for. They worked perfectly. Thank you, Barbara.</t>
  </si>
  <si>
    <t>Keep hiring people like Barbara. She was friendly, efficient, and very helpful.</t>
  </si>
  <si>
    <t>The customer care dept is not efficient at all!</t>
  </si>
  <si>
    <t>Home depot must take some ownership of delivering the product ordered. not blaming the UPS driver, but, I am 67, alone,live in in over 55 community.  ups dropped the Heavy boxes right in front of the entrance to my building. i am still angry. you guys made a sale. i ordered assembly, couldn''t get a contractor in after a week. i have 3 boat size boxes in my living room, I am NOT happy at all.</t>
  </si>
  <si>
    <t>Someone was supposed to contact me from corporate Home Depot I was very dissatisfied with a Copiague store it was disgusting the way a cashier actually poured my husbands arm and rubbed it up and down and told him to have a nice day and happy new year when we never saw her before in our life more of a pick up joint I will never shop there again my sister-in-law told me about that Home Depot and she doesn_x0019_t go there with her husband either disgusting Disrespectful rude</t>
  </si>
  <si>
    <t>I should be able to return a product for full store credit without a receipt, not 50% of its cost only after calling customer service.</t>
  </si>
  <si>
    <t>I got confused when I called , call directed me to many advertisement conversations which I didn''t want, finally with  wasting hours I realized that for 1 month missing expired promotion payment, I was charged 6 months ARP, which is not good for your reputation.</t>
  </si>
  <si>
    <t>When you told a order would be there in that day it should be there. And not tell Customer we don''t unload the truck til night so check back tomorrow and see if your order is ready. And get more people forklift certified so customers aren't just waiting because only have one person that can operate forklift.</t>
  </si>
  <si>
    <t>Latimah did everything possible on this one, but I still haven''t received any calls from my local store about this order, and no one will answer the phone over there.
I definitely will not use Home Depot services ever again as we are now 3+ months after payment and nothing has been done.</t>
  </si>
  <si>
    <t>Was disappointed could not get parts for husky floor jack !</t>
  </si>
  <si>
    <t>Zoria was pleasant and easy to communicate with.  She took care of my Recall problem with my Christmas tree foot switch.</t>
  </si>
  <si>
    <t>Your customer service is the best of all I have encountered. Keep it up.</t>
  </si>
  <si>
    <t>Very polite young man</t>
  </si>
  <si>
    <t>Omar was very professional and understanding</t>
  </si>
  <si>
    <t>Lawvonne was very polite and a big help!</t>
  </si>
  <si>
    <t>Charanel was easy to communicate with and helped resolve my issue.</t>
  </si>
  <si>
    <t>She listened to the issue, understood it, and was able to get it resolved.</t>
  </si>
  <si>
    <t>Tiana was great and followed up every step of the way! Just waiting on the replacement parts for my box. Thank you</t>
  </si>
  <si>
    <t>Tiana was the definition of what all customer service should be. She was pleasant, knowledgeable and what she didn_x0019_t know she out me a small hold so she could clarify and confirm. She then followed up with me as promised which in my book is a HUGE win.</t>
  </si>
  <si>
    <t>I need help with my military discount</t>
  </si>
  <si>
    <t>Kenya was very helpful, once I reached her it was quite easy to solve my problem. Thank You Kenya!
Kenya should be rewarded for taking the time to listen and problem solve with us.
The amount of pre recorded options in the phone tree were quite exasperating. I do not enjoy shopping at Home Depot, the reason I do is that they have made it hard for local, independent hardware stores to stay in business. Most of the employees at Home depot do not know building, and do not even know where items are located. They rely on their phones to find out what aisle and bin number. The quality of the hardware at Home Depot is often not great</t>
  </si>
  <si>
    <t>The Home Depot Representative that I spoke with was very professional, knowledgeable and polite. He resolved my issue very quickly.</t>
  </si>
  <si>
    <t>waiting on damaged part</t>
  </si>
  <si>
    <t>Great experience!!! Fast and direct.</t>
  </si>
  <si>
    <t>I still have not received my part. The tracking information has not been updated. I have no idea if my order has been processed. I have a faulty kitchen faucet that will just turn on by itself. I really would like to know if anything is being done with my order!!</t>
  </si>
  <si>
    <t>She was courteous, professional, understanding and knowledgeable.</t>
  </si>
  <si>
    <t>Amazing and expedited resolution with a very caring representative. Couldn''t be more pleased with the total experience!</t>
  </si>
  <si>
    <t>Lets talk about Order # H3203-92165. My Clopay door ordered on 06/28/2021. The 17 week delivery took 22 week''s and I had to call Clopay to get a status. My garage door installer told me I didn't get my upgraded medallion hardware. I was promised a $50.00 Home depot gift card for the late delivery,but didn't get one. I have to contact Clopay to fight for my medallion hardware pkg that I didn't get.l assume l have to pay for the installation of the medallion hinges/rollers/springs on my garage door by a professonal.  How do you think my experience was?</t>
  </si>
  <si>
    <t>Don''t let Javier go, very helpful. Good personality, friendly. Great job. Thanks</t>
  </si>
  <si>
    <t>This person Jesus is a nice guy he could not help me he just does what he_x0019_s told to do it doesn_x0019_t have any Authority to do anything except what_x0019_s written in the script in front of them</t>
  </si>
  <si>
    <t>military QR code does not work for vets who do not have a smart phone - recommend an alternative using a bar code tag like most grocery stores other big box stores or even pet stores to identity account and validate military service. your rep told me to go to service desk and they could not help even though my wife''s phone had a QR code. they could neither process the transaction using it nor where they able to give me a printed copy of a QR code to use in the normal checkout line.  local service desk for every purchase made is a hassle and usually a long wait. find a better solution pls</t>
  </si>
  <si>
    <t>I am disappointed that Home Depot did not offer to fix the door. Now I am trying to find someone to do the repair for me.</t>
  </si>
  <si>
    <t>My feelings shouldn''t affect Shatannia's service. She provided me guidance given to her by her escalation point. I am disappointed in HD not allowing my purchased Christmas gift be shipped back to HD and have HD send my parents a new light.  They live over an hour away from a HD store. I live over 2 hours from them. I understand I can have it returned it in 90 days, which will happen. But it isn't a simple process.</t>
  </si>
  <si>
    <t>Alexis was wonderful. Responded to my call and multiple emails. I was extremely happy with his service.</t>
  </si>
  <si>
    <t>VIVIAN was extraordinary. She went above and beyond for us and was able to help us out. She was extremly understanding and very sweet. She is the reason why we choose to shop at homedepot. Please know that I understand her may be customer service but I truly feel that she went the extra mile for us. You should be very thankful to have her on your team.</t>
  </si>
  <si>
    <t>No, she did a great job.</t>
  </si>
  <si>
    <t>Alfredo did an outstanding job.  I purchased a used Husky tool box locker and need some shelf clips and bolts to attach it to my Husky tool box.  After emailing to figure out who made the tool box, he found the parts and the manufacture of the tool box sent the parts free of charge!  Alfredo called me and emailed me keeping me in the loop the entire time.  I would have gladly paid for the parts, so getting them free was just a bonus.  Thank you Alfredo and Thank You Home Depot for having great employees like Alfredo!  I posted about the positive experience on FB because when a company and their customer service rep do a great job, they should get recognized!</t>
  </si>
  <si>
    <t>Outstanding customer service. Very professional</t>
  </si>
  <si>
    <t>John was very kind and helped me get the information I was looking for.</t>
  </si>
  <si>
    <t>Julio was incredibly helpful. When I called to inquire about a replacement for a broken tub hardware part, I was doubtful that I would get it. I not only got it, but with no question or hassle, it arrived within a week of my call and I had several email updates from Julio along the way. Superstar employee!</t>
  </si>
  <si>
    <t>Kenya I. was wonderful to work with to resolve my issue.  She did an amazing job even though the local Home Depot lighting department worked was useless.</t>
  </si>
  <si>
    <t>I give Selreen a high 5, she took the time to listen to my problem and was able to my mind at ease. Knowing that she would handle the problem and make sure it went to the right department. Thank you Selreen for making a continuous customer</t>
  </si>
  <si>
    <t>Phone Connection was terrible.   I did not get an answer to my question.   I ended up buying another transformer so ultimately it worked out well for you.  :)</t>
  </si>
  <si>
    <t>While I have not as received the replacement part, Adjoa provided excellent customer service which makes me a loyal Home Depot customer in the future</t>
  </si>
  <si>
    <t>Although I was originally disappointed that a direct replacement part was not available, which seems like a miscalculation, the ability to quickly accommodate my alternate request was fantastic.
The interaction was also nice that multiple individuals were monitoring and replying to the case, so I was comforted it wasn''t disappearing in some cue. Well done!</t>
  </si>
  <si>
    <t>Improve the delivery service.  My delivery was originally scheduled for Monday January 3.  After my delivery window was past, I called and found out the item I ordered was not placed in the truck and could not be delivered.  Hopefully the delivery will be done tomorrow on Friday and hopefully I will not have to spend a lot ot time on the phone again to check on the promised delivery after the delivery window.</t>
  </si>
  <si>
    <t>Esmeralda was very nice and very helpful. Thank you.</t>
  </si>
  <si>
    <t>They were not able to resolve issue</t>
  </si>
  <si>
    <t>Why is it almost impossible to speak with a manager at this Home Depot. It seem that no one really care to find out what your problem is. I challenge whoever is reading this response to try calling this store to see if you can get a manager on the phone.</t>
  </si>
  <si>
    <t>Never called me back regarding product I was inquiring about</t>
  </si>
  <si>
    <t>I was supposed to have someone come today to look at the washer and dryer installation. Never got a call to bracket the times today, and am relatively sure nobody will come today as I was told. 
Not sure if this survey is part of this particular request. But on the phone, everyone has been helpful.
Just disappointed nobody followed through for this installation "re-do" appointment today.</t>
  </si>
  <si>
    <t>I was on hold for 1.5 hours with a representative waiting to try and track down my bathroom vanity that the shipping company lost. I was told to wait 4/5 hours to see if they will call me so I said no, please escalate my call now. I was transferred to the wrong department, then had the connection lost while waiting for a manager to finish my return. I received no call back so I had to recall the service line and start all over. Worst customer service experience I_x0019_ve ever had. 2 hours on the phone to resolve and now I have to wait an additional 3 weeks for my vanity after waiting 3 weeks. Absolutely unacceptable.</t>
  </si>
  <si>
    <t>Collette gave excellent service!  She just would not stop until she knew my problem was brought to a satisfactory conclusion.  It was a very quick one as well, which was much appreciated and I thanked the repair people for their good job.</t>
  </si>
  <si>
    <t>ability  to access customer receipt from account history, to credit or replace items that have been purchased from your stores thanks in advance.</t>
  </si>
  <si>
    <t>Alfredo provided detailed information and support to return defective Holiday lights. He also followed up to assure the return was completed to my satisfaction. 
I appreciated his customer service.</t>
  </si>
  <si>
    <t>Julio was outstanding, knowledgeable and very helpful.</t>
  </si>
  <si>
    <t>Jose was amazing! He was professional, helpful and his follow up was truly appreciated. Excellent customer service!</t>
  </si>
  <si>
    <t>The warranty on Glacier Bay products has exceeded my expectations. I did not expect normal wear parts like the valve assembly to be covered and was just looking for a part number to purchase so this was very welcome!</t>
  </si>
  <si>
    <t>This process was very easy, thank you</t>
  </si>
  <si>
    <t>I would shop Home Depot stores more often if the store employees were more experienced and took more of an interest in helping customers. Having a HD in my neighborhood (Newcastle, WA) would prompt me to shop there more often.</t>
  </si>
  <si>
    <t>It took the warranty department OVER A MONTH to decide how to resolve the issue of my tree not lighting up properly when the tree was still available for sale. What did they do for those 30 days? Offered me replacement parts, then said they weren_x0019_t available because the tree was discontinued. Offered me a $300 gift. Card to replace a $400 tree now counting taxes because that was the receipt price. Offered me a $50 gift card for additional assistance when all the could_x0019_ve done was checked online back in November and makes me the replacement tree. So no tree for us for Christmas no pics in front of tree no opening presents in front of tree. Worst Christmas ever.</t>
  </si>
  <si>
    <t>Went to the store,unable to get any information or help in returns so I end it up putting it in the trash</t>
  </si>
  <si>
    <t>Everything was good,I_x0019_m just waiting for the items to arrive.
Thank you</t>
  </si>
  <si>
    <t>Provide options, which I appreciated</t>
  </si>
  <si>
    <t>Very disappointed in the service.  The individual was helpful on the phone but the part we needed was not in stock at Home Depot.  The individual was going to contact the supplier and see if the part was in stock there.  I never heard whether this communication occurred and have no idea whether a part has been shipped to my house or if i should go out and buy a replacement unit in its entirety.</t>
  </si>
  <si>
    <t>The customer service agent was very helpful . Thank you</t>
  </si>
  <si>
    <t>It seems inappropriate that you would put the customer in contact with the manufacturer.  The manufacturer tried to reduce the amount of the refund from what I was entitled to.
Inappropriate.
DM</t>
  </si>
  <si>
    <t>Yes I ordered my products and services in August  2021 and did not get my services completed and here it is December 27, 2021, four whole months later and my request was not completed. This project cost me $4500.00 in parts and another $3000.00 in labor from an outside company to come in and install the flooring. A loss of $4800.00 in monthly rent payments and a client whom is homeless due to this project failure. The fact that I only ask for your company to split the cost of the product $1500.00 for my pain and suffering and they would only offer me $500 is a sure spit in my face. Help from someone who understands my pain would be greatly appreciated. Thank You.</t>
  </si>
  <si>
    <t>I have had the need to talk to homedepot.com Customer Service several times through the years and have been delightfully surprised how well the</t>
  </si>
  <si>
    <t>The staff at the Home Depot_x0019_s I go to across from work are not helpful or knowledgeable. The tool guys are good. The plumbing guy was amazing. Flooring horrible, cabinets horrible, appliances beyond horrible. He doesn_x0019_t Ben know what a 30 amp plug is on a dryer. He can describe it but didn_x0019_t know it was 220 30 amp he just calls it a a 3 or 4 prong direct line &amp; really ? They say they can help but then you ask a question and they tell you to go look online at the customer service desk. I could have looked online from home 
You can do it we can help ??? Not really I_x0019_m trying to build coffe bar, re do my kitchen back splash, replace some faucets in a bathroom and purchase a new washer and dryer&amp;</t>
  </si>
  <si>
    <t>She said we would be getting a $50 gift card to buy lights for our tree since it_x0019_s light stopped working. But we never got the gift card she promised us.</t>
  </si>
  <si>
    <t>I don_x0019_t know who Claude is that you are referring to. The employees I referred to were one of the store managers, Mike McNamara in the Appliance Dept and two employees in the customer service department. These employees worked to correct the problem.
The issue with the dishwasher could have been diverted from the beginning. The main problem was with the delivery company who is lacking in customer service skills. 
Someone at the store level should have been able to extend some compensation for the continued issues. Instead of telling g me _x001C_they didn_x0019_t have the authority_x001D_ they should have found the person of authority who could make that decision. We are still waiting for someone either at the store level or the Home Depot credit card company to extend a gesture of compensation in some form. Thank you. We are enjoying our new Maytag dishwasher.</t>
  </si>
  <si>
    <t>The warranty process was a little tough.</t>
  </si>
  <si>
    <t>She was very helpful. Thank you</t>
  </si>
  <si>
    <t>Susan has certainly taken up the challenge I wrote in about and has been very communicative.  I hope she succeeds in pushing for the change we both agree about. Thanks, Jared</t>
  </si>
  <si>
    <t>this is to last for 55,000 hr., that is not true.</t>
  </si>
  <si>
    <t>We are moving all of our tool and material needs over to Lowes starting on 1/3/2022. A simple return for $19 was not worth our future business at home depot.</t>
  </si>
  <si>
    <t>Patricia was extremely helpful and was able to provide what I needed. There was not a long wait time and  there wasn''t a language barrier. Thank you Patricia for making this pleasant experience.</t>
  </si>
  <si>
    <t>Carmelita was very friendly and professional. Can''t wait to receive my missing parts.</t>
  </si>
  <si>
    <t>My issue has not been addressed</t>
  </si>
  <si>
    <t>I sent a letter directly to Home Depot HQ, about a cabinet I bought, struggled to air out for a couple weeks (it was saturated with toxic smelling solvent fumes), and had to return.  People at the local store were very nice as usual.  
Yesterday, six months later (!) I received a note from the customer care team.  Obviously the letter I sent wound up at the bottom of a bin somewhere and someone found it and responded (it may not be their fault it took six months!).
Yes, everything has been far more difficult due to the virus, and Home Depot stores have done yeoman work to keep stocked, masks at the door, employees doing their best.  I assume most employees do their best.  
However:  I sent my direct comments, hoping someone up the chain at HQ would actually read them.  It''s distressing that Home Depot would get that kind of report and fail to send a thoughtful reply.  I am a stockholder.  This has been very disappointing.  I know you are trying to sell furniture to customers; after this experience I would be very hesitant to buy anything but tools, supplies and hard goods from the company.  Paint has always been ok.  But never again with furniture and I really have to wonder about any cabinetry, too.  We will sand and repaint instead 
Time to start bringing far more manufacturing back to the U.S., where there are environmental standards.  We have also worked here for decades and would like to support other Americans who need to earn a living.
Thoughtfully yours,
Susan Bliss
Hillsboro, OR</t>
  </si>
  <si>
    <t>Please have HomeDepot finish the job on my Kitchen.  This project is still not done.  I started this process Aug of 2020.  It is to the point that I have to find my own person to finish the job and then have Home Depot pay!  Not a good situation.  UGH!  and I have a new light out that is not fixed either.  This project has been an nightmare!  Sorry I chose to use HomeDepot for this kitchen remodel.
ML Evans</t>
  </si>
  <si>
    <t>Just getting sick and tired of the run  around</t>
  </si>
  <si>
    <t>I had a little problem after installation that I had to do some research on and fix myself. So why do I have to call the garage door opener maker during business hours when I_x0019_m working?&amp; Not good; the installer should_x0019_ve come back and made the adjustment himself. I need my garage door to close when I tell it to close&amp;</t>
  </si>
  <si>
    <t>She was very helpful. Still waiting on a confirmation that they can get me the touch up paint for the scratches on the new cabinet</t>
  </si>
  <si>
    <t>While Liz was exceptional, have found no resolution as the store manager has not contacted me to discuss the issue. Extremely disappointed.</t>
  </si>
  <si>
    <t>I needed information they were not able to give me.</t>
  </si>
  <si>
    <t>Amazing job!!!Mincey was able to find the part I need it and the very Christmas day eve I got it deliver by fedex. I really appreciate what Home Depot do for their customers OUTSTANDING!!! thank you! THANK YOU! have a happy holidays and great and happy new years.</t>
  </si>
  <si>
    <t>Tanisha tried -- but it wasn''t all her fault.  I bought HDX shelves.  A part was broken.  After FORTY FIVE MINUTES of waiting -- Tanisha told me that Home Depot couldn't get me the broken part.  She suggested I go to the store and speak to the manager and ask him to open up a box of the shelves in the store and give me a replacement part.  Terrible customer service.  You ask how likely I am to shop at Home Depot?  I already made more purchases for this project and I bought it at Lowes.  It will be a while before I stop being angry with Home Depot.</t>
  </si>
  <si>
    <t>The operators read from a script instead of speaking and listening. There is a disconnect between Home Depo and the service that is farmed out. Samsung service had no record of my extended warranty. I had to go back and forth between home depo and samsung care. I had been dealing with this issue for days with long phone calls and call backs. I will never buy a major appliance from Home Depo again. In the past I have dealt with PC Richard and they will have my business in the future.</t>
  </si>
  <si>
    <t>Even though what was asked was probably not the average call, the first rep was not quite sure, call ended disconnected, but when calling back, Ramee was a champ! Still all and all Home Depot did a great job for me.</t>
  </si>
  <si>
    <t>Lorian was great.  She was eager to resolve my missing parts problem, even though I called 10 minutes before the end of her shift.  A pleasure to deal with.
Nothing to do with Lorian, but it seems strange that the shipping department responded by saying that they would ship my parts (two small lock nuts) in two weeks.  I mean really, you could throw the lock nuts in an envelope and address it in 5 minutes.  Two weeks?  Not critical to me, so no nig deal.</t>
  </si>
  <si>
    <t>Paid a lot of money for a new storm door and it was not installed properly. Got a lot of attitude from installer and his district manager and one of your store managers. No one wants to take responsibility and fix the problem. Shame on you Home Depot for ripping off your customers.</t>
  </si>
  <si>
    <t>I do you not really call anyone named Christie I really don_x0019_t know which project you are talking about. If you are talking about the flooring project vary unsatisfied with the experience. Still waiting on a refund it_x0019_s been probably over two months now and I was told two weeks ago that it would be within 10 days and I haven_x0019_t heard anything yet. Everyone that I have talk to at Home Depot and Romanoff agrees that it was poor workmanship on my floors they even saw the pictures of what it look like after I had to tear it back up after only being down for a few weeks. I wish I could hurry up and get this resolved so I can put it behind me.</t>
  </si>
  <si>
    <t>Latonya was very professional and very caring and warm she is awesome perhaps a raise or bonus for her caring attitude and great customer service</t>
  </si>
  <si>
    <t>It_x0019_s much better to call than to deal with a real person inside the store!</t>
  </si>
  <si>
    <t>We have shared our dissatisfaction with you many times over the vanity installation.</t>
  </si>
  <si>
    <t>I am still waiting to receive the part for my patio heater.</t>
  </si>
  <si>
    <t>missing part not avaible</t>
  </si>
  <si>
    <t>John''s customer service was wonderful. He was very helpful and kind. Explained the process so I understood what the next steps were.</t>
  </si>
  <si>
    <t>T I was supposed to get called back and it has never happened so I have never got my</t>
  </si>
  <si>
    <t>I hope the replacement part comes soon.</t>
  </si>
  <si>
    <t>It_x0019_s so good to converse with someone speaking good english</t>
  </si>
  <si>
    <t>the plumbing employee was very helpful and friendly</t>
  </si>
  <si>
    <t>Personal service with genuine concern to resolve my issue</t>
  </si>
  <si>
    <t>I was treated very poorly on the phone with both the store and national customer service.  My call was disconnected after several minutes of waiting.</t>
  </si>
  <si>
    <t>When returning something to the store we had the worst experience. We are no longer HD customers despite spending tens of thousands of dollars there Over the years. It_x0019_s funny that you would ding a customer 20% to restock something that your employee screwed up in the first place. This was of course better than eating the full price, but you lost a customer in the process. All over $90. We will now shop exclusively at Lowes. This has nothing to do with Corey. This has to do with what came after in the store.</t>
  </si>
  <si>
    <t>I would like better customer service. Some of your employees don_x0019_t seem to care or don_x0019_t know how to treat customers.</t>
  </si>
  <si>
    <t>I was told There are no replacement parts for damage product I received. Was not able to receive a time frame of when parts will be available. I was given no other options. Nothing was resolved with this transaction.</t>
  </si>
  <si>
    <t>I rarely lodge complaints because I work in retail and know how it is on _x001C_our_x001D_ side sometimes.=_x0001_ But this time, unfortunately, I really had to. Denise was FABULOUS! She was empathetic, natural, and so nice. I feel she genuinely cared and didn_x0019_t rush me off the phone. I did receive a call from the store manager within the anticipated time frame, and he (Brian) also seemed genuinely interested. I didn_x0019_t expect a gift card but got one! Thank you!!! That was a very nice thing to do and we appreciate it!!! Kudos especially to Denise!!!</t>
  </si>
  <si>
    <t>Juscell stayed on my case until it was resolved.
Great work!</t>
  </si>
  <si>
    <t>JELEYSA IS THE BEST!!!!!!
FANTASTIC FOLLOW UP, FRIENDLY AND INFORMATIVE.
SHE NEEDS A RAISE !!
THANK YOU</t>
  </si>
  <si>
    <t>There was no instant change in the store. Still only one register remained open besides for the pro check out.I see why the location has a 1.5 rating.</t>
  </si>
  <si>
    <t>She was thorough and patient</t>
  </si>
  <si>
    <t>I have to compliment my salesperson Jim Zupan for his kindness, consideration, and great product knowledge.  He recommended LG as quiet.  He then went so far as to plug in a LG refrigerator on the sales floor and let me sit next to it for 20 minutes listening for noise!  It was absolutely quiet and unlike the two others (a different, major brand) purchased elsewhere that were very noisy and one was damaged inside!  Casey was a great help every step of the way in the store''s delivery dept.  I had brain base surgery this month and was on a tight schedule to be home for delivery.  She went the extra mile to make sure it would be delivered on time.  Chris Caples was gracious and just exceptional as the store's general manager.  The delivery team of Jeffrey and Moe were professional, careful, on time and kind.  From start to finish, I had a great experience at Home Depot. Thank you!</t>
  </si>
  <si>
    <t>Fix your major flaw with the Military Discount Program you advertise. Your Home Depot App is my Pro Account. You staff says you can only have one or the other. Then why is my Military discount on the App ? I have my credit cards registered with my Pro Account and now I cant use them because it removes the Military discount. Whats the point of the App with the scan code then ??</t>
  </si>
  <si>
    <t>Customer Service regarding Sharon was Most Excellent Experience. However I have still not received item to repair section of Christmas Tree that is Inop.</t>
  </si>
  <si>
    <t>Waiting two months for parts u forgot to pack is ridiculous. Lesson learned</t>
  </si>
  <si>
    <t>lorelle was terific..folowed up numerous times with both e mails and phone calls. extremely professional</t>
  </si>
  <si>
    <t>Excellent customer service provided. Thanks.</t>
  </si>
  <si>
    <t>I paid extra for delivery and it wasn_x0019_t delivered properly. The item did not come with instructions that we had to put together. The item was damaged. Bad service overall. Actually the only good service was from the customer service representatives over the phone but everything else was horrible.</t>
  </si>
  <si>
    <t>Barbara was extremely helpful and friendly!  Please let her know.</t>
  </si>
  <si>
    <t>It was actually a lot better than I had imagined, thanks to Barbara.</t>
  </si>
  <si>
    <t>Asked to be emailed with updates (she said she noted to do that in the file &amp; verbally), but continued to call.</t>
  </si>
  <si>
    <t>Jonathan was wonderful! Great asset to the company.</t>
  </si>
  <si>
    <t>He was very helpful.</t>
  </si>
  <si>
    <t>I have a electric fire place entertainment center all in one unit. I only used the fireplace portion 4 times and it quit working. Great customer service would be replacing the unit for no cost being there is no replacement for the fireplace insert available.</t>
  </si>
  <si>
    <t>Purchased a sink that included a faucet for the kitchen. Faucet was faulty. Wish I could just return only the faucet and not the entire sink. It was already installed by our workers.</t>
  </si>
  <si>
    <t>I appreciate the customer care provided by Luis.  He followed up as promised and was dedicated in finding the solution to my problem.</t>
  </si>
  <si>
    <t>Thanks for prompt action and friendly response.</t>
  </si>
  <si>
    <t>Tania did a great job keeping me informed about the process. I couldn_x0019_t have asked for a better customer service rep.
On the the side, the process took way too long. I spent the entire holiday season with a brand new $300 tree that wasn_x0019_t fully lit be of time wasted with offers other than replacement. It was disappointing to say the least.</t>
  </si>
  <si>
    <t>Horrible experience</t>
  </si>
  <si>
    <t>Diego was fantastic!! However, the response I got from your store left a lot to be desired. As I told that store, I will no longer be shopping there. For the other stores I shop at in that plaza, I also contacted them to let them know I''d no longer be frequenting that plaza so they are unfortunately also going to lose my business. I let them know how I was treated by your associate and that they can contact Home Depot with any questions. With that store off my list, I am now 20 minutes to my closest Home Depot and 22 minutes to my closest Lowes. I'm in the middle of a DIY home renovations and have about $15k left to spend. Your store associate made it easier for me to shop at your competitor and see what they have to offer. I understand that my purchases are a drop in the bucket to Home Depot's bottom line, but I choose to spend my money where I am valued and respected. A simple apology from your associate would have solved all of this, instead I got a BS form email.</t>
  </si>
  <si>
    <t>Overall this is one of the worst experience I have ever had with a company. The delivery company is horrible and the home depot team are a bunch of un-train liars. I still have not gotten my dryer installed. I ordered  12/11/2021. Today is 12/26/2021. Thanks to your company I have had to find a 24 hour laundry mat facility in a PANDEMIC.</t>
  </si>
  <si>
    <t>Very professional on the phone. Was very considerate when I was explaining my situation.</t>
  </si>
  <si>
    <t>i would really like to know how you get such great friendly and polite people to work for you. i felt like he truly cared about me and my issue i wish you could teach verizon how customer service works.</t>
  </si>
  <si>
    <t>I called in with a complaint to corporate as no one else has been able to respond from the direct store and was told someone would be getting right back in touch with me and I_x0019_ll I_x0019_ve received was an email.</t>
  </si>
  <si>
    <t>I was watching a football game and raised my hands in celebration and caught a blade from the rotating ceiling fan. The blade arm support broke. I am not the original purchaser of the fan. The previous owner of our condo purchased it and left the manufacturer info above the fridge in the cabinet for us .I was told via email  that since I didnt purchase it no warranty was available. All I want to do, is buy a replacement blade arm if the fan is still made. Know that the woman I spoke to, Jessica, was very pleasant and helpful but said the company had decided not to help. She offered a $50 gift card but still, I just would like to somehow aquire the blade arm needed.</t>
  </si>
  <si>
    <t>Alexis that help me was great! then went to home depot store on malabar rd palm bay florida  the assistant mang. was great sorry did not get name i know it was on the 23 of the month thanks to every one that help    Louise</t>
  </si>
  <si>
    <t>It_x0019_s disgraceful your company is discriminating against people who do not have cell phones or can print from the internet.
I see no reason why a card cannot be mailed to elderly veterans.
The representative kept assuring me that a card is no longer available.</t>
  </si>
  <si>
    <t>My dishwasher is still sitting in my kitchen for install hopefully tomorrow. My experience has been a nightmare. Suggestion for you to add some questions when people are buying a dishwasher and need certain components in their house before installation. If you truly want or care to know more someone else can reach out personally by email nkreager7@gmail.com</t>
  </si>
  <si>
    <t>very help full</t>
  </si>
  <si>
    <t>Alberto was both friendly and professional.  After I explained  the problem I had with a recent purchase he understood and sent me an email which instructed me what information to send back to customer service so they could proceed  with the process necessary to notify the supplier of the part I was missing on my recent purchase.  He sent me a follow up email to keep me informed on the progress of my case which I was grateful to receive as normally the consumer just has to wait and see if the part shows up without any follow up.  This was the type of service i could normally only hope for when contacting any companies customer service department and this time I actually got the level of service I wanted.</t>
  </si>
  <si>
    <t>Excellent</t>
  </si>
  <si>
    <t>hold time shortened</t>
  </si>
  <si>
    <t>Product came damaged and missing parts. I contacted HD and they are in back order for 7 weeks. Totally unacceptable especially during the holidays, now I have the product that is going to be damaged for almost 2 months.</t>
  </si>
  <si>
    <t>Would have rather had a new product that was not damaged. Touch up paint gift card is not what I purchased. I purchased a new undamaged product but got a damage product. Phone staff was nice but giving the ability to resolve my purchase. wont happen again.</t>
  </si>
  <si>
    <t>Service was great! Tiana did a great job !</t>
  </si>
  <si>
    <t>Jonathan helped tremendously but the system in place to try to accomplish what I am trying to do is surely broken.  I need a response to get the items returned .
Thank you.</t>
  </si>
  <si>
    <t>It took from Dec 2 to Dec 14, 1 phone call, photos and 12 emails in order for the lights to be sent to fix the X-mas tree. Would be more cost effective just give more extra bulbs in the tree to begin with.  Everyone was very pleasant.  Thank you.</t>
  </si>
  <si>
    <t>Frabcisca did a great job!</t>
  </si>
  <si>
    <t>The  item in question is a Christmas Tree which I felt had an unsafe base and the tree fell over, luckily no one was injured. She assured me item could be returned after Christmas, I placed a brick on the base to support tree. I hope this info was correct.</t>
  </si>
  <si>
    <t>Excelente la comunicación y atención inmediata</t>
  </si>
  <si>
    <t>Agradeciendo de la atención de tu empleado</t>
  </si>
  <si>
    <t>Still waiting for the issue to be resolved. No one has reached out to ask me anything</t>
  </si>
  <si>
    <t>Already emailed in my comments.</t>
  </si>
  <si>
    <t>Si. Sería fabuloso que el Manager prestara mejor atención y servicio al cliente en general, ya que los que compramos en Home Depot somos más el 90%,y nos hacen menos y describan mucho. También que capaciten al personal para que estén bien informados de lo que su tienda vende  ya que muchos empleados alli no saben done están los artículos que uno busca. Y cuando necesitas ayuda se tardan mucho en ir ayudarte con lo que andas buscando. 
Dejen de un lado el racismo y la descrimacion 
Bendiciones</t>
  </si>
  <si>
    <t>Been checking, it hasn_x0019_t been shipped as of today..am hoping it is shipped soon.
Customer Service person was very kind and helpful.</t>
  </si>
  <si>
    <t>Contact and response were extremely fast</t>
  </si>
  <si>
    <t>CSR was great in creating a case but shouldn_x0019_t take THAT LONG TO RESOLVE ISSUES. Ultimately the _x001C_IT_x001D_ issues took 2 months to resolve, there is no excuse for that&amp;But again CSR I spoke to was awesome</t>
  </si>
  <si>
    <t>Curtis did a great job</t>
  </si>
  <si>
    <t>Employee was great</t>
  </si>
  <si>
    <t>Deanna couldn_x0019_t be nicer I was very happy with the outcome</t>
  </si>
  <si>
    <t>RENAE Was simply amazing.  Very thoughtful individual trying to help accommodate my needs</t>
  </si>
  <si>
    <t>Renee at Customer Service was very nice and took my complaint over the phone. However, I was treated so extremely poorly by Robert and Simone at the store, that it may be a long time before I shop at Home Depot for anything significant. I was purchasing two cans of Lysol that were marked $5.97 on the shelf. They rang up at $7.48. When I brought this to Roberts attention, he began to yell at me and tell me that there was no way he could send somebody to check that and that and that I could either pay $7.48 or take the items off of my bill. He took his mask down to yell at me in front of other customers. I was shocked and embarrassed. He then told me that I could go back to the shelf and take a picture of myself. I had already waited in line. I asked for him to call a manager and he called Simone and I could hear him say that he had a customer who is trying to get him to charge her less for an item that it was. Simone came over and treated me poorly as well. It was the cashier in the next aisle who helped me and she could clearly see that I was correct. But by this time I was mortified and the way I was being treated. As she helped me, Robert talked about me to others as if I was a dumb woman trying to get away with something. I_x0019_ve been shopping at Home Depot for many many years but this was an experience that is leaving me to reconsider shopping there again. We have a true value and a Lowe_x0019_s as I_x0019_m sure you are aware. We also have some small hardware stores. These are equally convenient to my home.</t>
  </si>
  <si>
    <t>the phone call should not have been caused your store''s customer service personnel</t>
  </si>
  <si>
    <t>Iam retired military. I don''t use a smart phone and will not get discount after Jan 20, That stinks . Many vets including those in most need of discount don't have smart phones or any cell phone. What are you thinking? 
James Frein</t>
  </si>
  <si>
    <t>Problem is not resolved</t>
  </si>
  <si>
    <t>My problem was not resolved and I am still angry and upset over the whole situation.  Someone lied to me, which cost me time and money to travel an hour away for something that didn''t exist.
Highly disappointed in home depot customer care</t>
  </si>
  <si>
    <t>I_x0019_m still not able to obtain service on my central air unit either from the installer (Capitol), or from Home Depot where I bought it. Capitol says I must go through Home Depot because they supposedly have some _x001C_agreement _x001C_, and the guy at the Home Depot customer service counter say they never heard of this and they don_x0019_t do service. The customer service expediter I spoke with on the phone last week Friday never got back to me. I got no service, no answer, and no explanation.</t>
  </si>
  <si>
    <t>Please consider not to refund a gift card purchase to a store credit if a receipt is available. My understanding is a store credit is basically considered as returned w/o a receipt and may cause issues for returned merchandise purchased by gift cards.
Thanks.</t>
  </si>
  <si>
    <t>your new change on  military benefit are just wrong  who ever came up with this should try again not very happy</t>
  </si>
  <si>
    <t>nothing comes up in my mind now.</t>
  </si>
  <si>
    <t>Well run company.</t>
  </si>
  <si>
    <t>i thought the person was going to be on call also with rheem to verify service would happen as needed.  So far since  installed date of the 15Dec21 i have not had hot water and closest time to get the new part installed is on the 22nd of december.  Other than that i was satisfied with the help he could give because number on unit just gave a busy signal.</t>
  </si>
  <si>
    <t>We_x0019_re supposed to show up around 10:30, not show at 3:00.  Called Barcelo and only got Spanish only voice mail with no beep to leave message, called again and got person who said they don_x0019_t speak english.  Called Hone Depot and they said they could not reach the repair vendor.  Said I would find someone else and called large a/c vendor and they were out within the hour and we_x0019_re $70 less than Barcelo to light my pilot light and gave me a flush.  Done in 35_x001D_.  HD - lose non-bilingual vendors that have poor customer service.</t>
  </si>
  <si>
    <t>My name is Donna Charlson - 
You could hire a management team that actually knows how to help customers on the sales floor. The current team in the Albert Lea store leaves much to be desired. If they bother to come out of their office at all, they generally are not able to answer any questions. My husband and I own 4 rental properties, know many other landlords and contractors in this town. Everyone is saying the same thing. If we had another place locally to shop we would. The average employee on the floor is clueless to the most basic tasks. Did Home Depot decide to stop training employees?  In the future, when I can, I will make a supply run to Lowe_x0019_s or Menards.</t>
  </si>
  <si>
    <t>MaryAnn went above and beyond to try and satisfy my issue. However Customer Service Reps &amp; Store Manager need a lot of training in the field of providing routine service not to mention _x001C_excellent_x001D_ service.
My needs were not addressed on the Store level.</t>
  </si>
  <si>
    <t>The problem was not with Ayisha or 800 customer service. The local store rep at the customer service desk ultimately messed up how they ordered my toilet. Pro desk Cynthia was amazing in fixing the issue promptly. Sadly though the store is frustrating to deal with. Never anyone around in the aisles when you need assistance and customer service employees are a bit impatient and not helpful.</t>
  </si>
  <si>
    <t>Will have a better idea of satisfaction once the issue has been completely resolved.  So far have been extremely satisfied. Latasha has been a delight.</t>
  </si>
  <si>
    <t>Working with Latasha was an absolute  pleasure! She was very professional and well trained in how to respond to my needs. Great job!</t>
  </si>
  <si>
    <t>Issue is still not resolved. Home Depot needs improvement on neeed parts for products sold.</t>
  </si>
  <si>
    <t>We still have not received the replacement foot control switch for the lights on our Christmas tree.  So we have a Christmas tree without lights!!  Not happy about this incident. the item should have been shipped via 2 day service so we might not even get it by Christmas!
I have no issue with Lorian she was great.</t>
  </si>
  <si>
    <t>Everything worked out great.</t>
  </si>
  <si>
    <t>I normally like shopping at The Home Depot but putting my wood flooring in took over four months. First they didn_x0019_t get all my flooring ordered, then once the flooring was in the very bottom step piece had a bubble that cracked in it. And then we had to wait several weeks for that one piece of stair flooring that I needed. After that the gentleman installing our wood flooring got Covid so then we had to wait two more weeks. I had all of my furniture out of my living room and my washer and dryer in my garage for at 2-3 months. I had to pay to take my clothes to a laundry mat.</t>
  </si>
  <si>
    <t>I am retired Military and my wife was told that we had to register with home depot to receive my military discount, which I did on my home computer. My wife was told that in the future we had to enter some code in our cell phone or Smart Phone which concerned me because neither one of us has a cell or Smart phone because we are both old school and the new technology confuses us so we stay with our land line. I was notified that we will still be able to use our Military ID Cards to receive our discount. OLOLADE was very concerned and found out information for us.</t>
  </si>
  <si>
    <t>Everything was easy to handle and return...Thank you for the top-flight service, especially in these trying times.</t>
  </si>
  <si>
    <t>My question required technical support.  James let me know there was a long wait for support by the company I needed to talk to and asked if I wanted to wait or try back later with their direct number.  I really appreciated that he took the time to do this rather than just have me transferred and wait in the queue.  As it was I elected to call back later and was able to get my issue resolved.  My tree is now lighting and I am happy.  Thank you!</t>
  </si>
  <si>
    <t>Was disconnected five different times.  Was also told the product didn_x0019_t exist.</t>
  </si>
  <si>
    <t>Sienna helped tremendously and promptly.  The shipping of the needed parts was very slow (holiday season, CoVid help shortages?), but the parts arrived and everything is working again.</t>
  </si>
  <si>
    <t>I have no idea what this survey is for . Tell me what exactly this is referring to and I will complete it.</t>
  </si>
  <si>
    <t>Customer care was not able to help.  Said they would have another department contact me by email, which I was not agreeable to.  I returned the purchase.</t>
  </si>
  <si>
    <t>The images I sent to show the flawed tiles should of been proof that they were not made right. Your images online to sell that tile does not have those flaws otherwise I would never have bought the tile. I feel The store should of refunded me, for the poor quality of  tiles from the vendor. I will choose Lowes first from now on since  there was this issue</t>
  </si>
  <si>
    <t>MARKESHIA was great. She understood the problem (I bought a bathroom vanity and when I installed it, one of the knobs was missing) and worked to resolve it. Unfortunately, I''m not happy with Home Depot (not her fault). It is going to take 4 to 6 weeks before the knob will be sent to me. I've called back to find out if home depot will pay for me to just buy a new set of knobs.  I'm doing the renovation so I can sell the home and I can't put it on the market with the missing knob. I need a much quicker resolution. But again,  MARKESHIA was helpful and professional and it is not her fault that I'm unhappy.</t>
  </si>
  <si>
    <t>NO RESULTS YET</t>
  </si>
  <si>
    <t>Professional customer care done extremely well!</t>
  </si>
  <si>
    <t>The staff and the Savannah store were not helpful at all. I spent way too much of my own time to try to fix the situation. I had to call customer care, physically go to the store and call other vendors multiple times to get this resolved. Home Depot in the Savannah area is incompetent.</t>
  </si>
  <si>
    <t>Yes we very upset bought a door about 2019 and needed the information and no one could have provided it was connected to so many representative and still waiting not satisfied.</t>
  </si>
  <si>
    <t>still waiting for cellular blinds warranty claim satisfaction</t>
  </si>
  <si>
    <t>Ericka was wonderful very kind and quick to check into my issue.  The problem is I still don''t have a sink or faucet.  After repeated calls to the store no one will call us back  after I am told I will be getting a call back.  I have a vanity without the sink or faucet that i paid for.  I have done a lot of renovations so far in the house i just bought and  have spent quite a bit of my money at Home Depot over the past two months and at this point I will be going Lowe's going forward.  i am so disappointed in how this matter has been handled.  i picked the vanity and mirror portion of my order up on the 8th,  I still have no sink with no idea when it will be arriving, because no one will communicate with us! 
This is in no way a reflection on Ericka's service, she was great.  The store just failed to follow through like they have been doing since the 8th of December.</t>
  </si>
  <si>
    <t>Home Depot online quartz project design should not be going to SpAM instead of my INBOX. Also the promotion offered in the online order should not vanish next day when going to store because of failure to save project</t>
  </si>
  <si>
    <t>Celeste was great and we received the part we needed with no installation instructions and barely in a box!</t>
  </si>
  <si>
    <t>N A</t>
  </si>
  <si>
    <t>Filing a claim for defective merchandise was much easier than expected. Thank you Home Depot for providing wonderful customer care.</t>
  </si>
  <si>
    <t>I am so grateful that Amber was involved to resolve the issues I was having with my local Home Depot store.  Amber set expectations, kept her promises, and followed up in a timely manner.  I appreciate her help very much.</t>
  </si>
  <si>
    <t>Satisfied with everything.Very good service.</t>
  </si>
  <si>
    <t>The lack of resolution is not Adrian''s fault;
Home Depot must make my military discount accessible for in-store purchases by tying it to my phone #, or, by emailing me the image of my (supposed) QR code which I'll then print and carry.
I do not carry my VIC due to identity theft - only minimally required ID for LEOs. I will never put HD's tracking app on my phone (which I rarely carry), I will not carry my DD214 everywhere.</t>
  </si>
  <si>
    <t>The customer care department responds to my complaint but unfortunately no body properly take care of my complaint at Home Depot west Springfield and never made any requested refund. I don_x0019_t know where should I make another complaint.
Rizvan Merza</t>
  </si>
  <si>
    <t>I have called HD CC for over three months and not one person called me back. Your staff is highly unprofessional and pass off responsibility. The answer to anything is to ignore the customer.
I have been a customer for over 20 years, however, I never purchased service. I now questioned will I come back.
I don_x0019_t spend my money with companies that treat me bad and ignore me.
After months of emotional stress, I have decided to part ways.</t>
  </si>
  <si>
    <t>This was again a very unpleasant experience, I really don_x0019_t get how mix ups in orders happen and then I_x0019_m obligated to go in person to a home depot to get credit for an item that was supposed to have been canceled since I wasn_x0019_t picking it up and had a message saying it was gonna get canceled but instead it was delivered and I was charged for the delivery. Very disappointed plus no compensation for all the inconvenience. A total failure at customer service</t>
  </si>
  <si>
    <t>I contacted the service via telephone and was on the telephone for 3 hours. As of yet my problems have not been resolved! Horrible service!!!</t>
  </si>
  <si>
    <t>This project has been going no for nine months!  Due to poor quality prosecutors it is not completed.  Looks like another remake and sixty days, if lucky.
Quality experience?  You tell me?</t>
  </si>
  <si>
    <t>Janay was great (the perfect mix of professional and efficient), but I lost over three weeks of time waiting on the other company/vendor to assign someone to come measure for my mirrored closet doors.  In all honesty, I would probably just deal with the trouble of searching for my own contractor instead of going through Home Depot next time.</t>
  </si>
  <si>
    <t>I recently bought an expensive shower door. It sat in its box for 3 months at home because of how long it took to get other matrials for a bathroom re model. When the installer arrived to mount the door, the last step to complete job, we found there was absolutely no hardware in the package which was extremely frustrating. I spent hours on phone getting to the right person at the manufacturer nand they say they are sending the hardware but have received no online messaging regarding this issue. Since it apparently became a discontinued item, the HD rep could  not or would not find another model sitting at a store or warehouse.. On top of that, the manufacturer  charged me about $150 for the hardware and shipping. And I had to pay the installer another $100 trip fee. Since I have no idea when or if the parts that should have been in the box are actually arriving, I cannot book the time for installation.</t>
  </si>
  <si>
    <t>Who ever I talked to on the phone or on line did not understand  when I said it was the bowl and not the tank for the toilet.  I had to go to the store twice. I talked to 2 different managers.  I even showed pictures of the problem.  The manager at the store gave me a new toilet.  The problem is now fixed.</t>
  </si>
  <si>
    <t>A complicated Christmas decoration to build &amp; i get to the last 2 steps to discover a piece is missing.  After on being on hold w/CS I''m told they have no replacement &amp; no spare parts &amp; will check w/China. Turns out China doesn't have it either. So I have an 80.00 decoration built, leaning against the wall &amp; I'm not even offered a discount/rebate for a bad product &amp; my inconvenience. That's not a good way to treat customers nowadays.</t>
  </si>
  <si>
    <t>U need a reliable store manager n delivery service</t>
  </si>
  <si>
    <t>The customer care automated phone system is not user friendly.  There is no selection for talking to a customer care representative when none of the options available apply to your particular problem.</t>
  </si>
  <si>
    <t>Very pleasant and productive service. I was very pleased with the woman_x0019_s help and glad that she was able to solve my issue.</t>
  </si>
  <si>
    <t>I have always shopped for appliances, etc. when I needed them at Home Depot and was always pleased with my servi ce.  Due to the present condition of our country and shortages of items to complete my order I think that waiting over 3 months for my order is a tad lenghty.  However, I do knowe it is just the wayi things atre and I will wait as patienbtly as I can for my order.  Thank you!</t>
  </si>
  <si>
    <t>Shakeia has been a great support for me. After speaking with her I realized that she has also helped me in the past. Greatly appreciate her assistance.</t>
  </si>
  <si>
    <t>My experience was fine.  No complaints at all!!</t>
  </si>
  <si>
    <t>Good service with Cameron, however that was the third person I talked to, kept getting passed around for some reason.</t>
  </si>
  <si>
    <t>Dorie provided the absolute  ery best customer care I''ve ever received.  She was pleasant, personable, professional, and understanding.  People like her renew my faith in humanity.</t>
  </si>
  <si>
    <t>Tanika went above and beyond to help me with my issue. Even tho I haven_x0019_t been able to resolve it, she took her time and exhausted every possibility to help me out as a customer. I hope Home Depot continues to find great employees As her!</t>
  </si>
  <si>
    <t>It would be nice to talk to a person instead of a robot.  None of the options offered the opportunity to speak to a live person.</t>
  </si>
  <si>
    <t>Customer service at the 800 number was much more helpful than the store.</t>
  </si>
  <si>
    <t>Your employees cannot change corporate policies that negatively affect customers. Fortunately, there is a Lowes 7 miles down the road.</t>
  </si>
  <si>
    <t>I was prompted to visit your virtual assent at first, but I assume since my email has been changed and my phone number it was unsuccessful, so I called your customer care and received the information I needed. Nicole was immensely helpful and professional., 
Thank you</t>
  </si>
  <si>
    <t>Nicole was very nice and helpful. But nothing was accomplished nobody got back to me so that makes me think that home Depot doesn''t really care about me or my business. I have a contractor working on my house I can't get any work done because they returned the product are specially ordered. And the girl did not inform me that I need to pick up any orders that were in stock in 7 days don't have time to read email. When I requested to pick up all the items all at one time they tell me it was fun. So I concluded that I wouldn't have to pick up anything until all the items were in stock.</t>
  </si>
  <si>
    <t>Nicole was patient and took the time needed to make the transactions. She was very friendly and competent.
She had the customer contact skills that can be an examples to others.</t>
  </si>
  <si>
    <t>No one has contacted me about my ossue@</t>
  </si>
  <si>
    <t>The process to get my missing part seems to be taking longer than I feel is normal</t>
  </si>
  <si>
    <t>A very good experience. I was taken care of very well.</t>
  </si>
  <si>
    <t>The customer service was extremely helpful but not being able to receive the replacement part for my kitchen cart was a big disappointment since the butcher block top is the main focal point of the cart. Now I have to live with this huge dent that pretty much ruins the whole thing. All in all I regret buying this product.</t>
  </si>
  <si>
    <t>This is been the worst experience I_x0019_ve ever had doing something for my house, four months waiting on cabinets that keep coming in correct. Kitchen torn apart. The wrong cabinets 10 of them in my house for 3 1/2 months. Not being able to cook a meal have people over in four months. Still sitting on the incorrect cabinets that are now littered throughout entire house. Without a doubt the biggest mistake I_x0019_ve ever made was going to Home Depot</t>
  </si>
  <si>
    <t>Contacted Home Depot and they said they would get back in 48 hrs. They have not. I have called 3 times and left messages. No return call yet.</t>
  </si>
  <si>
    <t>YES ,DIANE WAS VERY HELPFUL AND,MOST KIND INCLUDING BRINGING ME TO A HAPPY MODE.                  THE SELLING STORE ON COCHRAN BLVD.ALSO LISTENED TO MY PROBLEM ,THE CUSTOMER MGR.NAMED :DAWN WENT WAY BEYOND NORMAL TO INSURE OUR SATISFACTION...........THX VERY MUCH ,JOHN MOORE</t>
  </si>
  <si>
    <t>Unexpectedly positive help. LaQuanda was very helpful.</t>
  </si>
  <si>
    <t>I broke a glass shade on a Hampton Bay lamp, but because it wasn''t under warranty any longer she would'nt sell me one. She said she cold only provide one under warranty. So where do I get a replacement?</t>
  </si>
  <si>
    <t>It has only been two days and we have already received the replacement! Outstanding service, Lanessiah! Thank you!</t>
  </si>
  <si>
    <t>Jessica was extremely kind, considerate and helpful. I therefore had an excellent customer service experience.</t>
  </si>
  <si>
    <t>We are entering month 8 of waiting for all our kitchen cabinets.  She outlined the grievance process and evidently we need to await completion. We will keep waiting. It has been almost 3/4 of a year. We are really ready for a complete set of cabinets.</t>
  </si>
  <si>
    <t>Alexis was great. She went "above and beyond" to provide a solution I was not requesting or expecting, but with which I am more than satisfied. Great customer service. Give her a raise!</t>
  </si>
  <si>
    <t>He was terrific, patient, smart, and kind. Great customer service!</t>
  </si>
  <si>
    <t>Jesus os top notch helped me quickly for what I needed.
thanks</t>
  </si>
  <si>
    <t>kenisha should have a raise best service ever</t>
  </si>
  <si>
    <t>Kenisha understood the nature of my issue and addressed it quickly. In advising her of my hearing loss, she acknowledged with patience and a polite demeanor as we discussed my concerns and her suggestion for resolution. This meant more to me than the coupon. Of course I appreciate the coupon as well. Thanks Kenisha and Home Depot.</t>
  </si>
  <si>
    <t>I can''t believe how EASY and QUICK Victor found the receipt from May. Thankyou for the great work. =_x0001_&lt;„</t>
  </si>
  <si>
    <t>The agent that assisted me over the phone was very kind. My issue was initially getting to the agent. I called 4 times and waited on hold, heard sailing like I was getting transferred and the call was disconnected. 
Again, the person that eventually helped me get the replacement part was fantastic but your phone system is frustrating.</t>
  </si>
  <si>
    <t>Impressed with the prompt attention and follow up contacts to ensure that I was taken care of and satisfied.</t>
  </si>
  <si>
    <t>Knowledgeable and quick response time
Thank you</t>
  </si>
  <si>
    <t>Ramses was extremely helpful.</t>
  </si>
  <si>
    <t>The Customer Service Representative was extremely helpful in helping find and order the replacement part I needed for a ceiling fan.</t>
  </si>
  <si>
    <t>Young lady was extremely helpful</t>
  </si>
  <si>
    <t>It seems that there needs to be better communications between sonica and the service team. There were multiple emails from sonica asking for assistance with no reply, then the parts show up at my house and she had no idea that anything was processed. I think this system of tracking each step of the claim needs redone.</t>
  </si>
  <si>
    <t>Items that  have shipping wrap on them Should be inspected before they are put out too be sold.!
Thank you.!!!</t>
  </si>
  <si>
    <t>I have a Christmas tree under warranty. Completely broken.  Does not light up.  A power cord was sent a week before Christmas when a claim had been made mid November.  Still no working tree.  
Wanted a simple exchange or refund to purchase a new tree.  
Very disappointed.</t>
  </si>
  <si>
    <t>I bought a product with extended warranty and out that it was discontinued and was very dissatisfied they cannot upgrade me know give me my money back Barry disappointment</t>
  </si>
  <si>
    <t>no, thank you</t>
  </si>
  <si>
    <t>When I called the Home Depot 800 # 
i spoke to Pablo he was very helpful and even called me back to check on the problem .
Great Customer Service</t>
  </si>
  <si>
    <t>Pablo was great! He got a replacement part sent to me in a timely manner.  The problem is that replacement is defective too.  The tree lights for about 30 seconds and then goes dark.  I need another replacement part ASAP.</t>
  </si>
  <si>
    <t>Cristel was very helpful and made the process as easy as possible!  I received the missing part today and got it put on in no time.</t>
  </si>
  <si>
    <t>Jorge was outstanding. He took the lead and was positive.  Issue solved on first call.  You should be proud to have him on your team</t>
  </si>
  <si>
    <t>I explained very clearly to your rep Jorge that the hardware packs for both of the cabinets I bought were missing, Despite this, after days passed, he emailed me to ask me to detail which hardware parts I needed. Once again, I told him all of them were missing for both cabinets and I included a photo from the manual of all the parts that were supposed to be enclosed with both cabinets but weren''t. I received a shipment today and it only contained one set of hardware so I still don't have the set of hardware for one cabinet and for which I already paid for.
This has been a very frustrating experience for me. The hardware should have been included in the first place and it's been nearly two weeks and I still don't have the hardware for one of the cabinets. In the meantime, it has caused me trouble having to store the big and heavy boxes for the cabinets which weigh120 pounds each for weeks by using my office for storage which has interfered with my work.
Home Depot should not only make sure I receive the missing parts ASAP but also provide me with a credit for all the trouble these multiple failures by Home Depot has caused me and continue to cause me.</t>
  </si>
  <si>
    <t>Thank you for the wonderful customer service experience today. I wish all sites were this friendly and helpful!!</t>
  </si>
  <si>
    <t>Very satisfied with the customer care I received. Thank you.</t>
  </si>
  <si>
    <t>Customer care did a great job. I live closer to Lowes and typically shop there first, then check home Depot after that.</t>
  </si>
  <si>
    <t>Aria was great, followed up and was extremely helpful. Thank you.</t>
  </si>
  <si>
    <t>not happy i am replacing light kit second time</t>
  </si>
  <si>
    <t>We are more than satisfied with the service we received, the help given, and the short time it took to solve our problem.  Your technician was very helpful and the part needed came very quickly.</t>
  </si>
  <si>
    <t>Donde went above and beyond my expectations. Very professional. Great follow up</t>
  </si>
  <si>
    <t>Situation was handled professionally and with great speed.  Communication was top notch.  I received my new cord for my Christmas tree in a timely manner.  Can''t say enough good things!   Thank you!!!</t>
  </si>
  <si>
    <t>EXCELLENT</t>
  </si>
  <si>
    <t>Vedine was very knowledgeable of the HD processes, friendly and efficient.  Not related to my recent experience, but relevant to our shopping at HD&amp;we_x0019_d like to see 5% discount on purchases we make with the HD credit card. This influences our decision and why we also shop at Lowe_x0019__x0019_s.</t>
  </si>
  <si>
    <t>Cristobal was extremely helpful.</t>
  </si>
  <si>
    <t>No.  Great job!</t>
  </si>
  <si>
    <t>I never heard anything from the manager at the store which was disheartening</t>
  </si>
  <si>
    <t>So far so good, the costumer service was amazing!!=M</t>
  </si>
  <si>
    <t>Took way too long to order a part.  Kept putting on long holds etc.  I ended up hanging up.  I was trying to order the part.  Told him what I needed, I had ordered before.  and I was on hold for way too lomg.  Hard to understand</t>
  </si>
  <si>
    <t>Todo bien</t>
  </si>
  <si>
    <t>I want my credit back I did not spend that money $556 someone else got my name and address it was fraud Sergio was great trying to handle this I want this taken credit</t>
  </si>
  <si>
    <t>delay delaY back order still no replacement part</t>
  </si>
  <si>
    <t>Everyone involved went way above to make sure the part was shipped out to replace the broken part. Excellent commitments</t>
  </si>
  <si>
    <t>Everything was exceptional! The phone contact was quick, the email was swift, and Shatannia was friendly knowledgeable and courteous. She helped resolve our issue quickly.
 We will be going back to Home Depot to purchase another light fixture for another room due to the outstanding service we received. Home Depot has great prices, great staff, and the best service after the sale! We couldn''t be happier, Thank you for everything!</t>
  </si>
  <si>
    <t>Great help! Thanks again!</t>
  </si>
  <si>
    <t>The agent was able to look up my receipt from my credit card to confirm my ceiling fan was under warranty and send the replacement part I needed. The part came within a few days. I was very pleased with the entire experience.</t>
  </si>
  <si>
    <t>The only reason that it wasn''t easy to accomplish what I needed to do today was because the vendor wasn't responding. Miguel was very responsive and continued to attempt contact with the vendor way longer than I would have expected. And when nothing was resolved with the vendor he was able to offer me gift cards to help with the tree that wasn't working. The whole experience was above and beyond my expectations, even though in reality it didn't go anywhere. But that was because the vendor was not responding. Miguel and Home Depot in general asolutely exceeded my expectations for customer service.</t>
  </si>
  <si>
    <t>Adjoa was a pleasure to work with. Thanks, Adjoa!!!</t>
  </si>
  <si>
    <t>Stephanie was very helpful and did her part promptly and respectfully. However, I was told that I would be contacted by the store leadership within 48 hours and I have not heard from anyone. I_x0019_m very disappointed by this store and the lack of attention to their customers. I frequent this location weekly but I will most likely take my business elsewhere.</t>
  </si>
  <si>
    <t>Thsnk you for speedy resolution to my issue!</t>
  </si>
  <si>
    <t>Can_x0019_t get work accomplished in a timely manner. No return call</t>
  </si>
  <si>
    <t>The staff at the home depot have always been great. How ever the business you partnered with to provide me with countertops proved to be less than honest. We wont be recommending anyone to use you for their counter top needs.</t>
  </si>
  <si>
    <t>Laurie never call back. I am very upset about this carpets matter. .please call me &amp; I will explain. thanks</t>
  </si>
  <si>
    <t>I was missing a parts bag to finish my Electric fireplace TV console. I believe the should be express out immediately instead of waiting 5-7 days for them to arrive. Very disappointed</t>
  </si>
  <si>
    <t>45 minutes on the phone for a cord replacement is rediculous</t>
  </si>
  <si>
    <t>Filter for fan not available for fan that they sold me&amp; none anywhere</t>
  </si>
  <si>
    <t>Working with Home Depot  and their carpet installers for my carpet installation was truly the worst retail experience of my life and I still can''t fathom how this low-level customer service is even acceptable in such a large corporation. I spent over three weeks trying to get everything resolved and just got passed from employee to employee instead and still had to walk away from it living with the damage that was done to my home knowing that both Home Depot and the installers did nothing to help the circumstances they created for me in the first place. 0/10 recommend Home Depot to anyone who doesn't want to experience stroke symptoms from the stress they inflict.</t>
  </si>
  <si>
    <t>Felt like no one cared</t>
  </si>
  <si>
    <t>We will always shop at home depot but after a month of trying to get a warranty replacement on a kitchen sink that has faded. Latefah was excellent but after sending the claim to another department I feel that I was just getting a run around. We purchased this sink because of the warranty and hoped home depot would help us if we had an issue.</t>
  </si>
  <si>
    <t>The agent was extremely helpful in helping to solve my problem. However, she said she was going to send me an email gift card for the faucet that I need replaced, but I didn''t receive that email. I checked my junk folder and it was not there either. Can someone follow up with her to have her send the gift card again please.</t>
  </si>
  <si>
    <t>Latefah was absolutely amazing on ever level!!!
She made everything very easy and helped me. It''s employees like her that make a company work!!  You are very to have her</t>
  </si>
  <si>
    <t>By the time that Elizabeth called, we had gotten an acceptable answer to our carpet installation issues, so there was nothing for her to manage. But we did appreciate the call and are glad that you do have a customer service that calls back.
Our original problem of dealing with Romanoff Renovations to get our carpet installed was HORRIBLE. While we will certainly continue to shop at Home Depot for other home needs, we will NEVER buy carpeting there again. We would also discourage friends from doing so.</t>
  </si>
  <si>
    <t>Home Depot in-store personnel are the Best. The problem comes when you order an installation. Outside vendors almost always mess up something leaving the in-store people holding the bag. In our case it was Hallmark Cabinets continually missing promised dates (4 times) with no contact with us at any time. Make them give us a delivery date, in writing, and hold them to it. Everyone is finished with Covid excuses - you''ve had 2 years to adapt, now its time to deliver are cut ties with these poor performers.</t>
  </si>
  <si>
    <t>I was supposed to have a credit for 2 gallons of grout I didn_x0019_t receive and still haven_x0019_t gotten it.</t>
  </si>
  <si>
    <t>Store needs better survey system.  Paper system that actually works.  Receipt system does not work.
The employees are very kind, turn over sometimes seems like new employees have lack of knowledge of how to do anything to guide the customers in the right direction.  Changing brands had made it difficult to get replacement parts.</t>
  </si>
  <si>
    <t>Lakeshia was fantastic. Super friendly and helpful. However I am very disappointed in the decision to not send me a replacement door under warranty. Your decision made it much harder for me to rectify and I will consider in the future when thinking about shopping at Home Depot and/or buying a glacier bay product.</t>
  </si>
  <si>
    <t>Love your stores!!</t>
  </si>
  <si>
    <t>Would be able to answer these better once the case is resolved</t>
  </si>
  <si>
    <t>Still havent received a call to get a replacement handle</t>
  </si>
  <si>
    <t>Yvette provided excellent service. Thank you</t>
  </si>
  <si>
    <t>There was no follow up. Still not resolved</t>
  </si>
  <si>
    <t>Entire process of seeking customer service with the christmas tree I bought was frustrating.  Each party told me another party was responsible and no one would assume ownership.
The store manager of the port orange, FL store was rude to me, and refused to even come yo the customer service desk to speak with me, instead I was only able to speak with him over the phone.  If your goal is to be #1 in customer service, this is not how you get there.</t>
  </si>
  <si>
    <t>No one available could answer our questions.
We ended up returning the purchase for a refund.</t>
  </si>
  <si>
    <t>have not heard back from my case</t>
  </si>
  <si>
    <t>Make sure employees are trained well.. and if the have been trained well they should be held accountable for their unprofessional customer service</t>
  </si>
  <si>
    <t>Tiffany got Crew2 to come out and take pictures of the horrendous install before we left for Arizona. 
Pictures were taken back and the gentleman told us the carpet would have to be reinstalled to be right.
After several e-mails to Crew2 with no reply I called.
Finally got what we needed. Confirmation that new carpet would be installed when we return in May.
No one followed through. Why did it take so long 
to right a wrong, and most importantly why is Home Depot doing business with untrained installers. 
This is the fourth time buying carpet from you, and all before went very well!    Sincerely, Mike and Susan Braun</t>
  </si>
  <si>
    <t>Loraine was very knowledgeable, courteous 
Kind she  has time with me , she didn_x0019_t rush at all. She listens  to my concern and she solved the problem .</t>
  </si>
  <si>
    <t>customer service rep extremely helpful</t>
  </si>
  <si>
    <t>Markeshia was very customer service oriented .
She listened to me very well and resolved my issue.
I appreciate her assistance and time!</t>
  </si>
  <si>
    <t>Ericka was great. She took care of me. I went to your store on 92nd Street and Shea, Scottsdale, AZ, and the clerk there said the warrantee on my light was no longer valid. I looked on the box and it said there was a two-year warrantee. I went to Ericka''s store on Frank Lloyd Wright because the 92nd Street store didn't have a replacement. Ericka did tell me the 2-year warrantee was the manufacturers but not Home Depot's, and had it been a Home Depot product it would have been covered. In any case, Ericka did an even exchange with me, and I was on my way. That's the kind of service I expect. It is after all; the kind of service Costco and Walmart provides.</t>
  </si>
  <si>
    <t>Items show in stock online and are out of stock if you go into the store. But when I placed an order online for in store pick up they were able to locate them.  Fix this.  
My customer service rep was wonderful and I actually felt like I was being listened to. Great customer service.</t>
  </si>
  <si>
    <t>Your merchandise was marked wrong. customer service made it right. i know you are short of employees and short on inventory. I understand!</t>
  </si>
  <si>
    <t>Still waiting on a response to my inquiry since Thursday. I find follow up has always been a major problem. After weeks of waiting in the past I''m the one calling again to get a status update. Now, we start again with no one calling/responding. If staff are overwhelmed its a shame but not my problem. Home Depot always wants my business now I want service.</t>
  </si>
  <si>
    <t>If company cannot stand by their delivery/installation team, stores should be able to make exemptions for an appliance return due to those poor services.</t>
  </si>
  <si>
    <t>Was very happy that they were able to accurately diagnose the problem and make a recommendation for a solution.
Was VERY DISAPPOINTED that they could not do expedited shipping. 
However, I was VERY PLEASED that the store I bought the Christmas tree from was able to get the replacement part (from an unopened box with the same tree).</t>
  </si>
  <si>
    <t>Darryus did a fantastic job of assisting me in getting/ordering the lost portion of my order.</t>
  </si>
  <si>
    <t>Jasmine was very helpful.  She kept me updated on the progress of the solution to my problem.  I appreciated that. I was very please with the outcome.  She was friendly, knowledgeable and helpful.  Thank you</t>
  </si>
  <si>
    <t>At the beginning of our conversation she was very rude.</t>
  </si>
  <si>
    <t>No one ever contacted me about this case.</t>
  </si>
  <si>
    <t>A little hard to get to a real person and then understand the accent. Once transferred to the right group my question was quickly and graciously answered.</t>
  </si>
  <si>
    <t>I called three different numbers just to be told to go to the store to make my complaint.</t>
  </si>
  <si>
    <t>I would like to thank all those involved in resolving this issue.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</si>
</sst>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
    <numFmt numFmtId="165" formatCode="0.0"/>
    <numFmt numFmtId="166" formatCode="0.0%"/>
    <numFmt numFmtId="167" formatCode="mmm\ \'yy"/>
  </numFmts>
  <fonts count="27">
    <font>
      <sz val="11"/>
      <color theme="1"/>
      <name val="Calibri"/>
      <family val="2"/>
      <scheme val="minor"/>
    </font>
    <font>
      <sz val="9"/>
      <color indexed="81"/>
      <name val="Tahoma"/>
      <family val="2"/>
    </font>
    <font>
      <sz val="11"/>
      <color theme="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b/>
      <i/>
      <sz val="11"/>
      <color theme="1"/>
      <name val="Calibri"/>
      <family val="2"/>
      <scheme val="minor"/>
    </font>
    <font>
      <b/>
      <sz val="10"/>
      <color theme="1"/>
      <name val="Calibri"/>
      <family val="2"/>
      <scheme val="minor"/>
    </font>
    <font>
      <b/>
      <sz val="10"/>
      <color theme="0"/>
      <name val="Calibri"/>
      <family val="2"/>
      <scheme val="minor"/>
    </font>
    <font>
      <sz val="10"/>
      <color theme="1"/>
      <name val="Calibri"/>
      <family val="2"/>
      <scheme val="minor"/>
    </font>
    <font>
      <u/>
      <sz val="11"/>
      <color theme="1"/>
      <name val="Calibri"/>
      <family val="2"/>
      <scheme val="minor"/>
    </font>
    <font>
      <b/>
      <sz val="11"/>
      <color rgb="FFC00000"/>
      <name val="Calibri"/>
      <family val="2"/>
      <scheme val="minor"/>
    </font>
    <font>
      <b/>
      <sz val="9"/>
      <color indexed="81"/>
      <name val="Tahoma"/>
      <family val="2"/>
    </font>
    <font>
      <u/>
      <sz val="11"/>
      <color theme="10"/>
      <name val="Calibri"/>
      <family val="2"/>
      <scheme val="minor"/>
    </font>
    <font>
      <b/>
      <sz val="10"/>
      <color rgb="FF0070C0"/>
      <name val="Calibri"/>
      <family val="2"/>
      <scheme val="minor"/>
    </font>
    <font>
      <i/>
      <sz val="10"/>
      <color theme="0" tint="-0.499984740745262"/>
      <name val="Calibri"/>
      <family val="2"/>
      <scheme val="minor"/>
    </font>
    <font>
      <sz val="11"/>
      <name val="Calibri"/>
      <family val="2"/>
      <scheme val="minor"/>
    </font>
    <font>
      <sz val="10"/>
      <color rgb="FF000000"/>
      <name val="Arial Unicode MS"/>
      <family val="2"/>
    </font>
    <font>
      <sz val="11"/>
      <color rgb="FFFF00FF"/>
      <name val="Calibri"/>
      <family val="2"/>
      <scheme val="minor"/>
    </font>
    <font>
      <sz val="8"/>
      <color rgb="FF000000"/>
      <name val="Tahoma"/>
      <family val="2"/>
    </font>
    <font>
      <b/>
      <sz val="10"/>
      <name val="Calibri"/>
      <family val="2"/>
      <scheme val="minor"/>
    </font>
    <font>
      <b/>
      <sz val="10"/>
      <color theme="4" tint="-0.249977111117893"/>
      <name val="Calibri"/>
      <family val="2"/>
      <scheme val="minor"/>
    </font>
    <font>
      <b/>
      <u/>
      <sz val="11"/>
      <color theme="1"/>
      <name val="Calibri"/>
      <family val="2"/>
      <scheme val="minor"/>
    </font>
    <font>
      <b/>
      <i/>
      <u/>
      <sz val="11"/>
      <color theme="1"/>
      <name val="Calibri"/>
      <family val="2"/>
      <scheme val="minor"/>
    </font>
    <font>
      <sz val="11"/>
      <color rgb="FF000000"/>
      <name val="Calibri"/>
      <family val="2"/>
      <scheme val="minor"/>
    </font>
    <font>
      <i/>
      <u/>
      <sz val="11"/>
      <color theme="1"/>
      <name val="Calibri"/>
      <family val="2"/>
      <scheme val="minor"/>
    </font>
    <font>
      <b/>
      <sz val="11"/>
      <color rgb="FFFF0000"/>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0"/>
        <bgColor indexed="64"/>
      </patternFill>
    </fill>
    <fill>
      <patternFill patternType="solid">
        <fgColor rgb="FFF8F8F8"/>
        <bgColor indexed="64"/>
      </patternFill>
    </fill>
    <fill>
      <patternFill patternType="solid">
        <fgColor rgb="FFEAEAEA"/>
        <bgColor indexed="64"/>
      </patternFill>
    </fill>
    <fill>
      <patternFill patternType="solid">
        <fgColor theme="9"/>
        <bgColor indexed="64"/>
      </patternFill>
    </fill>
    <fill>
      <patternFill patternType="solid">
        <fgColor indexed="22"/>
        <bgColor indexed="64"/>
      </patternFill>
    </fill>
    <fill>
      <patternFill patternType="solid">
        <fgColor indexed="47"/>
        <bgColor indexed="64"/>
      </patternFill>
    </fill>
    <fill>
      <patternFill patternType="solid">
        <fgColor indexed="10"/>
        <bgColor indexed="64"/>
      </patternFill>
    </fill>
    <fill>
      <patternFill patternType="solid">
        <fgColor indexed="4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0" tint="-4.9989318521683403E-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2" fillId="0" borderId="0" applyFont="0" applyFill="0" applyBorder="0" applyAlignment="0" applyProtection="0"/>
    <xf numFmtId="0" fontId="13" fillId="0" borderId="0" applyNumberFormat="0" applyFill="0" applyBorder="0" applyAlignment="0" applyProtection="0"/>
  </cellStyleXfs>
  <cellXfs count="213">
    <xf numFmtId="0" fontId="0" fillId="0" borderId="0" xfId="0"/>
    <xf numFmtId="0" fontId="0" fillId="0" borderId="0" xfId="0" applyAlignment="1">
      <alignment horizontal="center"/>
    </xf>
    <xf numFmtId="0" fontId="0" fillId="2" borderId="0" xfId="0" applyFill="1"/>
    <xf numFmtId="9" fontId="0" fillId="0" borderId="0" xfId="1" applyFont="1"/>
    <xf numFmtId="0" fontId="4" fillId="3" borderId="0" xfId="0" applyFont="1" applyFill="1"/>
    <xf numFmtId="0" fontId="4" fillId="4" borderId="0" xfId="0" applyFont="1" applyFill="1"/>
    <xf numFmtId="0" fontId="4" fillId="5" borderId="0" xfId="0" applyFont="1" applyFill="1"/>
    <xf numFmtId="0" fontId="4" fillId="0" borderId="0" xfId="0" applyFont="1"/>
    <xf numFmtId="0" fontId="4" fillId="6" borderId="0" xfId="0" applyFont="1" applyFill="1"/>
    <xf numFmtId="0" fontId="4" fillId="7" borderId="0" xfId="0" applyFont="1" applyFill="1"/>
    <xf numFmtId="14" fontId="0" fillId="0" borderId="0" xfId="0" applyNumberFormat="1"/>
    <xf numFmtId="0" fontId="4" fillId="2" borderId="0" xfId="0" applyFont="1" applyFill="1"/>
    <xf numFmtId="0" fontId="5" fillId="11" borderId="0" xfId="0" applyFont="1" applyFill="1"/>
    <xf numFmtId="1" fontId="0" fillId="0" borderId="0" xfId="0" applyNumberFormat="1" applyAlignment="1">
      <alignment horizontal="center"/>
    </xf>
    <xf numFmtId="164" fontId="0" fillId="0" borderId="0" xfId="0" applyNumberFormat="1" applyAlignment="1">
      <alignment horizontal="center"/>
    </xf>
    <xf numFmtId="0" fontId="4" fillId="11" borderId="0" xfId="0" applyFont="1" applyFill="1"/>
    <xf numFmtId="0" fontId="0" fillId="0" borderId="1" xfId="0" applyBorder="1"/>
    <xf numFmtId="165" fontId="0" fillId="0" borderId="1" xfId="0" applyNumberFormat="1" applyBorder="1"/>
    <xf numFmtId="2" fontId="0" fillId="0" borderId="1" xfId="1" applyNumberFormat="1" applyFont="1" applyBorder="1"/>
    <xf numFmtId="0" fontId="0" fillId="0" borderId="0" xfId="0" pivotButton="1"/>
    <xf numFmtId="0" fontId="0" fillId="0" borderId="0" xfId="0" applyAlignment="1">
      <alignment horizontal="left"/>
    </xf>
    <xf numFmtId="0" fontId="7" fillId="0" borderId="0" xfId="0" applyFont="1"/>
    <xf numFmtId="0" fontId="8" fillId="11" borderId="6" xfId="0" applyFont="1" applyFill="1" applyBorder="1"/>
    <xf numFmtId="0" fontId="8" fillId="11" borderId="7" xfId="0" applyFont="1" applyFill="1" applyBorder="1"/>
    <xf numFmtId="0" fontId="9" fillId="9" borderId="8" xfId="0" applyFont="1" applyFill="1" applyBorder="1"/>
    <xf numFmtId="0" fontId="9" fillId="10" borderId="9" xfId="0" applyFont="1" applyFill="1" applyBorder="1"/>
    <xf numFmtId="0" fontId="9" fillId="9" borderId="9" xfId="0" applyFont="1" applyFill="1" applyBorder="1"/>
    <xf numFmtId="0" fontId="9" fillId="10" borderId="10" xfId="0" applyFont="1" applyFill="1" applyBorder="1"/>
    <xf numFmtId="1" fontId="9" fillId="9" borderId="2" xfId="1" applyNumberFormat="1" applyFont="1" applyFill="1" applyBorder="1" applyAlignment="1">
      <alignment horizontal="center"/>
    </xf>
    <xf numFmtId="9" fontId="9" fillId="9" borderId="3" xfId="1" applyFont="1" applyFill="1" applyBorder="1" applyAlignment="1">
      <alignment horizontal="center"/>
    </xf>
    <xf numFmtId="0" fontId="9" fillId="9" borderId="2" xfId="0" applyFont="1" applyFill="1" applyBorder="1" applyAlignment="1">
      <alignment horizontal="center"/>
    </xf>
    <xf numFmtId="1" fontId="9" fillId="10" borderId="2" xfId="1" applyNumberFormat="1" applyFont="1" applyFill="1" applyBorder="1" applyAlignment="1">
      <alignment horizontal="center"/>
    </xf>
    <xf numFmtId="9" fontId="9" fillId="10" borderId="3" xfId="1" applyFont="1" applyFill="1" applyBorder="1" applyAlignment="1">
      <alignment horizontal="center"/>
    </xf>
    <xf numFmtId="0" fontId="9" fillId="10" borderId="2" xfId="0" applyFont="1" applyFill="1" applyBorder="1" applyAlignment="1">
      <alignment horizontal="center"/>
    </xf>
    <xf numFmtId="1" fontId="9" fillId="10" borderId="4" xfId="1" applyNumberFormat="1" applyFont="1" applyFill="1" applyBorder="1" applyAlignment="1">
      <alignment horizontal="center"/>
    </xf>
    <xf numFmtId="9" fontId="9" fillId="10" borderId="5" xfId="1" applyFont="1" applyFill="1" applyBorder="1" applyAlignment="1">
      <alignment horizontal="center"/>
    </xf>
    <xf numFmtId="0" fontId="9" fillId="10" borderId="4" xfId="0" applyFont="1" applyFill="1" applyBorder="1" applyAlignment="1">
      <alignment horizontal="center"/>
    </xf>
    <xf numFmtId="0" fontId="0" fillId="14" borderId="0" xfId="0" applyFill="1"/>
    <xf numFmtId="0" fontId="0" fillId="15" borderId="0" xfId="0" applyFill="1"/>
    <xf numFmtId="0" fontId="5" fillId="11" borderId="0" xfId="0" applyFont="1" applyFill="1" applyAlignment="1">
      <alignment horizontal="center"/>
    </xf>
    <xf numFmtId="0" fontId="9" fillId="0" borderId="0" xfId="0" applyFont="1"/>
    <xf numFmtId="0" fontId="8" fillId="11" borderId="0" xfId="0" applyFont="1" applyFill="1" applyAlignment="1">
      <alignment horizontal="center"/>
    </xf>
    <xf numFmtId="0" fontId="9" fillId="9" borderId="0" xfId="0" applyFont="1" applyFill="1" applyAlignment="1">
      <alignment vertical="center"/>
    </xf>
    <xf numFmtId="9" fontId="9" fillId="9" borderId="0" xfId="1" applyFont="1" applyFill="1" applyAlignment="1">
      <alignment horizontal="center" vertical="center"/>
    </xf>
    <xf numFmtId="0" fontId="4" fillId="0" borderId="11" xfId="0" applyFont="1" applyBorder="1"/>
    <xf numFmtId="0" fontId="0" fillId="0" borderId="11" xfId="0" applyBorder="1" applyAlignment="1">
      <alignment vertical="center"/>
    </xf>
    <xf numFmtId="0" fontId="10" fillId="0" borderId="0" xfId="0" applyFont="1"/>
    <xf numFmtId="164" fontId="0" fillId="0" borderId="1" xfId="0" applyNumberFormat="1" applyBorder="1"/>
    <xf numFmtId="0" fontId="0" fillId="0" borderId="1" xfId="0" applyBorder="1" applyAlignment="1">
      <alignment horizontal="center"/>
    </xf>
    <xf numFmtId="0" fontId="0" fillId="12" borderId="0" xfId="0" applyFill="1"/>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4" fillId="0" borderId="1" xfId="0" applyFont="1" applyBorder="1"/>
    <xf numFmtId="0" fontId="3" fillId="0" borderId="11" xfId="0" applyFont="1" applyBorder="1" applyAlignment="1">
      <alignment vertical="center"/>
    </xf>
    <xf numFmtId="0" fontId="0" fillId="0" borderId="0" xfId="0" applyAlignment="1">
      <alignment horizontal="center" vertical="center"/>
    </xf>
    <xf numFmtId="0" fontId="4" fillId="5" borderId="0" xfId="0" applyFont="1" applyFill="1" applyAlignment="1">
      <alignment horizontal="center"/>
    </xf>
    <xf numFmtId="0" fontId="4" fillId="0" borderId="0" xfId="0" applyFont="1" applyAlignment="1">
      <alignment horizontal="center"/>
    </xf>
    <xf numFmtId="1" fontId="0" fillId="0" borderId="0" xfId="0" applyNumberFormat="1" applyAlignment="1">
      <alignment vertical="center"/>
    </xf>
    <xf numFmtId="0" fontId="8" fillId="11" borderId="0" xfId="0" applyFont="1" applyFill="1" applyAlignment="1">
      <alignment horizontal="center" vertical="center"/>
    </xf>
    <xf numFmtId="9" fontId="9" fillId="10" borderId="0" xfId="1" applyFont="1" applyFill="1" applyAlignment="1">
      <alignment horizontal="center" vertical="center"/>
    </xf>
    <xf numFmtId="0" fontId="9" fillId="10" borderId="0" xfId="0" applyFont="1" applyFill="1" applyAlignment="1">
      <alignment horizontal="left" vertical="center"/>
    </xf>
    <xf numFmtId="0" fontId="7" fillId="0" borderId="1" xfId="0" applyFont="1" applyBorder="1" applyAlignment="1">
      <alignment vertical="center"/>
    </xf>
    <xf numFmtId="0" fontId="0" fillId="11" borderId="0" xfId="0" applyFill="1"/>
    <xf numFmtId="0" fontId="8" fillId="11" borderId="2" xfId="0" applyFont="1" applyFill="1" applyBorder="1" applyAlignment="1">
      <alignment horizontal="center" vertical="center"/>
    </xf>
    <xf numFmtId="0" fontId="8" fillId="11" borderId="3" xfId="0" applyFont="1" applyFill="1" applyBorder="1" applyAlignment="1">
      <alignment horizontal="center" vertical="center"/>
    </xf>
    <xf numFmtId="9" fontId="9" fillId="9" borderId="0" xfId="1" applyFont="1" applyFill="1" applyBorder="1" applyAlignment="1">
      <alignment horizontal="center" vertical="center"/>
    </xf>
    <xf numFmtId="9" fontId="9" fillId="9" borderId="3" xfId="1" applyFont="1" applyFill="1" applyBorder="1" applyAlignment="1">
      <alignment horizontal="center" vertical="center"/>
    </xf>
    <xf numFmtId="9" fontId="9" fillId="10" borderId="0" xfId="1" applyFont="1" applyFill="1" applyBorder="1" applyAlignment="1">
      <alignment horizontal="center" vertical="center"/>
    </xf>
    <xf numFmtId="9" fontId="9" fillId="10" borderId="3" xfId="1" applyFont="1" applyFill="1" applyBorder="1" applyAlignment="1">
      <alignment horizontal="center" vertical="center"/>
    </xf>
    <xf numFmtId="0" fontId="9" fillId="9" borderId="2" xfId="0" applyFont="1" applyFill="1" applyBorder="1" applyAlignment="1">
      <alignment horizontal="center" vertical="center"/>
    </xf>
    <xf numFmtId="0" fontId="9" fillId="10" borderId="2" xfId="0" applyFont="1" applyFill="1" applyBorder="1" applyAlignment="1">
      <alignment horizontal="center" vertical="center"/>
    </xf>
    <xf numFmtId="9" fontId="9" fillId="9" borderId="9" xfId="1" applyFont="1" applyFill="1" applyBorder="1" applyAlignment="1">
      <alignment horizontal="center" vertical="center"/>
    </xf>
    <xf numFmtId="9" fontId="9" fillId="10" borderId="9" xfId="1" applyFont="1" applyFill="1" applyBorder="1" applyAlignment="1">
      <alignment horizontal="center" vertical="center"/>
    </xf>
    <xf numFmtId="0" fontId="8" fillId="11" borderId="3" xfId="0" applyFont="1" applyFill="1" applyBorder="1" applyAlignment="1">
      <alignment horizontal="center"/>
    </xf>
    <xf numFmtId="0" fontId="9" fillId="9" borderId="0" xfId="0" applyFont="1" applyFill="1"/>
    <xf numFmtId="9" fontId="9" fillId="9" borderId="0" xfId="1" applyFont="1" applyFill="1" applyBorder="1" applyAlignment="1">
      <alignment horizontal="center"/>
    </xf>
    <xf numFmtId="0" fontId="9" fillId="10" borderId="0" xfId="0" applyFont="1" applyFill="1"/>
    <xf numFmtId="9" fontId="9" fillId="10" borderId="0" xfId="1" applyFont="1" applyFill="1" applyBorder="1" applyAlignment="1">
      <alignment horizontal="center"/>
    </xf>
    <xf numFmtId="0" fontId="8" fillId="11" borderId="2" xfId="0" applyFont="1" applyFill="1" applyBorder="1" applyAlignment="1">
      <alignment horizontal="center"/>
    </xf>
    <xf numFmtId="0" fontId="14" fillId="11" borderId="0" xfId="2" applyFont="1" applyFill="1" applyAlignment="1">
      <alignment horizontal="center" vertical="center"/>
    </xf>
    <xf numFmtId="0" fontId="14" fillId="11" borderId="9" xfId="2" applyFont="1" applyFill="1" applyBorder="1" applyAlignment="1">
      <alignment horizontal="center" vertical="center"/>
    </xf>
    <xf numFmtId="0" fontId="14" fillId="11" borderId="0" xfId="2" applyFont="1" applyFill="1" applyBorder="1" applyAlignment="1">
      <alignment horizontal="center" vertical="center"/>
    </xf>
    <xf numFmtId="0" fontId="15" fillId="0" borderId="0" xfId="0" applyFont="1" applyAlignment="1">
      <alignment horizontal="right"/>
    </xf>
    <xf numFmtId="0" fontId="15" fillId="0" borderId="0" xfId="0" applyFont="1"/>
    <xf numFmtId="0" fontId="16" fillId="0" borderId="0" xfId="0" applyFont="1"/>
    <xf numFmtId="0" fontId="17" fillId="0" borderId="0" xfId="0" applyFont="1" applyAlignment="1">
      <alignment vertical="center"/>
    </xf>
    <xf numFmtId="0" fontId="18" fillId="0" borderId="0" xfId="0" applyFont="1"/>
    <xf numFmtId="0" fontId="9" fillId="18" borderId="1" xfId="0" applyFont="1" applyFill="1" applyBorder="1" applyAlignment="1">
      <alignment horizontal="center"/>
    </xf>
    <xf numFmtId="1" fontId="0" fillId="0" borderId="0" xfId="0" applyNumberFormat="1"/>
    <xf numFmtId="0" fontId="0" fillId="0" borderId="0" xfId="0" applyProtection="1">
      <protection locked="0"/>
    </xf>
    <xf numFmtId="0" fontId="11" fillId="3" borderId="0" xfId="0" applyFont="1" applyFill="1" applyAlignment="1" applyProtection="1">
      <alignment horizontal="center" vertical="center"/>
      <protection hidden="1"/>
    </xf>
    <xf numFmtId="0" fontId="0" fillId="16" borderId="11" xfId="0" applyFill="1" applyBorder="1" applyAlignment="1" applyProtection="1">
      <alignment vertical="center"/>
      <protection locked="0"/>
    </xf>
    <xf numFmtId="0" fontId="0" fillId="16" borderId="1" xfId="0" applyFill="1" applyBorder="1" applyAlignment="1" applyProtection="1">
      <alignment vertical="center"/>
      <protection locked="0"/>
    </xf>
    <xf numFmtId="0" fontId="0" fillId="16" borderId="0" xfId="0" applyFill="1" applyProtection="1">
      <protection locked="0"/>
    </xf>
    <xf numFmtId="0" fontId="0" fillId="16" borderId="1" xfId="0" applyFill="1" applyBorder="1" applyAlignment="1" applyProtection="1">
      <alignment horizontal="center"/>
      <protection locked="0"/>
    </xf>
    <xf numFmtId="0" fontId="4" fillId="3" borderId="1" xfId="0" applyFont="1" applyFill="1" applyBorder="1" applyAlignment="1" applyProtection="1">
      <alignment horizontal="center"/>
      <protection locked="0"/>
    </xf>
    <xf numFmtId="0" fontId="0" fillId="0" borderId="1" xfId="0" applyBorder="1" applyAlignment="1" applyProtection="1">
      <alignment horizontal="center"/>
      <protection locked="0"/>
    </xf>
    <xf numFmtId="14" fontId="0" fillId="0" borderId="0" xfId="0" applyNumberFormat="1" applyAlignment="1">
      <alignment horizontal="center"/>
    </xf>
    <xf numFmtId="0" fontId="0" fillId="9" borderId="0" xfId="0" applyFill="1" applyAlignment="1" applyProtection="1">
      <alignment horizontal="center"/>
      <protection locked="0"/>
    </xf>
    <xf numFmtId="0" fontId="0" fillId="13" borderId="0" xfId="0" applyFill="1"/>
    <xf numFmtId="9" fontId="0" fillId="0" borderId="0" xfId="0" applyNumberFormat="1"/>
    <xf numFmtId="10" fontId="0" fillId="0" borderId="0" xfId="0" applyNumberFormat="1"/>
    <xf numFmtId="165" fontId="0" fillId="0" borderId="0" xfId="1" applyNumberFormat="1" applyFont="1"/>
    <xf numFmtId="165" fontId="9" fillId="9" borderId="0" xfId="0" applyNumberFormat="1" applyFont="1" applyFill="1" applyAlignment="1">
      <alignment horizontal="center" vertical="center"/>
    </xf>
    <xf numFmtId="165" fontId="9" fillId="10" borderId="0" xfId="1" applyNumberFormat="1" applyFont="1" applyFill="1" applyAlignment="1">
      <alignment horizontal="center" vertical="center"/>
    </xf>
    <xf numFmtId="0" fontId="4" fillId="0" borderId="12" xfId="0" applyFont="1" applyBorder="1"/>
    <xf numFmtId="0" fontId="0" fillId="0" borderId="13" xfId="0" applyBorder="1"/>
    <xf numFmtId="0" fontId="0" fillId="0" borderId="14" xfId="0" applyBorder="1"/>
    <xf numFmtId="0" fontId="0" fillId="0" borderId="15" xfId="0" applyBorder="1"/>
    <xf numFmtId="0" fontId="0" fillId="0" borderId="16" xfId="0" applyBorder="1"/>
    <xf numFmtId="0" fontId="4" fillId="0" borderId="15" xfId="0" applyFont="1" applyBorder="1"/>
    <xf numFmtId="0" fontId="4" fillId="0" borderId="16" xfId="0" applyFont="1" applyBorder="1"/>
    <xf numFmtId="0" fontId="0" fillId="0" borderId="17" xfId="0" applyBorder="1"/>
    <xf numFmtId="0" fontId="0" fillId="0" borderId="19" xfId="0" applyBorder="1"/>
    <xf numFmtId="9" fontId="0" fillId="18" borderId="18" xfId="0" applyNumberFormat="1" applyFill="1" applyBorder="1"/>
    <xf numFmtId="0" fontId="0" fillId="18" borderId="0" xfId="0" applyFill="1"/>
    <xf numFmtId="0" fontId="0" fillId="18" borderId="18" xfId="0" applyFill="1" applyBorder="1"/>
    <xf numFmtId="1" fontId="0" fillId="18" borderId="16" xfId="0" applyNumberFormat="1" applyFill="1" applyBorder="1"/>
    <xf numFmtId="9" fontId="9" fillId="9" borderId="2" xfId="1" applyFont="1" applyFill="1" applyBorder="1" applyAlignment="1">
      <alignment horizontal="center"/>
    </xf>
    <xf numFmtId="0" fontId="8" fillId="11" borderId="2" xfId="0" applyFont="1" applyFill="1" applyBorder="1"/>
    <xf numFmtId="9" fontId="9" fillId="10" borderId="2" xfId="1" applyFont="1" applyFill="1" applyBorder="1" applyAlignment="1">
      <alignment horizontal="center"/>
    </xf>
    <xf numFmtId="0" fontId="8" fillId="11" borderId="9" xfId="0" applyFont="1" applyFill="1" applyBorder="1" applyAlignment="1">
      <alignment horizontal="center"/>
    </xf>
    <xf numFmtId="165" fontId="9" fillId="9" borderId="2" xfId="1" applyNumberFormat="1" applyFont="1" applyFill="1" applyBorder="1" applyAlignment="1">
      <alignment horizontal="center"/>
    </xf>
    <xf numFmtId="165" fontId="9" fillId="9" borderId="9" xfId="1" applyNumberFormat="1" applyFont="1" applyFill="1" applyBorder="1" applyAlignment="1">
      <alignment horizontal="center"/>
    </xf>
    <xf numFmtId="165" fontId="9" fillId="10" borderId="2" xfId="1" applyNumberFormat="1" applyFont="1" applyFill="1" applyBorder="1" applyAlignment="1">
      <alignment horizontal="center"/>
    </xf>
    <xf numFmtId="165" fontId="9" fillId="10" borderId="9" xfId="1" applyNumberFormat="1" applyFont="1" applyFill="1" applyBorder="1" applyAlignment="1">
      <alignment horizontal="center"/>
    </xf>
    <xf numFmtId="0" fontId="0" fillId="2" borderId="0" xfId="0" applyFill="1" applyAlignment="1">
      <alignment horizontal="center"/>
    </xf>
    <xf numFmtId="165" fontId="0" fillId="0" borderId="0" xfId="0" applyNumberFormat="1" applyAlignment="1">
      <alignment horizontal="center"/>
    </xf>
    <xf numFmtId="165" fontId="0" fillId="0" borderId="0" xfId="0" applyNumberFormat="1"/>
    <xf numFmtId="0" fontId="0" fillId="16" borderId="0" xfId="0" applyFill="1" applyAlignment="1" applyProtection="1">
      <alignment horizontal="center"/>
      <protection locked="0"/>
    </xf>
    <xf numFmtId="0" fontId="20" fillId="0" borderId="0" xfId="0" applyFont="1"/>
    <xf numFmtId="0" fontId="0" fillId="0" borderId="0" xfId="0" quotePrefix="1"/>
    <xf numFmtId="0" fontId="4" fillId="0" borderId="0" xfId="0" applyFont="1" applyProtection="1">
      <protection locked="0"/>
    </xf>
    <xf numFmtId="0" fontId="0" fillId="0" borderId="0" xfId="0" quotePrefix="1" applyProtection="1">
      <protection locked="0"/>
    </xf>
    <xf numFmtId="0" fontId="15" fillId="0" borderId="0" xfId="0" applyFont="1" applyAlignment="1" applyProtection="1">
      <alignment horizontal="center"/>
      <protection hidden="1"/>
    </xf>
    <xf numFmtId="0" fontId="4" fillId="7" borderId="0" xfId="0" applyFont="1" applyFill="1" applyAlignment="1" applyProtection="1">
      <alignment horizontal="center"/>
      <protection locked="0"/>
    </xf>
    <xf numFmtId="0" fontId="5" fillId="0" borderId="0" xfId="0" applyFont="1" applyProtection="1">
      <protection locked="0"/>
    </xf>
    <xf numFmtId="0" fontId="0" fillId="0" borderId="0" xfId="0" applyAlignment="1" applyProtection="1">
      <alignment horizontal="center"/>
      <protection locked="0"/>
    </xf>
    <xf numFmtId="14" fontId="0" fillId="0" borderId="0" xfId="0" applyNumberFormat="1" applyProtection="1">
      <protection locked="0"/>
    </xf>
    <xf numFmtId="22" fontId="0" fillId="0" borderId="0" xfId="0" applyNumberFormat="1" applyProtection="1">
      <protection locked="0"/>
    </xf>
    <xf numFmtId="14" fontId="0" fillId="0" borderId="0" xfId="0" applyNumberFormat="1" applyAlignment="1" applyProtection="1">
      <alignment horizontal="center"/>
      <protection locked="0"/>
    </xf>
    <xf numFmtId="0" fontId="0" fillId="0" borderId="0" xfId="0" applyProtection="1">
      <protection hidden="1"/>
    </xf>
    <xf numFmtId="0" fontId="5" fillId="11" borderId="0" xfId="0" applyFont="1" applyFill="1" applyProtection="1">
      <protection hidden="1"/>
    </xf>
    <xf numFmtId="0" fontId="5" fillId="0" borderId="0" xfId="0" applyFont="1" applyProtection="1">
      <protection hidden="1"/>
    </xf>
    <xf numFmtId="0" fontId="5" fillId="11" borderId="0" xfId="0" applyFont="1" applyFill="1" applyAlignment="1" applyProtection="1">
      <alignment horizontal="center"/>
      <protection hidden="1"/>
    </xf>
    <xf numFmtId="0" fontId="0" fillId="11" borderId="0" xfId="0" applyFill="1" applyProtection="1">
      <protection hidden="1"/>
    </xf>
    <xf numFmtId="0" fontId="0" fillId="0" borderId="0" xfId="0" pivotButton="1" applyProtection="1">
      <protection hidden="1"/>
    </xf>
    <xf numFmtId="0" fontId="21" fillId="11" borderId="0" xfId="2" applyFont="1" applyFill="1" applyAlignment="1">
      <alignment vertical="center" wrapText="1"/>
    </xf>
    <xf numFmtId="0" fontId="0" fillId="9" borderId="0" xfId="0" applyFill="1" applyAlignment="1">
      <alignment horizontal="left" vertical="center"/>
    </xf>
    <xf numFmtId="0" fontId="0" fillId="10" borderId="0" xfId="0" applyFill="1" applyAlignment="1">
      <alignment horizontal="left" vertical="center"/>
    </xf>
    <xf numFmtId="0" fontId="0" fillId="9" borderId="0" xfId="0" applyFill="1" applyAlignment="1" applyProtection="1">
      <alignment horizontal="center" vertical="center"/>
      <protection locked="0"/>
    </xf>
    <xf numFmtId="0" fontId="0" fillId="0" borderId="11" xfId="0" applyBorder="1" applyAlignment="1" applyProtection="1">
      <alignment vertical="center"/>
      <protection locked="0"/>
    </xf>
    <xf numFmtId="0" fontId="9" fillId="9" borderId="0" xfId="0" applyFont="1" applyFill="1" applyAlignment="1">
      <alignment horizontal="left" vertical="center"/>
    </xf>
    <xf numFmtId="0" fontId="0" fillId="0" borderId="1" xfId="0" applyBorder="1" applyAlignment="1" applyProtection="1">
      <alignment vertical="center"/>
      <protection hidden="1"/>
    </xf>
    <xf numFmtId="22" fontId="0" fillId="0" borderId="0" xfId="0" applyNumberFormat="1"/>
    <xf numFmtId="166" fontId="0" fillId="0" borderId="0" xfId="0" applyNumberFormat="1"/>
    <xf numFmtId="166" fontId="0" fillId="0" borderId="0" xfId="0" applyNumberFormat="1" applyAlignment="1">
      <alignment horizontal="center"/>
    </xf>
    <xf numFmtId="1" fontId="11" fillId="3" borderId="0" xfId="0" applyNumberFormat="1" applyFont="1" applyFill="1" applyAlignment="1" applyProtection="1">
      <alignment horizontal="center" vertical="center"/>
      <protection hidden="1"/>
    </xf>
    <xf numFmtId="0" fontId="5" fillId="11" borderId="0" xfId="0" applyFont="1" applyFill="1" applyAlignment="1" applyProtection="1">
      <alignment horizontal="center" vertical="center"/>
      <protection hidden="1"/>
    </xf>
    <xf numFmtId="1" fontId="11" fillId="3" borderId="0" xfId="0" applyNumberFormat="1" applyFont="1" applyFill="1" applyAlignment="1" applyProtection="1">
      <alignment horizontal="center" vertical="center" wrapText="1"/>
      <protection hidden="1"/>
    </xf>
    <xf numFmtId="1" fontId="5" fillId="17" borderId="0" xfId="0" applyNumberFormat="1" applyFont="1" applyFill="1" applyAlignment="1" applyProtection="1">
      <alignment horizontal="center" vertical="center"/>
      <protection hidden="1"/>
    </xf>
    <xf numFmtId="0" fontId="4" fillId="5" borderId="0" xfId="0" applyFont="1" applyFill="1" applyAlignment="1" applyProtection="1">
      <alignment horizontal="center" vertical="center"/>
      <protection hidden="1"/>
    </xf>
    <xf numFmtId="0" fontId="0" fillId="0" borderId="3" xfId="0" applyBorder="1"/>
    <xf numFmtId="0" fontId="0" fillId="19" borderId="0" xfId="0" applyFill="1"/>
    <xf numFmtId="2" fontId="0" fillId="0" borderId="0" xfId="0" applyNumberFormat="1"/>
    <xf numFmtId="0" fontId="0" fillId="19" borderId="3" xfId="0" applyFill="1" applyBorder="1"/>
    <xf numFmtId="0" fontId="0" fillId="18" borderId="3" xfId="0" applyFill="1" applyBorder="1"/>
    <xf numFmtId="9" fontId="0" fillId="19" borderId="3" xfId="1" applyFont="1" applyFill="1" applyBorder="1"/>
    <xf numFmtId="9" fontId="0" fillId="18" borderId="3" xfId="1" applyFont="1" applyFill="1" applyBorder="1"/>
    <xf numFmtId="165" fontId="0" fillId="19" borderId="3" xfId="0" applyNumberFormat="1" applyFill="1" applyBorder="1"/>
    <xf numFmtId="165" fontId="0" fillId="18" borderId="3" xfId="0" applyNumberFormat="1" applyFill="1" applyBorder="1"/>
    <xf numFmtId="0" fontId="22" fillId="0" borderId="0" xfId="0" applyFont="1"/>
    <xf numFmtId="0" fontId="4" fillId="0" borderId="3" xfId="0" applyFont="1" applyBorder="1" applyAlignment="1">
      <alignment horizontal="right"/>
    </xf>
    <xf numFmtId="1" fontId="0" fillId="0" borderId="0" xfId="1" applyNumberFormat="1" applyFont="1"/>
    <xf numFmtId="0" fontId="3" fillId="0" borderId="0" xfId="0" applyFont="1"/>
    <xf numFmtId="9" fontId="2" fillId="0" borderId="0" xfId="1" applyFont="1"/>
    <xf numFmtId="0" fontId="0" fillId="0" borderId="0" xfId="0" applyAlignment="1">
      <alignment wrapText="1"/>
    </xf>
    <xf numFmtId="9" fontId="0" fillId="16" borderId="0" xfId="1" applyFont="1" applyFill="1" applyAlignment="1" applyProtection="1">
      <alignment horizontal="center"/>
      <protection locked="0"/>
    </xf>
    <xf numFmtId="0" fontId="0" fillId="0" borderId="11" xfId="0" applyBorder="1" applyAlignment="1" applyProtection="1">
      <alignment vertical="center"/>
      <protection hidden="1"/>
    </xf>
    <xf numFmtId="0" fontId="0" fillId="8" borderId="11" xfId="0" applyFill="1" applyBorder="1" applyAlignment="1" applyProtection="1">
      <alignment vertical="center"/>
      <protection hidden="1"/>
    </xf>
    <xf numFmtId="0" fontId="23" fillId="0" borderId="0" xfId="0" applyFont="1" applyProtection="1">
      <protection locked="0"/>
    </xf>
    <xf numFmtId="9" fontId="0" fillId="0" borderId="0" xfId="0" applyNumberFormat="1" applyProtection="1">
      <protection locked="0"/>
    </xf>
    <xf numFmtId="9" fontId="0" fillId="0" borderId="0" xfId="0" applyNumberFormat="1" applyAlignment="1" applyProtection="1">
      <alignment horizontal="right"/>
      <protection locked="0"/>
    </xf>
    <xf numFmtId="0" fontId="24" fillId="0" borderId="0" xfId="0" applyFont="1" applyAlignment="1">
      <alignment horizontal="left" vertical="center"/>
    </xf>
    <xf numFmtId="0" fontId="24" fillId="0" borderId="0" xfId="0" applyFont="1"/>
    <xf numFmtId="14" fontId="4" fillId="0" borderId="0" xfId="0" applyNumberFormat="1" applyFont="1" applyAlignment="1" applyProtection="1">
      <alignment horizontal="right"/>
      <protection locked="0"/>
    </xf>
    <xf numFmtId="0" fontId="0" fillId="9" borderId="0" xfId="0" applyFill="1" applyAlignment="1" applyProtection="1">
      <alignment horizontal="left" vertical="center"/>
      <protection locked="0"/>
    </xf>
    <xf numFmtId="16" fontId="0" fillId="0" borderId="0" xfId="0" applyNumberFormat="1"/>
    <xf numFmtId="14" fontId="0" fillId="0" borderId="0" xfId="0" applyNumberFormat="1" applyAlignment="1" applyProtection="1">
      <alignment horizontal="right"/>
      <protection locked="0"/>
    </xf>
    <xf numFmtId="9" fontId="4" fillId="0" borderId="0" xfId="0" applyNumberFormat="1" applyFont="1" applyAlignment="1" applyProtection="1">
      <alignment horizontal="right"/>
      <protection locked="0"/>
    </xf>
    <xf numFmtId="0" fontId="25" fillId="0" borderId="0" xfId="0" applyFont="1" applyProtection="1">
      <protection locked="0"/>
    </xf>
    <xf numFmtId="0" fontId="0" fillId="0" borderId="0" xfId="0" applyAlignment="1" applyProtection="1">
      <alignment vertical="center"/>
      <protection locked="0"/>
    </xf>
    <xf numFmtId="1" fontId="0" fillId="0" borderId="0" xfId="0" applyNumberFormat="1" applyAlignment="1" applyProtection="1">
      <alignment vertical="center"/>
      <protection locked="0"/>
    </xf>
    <xf numFmtId="1" fontId="0" fillId="0" borderId="0" xfId="0" applyNumberFormat="1" applyProtection="1">
      <protection locked="0"/>
    </xf>
    <xf numFmtId="0" fontId="0" fillId="10" borderId="0" xfId="0" applyFill="1" applyAlignment="1" applyProtection="1">
      <alignment horizontal="center" vertical="center"/>
      <protection locked="0"/>
    </xf>
    <xf numFmtId="0" fontId="24" fillId="0" borderId="0" xfId="0" applyFont="1" applyAlignment="1" applyProtection="1">
      <alignment vertical="center" wrapText="1"/>
      <protection locked="0"/>
    </xf>
    <xf numFmtId="0" fontId="26" fillId="0" borderId="0" xfId="0" applyFont="1" applyAlignment="1" applyProtection="1">
      <alignment vertical="center" wrapText="1"/>
      <protection locked="0"/>
    </xf>
    <xf numFmtId="14" fontId="0" fillId="0" borderId="0" xfId="0" applyNumberFormat="1" applyAlignment="1" applyProtection="1">
      <alignment vertical="center"/>
      <protection locked="0"/>
    </xf>
    <xf numFmtId="0" fontId="0" fillId="0" borderId="0" xfId="0" applyAlignment="1" applyProtection="1">
      <alignment vertical="center" wrapText="1"/>
      <protection locked="0"/>
    </xf>
    <xf numFmtId="0" fontId="6" fillId="7" borderId="0" xfId="0" applyFont="1" applyFill="1" applyAlignment="1">
      <alignment horizontal="center"/>
    </xf>
    <xf numFmtId="1" fontId="5" fillId="11" borderId="0" xfId="0" applyNumberFormat="1" applyFont="1" applyFill="1"/>
    <xf numFmtId="0" fontId="6" fillId="3" borderId="0" xfId="0" applyFont="1" applyFill="1" applyAlignment="1">
      <alignment horizontal="center"/>
    </xf>
    <xf numFmtId="1" fontId="0" fillId="9" borderId="0" xfId="0" applyNumberFormat="1" applyFill="1" applyAlignment="1">
      <alignment horizontal="center"/>
    </xf>
    <xf numFmtId="167" fontId="0" fillId="8" borderId="0" xfId="0" applyNumberFormat="1" applyFill="1"/>
    <xf numFmtId="14" fontId="5" fillId="11" borderId="0" xfId="0" applyNumberFormat="1" applyFont="1" applyFill="1"/>
    <xf numFmtId="0" fontId="0" fillId="9" borderId="0" xfId="0" applyFill="1" applyAlignment="1">
      <alignment horizontal="center"/>
    </xf>
    <xf numFmtId="1" fontId="0" fillId="9" borderId="0" xfId="0" applyNumberFormat="1" applyFill="1" applyAlignment="1">
      <alignment horizontal="left" vertical="center"/>
    </xf>
    <xf numFmtId="14" fontId="0" fillId="9" borderId="0" xfId="0" applyNumberFormat="1" applyFill="1" applyAlignment="1">
      <alignment horizontal="center"/>
    </xf>
    <xf numFmtId="14" fontId="0" fillId="9" borderId="0" xfId="0" applyNumberFormat="1" applyFill="1" applyAlignment="1">
      <alignment horizontal="left" vertical="center"/>
    </xf>
    <xf numFmtId="0" fontId="0" fillId="10" borderId="0" xfId="0" applyFill="1" applyAlignment="1">
      <alignment horizontal="center"/>
    </xf>
    <xf numFmtId="1" fontId="0" fillId="10" borderId="0" xfId="0" applyNumberFormat="1" applyFill="1" applyAlignment="1">
      <alignment horizontal="left" vertical="center"/>
    </xf>
    <xf numFmtId="14" fontId="0" fillId="10" borderId="0" xfId="0" applyNumberFormat="1" applyFill="1" applyAlignment="1">
      <alignment horizontal="left" vertical="center"/>
    </xf>
  </cellXfs>
  <cellStyles count="3">
    <cellStyle name="Hyperlink" xfId="2" builtinId="8"/>
    <cellStyle name="Normal" xfId="0" builtinId="0"/>
    <cellStyle name="Percent" xfId="1" builtinId="5"/>
  </cellStyles>
  <dxfs count="2">
    <dxf>
      <protection hidden="1"/>
    </dxf>
    <dxf>
      <protection hidden="1"/>
    </dxf>
  </dxfs>
  <tableStyles count="0" defaultTableStyle="TableStyleMedium2" defaultPivotStyle="PivotStyleLight16"/>
  <colors>
    <mruColors>
      <color rgb="FFEAEAEA"/>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978C9E23-D4B0-11CE-BF2D-00AA003F40D0}"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Verbatim</a:t>
            </a:r>
            <a:r>
              <a:rPr lang="en-US" sz="1200" baseline="0"/>
              <a:t> Category by Frequency %</a:t>
            </a:r>
            <a:endParaRPr lang="en-US" sz="1200"/>
          </a:p>
        </c:rich>
      </c:tx>
      <c:overlay val="0"/>
    </c:title>
    <c:autoTitleDeleted val="0"/>
    <c:plotArea>
      <c:layout/>
      <c:barChart>
        <c:barDir val="bar"/>
        <c:grouping val="clustered"/>
        <c:varyColors val="0"/>
        <c:ser>
          <c:idx val="0"/>
          <c:order val="0"/>
          <c:tx>
            <c:strRef>
              <c:f>Output!$F$13</c:f>
              <c:strCache>
                <c:ptCount val="1"/>
                <c:pt idx="0">
                  <c:v>Category Frequency % </c:v>
                </c:pt>
              </c:strCache>
            </c:strRef>
          </c:tx>
          <c:invertIfNegative val="0"/>
          <c:dPt>
            <c:idx val="0"/>
            <c:invertIfNegative val="0"/>
            <c:bubble3D val="0"/>
            <c:spPr>
              <a:solidFill>
                <a:srgbClr val="FFCC99"/>
              </a:solidFill>
            </c:spPr>
            <c:extLst>
              <c:ext xmlns:c16="http://schemas.microsoft.com/office/drawing/2014/chart" uri="{C3380CC4-5D6E-409C-BE32-E72D297353CC}">
                <c16:uniqueId val="{00000001-B2A2-4995-9E6C-486D7299FB5C}"/>
              </c:ext>
            </c:extLst>
          </c:dPt>
          <c:dPt>
            <c:idx val="1"/>
            <c:invertIfNegative val="0"/>
            <c:bubble3D val="0"/>
            <c:spPr>
              <a:solidFill>
                <a:srgbClr val="00CCFF"/>
              </a:solidFill>
            </c:spPr>
            <c:extLst>
              <c:ext xmlns:c16="http://schemas.microsoft.com/office/drawing/2014/chart" uri="{C3380CC4-5D6E-409C-BE32-E72D297353CC}">
                <c16:uniqueId val="{00000003-B2A2-4995-9E6C-486D7299FB5C}"/>
              </c:ext>
            </c:extLst>
          </c:dPt>
          <c:dPt>
            <c:idx val="2"/>
            <c:invertIfNegative val="0"/>
            <c:bubble3D val="0"/>
            <c:spPr>
              <a:solidFill>
                <a:srgbClr val="FFCC99"/>
              </a:solidFill>
            </c:spPr>
            <c:extLst>
              <c:ext xmlns:c16="http://schemas.microsoft.com/office/drawing/2014/chart" uri="{C3380CC4-5D6E-409C-BE32-E72D297353CC}">
                <c16:uniqueId val="{00000005-B2A2-4995-9E6C-486D7299FB5C}"/>
              </c:ext>
            </c:extLst>
          </c:dPt>
          <c:dPt>
            <c:idx val="3"/>
            <c:invertIfNegative val="0"/>
            <c:bubble3D val="0"/>
            <c:spPr>
              <a:solidFill>
                <a:srgbClr val="00CCFF"/>
              </a:solidFill>
            </c:spPr>
            <c:extLst>
              <c:ext xmlns:c16="http://schemas.microsoft.com/office/drawing/2014/chart" uri="{C3380CC4-5D6E-409C-BE32-E72D297353CC}">
                <c16:uniqueId val="{00000007-B2A2-4995-9E6C-486D7299FB5C}"/>
              </c:ext>
            </c:extLst>
          </c:dPt>
          <c:dPt>
            <c:idx val="4"/>
            <c:invertIfNegative val="0"/>
            <c:bubble3D val="0"/>
            <c:spPr>
              <a:solidFill>
                <a:srgbClr val="00CCFF"/>
              </a:solidFill>
            </c:spPr>
            <c:extLst>
              <c:ext xmlns:c16="http://schemas.microsoft.com/office/drawing/2014/chart" uri="{C3380CC4-5D6E-409C-BE32-E72D297353CC}">
                <c16:uniqueId val="{00000009-B2A2-4995-9E6C-486D7299FB5C}"/>
              </c:ext>
            </c:extLst>
          </c:dPt>
          <c:dPt>
            <c:idx val="5"/>
            <c:invertIfNegative val="0"/>
            <c:bubble3D val="0"/>
            <c:spPr>
              <a:solidFill>
                <a:srgbClr val="FFCC99"/>
              </a:solidFill>
            </c:spPr>
            <c:extLst>
              <c:ext xmlns:c16="http://schemas.microsoft.com/office/drawing/2014/chart" uri="{C3380CC4-5D6E-409C-BE32-E72D297353CC}">
                <c16:uniqueId val="{0000000B-B2A2-4995-9E6C-486D7299FB5C}"/>
              </c:ext>
            </c:extLst>
          </c:dPt>
          <c:dPt>
            <c:idx val="6"/>
            <c:invertIfNegative val="0"/>
            <c:bubble3D val="0"/>
            <c:spPr>
              <a:solidFill>
                <a:srgbClr val="FFCC99"/>
              </a:solidFill>
            </c:spPr>
            <c:extLst>
              <c:ext xmlns:c16="http://schemas.microsoft.com/office/drawing/2014/chart" uri="{C3380CC4-5D6E-409C-BE32-E72D297353CC}">
                <c16:uniqueId val="{0000000D-B2A2-4995-9E6C-486D7299FB5C}"/>
              </c:ext>
            </c:extLst>
          </c:dPt>
          <c:dPt>
            <c:idx val="7"/>
            <c:invertIfNegative val="0"/>
            <c:bubble3D val="0"/>
            <c:spPr>
              <a:solidFill>
                <a:srgbClr val="00CCFF"/>
              </a:solidFill>
            </c:spPr>
            <c:extLst>
              <c:ext xmlns:c16="http://schemas.microsoft.com/office/drawing/2014/chart" uri="{C3380CC4-5D6E-409C-BE32-E72D297353CC}">
                <c16:uniqueId val="{0000000F-B2A2-4995-9E6C-486D7299FB5C}"/>
              </c:ext>
            </c:extLst>
          </c:dPt>
          <c:dPt>
            <c:idx val="8"/>
            <c:invertIfNegative val="0"/>
            <c:bubble3D val="0"/>
            <c:spPr>
              <a:solidFill>
                <a:srgbClr val="FF0000"/>
              </a:solidFill>
            </c:spPr>
            <c:extLst>
              <c:ext xmlns:c16="http://schemas.microsoft.com/office/drawing/2014/chart" uri="{C3380CC4-5D6E-409C-BE32-E72D297353CC}">
                <c16:uniqueId val="{00000011-B2A2-4995-9E6C-486D7299FB5C}"/>
              </c:ext>
            </c:extLst>
          </c:dPt>
          <c:dPt>
            <c:idx val="9"/>
            <c:invertIfNegative val="0"/>
            <c:bubble3D val="0"/>
            <c:spPr>
              <a:solidFill>
                <a:srgbClr val="00CCFF"/>
              </a:solidFill>
            </c:spPr>
            <c:extLst>
              <c:ext xmlns:c16="http://schemas.microsoft.com/office/drawing/2014/chart" uri="{C3380CC4-5D6E-409C-BE32-E72D297353CC}">
                <c16:uniqueId val="{00000013-B2A2-4995-9E6C-486D7299FB5C}"/>
              </c:ext>
            </c:extLst>
          </c:dPt>
          <c:dPt>
            <c:idx val="10"/>
            <c:invertIfNegative val="0"/>
            <c:bubble3D val="0"/>
            <c:spPr>
              <a:solidFill>
                <a:srgbClr val="FFCC99"/>
              </a:solidFill>
            </c:spPr>
            <c:extLst>
              <c:ext xmlns:c16="http://schemas.microsoft.com/office/drawing/2014/chart" uri="{C3380CC4-5D6E-409C-BE32-E72D297353CC}">
                <c16:uniqueId val="{00000015-B2A2-4995-9E6C-486D7299FB5C}"/>
              </c:ext>
            </c:extLst>
          </c:dPt>
          <c:dPt>
            <c:idx val="11"/>
            <c:invertIfNegative val="0"/>
            <c:bubble3D val="0"/>
            <c:spPr>
              <a:solidFill>
                <a:srgbClr val="FF0000"/>
              </a:solidFill>
            </c:spPr>
            <c:extLst>
              <c:ext xmlns:c16="http://schemas.microsoft.com/office/drawing/2014/chart" uri="{C3380CC4-5D6E-409C-BE32-E72D297353CC}">
                <c16:uniqueId val="{00000017-B2A2-4995-9E6C-486D7299FB5C}"/>
              </c:ext>
            </c:extLst>
          </c:dPt>
          <c:dPt>
            <c:idx val="12"/>
            <c:invertIfNegative val="0"/>
            <c:bubble3D val="0"/>
            <c:spPr>
              <a:solidFill>
                <a:srgbClr val="00CCFF"/>
              </a:solidFill>
            </c:spPr>
            <c:extLst>
              <c:ext xmlns:c16="http://schemas.microsoft.com/office/drawing/2014/chart" uri="{C3380CC4-5D6E-409C-BE32-E72D297353CC}">
                <c16:uniqueId val="{00000019-B2A2-4995-9E6C-486D7299FB5C}"/>
              </c:ext>
            </c:extLst>
          </c:dPt>
          <c:dPt>
            <c:idx val="13"/>
            <c:invertIfNegative val="0"/>
            <c:bubble3D val="0"/>
            <c:spPr>
              <a:solidFill>
                <a:srgbClr val="00CCFF"/>
              </a:solidFill>
            </c:spPr>
            <c:extLst>
              <c:ext xmlns:c16="http://schemas.microsoft.com/office/drawing/2014/chart" uri="{C3380CC4-5D6E-409C-BE32-E72D297353CC}">
                <c16:uniqueId val="{0000001B-B2A2-4995-9E6C-486D7299FB5C}"/>
              </c:ext>
            </c:extLst>
          </c:dPt>
          <c:dPt>
            <c:idx val="14"/>
            <c:invertIfNegative val="0"/>
            <c:bubble3D val="0"/>
            <c:spPr>
              <a:solidFill>
                <a:srgbClr val="00CCFF"/>
              </a:solidFill>
            </c:spPr>
            <c:extLst>
              <c:ext xmlns:c16="http://schemas.microsoft.com/office/drawing/2014/chart" uri="{C3380CC4-5D6E-409C-BE32-E72D297353CC}">
                <c16:uniqueId val="{0000001D-B2A2-4995-9E6C-486D7299FB5C}"/>
              </c:ext>
            </c:extLst>
          </c:dPt>
          <c:dPt>
            <c:idx val="15"/>
            <c:invertIfNegative val="0"/>
            <c:bubble3D val="0"/>
            <c:spPr>
              <a:solidFill>
                <a:srgbClr val="FF0000"/>
              </a:solidFill>
            </c:spPr>
            <c:extLst>
              <c:ext xmlns:c16="http://schemas.microsoft.com/office/drawing/2014/chart" uri="{C3380CC4-5D6E-409C-BE32-E72D297353CC}">
                <c16:uniqueId val="{0000001F-B2A2-4995-9E6C-486D7299FB5C}"/>
              </c:ext>
            </c:extLst>
          </c:dPt>
          <c:dPt>
            <c:idx val="16"/>
            <c:invertIfNegative val="0"/>
            <c:bubble3D val="0"/>
            <c:spPr>
              <a:solidFill>
                <a:srgbClr val="FF0000"/>
              </a:solidFill>
            </c:spPr>
            <c:extLst>
              <c:ext xmlns:c16="http://schemas.microsoft.com/office/drawing/2014/chart" uri="{C3380CC4-5D6E-409C-BE32-E72D297353CC}">
                <c16:uniqueId val="{00000021-B2A2-4995-9E6C-486D7299FB5C}"/>
              </c:ext>
            </c:extLst>
          </c:dPt>
          <c:dPt>
            <c:idx val="17"/>
            <c:invertIfNegative val="0"/>
            <c:bubble3D val="0"/>
            <c:spPr>
              <a:solidFill>
                <a:srgbClr val="00CCFF"/>
              </a:solidFill>
            </c:spPr>
            <c:extLst>
              <c:ext xmlns:c16="http://schemas.microsoft.com/office/drawing/2014/chart" uri="{C3380CC4-5D6E-409C-BE32-E72D297353CC}">
                <c16:uniqueId val="{00000023-B2A2-4995-9E6C-486D7299FB5C}"/>
              </c:ext>
            </c:extLst>
          </c:dPt>
          <c:dPt>
            <c:idx val="18"/>
            <c:invertIfNegative val="0"/>
            <c:bubble3D val="0"/>
            <c:spPr>
              <a:solidFill>
                <a:srgbClr val="FFCC99"/>
              </a:solidFill>
            </c:spPr>
            <c:extLst>
              <c:ext xmlns:c16="http://schemas.microsoft.com/office/drawing/2014/chart" uri="{C3380CC4-5D6E-409C-BE32-E72D297353CC}">
                <c16:uniqueId val="{00000025-B2A2-4995-9E6C-486D7299FB5C}"/>
              </c:ext>
            </c:extLst>
          </c:dPt>
          <c:dPt>
            <c:idx val="19"/>
            <c:invertIfNegative val="0"/>
            <c:bubble3D val="0"/>
            <c:spPr>
              <a:solidFill>
                <a:srgbClr val="00CCFF"/>
              </a:solidFill>
            </c:spPr>
            <c:extLst>
              <c:ext xmlns:c16="http://schemas.microsoft.com/office/drawing/2014/chart" uri="{C3380CC4-5D6E-409C-BE32-E72D297353CC}">
                <c16:uniqueId val="{00000027-B2A2-4995-9E6C-486D7299FB5C}"/>
              </c:ext>
            </c:extLst>
          </c:dPt>
          <c:dPt>
            <c:idx val="20"/>
            <c:invertIfNegative val="0"/>
            <c:bubble3D val="0"/>
            <c:spPr>
              <a:solidFill>
                <a:srgbClr val="00CCFF"/>
              </a:solidFill>
            </c:spPr>
            <c:extLst>
              <c:ext xmlns:c16="http://schemas.microsoft.com/office/drawing/2014/chart" uri="{C3380CC4-5D6E-409C-BE32-E72D297353CC}">
                <c16:uniqueId val="{00000029-B2A2-4995-9E6C-486D7299FB5C}"/>
              </c:ext>
            </c:extLst>
          </c:dPt>
          <c:dPt>
            <c:idx val="21"/>
            <c:invertIfNegative val="0"/>
            <c:bubble3D val="0"/>
            <c:spPr>
              <a:solidFill>
                <a:srgbClr val="FF0000"/>
              </a:solidFill>
            </c:spPr>
            <c:extLst>
              <c:ext xmlns:c16="http://schemas.microsoft.com/office/drawing/2014/chart" uri="{C3380CC4-5D6E-409C-BE32-E72D297353CC}">
                <c16:uniqueId val="{0000002B-B2A2-4995-9E6C-486D7299FB5C}"/>
              </c:ext>
            </c:extLst>
          </c:dPt>
          <c:dPt>
            <c:idx val="22"/>
            <c:invertIfNegative val="0"/>
            <c:bubble3D val="0"/>
            <c:spPr>
              <a:solidFill>
                <a:srgbClr val="FF0000"/>
              </a:solidFill>
            </c:spPr>
            <c:extLst>
              <c:ext xmlns:c16="http://schemas.microsoft.com/office/drawing/2014/chart" uri="{C3380CC4-5D6E-409C-BE32-E72D297353CC}">
                <c16:uniqueId val="{0000002D-B2A2-4995-9E6C-486D7299FB5C}"/>
              </c:ext>
            </c:extLst>
          </c:dPt>
          <c:dPt>
            <c:idx val="23"/>
            <c:invertIfNegative val="0"/>
            <c:bubble3D val="0"/>
            <c:spPr>
              <a:solidFill>
                <a:srgbClr val="00CCFF"/>
              </a:solidFill>
            </c:spPr>
            <c:extLst>
              <c:ext xmlns:c16="http://schemas.microsoft.com/office/drawing/2014/chart" uri="{C3380CC4-5D6E-409C-BE32-E72D297353CC}">
                <c16:uniqueId val="{0000002F-B2A2-4995-9E6C-486D7299FB5C}"/>
              </c:ext>
            </c:extLst>
          </c:dPt>
          <c:dPt>
            <c:idx val="24"/>
            <c:invertIfNegative val="0"/>
            <c:bubble3D val="0"/>
            <c:spPr>
              <a:solidFill>
                <a:srgbClr val="00CCFF"/>
              </a:solidFill>
            </c:spPr>
            <c:extLst>
              <c:ext xmlns:c16="http://schemas.microsoft.com/office/drawing/2014/chart" uri="{C3380CC4-5D6E-409C-BE32-E72D297353CC}">
                <c16:uniqueId val="{00000031-B2A2-4995-9E6C-486D7299FB5C}"/>
              </c:ext>
            </c:extLst>
          </c:dPt>
          <c:dPt>
            <c:idx val="25"/>
            <c:invertIfNegative val="0"/>
            <c:bubble3D val="0"/>
            <c:spPr>
              <a:solidFill>
                <a:srgbClr val="FF0000"/>
              </a:solidFill>
            </c:spPr>
            <c:extLst>
              <c:ext xmlns:c16="http://schemas.microsoft.com/office/drawing/2014/chart" uri="{C3380CC4-5D6E-409C-BE32-E72D297353CC}">
                <c16:uniqueId val="{00000033-B2A2-4995-9E6C-486D7299FB5C}"/>
              </c:ext>
            </c:extLst>
          </c:dPt>
          <c:dPt>
            <c:idx val="26"/>
            <c:invertIfNegative val="0"/>
            <c:bubble3D val="0"/>
            <c:spPr>
              <a:solidFill>
                <a:srgbClr val="00CCFF"/>
              </a:solidFill>
            </c:spPr>
            <c:extLst>
              <c:ext xmlns:c16="http://schemas.microsoft.com/office/drawing/2014/chart" uri="{C3380CC4-5D6E-409C-BE32-E72D297353CC}">
                <c16:uniqueId val="{00000035-B2A2-4995-9E6C-486D7299FB5C}"/>
              </c:ext>
            </c:extLst>
          </c:dPt>
          <c:dPt>
            <c:idx val="27"/>
            <c:invertIfNegative val="0"/>
            <c:bubble3D val="0"/>
            <c:spPr>
              <a:solidFill>
                <a:srgbClr val="FFCC99"/>
              </a:solidFill>
            </c:spPr>
            <c:extLst>
              <c:ext xmlns:c16="http://schemas.microsoft.com/office/drawing/2014/chart" uri="{C3380CC4-5D6E-409C-BE32-E72D297353CC}">
                <c16:uniqueId val="{00000037-B2A2-4995-9E6C-486D7299FB5C}"/>
              </c:ext>
            </c:extLst>
          </c:dPt>
          <c:dPt>
            <c:idx val="28"/>
            <c:invertIfNegative val="0"/>
            <c:bubble3D val="0"/>
            <c:spPr>
              <a:solidFill>
                <a:srgbClr val="00CCFF"/>
              </a:solidFill>
            </c:spPr>
            <c:extLst>
              <c:ext xmlns:c16="http://schemas.microsoft.com/office/drawing/2014/chart" uri="{C3380CC4-5D6E-409C-BE32-E72D297353CC}">
                <c16:uniqueId val="{00000039-B2A2-4995-9E6C-486D7299FB5C}"/>
              </c:ext>
            </c:extLst>
          </c:dPt>
          <c:dPt>
            <c:idx val="29"/>
            <c:invertIfNegative val="0"/>
            <c:bubble3D val="0"/>
            <c:spPr>
              <a:solidFill>
                <a:srgbClr val="00CCFF"/>
              </a:solidFill>
            </c:spPr>
            <c:extLst>
              <c:ext xmlns:c16="http://schemas.microsoft.com/office/drawing/2014/chart" uri="{C3380CC4-5D6E-409C-BE32-E72D297353CC}">
                <c16:uniqueId val="{0000003B-B2A2-4995-9E6C-486D7299FB5C}"/>
              </c:ext>
            </c:extLst>
          </c:dPt>
          <c:dPt>
            <c:idx val="30"/>
            <c:invertIfNegative val="0"/>
            <c:bubble3D val="0"/>
            <c:spPr>
              <a:solidFill>
                <a:srgbClr val="00CCFF"/>
              </a:solidFill>
            </c:spPr>
            <c:extLst>
              <c:ext xmlns:c16="http://schemas.microsoft.com/office/drawing/2014/chart" uri="{C3380CC4-5D6E-409C-BE32-E72D297353CC}">
                <c16:uniqueId val="{0000003D-B2A2-4995-9E6C-486D7299FB5C}"/>
              </c:ext>
            </c:extLst>
          </c:dPt>
          <c:dPt>
            <c:idx val="31"/>
            <c:invertIfNegative val="0"/>
            <c:bubble3D val="0"/>
            <c:spPr>
              <a:solidFill>
                <a:srgbClr val="00CCFF"/>
              </a:solidFill>
            </c:spPr>
            <c:extLst>
              <c:ext xmlns:c16="http://schemas.microsoft.com/office/drawing/2014/chart" uri="{C3380CC4-5D6E-409C-BE32-E72D297353CC}">
                <c16:uniqueId val="{0000003F-B2A2-4995-9E6C-486D7299FB5C}"/>
              </c:ext>
            </c:extLst>
          </c:dPt>
          <c:dPt>
            <c:idx val="32"/>
            <c:invertIfNegative val="0"/>
            <c:bubble3D val="0"/>
            <c:spPr>
              <a:solidFill>
                <a:srgbClr val="FFCC99"/>
              </a:solidFill>
            </c:spPr>
            <c:extLst>
              <c:ext xmlns:c16="http://schemas.microsoft.com/office/drawing/2014/chart" uri="{C3380CC4-5D6E-409C-BE32-E72D297353CC}">
                <c16:uniqueId val="{00000041-B2A2-4995-9E6C-486D7299FB5C}"/>
              </c:ext>
            </c:extLst>
          </c:dPt>
          <c:dPt>
            <c:idx val="33"/>
            <c:invertIfNegative val="0"/>
            <c:bubble3D val="0"/>
            <c:spPr>
              <a:solidFill>
                <a:srgbClr val="FFCC99"/>
              </a:solidFill>
            </c:spPr>
            <c:extLst>
              <c:ext xmlns:c16="http://schemas.microsoft.com/office/drawing/2014/chart" uri="{C3380CC4-5D6E-409C-BE32-E72D297353CC}">
                <c16:uniqueId val="{00000043-B2A2-4995-9E6C-486D7299FB5C}"/>
              </c:ext>
            </c:extLst>
          </c:dPt>
          <c:dPt>
            <c:idx val="34"/>
            <c:invertIfNegative val="0"/>
            <c:bubble3D val="0"/>
            <c:spPr>
              <a:solidFill>
                <a:srgbClr val="00CCFF"/>
              </a:solidFill>
            </c:spPr>
            <c:extLst>
              <c:ext xmlns:c16="http://schemas.microsoft.com/office/drawing/2014/chart" uri="{C3380CC4-5D6E-409C-BE32-E72D297353CC}">
                <c16:uniqueId val="{00000045-B2A2-4995-9E6C-486D7299FB5C}"/>
              </c:ext>
            </c:extLst>
          </c:dPt>
          <c:dPt>
            <c:idx val="35"/>
            <c:invertIfNegative val="0"/>
            <c:bubble3D val="0"/>
            <c:spPr>
              <a:solidFill>
                <a:srgbClr val="00CCFF"/>
              </a:solidFill>
            </c:spPr>
            <c:extLst>
              <c:ext xmlns:c16="http://schemas.microsoft.com/office/drawing/2014/chart" uri="{C3380CC4-5D6E-409C-BE32-E72D297353CC}">
                <c16:uniqueId val="{00000047-B2A2-4995-9E6C-486D7299FB5C}"/>
              </c:ext>
            </c:extLst>
          </c:dPt>
          <c:dPt>
            <c:idx val="36"/>
            <c:invertIfNegative val="0"/>
            <c:bubble3D val="0"/>
            <c:spPr>
              <a:solidFill>
                <a:srgbClr val="FF0000"/>
              </a:solidFill>
            </c:spPr>
            <c:extLst>
              <c:ext xmlns:c16="http://schemas.microsoft.com/office/drawing/2014/chart" uri="{C3380CC4-5D6E-409C-BE32-E72D297353CC}">
                <c16:uniqueId val="{00000049-B2A2-4995-9E6C-486D7299FB5C}"/>
              </c:ext>
            </c:extLst>
          </c:dPt>
          <c:dPt>
            <c:idx val="37"/>
            <c:invertIfNegative val="0"/>
            <c:bubble3D val="0"/>
            <c:spPr>
              <a:solidFill>
                <a:srgbClr val="00CCFF"/>
              </a:solidFill>
            </c:spPr>
            <c:extLst>
              <c:ext xmlns:c16="http://schemas.microsoft.com/office/drawing/2014/chart" uri="{C3380CC4-5D6E-409C-BE32-E72D297353CC}">
                <c16:uniqueId val="{0000004B-B2A2-4995-9E6C-486D7299FB5C}"/>
              </c:ext>
            </c:extLst>
          </c:dPt>
          <c:dPt>
            <c:idx val="38"/>
            <c:invertIfNegative val="0"/>
            <c:bubble3D val="0"/>
            <c:spPr>
              <a:solidFill>
                <a:srgbClr val="00CCFF"/>
              </a:solidFill>
            </c:spPr>
            <c:extLst>
              <c:ext xmlns:c16="http://schemas.microsoft.com/office/drawing/2014/chart" uri="{C3380CC4-5D6E-409C-BE32-E72D297353CC}">
                <c16:uniqueId val="{0000004D-B2A2-4995-9E6C-486D7299FB5C}"/>
              </c:ext>
            </c:extLst>
          </c:dPt>
          <c:dPt>
            <c:idx val="39"/>
            <c:invertIfNegative val="0"/>
            <c:bubble3D val="0"/>
            <c:spPr>
              <a:solidFill>
                <a:srgbClr val="00CCFF"/>
              </a:solidFill>
            </c:spPr>
            <c:extLst>
              <c:ext xmlns:c16="http://schemas.microsoft.com/office/drawing/2014/chart" uri="{C3380CC4-5D6E-409C-BE32-E72D297353CC}">
                <c16:uniqueId val="{0000004F-B2A2-4995-9E6C-486D7299FB5C}"/>
              </c:ext>
            </c:extLst>
          </c:dPt>
          <c:dPt>
            <c:idx val="40"/>
            <c:invertIfNegative val="0"/>
            <c:bubble3D val="0"/>
            <c:spPr>
              <a:solidFill>
                <a:srgbClr val="00CCFF"/>
              </a:solidFill>
            </c:spPr>
            <c:extLst>
              <c:ext xmlns:c16="http://schemas.microsoft.com/office/drawing/2014/chart" uri="{C3380CC4-5D6E-409C-BE32-E72D297353CC}">
                <c16:uniqueId val="{00000051-B2A2-4995-9E6C-486D7299FB5C}"/>
              </c:ext>
            </c:extLst>
          </c:dPt>
          <c:dPt>
            <c:idx val="41"/>
            <c:invertIfNegative val="0"/>
            <c:bubble3D val="0"/>
            <c:spPr>
              <a:solidFill>
                <a:srgbClr val="00CCFF"/>
              </a:solidFill>
            </c:spPr>
            <c:extLst>
              <c:ext xmlns:c16="http://schemas.microsoft.com/office/drawing/2014/chart" uri="{C3380CC4-5D6E-409C-BE32-E72D297353CC}">
                <c16:uniqueId val="{00000053-B2A2-4995-9E6C-486D7299FB5C}"/>
              </c:ext>
            </c:extLst>
          </c:dPt>
          <c:dPt>
            <c:idx val="42"/>
            <c:invertIfNegative val="0"/>
            <c:bubble3D val="0"/>
            <c:spPr>
              <a:solidFill>
                <a:srgbClr val="00CCFF"/>
              </a:solidFill>
            </c:spPr>
            <c:extLst>
              <c:ext xmlns:c16="http://schemas.microsoft.com/office/drawing/2014/chart" uri="{C3380CC4-5D6E-409C-BE32-E72D297353CC}">
                <c16:uniqueId val="{00000055-B2A2-4995-9E6C-486D7299FB5C}"/>
              </c:ext>
            </c:extLst>
          </c:dPt>
          <c:dPt>
            <c:idx val="43"/>
            <c:invertIfNegative val="0"/>
            <c:bubble3D val="0"/>
            <c:spPr>
              <a:solidFill>
                <a:srgbClr val="00CCFF"/>
              </a:solidFill>
            </c:spPr>
            <c:extLst>
              <c:ext xmlns:c16="http://schemas.microsoft.com/office/drawing/2014/chart" uri="{C3380CC4-5D6E-409C-BE32-E72D297353CC}">
                <c16:uniqueId val="{00000057-B2A2-4995-9E6C-486D7299FB5C}"/>
              </c:ext>
            </c:extLst>
          </c:dPt>
          <c:dLbls>
            <c:spPr>
              <a:noFill/>
              <a:ln>
                <a:noFill/>
              </a:ln>
              <a:effectLst/>
            </c:spPr>
            <c:txPr>
              <a:bodyPr/>
              <a:lstStyle/>
              <a:p>
                <a:pPr>
                  <a:defRPr sz="1050" b="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[0]!ch_cats</c:f>
              <c:strCache>
                <c:ptCount val="40"/>
                <c:pt idx="0">
                  <c:v>General dissatisfaction</c:v>
                </c:pt>
                <c:pt idx="1">
                  <c:v>Store issues</c:v>
                </c:pt>
                <c:pt idx="2">
                  <c:v>Time to resolve</c:v>
                </c:pt>
                <c:pt idx="3">
                  <c:v>Warranty, exchange, return</c:v>
                </c:pt>
                <c:pt idx="4">
                  <c:v>Credits, refunds, discounts, price match</c:v>
                </c:pt>
                <c:pt idx="5">
                  <c:v>Follow-up, keeping promises</c:v>
                </c:pt>
                <c:pt idx="6">
                  <c:v>Resolution</c:v>
                </c:pt>
                <c:pt idx="7">
                  <c:v>Product/services</c:v>
                </c:pt>
                <c:pt idx="8">
                  <c:v>Soft skills</c:v>
                </c:pt>
                <c:pt idx="9">
                  <c:v>Escalations</c:v>
                </c:pt>
                <c:pt idx="10">
                  <c:v>Multiple contacts</c:v>
                </c:pt>
                <c:pt idx="11">
                  <c:v>Knowledge</c:v>
                </c:pt>
                <c:pt idx="12">
                  <c:v>Wait time</c:v>
                </c:pt>
                <c:pt idx="13">
                  <c:v>Shipping &amp; delivery</c:v>
                </c:pt>
                <c:pt idx="14">
                  <c:v>Loyalty issues</c:v>
                </c:pt>
                <c:pt idx="15">
                  <c:v>Ownership</c:v>
                </c:pt>
                <c:pt idx="16">
                  <c:v>Transfers, misroutes</c:v>
                </c:pt>
                <c:pt idx="17">
                  <c:v>Ordering, inventory</c:v>
                </c:pt>
                <c:pt idx="18">
                  <c:v>Misinformation</c:v>
                </c:pt>
                <c:pt idx="19">
                  <c:v>Policies</c:v>
                </c:pt>
                <c:pt idx="20">
                  <c:v>Phone/chat connectivity</c:v>
                </c:pt>
                <c:pt idx="21">
                  <c:v>Hang up</c:v>
                </c:pt>
                <c:pt idx="22">
                  <c:v>Language proficiency</c:v>
                </c:pt>
                <c:pt idx="23">
                  <c:v>Price of products and services</c:v>
                </c:pt>
                <c:pt idx="24">
                  <c:v>Web site</c:v>
                </c:pt>
                <c:pt idx="25">
                  <c:v>Professionalism</c:v>
                </c:pt>
                <c:pt idx="26">
                  <c:v>IVR</c:v>
                </c:pt>
                <c:pt idx="27">
                  <c:v>Effort, too hard to get resolution</c:v>
                </c:pt>
                <c:pt idx="28">
                  <c:v>Prefers phone support</c:v>
                </c:pt>
                <c:pt idx="29">
                  <c:v>Accessibility</c:v>
                </c:pt>
                <c:pt idx="30">
                  <c:v>Billing issues</c:v>
                </c:pt>
                <c:pt idx="31">
                  <c:v>Issue with getting parts</c:v>
                </c:pt>
                <c:pt idx="32">
                  <c:v>Sales related issues</c:v>
                </c:pt>
                <c:pt idx="33">
                  <c:v>Authority to resolve</c:v>
                </c:pt>
                <c:pt idx="34">
                  <c:v>Inventory isssue</c:v>
                </c:pt>
                <c:pt idx="35">
                  <c:v>Returns</c:v>
                </c:pt>
                <c:pt idx="36">
                  <c:v>Response times</c:v>
                </c:pt>
                <c:pt idx="37">
                  <c:v>Threats to sue</c:v>
                </c:pt>
                <c:pt idx="38">
                  <c:v>Notification issues</c:v>
                </c:pt>
                <c:pt idx="39">
                  <c:v>Dissatisfied with processes</c:v>
                </c:pt>
              </c:strCache>
            </c:strRef>
          </c:cat>
          <c:val>
            <c:numRef>
              <c:f>[0]!ch_catfreq</c:f>
              <c:numCache>
                <c:formatCode>0%</c:formatCode>
                <c:ptCount val="40"/>
                <c:pt idx="0">
                  <c:v>0.12100456621004566</c:v>
                </c:pt>
                <c:pt idx="1">
                  <c:v>9.5319634703196349E-2</c:v>
                </c:pt>
                <c:pt idx="2">
                  <c:v>9.2465753424657529E-2</c:v>
                </c:pt>
                <c:pt idx="3">
                  <c:v>7.9908675799086754E-2</c:v>
                </c:pt>
                <c:pt idx="4">
                  <c:v>7.0205479452054798E-2</c:v>
                </c:pt>
                <c:pt idx="5">
                  <c:v>6.3356164383561647E-2</c:v>
                </c:pt>
                <c:pt idx="6">
                  <c:v>5.3082191780821915E-2</c:v>
                </c:pt>
                <c:pt idx="7">
                  <c:v>5.1369863013698627E-2</c:v>
                </c:pt>
                <c:pt idx="8">
                  <c:v>4.6803652968036527E-2</c:v>
                </c:pt>
                <c:pt idx="9">
                  <c:v>4.2237442922374427E-2</c:v>
                </c:pt>
                <c:pt idx="10">
                  <c:v>3.9954337899543377E-2</c:v>
                </c:pt>
                <c:pt idx="11">
                  <c:v>3.6529680365296802E-2</c:v>
                </c:pt>
                <c:pt idx="12">
                  <c:v>3.4246575342465752E-2</c:v>
                </c:pt>
                <c:pt idx="13">
                  <c:v>2.7968036529680364E-2</c:v>
                </c:pt>
                <c:pt idx="14">
                  <c:v>2.0547945205479451E-2</c:v>
                </c:pt>
                <c:pt idx="15">
                  <c:v>1.2557077625570776E-2</c:v>
                </c:pt>
                <c:pt idx="16">
                  <c:v>1.2557077625570776E-2</c:v>
                </c:pt>
                <c:pt idx="17">
                  <c:v>1.1986301369863013E-2</c:v>
                </c:pt>
                <c:pt idx="18">
                  <c:v>1.0844748858447488E-2</c:v>
                </c:pt>
                <c:pt idx="19">
                  <c:v>1.0844748858447488E-2</c:v>
                </c:pt>
                <c:pt idx="20">
                  <c:v>7.9908675799086754E-3</c:v>
                </c:pt>
                <c:pt idx="21">
                  <c:v>7.9908675799086754E-3</c:v>
                </c:pt>
                <c:pt idx="22">
                  <c:v>7.4200913242009128E-3</c:v>
                </c:pt>
                <c:pt idx="23">
                  <c:v>6.8493150684931503E-3</c:v>
                </c:pt>
                <c:pt idx="24">
                  <c:v>6.2785388127853878E-3</c:v>
                </c:pt>
                <c:pt idx="25">
                  <c:v>5.7077625570776253E-3</c:v>
                </c:pt>
                <c:pt idx="26">
                  <c:v>3.4246575342465752E-3</c:v>
                </c:pt>
                <c:pt idx="27">
                  <c:v>2.8538812785388126E-3</c:v>
                </c:pt>
                <c:pt idx="28">
                  <c:v>2.8538812785388126E-3</c:v>
                </c:pt>
                <c:pt idx="29">
                  <c:v>2.2831050228310501E-3</c:v>
                </c:pt>
                <c:pt idx="30">
                  <c:v>2.2831050228310501E-3</c:v>
                </c:pt>
                <c:pt idx="31">
                  <c:v>2.2831050228310501E-3</c:v>
                </c:pt>
                <c:pt idx="32">
                  <c:v>1.7123287671232876E-3</c:v>
                </c:pt>
                <c:pt idx="33">
                  <c:v>1.1415525114155251E-3</c:v>
                </c:pt>
                <c:pt idx="34">
                  <c:v>1.1415525114155251E-3</c:v>
                </c:pt>
                <c:pt idx="35">
                  <c:v>1.1415525114155251E-3</c:v>
                </c:pt>
                <c:pt idx="36">
                  <c:v>1.1415525114155251E-3</c:v>
                </c:pt>
                <c:pt idx="37">
                  <c:v>5.7077625570776253E-4</c:v>
                </c:pt>
                <c:pt idx="38">
                  <c:v>5.7077625570776253E-4</c:v>
                </c:pt>
                <c:pt idx="39">
                  <c:v>5.7077625570776253E-4</c:v>
                </c:pt>
              </c:numCache>
            </c:numRef>
          </c:val>
          <c:extLst>
            <c:ext xmlns:c16="http://schemas.microsoft.com/office/drawing/2014/chart" uri="{C3380CC4-5D6E-409C-BE32-E72D297353CC}">
              <c16:uniqueId val="{00000058-B2A2-4995-9E6C-486D7299FB5C}"/>
            </c:ext>
          </c:extLst>
        </c:ser>
        <c:dLbls>
          <c:showLegendKey val="0"/>
          <c:showVal val="0"/>
          <c:showCatName val="0"/>
          <c:showSerName val="0"/>
          <c:showPercent val="0"/>
          <c:showBubbleSize val="0"/>
        </c:dLbls>
        <c:gapWidth val="150"/>
        <c:axId val="591839192"/>
        <c:axId val="591838016"/>
      </c:barChart>
      <c:catAx>
        <c:axId val="591839192"/>
        <c:scaling>
          <c:orientation val="maxMin"/>
        </c:scaling>
        <c:delete val="0"/>
        <c:axPos val="l"/>
        <c:numFmt formatCode="General" sourceLinked="0"/>
        <c:majorTickMark val="out"/>
        <c:minorTickMark val="none"/>
        <c:tickLblPos val="nextTo"/>
        <c:crossAx val="591838016"/>
        <c:crosses val="autoZero"/>
        <c:auto val="1"/>
        <c:lblAlgn val="ctr"/>
        <c:lblOffset val="100"/>
        <c:noMultiLvlLbl val="0"/>
      </c:catAx>
      <c:valAx>
        <c:axId val="591838016"/>
        <c:scaling>
          <c:orientation val="minMax"/>
        </c:scaling>
        <c:delete val="1"/>
        <c:axPos val="t"/>
        <c:numFmt formatCode="0%" sourceLinked="1"/>
        <c:majorTickMark val="out"/>
        <c:minorTickMark val="none"/>
        <c:tickLblPos val="nextTo"/>
        <c:crossAx val="591839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Verbatim Category by Survey Frequency %</a:t>
            </a:r>
            <a:endParaRPr lang="en-US" sz="1200"/>
          </a:p>
        </c:rich>
      </c:tx>
      <c:overlay val="0"/>
    </c:title>
    <c:autoTitleDeleted val="0"/>
    <c:plotArea>
      <c:layout/>
      <c:barChart>
        <c:barDir val="bar"/>
        <c:grouping val="clustered"/>
        <c:varyColors val="0"/>
        <c:ser>
          <c:idx val="0"/>
          <c:order val="0"/>
          <c:tx>
            <c:strRef>
              <c:f>Output!$F$13</c:f>
              <c:strCache>
                <c:ptCount val="1"/>
                <c:pt idx="0">
                  <c:v>Category Frequency % </c:v>
                </c:pt>
              </c:strCache>
            </c:strRef>
          </c:tx>
          <c:invertIfNegative val="0"/>
          <c:dPt>
            <c:idx val="0"/>
            <c:invertIfNegative val="0"/>
            <c:bubble3D val="0"/>
            <c:spPr>
              <a:solidFill>
                <a:srgbClr val="FFCC99"/>
              </a:solidFill>
            </c:spPr>
            <c:extLst>
              <c:ext xmlns:c16="http://schemas.microsoft.com/office/drawing/2014/chart" uri="{C3380CC4-5D6E-409C-BE32-E72D297353CC}">
                <c16:uniqueId val="{00000001-C2C0-4236-A491-E02A29902E48}"/>
              </c:ext>
            </c:extLst>
          </c:dPt>
          <c:dPt>
            <c:idx val="1"/>
            <c:invertIfNegative val="0"/>
            <c:bubble3D val="0"/>
            <c:spPr>
              <a:solidFill>
                <a:srgbClr val="00CCFF"/>
              </a:solidFill>
            </c:spPr>
            <c:extLst>
              <c:ext xmlns:c16="http://schemas.microsoft.com/office/drawing/2014/chart" uri="{C3380CC4-5D6E-409C-BE32-E72D297353CC}">
                <c16:uniqueId val="{00000003-C2C0-4236-A491-E02A29902E48}"/>
              </c:ext>
            </c:extLst>
          </c:dPt>
          <c:dPt>
            <c:idx val="2"/>
            <c:invertIfNegative val="0"/>
            <c:bubble3D val="0"/>
            <c:spPr>
              <a:solidFill>
                <a:srgbClr val="FFCC99"/>
              </a:solidFill>
            </c:spPr>
            <c:extLst>
              <c:ext xmlns:c16="http://schemas.microsoft.com/office/drawing/2014/chart" uri="{C3380CC4-5D6E-409C-BE32-E72D297353CC}">
                <c16:uniqueId val="{00000005-C2C0-4236-A491-E02A29902E48}"/>
              </c:ext>
            </c:extLst>
          </c:dPt>
          <c:dPt>
            <c:idx val="3"/>
            <c:invertIfNegative val="0"/>
            <c:bubble3D val="0"/>
            <c:spPr>
              <a:solidFill>
                <a:srgbClr val="00CCFF"/>
              </a:solidFill>
            </c:spPr>
            <c:extLst>
              <c:ext xmlns:c16="http://schemas.microsoft.com/office/drawing/2014/chart" uri="{C3380CC4-5D6E-409C-BE32-E72D297353CC}">
                <c16:uniqueId val="{00000007-C2C0-4236-A491-E02A29902E48}"/>
              </c:ext>
            </c:extLst>
          </c:dPt>
          <c:dPt>
            <c:idx val="4"/>
            <c:invertIfNegative val="0"/>
            <c:bubble3D val="0"/>
            <c:spPr>
              <a:solidFill>
                <a:srgbClr val="00CCFF"/>
              </a:solidFill>
            </c:spPr>
            <c:extLst>
              <c:ext xmlns:c16="http://schemas.microsoft.com/office/drawing/2014/chart" uri="{C3380CC4-5D6E-409C-BE32-E72D297353CC}">
                <c16:uniqueId val="{00000009-C2C0-4236-A491-E02A29902E48}"/>
              </c:ext>
            </c:extLst>
          </c:dPt>
          <c:dPt>
            <c:idx val="5"/>
            <c:invertIfNegative val="0"/>
            <c:bubble3D val="0"/>
            <c:spPr>
              <a:solidFill>
                <a:srgbClr val="FFCC99"/>
              </a:solidFill>
            </c:spPr>
            <c:extLst>
              <c:ext xmlns:c16="http://schemas.microsoft.com/office/drawing/2014/chart" uri="{C3380CC4-5D6E-409C-BE32-E72D297353CC}">
                <c16:uniqueId val="{0000000B-C2C0-4236-A491-E02A29902E48}"/>
              </c:ext>
            </c:extLst>
          </c:dPt>
          <c:dPt>
            <c:idx val="6"/>
            <c:invertIfNegative val="0"/>
            <c:bubble3D val="0"/>
            <c:spPr>
              <a:solidFill>
                <a:srgbClr val="FFCC99"/>
              </a:solidFill>
            </c:spPr>
            <c:extLst>
              <c:ext xmlns:c16="http://schemas.microsoft.com/office/drawing/2014/chart" uri="{C3380CC4-5D6E-409C-BE32-E72D297353CC}">
                <c16:uniqueId val="{0000000D-C2C0-4236-A491-E02A29902E48}"/>
              </c:ext>
            </c:extLst>
          </c:dPt>
          <c:dPt>
            <c:idx val="7"/>
            <c:invertIfNegative val="0"/>
            <c:bubble3D val="0"/>
            <c:spPr>
              <a:solidFill>
                <a:srgbClr val="00CCFF"/>
              </a:solidFill>
            </c:spPr>
            <c:extLst>
              <c:ext xmlns:c16="http://schemas.microsoft.com/office/drawing/2014/chart" uri="{C3380CC4-5D6E-409C-BE32-E72D297353CC}">
                <c16:uniqueId val="{0000000F-C2C0-4236-A491-E02A29902E48}"/>
              </c:ext>
            </c:extLst>
          </c:dPt>
          <c:dPt>
            <c:idx val="8"/>
            <c:invertIfNegative val="0"/>
            <c:bubble3D val="0"/>
            <c:spPr>
              <a:solidFill>
                <a:srgbClr val="FF0000"/>
              </a:solidFill>
            </c:spPr>
            <c:extLst>
              <c:ext xmlns:c16="http://schemas.microsoft.com/office/drawing/2014/chart" uri="{C3380CC4-5D6E-409C-BE32-E72D297353CC}">
                <c16:uniqueId val="{00000011-C2C0-4236-A491-E02A29902E48}"/>
              </c:ext>
            </c:extLst>
          </c:dPt>
          <c:dPt>
            <c:idx val="9"/>
            <c:invertIfNegative val="0"/>
            <c:bubble3D val="0"/>
            <c:spPr>
              <a:solidFill>
                <a:srgbClr val="00CCFF"/>
              </a:solidFill>
            </c:spPr>
            <c:extLst>
              <c:ext xmlns:c16="http://schemas.microsoft.com/office/drawing/2014/chart" uri="{C3380CC4-5D6E-409C-BE32-E72D297353CC}">
                <c16:uniqueId val="{00000013-C2C0-4236-A491-E02A29902E48}"/>
              </c:ext>
            </c:extLst>
          </c:dPt>
          <c:dPt>
            <c:idx val="10"/>
            <c:invertIfNegative val="0"/>
            <c:bubble3D val="0"/>
            <c:spPr>
              <a:solidFill>
                <a:srgbClr val="FFCC99"/>
              </a:solidFill>
            </c:spPr>
            <c:extLst>
              <c:ext xmlns:c16="http://schemas.microsoft.com/office/drawing/2014/chart" uri="{C3380CC4-5D6E-409C-BE32-E72D297353CC}">
                <c16:uniqueId val="{00000015-C2C0-4236-A491-E02A29902E48}"/>
              </c:ext>
            </c:extLst>
          </c:dPt>
          <c:dPt>
            <c:idx val="11"/>
            <c:invertIfNegative val="0"/>
            <c:bubble3D val="0"/>
            <c:spPr>
              <a:solidFill>
                <a:srgbClr val="FF0000"/>
              </a:solidFill>
            </c:spPr>
            <c:extLst>
              <c:ext xmlns:c16="http://schemas.microsoft.com/office/drawing/2014/chart" uri="{C3380CC4-5D6E-409C-BE32-E72D297353CC}">
                <c16:uniqueId val="{00000017-C2C0-4236-A491-E02A29902E48}"/>
              </c:ext>
            </c:extLst>
          </c:dPt>
          <c:dPt>
            <c:idx val="12"/>
            <c:invertIfNegative val="0"/>
            <c:bubble3D val="0"/>
            <c:spPr>
              <a:solidFill>
                <a:srgbClr val="00CCFF"/>
              </a:solidFill>
            </c:spPr>
            <c:extLst>
              <c:ext xmlns:c16="http://schemas.microsoft.com/office/drawing/2014/chart" uri="{C3380CC4-5D6E-409C-BE32-E72D297353CC}">
                <c16:uniqueId val="{00000019-C2C0-4236-A491-E02A29902E48}"/>
              </c:ext>
            </c:extLst>
          </c:dPt>
          <c:dPt>
            <c:idx val="13"/>
            <c:invertIfNegative val="0"/>
            <c:bubble3D val="0"/>
            <c:spPr>
              <a:solidFill>
                <a:srgbClr val="00CCFF"/>
              </a:solidFill>
            </c:spPr>
            <c:extLst>
              <c:ext xmlns:c16="http://schemas.microsoft.com/office/drawing/2014/chart" uri="{C3380CC4-5D6E-409C-BE32-E72D297353CC}">
                <c16:uniqueId val="{0000001B-C2C0-4236-A491-E02A29902E48}"/>
              </c:ext>
            </c:extLst>
          </c:dPt>
          <c:dPt>
            <c:idx val="14"/>
            <c:invertIfNegative val="0"/>
            <c:bubble3D val="0"/>
            <c:spPr>
              <a:solidFill>
                <a:srgbClr val="00CCFF"/>
              </a:solidFill>
            </c:spPr>
            <c:extLst>
              <c:ext xmlns:c16="http://schemas.microsoft.com/office/drawing/2014/chart" uri="{C3380CC4-5D6E-409C-BE32-E72D297353CC}">
                <c16:uniqueId val="{0000001D-C2C0-4236-A491-E02A29902E48}"/>
              </c:ext>
            </c:extLst>
          </c:dPt>
          <c:dPt>
            <c:idx val="15"/>
            <c:invertIfNegative val="0"/>
            <c:bubble3D val="0"/>
            <c:spPr>
              <a:solidFill>
                <a:srgbClr val="FF0000"/>
              </a:solidFill>
            </c:spPr>
            <c:extLst>
              <c:ext xmlns:c16="http://schemas.microsoft.com/office/drawing/2014/chart" uri="{C3380CC4-5D6E-409C-BE32-E72D297353CC}">
                <c16:uniqueId val="{0000001F-C2C0-4236-A491-E02A29902E48}"/>
              </c:ext>
            </c:extLst>
          </c:dPt>
          <c:dPt>
            <c:idx val="16"/>
            <c:invertIfNegative val="0"/>
            <c:bubble3D val="0"/>
            <c:spPr>
              <a:solidFill>
                <a:srgbClr val="FF0000"/>
              </a:solidFill>
            </c:spPr>
            <c:extLst>
              <c:ext xmlns:c16="http://schemas.microsoft.com/office/drawing/2014/chart" uri="{C3380CC4-5D6E-409C-BE32-E72D297353CC}">
                <c16:uniqueId val="{00000021-C2C0-4236-A491-E02A29902E48}"/>
              </c:ext>
            </c:extLst>
          </c:dPt>
          <c:dPt>
            <c:idx val="17"/>
            <c:invertIfNegative val="0"/>
            <c:bubble3D val="0"/>
            <c:spPr>
              <a:solidFill>
                <a:srgbClr val="00CCFF"/>
              </a:solidFill>
            </c:spPr>
            <c:extLst>
              <c:ext xmlns:c16="http://schemas.microsoft.com/office/drawing/2014/chart" uri="{C3380CC4-5D6E-409C-BE32-E72D297353CC}">
                <c16:uniqueId val="{00000023-C2C0-4236-A491-E02A29902E48}"/>
              </c:ext>
            </c:extLst>
          </c:dPt>
          <c:dPt>
            <c:idx val="18"/>
            <c:invertIfNegative val="0"/>
            <c:bubble3D val="0"/>
            <c:spPr>
              <a:solidFill>
                <a:srgbClr val="FFCC99"/>
              </a:solidFill>
            </c:spPr>
            <c:extLst>
              <c:ext xmlns:c16="http://schemas.microsoft.com/office/drawing/2014/chart" uri="{C3380CC4-5D6E-409C-BE32-E72D297353CC}">
                <c16:uniqueId val="{00000025-C2C0-4236-A491-E02A29902E48}"/>
              </c:ext>
            </c:extLst>
          </c:dPt>
          <c:dPt>
            <c:idx val="19"/>
            <c:invertIfNegative val="0"/>
            <c:bubble3D val="0"/>
            <c:spPr>
              <a:solidFill>
                <a:srgbClr val="00CCFF"/>
              </a:solidFill>
            </c:spPr>
            <c:extLst>
              <c:ext xmlns:c16="http://schemas.microsoft.com/office/drawing/2014/chart" uri="{C3380CC4-5D6E-409C-BE32-E72D297353CC}">
                <c16:uniqueId val="{00000027-C2C0-4236-A491-E02A29902E48}"/>
              </c:ext>
            </c:extLst>
          </c:dPt>
          <c:dPt>
            <c:idx val="20"/>
            <c:invertIfNegative val="0"/>
            <c:bubble3D val="0"/>
            <c:spPr>
              <a:solidFill>
                <a:srgbClr val="00CCFF"/>
              </a:solidFill>
            </c:spPr>
            <c:extLst>
              <c:ext xmlns:c16="http://schemas.microsoft.com/office/drawing/2014/chart" uri="{C3380CC4-5D6E-409C-BE32-E72D297353CC}">
                <c16:uniqueId val="{00000029-C2C0-4236-A491-E02A29902E48}"/>
              </c:ext>
            </c:extLst>
          </c:dPt>
          <c:dPt>
            <c:idx val="21"/>
            <c:invertIfNegative val="0"/>
            <c:bubble3D val="0"/>
            <c:spPr>
              <a:solidFill>
                <a:srgbClr val="FF0000"/>
              </a:solidFill>
            </c:spPr>
            <c:extLst>
              <c:ext xmlns:c16="http://schemas.microsoft.com/office/drawing/2014/chart" uri="{C3380CC4-5D6E-409C-BE32-E72D297353CC}">
                <c16:uniqueId val="{0000002B-C2C0-4236-A491-E02A29902E48}"/>
              </c:ext>
            </c:extLst>
          </c:dPt>
          <c:dPt>
            <c:idx val="22"/>
            <c:invertIfNegative val="0"/>
            <c:bubble3D val="0"/>
            <c:spPr>
              <a:solidFill>
                <a:srgbClr val="FF0000"/>
              </a:solidFill>
            </c:spPr>
            <c:extLst>
              <c:ext xmlns:c16="http://schemas.microsoft.com/office/drawing/2014/chart" uri="{C3380CC4-5D6E-409C-BE32-E72D297353CC}">
                <c16:uniqueId val="{0000002D-C2C0-4236-A491-E02A29902E48}"/>
              </c:ext>
            </c:extLst>
          </c:dPt>
          <c:dPt>
            <c:idx val="23"/>
            <c:invertIfNegative val="0"/>
            <c:bubble3D val="0"/>
            <c:spPr>
              <a:solidFill>
                <a:srgbClr val="00CCFF"/>
              </a:solidFill>
            </c:spPr>
            <c:extLst>
              <c:ext xmlns:c16="http://schemas.microsoft.com/office/drawing/2014/chart" uri="{C3380CC4-5D6E-409C-BE32-E72D297353CC}">
                <c16:uniqueId val="{0000002F-C2C0-4236-A491-E02A29902E48}"/>
              </c:ext>
            </c:extLst>
          </c:dPt>
          <c:dPt>
            <c:idx val="24"/>
            <c:invertIfNegative val="0"/>
            <c:bubble3D val="0"/>
            <c:spPr>
              <a:solidFill>
                <a:srgbClr val="00CCFF"/>
              </a:solidFill>
            </c:spPr>
            <c:extLst>
              <c:ext xmlns:c16="http://schemas.microsoft.com/office/drawing/2014/chart" uri="{C3380CC4-5D6E-409C-BE32-E72D297353CC}">
                <c16:uniqueId val="{00000031-C2C0-4236-A491-E02A29902E48}"/>
              </c:ext>
            </c:extLst>
          </c:dPt>
          <c:dPt>
            <c:idx val="25"/>
            <c:invertIfNegative val="0"/>
            <c:bubble3D val="0"/>
            <c:spPr>
              <a:solidFill>
                <a:srgbClr val="FF0000"/>
              </a:solidFill>
            </c:spPr>
            <c:extLst>
              <c:ext xmlns:c16="http://schemas.microsoft.com/office/drawing/2014/chart" uri="{C3380CC4-5D6E-409C-BE32-E72D297353CC}">
                <c16:uniqueId val="{00000033-C2C0-4236-A491-E02A29902E48}"/>
              </c:ext>
            </c:extLst>
          </c:dPt>
          <c:dPt>
            <c:idx val="26"/>
            <c:invertIfNegative val="0"/>
            <c:bubble3D val="0"/>
            <c:spPr>
              <a:solidFill>
                <a:srgbClr val="00CCFF"/>
              </a:solidFill>
            </c:spPr>
            <c:extLst>
              <c:ext xmlns:c16="http://schemas.microsoft.com/office/drawing/2014/chart" uri="{C3380CC4-5D6E-409C-BE32-E72D297353CC}">
                <c16:uniqueId val="{00000035-C2C0-4236-A491-E02A29902E48}"/>
              </c:ext>
            </c:extLst>
          </c:dPt>
          <c:dPt>
            <c:idx val="27"/>
            <c:invertIfNegative val="0"/>
            <c:bubble3D val="0"/>
            <c:spPr>
              <a:solidFill>
                <a:srgbClr val="FFCC99"/>
              </a:solidFill>
            </c:spPr>
            <c:extLst>
              <c:ext xmlns:c16="http://schemas.microsoft.com/office/drawing/2014/chart" uri="{C3380CC4-5D6E-409C-BE32-E72D297353CC}">
                <c16:uniqueId val="{00000037-C2C0-4236-A491-E02A29902E48}"/>
              </c:ext>
            </c:extLst>
          </c:dPt>
          <c:dPt>
            <c:idx val="28"/>
            <c:invertIfNegative val="0"/>
            <c:bubble3D val="0"/>
            <c:spPr>
              <a:solidFill>
                <a:srgbClr val="00CCFF"/>
              </a:solidFill>
            </c:spPr>
            <c:extLst>
              <c:ext xmlns:c16="http://schemas.microsoft.com/office/drawing/2014/chart" uri="{C3380CC4-5D6E-409C-BE32-E72D297353CC}">
                <c16:uniqueId val="{00000039-C2C0-4236-A491-E02A29902E48}"/>
              </c:ext>
            </c:extLst>
          </c:dPt>
          <c:dPt>
            <c:idx val="29"/>
            <c:invertIfNegative val="0"/>
            <c:bubble3D val="0"/>
            <c:spPr>
              <a:solidFill>
                <a:srgbClr val="00CCFF"/>
              </a:solidFill>
            </c:spPr>
            <c:extLst>
              <c:ext xmlns:c16="http://schemas.microsoft.com/office/drawing/2014/chart" uri="{C3380CC4-5D6E-409C-BE32-E72D297353CC}">
                <c16:uniqueId val="{0000003B-C2C0-4236-A491-E02A29902E48}"/>
              </c:ext>
            </c:extLst>
          </c:dPt>
          <c:dPt>
            <c:idx val="30"/>
            <c:invertIfNegative val="0"/>
            <c:bubble3D val="0"/>
            <c:spPr>
              <a:solidFill>
                <a:srgbClr val="00CCFF"/>
              </a:solidFill>
            </c:spPr>
            <c:extLst>
              <c:ext xmlns:c16="http://schemas.microsoft.com/office/drawing/2014/chart" uri="{C3380CC4-5D6E-409C-BE32-E72D297353CC}">
                <c16:uniqueId val="{0000003D-C2C0-4236-A491-E02A29902E48}"/>
              </c:ext>
            </c:extLst>
          </c:dPt>
          <c:dPt>
            <c:idx val="31"/>
            <c:invertIfNegative val="0"/>
            <c:bubble3D val="0"/>
            <c:spPr>
              <a:solidFill>
                <a:srgbClr val="00CCFF"/>
              </a:solidFill>
            </c:spPr>
            <c:extLst>
              <c:ext xmlns:c16="http://schemas.microsoft.com/office/drawing/2014/chart" uri="{C3380CC4-5D6E-409C-BE32-E72D297353CC}">
                <c16:uniqueId val="{0000003F-C2C0-4236-A491-E02A29902E48}"/>
              </c:ext>
            </c:extLst>
          </c:dPt>
          <c:dPt>
            <c:idx val="32"/>
            <c:invertIfNegative val="0"/>
            <c:bubble3D val="0"/>
            <c:spPr>
              <a:solidFill>
                <a:srgbClr val="FFCC99"/>
              </a:solidFill>
            </c:spPr>
            <c:extLst>
              <c:ext xmlns:c16="http://schemas.microsoft.com/office/drawing/2014/chart" uri="{C3380CC4-5D6E-409C-BE32-E72D297353CC}">
                <c16:uniqueId val="{00000041-C2C0-4236-A491-E02A29902E48}"/>
              </c:ext>
            </c:extLst>
          </c:dPt>
          <c:dPt>
            <c:idx val="33"/>
            <c:invertIfNegative val="0"/>
            <c:bubble3D val="0"/>
            <c:spPr>
              <a:solidFill>
                <a:srgbClr val="FFCC99"/>
              </a:solidFill>
            </c:spPr>
            <c:extLst>
              <c:ext xmlns:c16="http://schemas.microsoft.com/office/drawing/2014/chart" uri="{C3380CC4-5D6E-409C-BE32-E72D297353CC}">
                <c16:uniqueId val="{00000043-C2C0-4236-A491-E02A29902E48}"/>
              </c:ext>
            </c:extLst>
          </c:dPt>
          <c:dPt>
            <c:idx val="34"/>
            <c:invertIfNegative val="0"/>
            <c:bubble3D val="0"/>
            <c:spPr>
              <a:solidFill>
                <a:srgbClr val="00CCFF"/>
              </a:solidFill>
            </c:spPr>
            <c:extLst>
              <c:ext xmlns:c16="http://schemas.microsoft.com/office/drawing/2014/chart" uri="{C3380CC4-5D6E-409C-BE32-E72D297353CC}">
                <c16:uniqueId val="{00000045-C2C0-4236-A491-E02A29902E48}"/>
              </c:ext>
            </c:extLst>
          </c:dPt>
          <c:dPt>
            <c:idx val="35"/>
            <c:invertIfNegative val="0"/>
            <c:bubble3D val="0"/>
            <c:spPr>
              <a:solidFill>
                <a:srgbClr val="00CCFF"/>
              </a:solidFill>
            </c:spPr>
            <c:extLst>
              <c:ext xmlns:c16="http://schemas.microsoft.com/office/drawing/2014/chart" uri="{C3380CC4-5D6E-409C-BE32-E72D297353CC}">
                <c16:uniqueId val="{00000047-C2C0-4236-A491-E02A29902E48}"/>
              </c:ext>
            </c:extLst>
          </c:dPt>
          <c:dPt>
            <c:idx val="36"/>
            <c:invertIfNegative val="0"/>
            <c:bubble3D val="0"/>
            <c:spPr>
              <a:solidFill>
                <a:srgbClr val="FF0000"/>
              </a:solidFill>
            </c:spPr>
            <c:extLst>
              <c:ext xmlns:c16="http://schemas.microsoft.com/office/drawing/2014/chart" uri="{C3380CC4-5D6E-409C-BE32-E72D297353CC}">
                <c16:uniqueId val="{00000049-C2C0-4236-A491-E02A29902E48}"/>
              </c:ext>
            </c:extLst>
          </c:dPt>
          <c:dPt>
            <c:idx val="37"/>
            <c:invertIfNegative val="0"/>
            <c:bubble3D val="0"/>
            <c:spPr>
              <a:solidFill>
                <a:srgbClr val="00CCFF"/>
              </a:solidFill>
            </c:spPr>
            <c:extLst>
              <c:ext xmlns:c16="http://schemas.microsoft.com/office/drawing/2014/chart" uri="{C3380CC4-5D6E-409C-BE32-E72D297353CC}">
                <c16:uniqueId val="{0000004B-C2C0-4236-A491-E02A29902E48}"/>
              </c:ext>
            </c:extLst>
          </c:dPt>
          <c:dPt>
            <c:idx val="38"/>
            <c:invertIfNegative val="0"/>
            <c:bubble3D val="0"/>
            <c:spPr>
              <a:solidFill>
                <a:srgbClr val="00CCFF"/>
              </a:solidFill>
            </c:spPr>
            <c:extLst>
              <c:ext xmlns:c16="http://schemas.microsoft.com/office/drawing/2014/chart" uri="{C3380CC4-5D6E-409C-BE32-E72D297353CC}">
                <c16:uniqueId val="{0000004D-C2C0-4236-A491-E02A29902E48}"/>
              </c:ext>
            </c:extLst>
          </c:dPt>
          <c:dPt>
            <c:idx val="39"/>
            <c:invertIfNegative val="0"/>
            <c:bubble3D val="0"/>
            <c:spPr>
              <a:solidFill>
                <a:srgbClr val="00CCFF"/>
              </a:solidFill>
            </c:spPr>
            <c:extLst>
              <c:ext xmlns:c16="http://schemas.microsoft.com/office/drawing/2014/chart" uri="{C3380CC4-5D6E-409C-BE32-E72D297353CC}">
                <c16:uniqueId val="{0000004F-C2C0-4236-A491-E02A29902E48}"/>
              </c:ext>
            </c:extLst>
          </c:dPt>
          <c:dPt>
            <c:idx val="40"/>
            <c:invertIfNegative val="0"/>
            <c:bubble3D val="0"/>
            <c:spPr>
              <a:solidFill>
                <a:srgbClr val="00CCFF"/>
              </a:solidFill>
            </c:spPr>
            <c:extLst>
              <c:ext xmlns:c16="http://schemas.microsoft.com/office/drawing/2014/chart" uri="{C3380CC4-5D6E-409C-BE32-E72D297353CC}">
                <c16:uniqueId val="{00000051-C2C0-4236-A491-E02A29902E48}"/>
              </c:ext>
            </c:extLst>
          </c:dPt>
          <c:dPt>
            <c:idx val="41"/>
            <c:invertIfNegative val="0"/>
            <c:bubble3D val="0"/>
            <c:spPr>
              <a:solidFill>
                <a:srgbClr val="00CCFF"/>
              </a:solidFill>
            </c:spPr>
            <c:extLst>
              <c:ext xmlns:c16="http://schemas.microsoft.com/office/drawing/2014/chart" uri="{C3380CC4-5D6E-409C-BE32-E72D297353CC}">
                <c16:uniqueId val="{00000053-C2C0-4236-A491-E02A29902E48}"/>
              </c:ext>
            </c:extLst>
          </c:dPt>
          <c:dPt>
            <c:idx val="42"/>
            <c:invertIfNegative val="0"/>
            <c:bubble3D val="0"/>
            <c:spPr>
              <a:solidFill>
                <a:srgbClr val="00CCFF"/>
              </a:solidFill>
            </c:spPr>
            <c:extLst>
              <c:ext xmlns:c16="http://schemas.microsoft.com/office/drawing/2014/chart" uri="{C3380CC4-5D6E-409C-BE32-E72D297353CC}">
                <c16:uniqueId val="{00000055-C2C0-4236-A491-E02A29902E48}"/>
              </c:ext>
            </c:extLst>
          </c:dPt>
          <c:dPt>
            <c:idx val="43"/>
            <c:invertIfNegative val="0"/>
            <c:bubble3D val="0"/>
            <c:spPr>
              <a:solidFill>
                <a:srgbClr val="00CCFF"/>
              </a:solidFill>
            </c:spPr>
            <c:extLst>
              <c:ext xmlns:c16="http://schemas.microsoft.com/office/drawing/2014/chart" uri="{C3380CC4-5D6E-409C-BE32-E72D297353CC}">
                <c16:uniqueId val="{00000057-C2C0-4236-A491-E02A29902E48}"/>
              </c:ext>
            </c:extLst>
          </c:dPt>
          <c:dLbls>
            <c:spPr>
              <a:noFill/>
              <a:ln>
                <a:noFill/>
              </a:ln>
              <a:effectLst/>
            </c:spPr>
            <c:txPr>
              <a:bodyPr/>
              <a:lstStyle/>
              <a:p>
                <a:pPr>
                  <a:defRPr sz="1050" b="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[0]!ch_cats</c:f>
              <c:strCache>
                <c:ptCount val="40"/>
                <c:pt idx="0">
                  <c:v>General dissatisfaction</c:v>
                </c:pt>
                <c:pt idx="1">
                  <c:v>Store issues</c:v>
                </c:pt>
                <c:pt idx="2">
                  <c:v>Time to resolve</c:v>
                </c:pt>
                <c:pt idx="3">
                  <c:v>Warranty, exchange, return</c:v>
                </c:pt>
                <c:pt idx="4">
                  <c:v>Credits, refunds, discounts, price match</c:v>
                </c:pt>
                <c:pt idx="5">
                  <c:v>Follow-up, keeping promises</c:v>
                </c:pt>
                <c:pt idx="6">
                  <c:v>Resolution</c:v>
                </c:pt>
                <c:pt idx="7">
                  <c:v>Product/services</c:v>
                </c:pt>
                <c:pt idx="8">
                  <c:v>Soft skills</c:v>
                </c:pt>
                <c:pt idx="9">
                  <c:v>Escalations</c:v>
                </c:pt>
                <c:pt idx="10">
                  <c:v>Multiple contacts</c:v>
                </c:pt>
                <c:pt idx="11">
                  <c:v>Knowledge</c:v>
                </c:pt>
                <c:pt idx="12">
                  <c:v>Wait time</c:v>
                </c:pt>
                <c:pt idx="13">
                  <c:v>Shipping &amp; delivery</c:v>
                </c:pt>
                <c:pt idx="14">
                  <c:v>Loyalty issues</c:v>
                </c:pt>
                <c:pt idx="15">
                  <c:v>Ownership</c:v>
                </c:pt>
                <c:pt idx="16">
                  <c:v>Transfers, misroutes</c:v>
                </c:pt>
                <c:pt idx="17">
                  <c:v>Ordering, inventory</c:v>
                </c:pt>
                <c:pt idx="18">
                  <c:v>Misinformation</c:v>
                </c:pt>
                <c:pt idx="19">
                  <c:v>Policies</c:v>
                </c:pt>
                <c:pt idx="20">
                  <c:v>Phone/chat connectivity</c:v>
                </c:pt>
                <c:pt idx="21">
                  <c:v>Hang up</c:v>
                </c:pt>
                <c:pt idx="22">
                  <c:v>Language proficiency</c:v>
                </c:pt>
                <c:pt idx="23">
                  <c:v>Price of products and services</c:v>
                </c:pt>
                <c:pt idx="24">
                  <c:v>Web site</c:v>
                </c:pt>
                <c:pt idx="25">
                  <c:v>Professionalism</c:v>
                </c:pt>
                <c:pt idx="26">
                  <c:v>IVR</c:v>
                </c:pt>
                <c:pt idx="27">
                  <c:v>Effort, too hard to get resolution</c:v>
                </c:pt>
                <c:pt idx="28">
                  <c:v>Prefers phone support</c:v>
                </c:pt>
                <c:pt idx="29">
                  <c:v>Accessibility</c:v>
                </c:pt>
                <c:pt idx="30">
                  <c:v>Billing issues</c:v>
                </c:pt>
                <c:pt idx="31">
                  <c:v>Issue with getting parts</c:v>
                </c:pt>
                <c:pt idx="32">
                  <c:v>Sales related issues</c:v>
                </c:pt>
                <c:pt idx="33">
                  <c:v>Authority to resolve</c:v>
                </c:pt>
                <c:pt idx="34">
                  <c:v>Inventory isssue</c:v>
                </c:pt>
                <c:pt idx="35">
                  <c:v>Returns</c:v>
                </c:pt>
                <c:pt idx="36">
                  <c:v>Response times</c:v>
                </c:pt>
                <c:pt idx="37">
                  <c:v>Threats to sue</c:v>
                </c:pt>
                <c:pt idx="38">
                  <c:v>Notification issues</c:v>
                </c:pt>
                <c:pt idx="39">
                  <c:v>Dissatisfied with processes</c:v>
                </c:pt>
              </c:strCache>
            </c:strRef>
          </c:cat>
          <c:val>
            <c:numRef>
              <c:f>[0]!ch_surveyfreq</c:f>
              <c:numCache>
                <c:formatCode>0%</c:formatCode>
                <c:ptCount val="40"/>
                <c:pt idx="0">
                  <c:v>0.28609986504723345</c:v>
                </c:pt>
                <c:pt idx="1">
                  <c:v>0.2253711201079622</c:v>
                </c:pt>
                <c:pt idx="2">
                  <c:v>0.21862348178137653</c:v>
                </c:pt>
                <c:pt idx="3">
                  <c:v>0.18893387314439947</c:v>
                </c:pt>
                <c:pt idx="4">
                  <c:v>0.16599190283400811</c:v>
                </c:pt>
                <c:pt idx="5">
                  <c:v>0.14979757085020243</c:v>
                </c:pt>
                <c:pt idx="6">
                  <c:v>0.12550607287449392</c:v>
                </c:pt>
                <c:pt idx="7">
                  <c:v>0.1214574898785425</c:v>
                </c:pt>
                <c:pt idx="8">
                  <c:v>0.1106612685560054</c:v>
                </c:pt>
                <c:pt idx="9">
                  <c:v>9.9865047233468285E-2</c:v>
                </c:pt>
                <c:pt idx="10">
                  <c:v>9.4466936572199733E-2</c:v>
                </c:pt>
                <c:pt idx="11">
                  <c:v>8.6369770580296892E-2</c:v>
                </c:pt>
                <c:pt idx="12">
                  <c:v>8.0971659919028341E-2</c:v>
                </c:pt>
                <c:pt idx="13">
                  <c:v>6.6126855600539811E-2</c:v>
                </c:pt>
                <c:pt idx="14">
                  <c:v>4.8582995951417005E-2</c:v>
                </c:pt>
                <c:pt idx="15">
                  <c:v>2.9689608636977057E-2</c:v>
                </c:pt>
                <c:pt idx="16">
                  <c:v>2.9689608636977057E-2</c:v>
                </c:pt>
                <c:pt idx="17">
                  <c:v>2.8340080971659919E-2</c:v>
                </c:pt>
                <c:pt idx="18">
                  <c:v>2.564102564102564E-2</c:v>
                </c:pt>
                <c:pt idx="19">
                  <c:v>2.564102564102564E-2</c:v>
                </c:pt>
                <c:pt idx="20">
                  <c:v>1.8893387314439947E-2</c:v>
                </c:pt>
                <c:pt idx="21">
                  <c:v>1.8893387314439947E-2</c:v>
                </c:pt>
                <c:pt idx="22">
                  <c:v>1.7543859649122806E-2</c:v>
                </c:pt>
                <c:pt idx="23">
                  <c:v>1.6194331983805668E-2</c:v>
                </c:pt>
                <c:pt idx="24">
                  <c:v>1.4844804318488529E-2</c:v>
                </c:pt>
                <c:pt idx="25">
                  <c:v>1.3495276653171391E-2</c:v>
                </c:pt>
                <c:pt idx="26">
                  <c:v>8.0971659919028341E-3</c:v>
                </c:pt>
                <c:pt idx="27">
                  <c:v>6.7476383265856954E-3</c:v>
                </c:pt>
                <c:pt idx="28">
                  <c:v>6.7476383265856954E-3</c:v>
                </c:pt>
                <c:pt idx="29">
                  <c:v>5.3981106612685558E-3</c:v>
                </c:pt>
                <c:pt idx="30">
                  <c:v>5.3981106612685558E-3</c:v>
                </c:pt>
                <c:pt idx="31">
                  <c:v>5.3981106612685558E-3</c:v>
                </c:pt>
                <c:pt idx="32">
                  <c:v>4.048582995951417E-3</c:v>
                </c:pt>
                <c:pt idx="33">
                  <c:v>2.6990553306342779E-3</c:v>
                </c:pt>
                <c:pt idx="34">
                  <c:v>2.6990553306342779E-3</c:v>
                </c:pt>
                <c:pt idx="35">
                  <c:v>2.6990553306342779E-3</c:v>
                </c:pt>
                <c:pt idx="36">
                  <c:v>2.6990553306342779E-3</c:v>
                </c:pt>
                <c:pt idx="37">
                  <c:v>1.3495276653171389E-3</c:v>
                </c:pt>
                <c:pt idx="38">
                  <c:v>1.3495276653171389E-3</c:v>
                </c:pt>
                <c:pt idx="39">
                  <c:v>1.3495276653171389E-3</c:v>
                </c:pt>
              </c:numCache>
            </c:numRef>
          </c:val>
          <c:extLst>
            <c:ext xmlns:c16="http://schemas.microsoft.com/office/drawing/2014/chart" uri="{C3380CC4-5D6E-409C-BE32-E72D297353CC}">
              <c16:uniqueId val="{00000058-C2C0-4236-A491-E02A29902E48}"/>
            </c:ext>
          </c:extLst>
        </c:ser>
        <c:dLbls>
          <c:showLegendKey val="0"/>
          <c:showVal val="0"/>
          <c:showCatName val="0"/>
          <c:showSerName val="0"/>
          <c:showPercent val="0"/>
          <c:showBubbleSize val="0"/>
        </c:dLbls>
        <c:gapWidth val="150"/>
        <c:axId val="591849384"/>
        <c:axId val="591846640"/>
      </c:barChart>
      <c:catAx>
        <c:axId val="591849384"/>
        <c:scaling>
          <c:orientation val="maxMin"/>
        </c:scaling>
        <c:delete val="0"/>
        <c:axPos val="l"/>
        <c:numFmt formatCode="General" sourceLinked="0"/>
        <c:majorTickMark val="out"/>
        <c:minorTickMark val="none"/>
        <c:tickLblPos val="nextTo"/>
        <c:crossAx val="591846640"/>
        <c:crosses val="autoZero"/>
        <c:auto val="1"/>
        <c:lblAlgn val="ctr"/>
        <c:lblOffset val="100"/>
        <c:noMultiLvlLbl val="0"/>
      </c:catAx>
      <c:valAx>
        <c:axId val="591846640"/>
        <c:scaling>
          <c:orientation val="minMax"/>
        </c:scaling>
        <c:delete val="1"/>
        <c:axPos val="t"/>
        <c:numFmt formatCode="0%" sourceLinked="1"/>
        <c:majorTickMark val="out"/>
        <c:minorTickMark val="none"/>
        <c:tickLblPos val="nextTo"/>
        <c:crossAx val="59184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Verbatim Distribution by  Top Box Impact Points and Survey Frequency %</a:t>
            </a:r>
            <a:endParaRPr lang="en-US" sz="1200"/>
          </a:p>
        </c:rich>
      </c:tx>
      <c:overlay val="0"/>
    </c:title>
    <c:autoTitleDeleted val="0"/>
    <c:plotArea>
      <c:layout>
        <c:manualLayout>
          <c:layoutTarget val="inner"/>
          <c:xMode val="edge"/>
          <c:yMode val="edge"/>
          <c:x val="8.0086855919325878E-2"/>
          <c:y val="9.7993337371290123E-2"/>
          <c:w val="0.8466647528433946"/>
          <c:h val="0.46454618172728407"/>
        </c:manualLayout>
      </c:layout>
      <c:areaChart>
        <c:grouping val="standard"/>
        <c:varyColors val="0"/>
        <c:ser>
          <c:idx val="1"/>
          <c:order val="1"/>
          <c:tx>
            <c:strRef>
              <c:f>Output!$H$13</c:f>
              <c:strCache>
                <c:ptCount val="1"/>
                <c:pt idx="0">
                  <c:v>Survey Frequency %</c:v>
                </c:pt>
              </c:strCache>
            </c:strRef>
          </c:tx>
          <c:spPr>
            <a:solidFill>
              <a:schemeClr val="bg1">
                <a:lumMod val="65000"/>
              </a:schemeClr>
            </a:solidFill>
          </c:spPr>
          <c:cat>
            <c:strRef>
              <c:f>[0]!ch_cats</c:f>
              <c:strCache>
                <c:ptCount val="40"/>
                <c:pt idx="0">
                  <c:v>General dissatisfaction</c:v>
                </c:pt>
                <c:pt idx="1">
                  <c:v>Store issues</c:v>
                </c:pt>
                <c:pt idx="2">
                  <c:v>Time to resolve</c:v>
                </c:pt>
                <c:pt idx="3">
                  <c:v>Warranty, exchange, return</c:v>
                </c:pt>
                <c:pt idx="4">
                  <c:v>Credits, refunds, discounts, price match</c:v>
                </c:pt>
                <c:pt idx="5">
                  <c:v>Follow-up, keeping promises</c:v>
                </c:pt>
                <c:pt idx="6">
                  <c:v>Resolution</c:v>
                </c:pt>
                <c:pt idx="7">
                  <c:v>Product/services</c:v>
                </c:pt>
                <c:pt idx="8">
                  <c:v>Soft skills</c:v>
                </c:pt>
                <c:pt idx="9">
                  <c:v>Escalations</c:v>
                </c:pt>
                <c:pt idx="10">
                  <c:v>Multiple contacts</c:v>
                </c:pt>
                <c:pt idx="11">
                  <c:v>Knowledge</c:v>
                </c:pt>
                <c:pt idx="12">
                  <c:v>Wait time</c:v>
                </c:pt>
                <c:pt idx="13">
                  <c:v>Shipping &amp; delivery</c:v>
                </c:pt>
                <c:pt idx="14">
                  <c:v>Loyalty issues</c:v>
                </c:pt>
                <c:pt idx="15">
                  <c:v>Ownership</c:v>
                </c:pt>
                <c:pt idx="16">
                  <c:v>Transfers, misroutes</c:v>
                </c:pt>
                <c:pt idx="17">
                  <c:v>Ordering, inventory</c:v>
                </c:pt>
                <c:pt idx="18">
                  <c:v>Misinformation</c:v>
                </c:pt>
                <c:pt idx="19">
                  <c:v>Policies</c:v>
                </c:pt>
                <c:pt idx="20">
                  <c:v>Phone/chat connectivity</c:v>
                </c:pt>
                <c:pt idx="21">
                  <c:v>Hang up</c:v>
                </c:pt>
                <c:pt idx="22">
                  <c:v>Language proficiency</c:v>
                </c:pt>
                <c:pt idx="23">
                  <c:v>Price of products and services</c:v>
                </c:pt>
                <c:pt idx="24">
                  <c:v>Web site</c:v>
                </c:pt>
                <c:pt idx="25">
                  <c:v>Professionalism</c:v>
                </c:pt>
                <c:pt idx="26">
                  <c:v>IVR</c:v>
                </c:pt>
                <c:pt idx="27">
                  <c:v>Effort, too hard to get resolution</c:v>
                </c:pt>
                <c:pt idx="28">
                  <c:v>Prefers phone support</c:v>
                </c:pt>
                <c:pt idx="29">
                  <c:v>Accessibility</c:v>
                </c:pt>
                <c:pt idx="30">
                  <c:v>Billing issues</c:v>
                </c:pt>
                <c:pt idx="31">
                  <c:v>Issue with getting parts</c:v>
                </c:pt>
                <c:pt idx="32">
                  <c:v>Sales related issues</c:v>
                </c:pt>
                <c:pt idx="33">
                  <c:v>Authority to resolve</c:v>
                </c:pt>
                <c:pt idx="34">
                  <c:v>Inventory isssue</c:v>
                </c:pt>
                <c:pt idx="35">
                  <c:v>Returns</c:v>
                </c:pt>
                <c:pt idx="36">
                  <c:v>Response times</c:v>
                </c:pt>
                <c:pt idx="37">
                  <c:v>Threats to sue</c:v>
                </c:pt>
                <c:pt idx="38">
                  <c:v>Notification issues</c:v>
                </c:pt>
                <c:pt idx="39">
                  <c:v>Dissatisfied with processes</c:v>
                </c:pt>
              </c:strCache>
            </c:strRef>
          </c:cat>
          <c:val>
            <c:numRef>
              <c:f>[0]!ch_surveyfreq</c:f>
              <c:numCache>
                <c:formatCode>0%</c:formatCode>
                <c:ptCount val="40"/>
                <c:pt idx="0">
                  <c:v>0.28609986504723345</c:v>
                </c:pt>
                <c:pt idx="1">
                  <c:v>0.2253711201079622</c:v>
                </c:pt>
                <c:pt idx="2">
                  <c:v>0.21862348178137653</c:v>
                </c:pt>
                <c:pt idx="3">
                  <c:v>0.18893387314439947</c:v>
                </c:pt>
                <c:pt idx="4">
                  <c:v>0.16599190283400811</c:v>
                </c:pt>
                <c:pt idx="5">
                  <c:v>0.14979757085020243</c:v>
                </c:pt>
                <c:pt idx="6">
                  <c:v>0.12550607287449392</c:v>
                </c:pt>
                <c:pt idx="7">
                  <c:v>0.1214574898785425</c:v>
                </c:pt>
                <c:pt idx="8">
                  <c:v>0.1106612685560054</c:v>
                </c:pt>
                <c:pt idx="9">
                  <c:v>9.9865047233468285E-2</c:v>
                </c:pt>
                <c:pt idx="10">
                  <c:v>9.4466936572199733E-2</c:v>
                </c:pt>
                <c:pt idx="11">
                  <c:v>8.6369770580296892E-2</c:v>
                </c:pt>
                <c:pt idx="12">
                  <c:v>8.0971659919028341E-2</c:v>
                </c:pt>
                <c:pt idx="13">
                  <c:v>6.6126855600539811E-2</c:v>
                </c:pt>
                <c:pt idx="14">
                  <c:v>4.8582995951417005E-2</c:v>
                </c:pt>
                <c:pt idx="15">
                  <c:v>2.9689608636977057E-2</c:v>
                </c:pt>
                <c:pt idx="16">
                  <c:v>2.9689608636977057E-2</c:v>
                </c:pt>
                <c:pt idx="17">
                  <c:v>2.8340080971659919E-2</c:v>
                </c:pt>
                <c:pt idx="18">
                  <c:v>2.564102564102564E-2</c:v>
                </c:pt>
                <c:pt idx="19">
                  <c:v>2.564102564102564E-2</c:v>
                </c:pt>
                <c:pt idx="20">
                  <c:v>1.8893387314439947E-2</c:v>
                </c:pt>
                <c:pt idx="21">
                  <c:v>1.8893387314439947E-2</c:v>
                </c:pt>
                <c:pt idx="22">
                  <c:v>1.7543859649122806E-2</c:v>
                </c:pt>
                <c:pt idx="23">
                  <c:v>1.6194331983805668E-2</c:v>
                </c:pt>
                <c:pt idx="24">
                  <c:v>1.4844804318488529E-2</c:v>
                </c:pt>
                <c:pt idx="25">
                  <c:v>1.3495276653171391E-2</c:v>
                </c:pt>
                <c:pt idx="26">
                  <c:v>8.0971659919028341E-3</c:v>
                </c:pt>
                <c:pt idx="27">
                  <c:v>6.7476383265856954E-3</c:v>
                </c:pt>
                <c:pt idx="28">
                  <c:v>6.7476383265856954E-3</c:v>
                </c:pt>
                <c:pt idx="29">
                  <c:v>5.3981106612685558E-3</c:v>
                </c:pt>
                <c:pt idx="30">
                  <c:v>5.3981106612685558E-3</c:v>
                </c:pt>
                <c:pt idx="31">
                  <c:v>5.3981106612685558E-3</c:v>
                </c:pt>
                <c:pt idx="32">
                  <c:v>4.048582995951417E-3</c:v>
                </c:pt>
                <c:pt idx="33">
                  <c:v>2.6990553306342779E-3</c:v>
                </c:pt>
                <c:pt idx="34">
                  <c:v>2.6990553306342779E-3</c:v>
                </c:pt>
                <c:pt idx="35">
                  <c:v>2.6990553306342779E-3</c:v>
                </c:pt>
                <c:pt idx="36">
                  <c:v>2.6990553306342779E-3</c:v>
                </c:pt>
                <c:pt idx="37">
                  <c:v>1.3495276653171389E-3</c:v>
                </c:pt>
                <c:pt idx="38">
                  <c:v>1.3495276653171389E-3</c:v>
                </c:pt>
                <c:pt idx="39">
                  <c:v>1.3495276653171389E-3</c:v>
                </c:pt>
              </c:numCache>
            </c:numRef>
          </c:val>
          <c:extLst>
            <c:ext xmlns:c16="http://schemas.microsoft.com/office/drawing/2014/chart" uri="{C3380CC4-5D6E-409C-BE32-E72D297353CC}">
              <c16:uniqueId val="{00000000-B674-4BCC-A2A8-6454619FE4C1}"/>
            </c:ext>
          </c:extLst>
        </c:ser>
        <c:dLbls>
          <c:showLegendKey val="0"/>
          <c:showVal val="0"/>
          <c:showCatName val="0"/>
          <c:showSerName val="0"/>
          <c:showPercent val="0"/>
          <c:showBubbleSize val="0"/>
        </c:dLbls>
        <c:axId val="591838408"/>
        <c:axId val="591843504"/>
      </c:areaChart>
      <c:barChart>
        <c:barDir val="col"/>
        <c:grouping val="clustered"/>
        <c:varyColors val="0"/>
        <c:ser>
          <c:idx val="0"/>
          <c:order val="0"/>
          <c:tx>
            <c:v>Top Box Pts.</c:v>
          </c:tx>
          <c:spPr>
            <a:solidFill>
              <a:schemeClr val="tx1"/>
            </a:solidFill>
          </c:spPr>
          <c:invertIfNegative val="0"/>
          <c:dPt>
            <c:idx val="0"/>
            <c:invertIfNegative val="0"/>
            <c:bubble3D val="0"/>
            <c:spPr>
              <a:solidFill>
                <a:srgbClr val="FFCC99"/>
              </a:solidFill>
            </c:spPr>
            <c:extLst>
              <c:ext xmlns:c16="http://schemas.microsoft.com/office/drawing/2014/chart" uri="{C3380CC4-5D6E-409C-BE32-E72D297353CC}">
                <c16:uniqueId val="{00000002-B674-4BCC-A2A8-6454619FE4C1}"/>
              </c:ext>
            </c:extLst>
          </c:dPt>
          <c:dPt>
            <c:idx val="1"/>
            <c:invertIfNegative val="0"/>
            <c:bubble3D val="0"/>
            <c:spPr>
              <a:solidFill>
                <a:srgbClr val="00CCFF"/>
              </a:solidFill>
            </c:spPr>
            <c:extLst>
              <c:ext xmlns:c16="http://schemas.microsoft.com/office/drawing/2014/chart" uri="{C3380CC4-5D6E-409C-BE32-E72D297353CC}">
                <c16:uniqueId val="{00000004-B674-4BCC-A2A8-6454619FE4C1}"/>
              </c:ext>
            </c:extLst>
          </c:dPt>
          <c:dPt>
            <c:idx val="2"/>
            <c:invertIfNegative val="0"/>
            <c:bubble3D val="0"/>
            <c:spPr>
              <a:solidFill>
                <a:srgbClr val="FFCC99"/>
              </a:solidFill>
            </c:spPr>
            <c:extLst>
              <c:ext xmlns:c16="http://schemas.microsoft.com/office/drawing/2014/chart" uri="{C3380CC4-5D6E-409C-BE32-E72D297353CC}">
                <c16:uniqueId val="{00000006-B674-4BCC-A2A8-6454619FE4C1}"/>
              </c:ext>
            </c:extLst>
          </c:dPt>
          <c:dPt>
            <c:idx val="3"/>
            <c:invertIfNegative val="0"/>
            <c:bubble3D val="0"/>
            <c:spPr>
              <a:solidFill>
                <a:srgbClr val="00CCFF"/>
              </a:solidFill>
            </c:spPr>
            <c:extLst>
              <c:ext xmlns:c16="http://schemas.microsoft.com/office/drawing/2014/chart" uri="{C3380CC4-5D6E-409C-BE32-E72D297353CC}">
                <c16:uniqueId val="{00000008-B674-4BCC-A2A8-6454619FE4C1}"/>
              </c:ext>
            </c:extLst>
          </c:dPt>
          <c:dPt>
            <c:idx val="4"/>
            <c:invertIfNegative val="0"/>
            <c:bubble3D val="0"/>
            <c:spPr>
              <a:solidFill>
                <a:srgbClr val="00CCFF"/>
              </a:solidFill>
            </c:spPr>
            <c:extLst>
              <c:ext xmlns:c16="http://schemas.microsoft.com/office/drawing/2014/chart" uri="{C3380CC4-5D6E-409C-BE32-E72D297353CC}">
                <c16:uniqueId val="{0000000A-B674-4BCC-A2A8-6454619FE4C1}"/>
              </c:ext>
            </c:extLst>
          </c:dPt>
          <c:dPt>
            <c:idx val="5"/>
            <c:invertIfNegative val="0"/>
            <c:bubble3D val="0"/>
            <c:spPr>
              <a:solidFill>
                <a:srgbClr val="FFCC99"/>
              </a:solidFill>
            </c:spPr>
            <c:extLst>
              <c:ext xmlns:c16="http://schemas.microsoft.com/office/drawing/2014/chart" uri="{C3380CC4-5D6E-409C-BE32-E72D297353CC}">
                <c16:uniqueId val="{0000000C-B674-4BCC-A2A8-6454619FE4C1}"/>
              </c:ext>
            </c:extLst>
          </c:dPt>
          <c:dPt>
            <c:idx val="6"/>
            <c:invertIfNegative val="0"/>
            <c:bubble3D val="0"/>
            <c:spPr>
              <a:solidFill>
                <a:srgbClr val="FFCC99"/>
              </a:solidFill>
            </c:spPr>
            <c:extLst>
              <c:ext xmlns:c16="http://schemas.microsoft.com/office/drawing/2014/chart" uri="{C3380CC4-5D6E-409C-BE32-E72D297353CC}">
                <c16:uniqueId val="{0000000E-B674-4BCC-A2A8-6454619FE4C1}"/>
              </c:ext>
            </c:extLst>
          </c:dPt>
          <c:dPt>
            <c:idx val="7"/>
            <c:invertIfNegative val="0"/>
            <c:bubble3D val="0"/>
            <c:spPr>
              <a:solidFill>
                <a:srgbClr val="00CCFF"/>
              </a:solidFill>
            </c:spPr>
            <c:extLst>
              <c:ext xmlns:c16="http://schemas.microsoft.com/office/drawing/2014/chart" uri="{C3380CC4-5D6E-409C-BE32-E72D297353CC}">
                <c16:uniqueId val="{00000010-B674-4BCC-A2A8-6454619FE4C1}"/>
              </c:ext>
            </c:extLst>
          </c:dPt>
          <c:dPt>
            <c:idx val="8"/>
            <c:invertIfNegative val="0"/>
            <c:bubble3D val="0"/>
            <c:spPr>
              <a:solidFill>
                <a:srgbClr val="FF0000"/>
              </a:solidFill>
            </c:spPr>
            <c:extLst>
              <c:ext xmlns:c16="http://schemas.microsoft.com/office/drawing/2014/chart" uri="{C3380CC4-5D6E-409C-BE32-E72D297353CC}">
                <c16:uniqueId val="{00000012-B674-4BCC-A2A8-6454619FE4C1}"/>
              </c:ext>
            </c:extLst>
          </c:dPt>
          <c:dPt>
            <c:idx val="9"/>
            <c:invertIfNegative val="0"/>
            <c:bubble3D val="0"/>
            <c:spPr>
              <a:solidFill>
                <a:srgbClr val="00CCFF"/>
              </a:solidFill>
            </c:spPr>
            <c:extLst>
              <c:ext xmlns:c16="http://schemas.microsoft.com/office/drawing/2014/chart" uri="{C3380CC4-5D6E-409C-BE32-E72D297353CC}">
                <c16:uniqueId val="{00000014-B674-4BCC-A2A8-6454619FE4C1}"/>
              </c:ext>
            </c:extLst>
          </c:dPt>
          <c:dPt>
            <c:idx val="10"/>
            <c:invertIfNegative val="0"/>
            <c:bubble3D val="0"/>
            <c:spPr>
              <a:solidFill>
                <a:srgbClr val="FFCC99"/>
              </a:solidFill>
            </c:spPr>
            <c:extLst>
              <c:ext xmlns:c16="http://schemas.microsoft.com/office/drawing/2014/chart" uri="{C3380CC4-5D6E-409C-BE32-E72D297353CC}">
                <c16:uniqueId val="{00000016-B674-4BCC-A2A8-6454619FE4C1}"/>
              </c:ext>
            </c:extLst>
          </c:dPt>
          <c:dPt>
            <c:idx val="11"/>
            <c:invertIfNegative val="0"/>
            <c:bubble3D val="0"/>
            <c:spPr>
              <a:solidFill>
                <a:srgbClr val="FF0000"/>
              </a:solidFill>
            </c:spPr>
            <c:extLst>
              <c:ext xmlns:c16="http://schemas.microsoft.com/office/drawing/2014/chart" uri="{C3380CC4-5D6E-409C-BE32-E72D297353CC}">
                <c16:uniqueId val="{00000018-B674-4BCC-A2A8-6454619FE4C1}"/>
              </c:ext>
            </c:extLst>
          </c:dPt>
          <c:dPt>
            <c:idx val="12"/>
            <c:invertIfNegative val="0"/>
            <c:bubble3D val="0"/>
            <c:spPr>
              <a:solidFill>
                <a:srgbClr val="00CCFF"/>
              </a:solidFill>
            </c:spPr>
            <c:extLst>
              <c:ext xmlns:c16="http://schemas.microsoft.com/office/drawing/2014/chart" uri="{C3380CC4-5D6E-409C-BE32-E72D297353CC}">
                <c16:uniqueId val="{0000001A-B674-4BCC-A2A8-6454619FE4C1}"/>
              </c:ext>
            </c:extLst>
          </c:dPt>
          <c:dPt>
            <c:idx val="13"/>
            <c:invertIfNegative val="0"/>
            <c:bubble3D val="0"/>
            <c:spPr>
              <a:solidFill>
                <a:srgbClr val="00CCFF"/>
              </a:solidFill>
            </c:spPr>
            <c:extLst>
              <c:ext xmlns:c16="http://schemas.microsoft.com/office/drawing/2014/chart" uri="{C3380CC4-5D6E-409C-BE32-E72D297353CC}">
                <c16:uniqueId val="{0000001C-B674-4BCC-A2A8-6454619FE4C1}"/>
              </c:ext>
            </c:extLst>
          </c:dPt>
          <c:dPt>
            <c:idx val="14"/>
            <c:invertIfNegative val="0"/>
            <c:bubble3D val="0"/>
            <c:spPr>
              <a:solidFill>
                <a:srgbClr val="00CCFF"/>
              </a:solidFill>
            </c:spPr>
            <c:extLst>
              <c:ext xmlns:c16="http://schemas.microsoft.com/office/drawing/2014/chart" uri="{C3380CC4-5D6E-409C-BE32-E72D297353CC}">
                <c16:uniqueId val="{0000001E-B674-4BCC-A2A8-6454619FE4C1}"/>
              </c:ext>
            </c:extLst>
          </c:dPt>
          <c:dPt>
            <c:idx val="15"/>
            <c:invertIfNegative val="0"/>
            <c:bubble3D val="0"/>
            <c:spPr>
              <a:solidFill>
                <a:srgbClr val="FF0000"/>
              </a:solidFill>
            </c:spPr>
            <c:extLst>
              <c:ext xmlns:c16="http://schemas.microsoft.com/office/drawing/2014/chart" uri="{C3380CC4-5D6E-409C-BE32-E72D297353CC}">
                <c16:uniqueId val="{00000020-B674-4BCC-A2A8-6454619FE4C1}"/>
              </c:ext>
            </c:extLst>
          </c:dPt>
          <c:dPt>
            <c:idx val="16"/>
            <c:invertIfNegative val="0"/>
            <c:bubble3D val="0"/>
            <c:spPr>
              <a:solidFill>
                <a:srgbClr val="FF0000"/>
              </a:solidFill>
            </c:spPr>
            <c:extLst>
              <c:ext xmlns:c16="http://schemas.microsoft.com/office/drawing/2014/chart" uri="{C3380CC4-5D6E-409C-BE32-E72D297353CC}">
                <c16:uniqueId val="{00000022-B674-4BCC-A2A8-6454619FE4C1}"/>
              </c:ext>
            </c:extLst>
          </c:dPt>
          <c:dPt>
            <c:idx val="17"/>
            <c:invertIfNegative val="0"/>
            <c:bubble3D val="0"/>
            <c:spPr>
              <a:solidFill>
                <a:srgbClr val="00CCFF"/>
              </a:solidFill>
            </c:spPr>
            <c:extLst>
              <c:ext xmlns:c16="http://schemas.microsoft.com/office/drawing/2014/chart" uri="{C3380CC4-5D6E-409C-BE32-E72D297353CC}">
                <c16:uniqueId val="{00000024-B674-4BCC-A2A8-6454619FE4C1}"/>
              </c:ext>
            </c:extLst>
          </c:dPt>
          <c:dPt>
            <c:idx val="18"/>
            <c:invertIfNegative val="0"/>
            <c:bubble3D val="0"/>
            <c:spPr>
              <a:solidFill>
                <a:srgbClr val="FFCC99"/>
              </a:solidFill>
            </c:spPr>
            <c:extLst>
              <c:ext xmlns:c16="http://schemas.microsoft.com/office/drawing/2014/chart" uri="{C3380CC4-5D6E-409C-BE32-E72D297353CC}">
                <c16:uniqueId val="{00000026-B674-4BCC-A2A8-6454619FE4C1}"/>
              </c:ext>
            </c:extLst>
          </c:dPt>
          <c:dPt>
            <c:idx val="19"/>
            <c:invertIfNegative val="0"/>
            <c:bubble3D val="0"/>
            <c:spPr>
              <a:solidFill>
                <a:srgbClr val="00CCFF"/>
              </a:solidFill>
            </c:spPr>
            <c:extLst>
              <c:ext xmlns:c16="http://schemas.microsoft.com/office/drawing/2014/chart" uri="{C3380CC4-5D6E-409C-BE32-E72D297353CC}">
                <c16:uniqueId val="{00000028-B674-4BCC-A2A8-6454619FE4C1}"/>
              </c:ext>
            </c:extLst>
          </c:dPt>
          <c:dPt>
            <c:idx val="20"/>
            <c:invertIfNegative val="0"/>
            <c:bubble3D val="0"/>
            <c:spPr>
              <a:solidFill>
                <a:srgbClr val="00CCFF"/>
              </a:solidFill>
            </c:spPr>
            <c:extLst>
              <c:ext xmlns:c16="http://schemas.microsoft.com/office/drawing/2014/chart" uri="{C3380CC4-5D6E-409C-BE32-E72D297353CC}">
                <c16:uniqueId val="{0000002A-B674-4BCC-A2A8-6454619FE4C1}"/>
              </c:ext>
            </c:extLst>
          </c:dPt>
          <c:dPt>
            <c:idx val="21"/>
            <c:invertIfNegative val="0"/>
            <c:bubble3D val="0"/>
            <c:spPr>
              <a:solidFill>
                <a:srgbClr val="FF0000"/>
              </a:solidFill>
            </c:spPr>
            <c:extLst>
              <c:ext xmlns:c16="http://schemas.microsoft.com/office/drawing/2014/chart" uri="{C3380CC4-5D6E-409C-BE32-E72D297353CC}">
                <c16:uniqueId val="{0000002C-B674-4BCC-A2A8-6454619FE4C1}"/>
              </c:ext>
            </c:extLst>
          </c:dPt>
          <c:dPt>
            <c:idx val="22"/>
            <c:invertIfNegative val="0"/>
            <c:bubble3D val="0"/>
            <c:spPr>
              <a:solidFill>
                <a:srgbClr val="FF0000"/>
              </a:solidFill>
            </c:spPr>
            <c:extLst>
              <c:ext xmlns:c16="http://schemas.microsoft.com/office/drawing/2014/chart" uri="{C3380CC4-5D6E-409C-BE32-E72D297353CC}">
                <c16:uniqueId val="{0000002E-B674-4BCC-A2A8-6454619FE4C1}"/>
              </c:ext>
            </c:extLst>
          </c:dPt>
          <c:dPt>
            <c:idx val="23"/>
            <c:invertIfNegative val="0"/>
            <c:bubble3D val="0"/>
            <c:spPr>
              <a:solidFill>
                <a:srgbClr val="00CCFF"/>
              </a:solidFill>
            </c:spPr>
            <c:extLst>
              <c:ext xmlns:c16="http://schemas.microsoft.com/office/drawing/2014/chart" uri="{C3380CC4-5D6E-409C-BE32-E72D297353CC}">
                <c16:uniqueId val="{00000030-B674-4BCC-A2A8-6454619FE4C1}"/>
              </c:ext>
            </c:extLst>
          </c:dPt>
          <c:dPt>
            <c:idx val="24"/>
            <c:invertIfNegative val="0"/>
            <c:bubble3D val="0"/>
            <c:spPr>
              <a:solidFill>
                <a:srgbClr val="00CCFF"/>
              </a:solidFill>
            </c:spPr>
            <c:extLst>
              <c:ext xmlns:c16="http://schemas.microsoft.com/office/drawing/2014/chart" uri="{C3380CC4-5D6E-409C-BE32-E72D297353CC}">
                <c16:uniqueId val="{00000032-B674-4BCC-A2A8-6454619FE4C1}"/>
              </c:ext>
            </c:extLst>
          </c:dPt>
          <c:dPt>
            <c:idx val="25"/>
            <c:invertIfNegative val="0"/>
            <c:bubble3D val="0"/>
            <c:spPr>
              <a:solidFill>
                <a:srgbClr val="FF0000"/>
              </a:solidFill>
            </c:spPr>
            <c:extLst>
              <c:ext xmlns:c16="http://schemas.microsoft.com/office/drawing/2014/chart" uri="{C3380CC4-5D6E-409C-BE32-E72D297353CC}">
                <c16:uniqueId val="{00000034-B674-4BCC-A2A8-6454619FE4C1}"/>
              </c:ext>
            </c:extLst>
          </c:dPt>
          <c:dPt>
            <c:idx val="26"/>
            <c:invertIfNegative val="0"/>
            <c:bubble3D val="0"/>
            <c:spPr>
              <a:solidFill>
                <a:srgbClr val="00CCFF"/>
              </a:solidFill>
            </c:spPr>
            <c:extLst>
              <c:ext xmlns:c16="http://schemas.microsoft.com/office/drawing/2014/chart" uri="{C3380CC4-5D6E-409C-BE32-E72D297353CC}">
                <c16:uniqueId val="{00000036-B674-4BCC-A2A8-6454619FE4C1}"/>
              </c:ext>
            </c:extLst>
          </c:dPt>
          <c:dPt>
            <c:idx val="27"/>
            <c:invertIfNegative val="0"/>
            <c:bubble3D val="0"/>
            <c:spPr>
              <a:solidFill>
                <a:srgbClr val="FFCC99"/>
              </a:solidFill>
            </c:spPr>
            <c:extLst>
              <c:ext xmlns:c16="http://schemas.microsoft.com/office/drawing/2014/chart" uri="{C3380CC4-5D6E-409C-BE32-E72D297353CC}">
                <c16:uniqueId val="{00000038-B674-4BCC-A2A8-6454619FE4C1}"/>
              </c:ext>
            </c:extLst>
          </c:dPt>
          <c:dPt>
            <c:idx val="28"/>
            <c:invertIfNegative val="0"/>
            <c:bubble3D val="0"/>
            <c:spPr>
              <a:solidFill>
                <a:srgbClr val="00CCFF"/>
              </a:solidFill>
            </c:spPr>
            <c:extLst>
              <c:ext xmlns:c16="http://schemas.microsoft.com/office/drawing/2014/chart" uri="{C3380CC4-5D6E-409C-BE32-E72D297353CC}">
                <c16:uniqueId val="{0000003A-B674-4BCC-A2A8-6454619FE4C1}"/>
              </c:ext>
            </c:extLst>
          </c:dPt>
          <c:dPt>
            <c:idx val="29"/>
            <c:invertIfNegative val="0"/>
            <c:bubble3D val="0"/>
            <c:spPr>
              <a:solidFill>
                <a:srgbClr val="00CCFF"/>
              </a:solidFill>
            </c:spPr>
            <c:extLst>
              <c:ext xmlns:c16="http://schemas.microsoft.com/office/drawing/2014/chart" uri="{C3380CC4-5D6E-409C-BE32-E72D297353CC}">
                <c16:uniqueId val="{0000003C-B674-4BCC-A2A8-6454619FE4C1}"/>
              </c:ext>
            </c:extLst>
          </c:dPt>
          <c:dPt>
            <c:idx val="30"/>
            <c:invertIfNegative val="0"/>
            <c:bubble3D val="0"/>
            <c:spPr>
              <a:solidFill>
                <a:srgbClr val="00CCFF"/>
              </a:solidFill>
            </c:spPr>
            <c:extLst>
              <c:ext xmlns:c16="http://schemas.microsoft.com/office/drawing/2014/chart" uri="{C3380CC4-5D6E-409C-BE32-E72D297353CC}">
                <c16:uniqueId val="{0000003E-B674-4BCC-A2A8-6454619FE4C1}"/>
              </c:ext>
            </c:extLst>
          </c:dPt>
          <c:dPt>
            <c:idx val="31"/>
            <c:invertIfNegative val="0"/>
            <c:bubble3D val="0"/>
            <c:spPr>
              <a:solidFill>
                <a:srgbClr val="00CCFF"/>
              </a:solidFill>
            </c:spPr>
            <c:extLst>
              <c:ext xmlns:c16="http://schemas.microsoft.com/office/drawing/2014/chart" uri="{C3380CC4-5D6E-409C-BE32-E72D297353CC}">
                <c16:uniqueId val="{00000040-B674-4BCC-A2A8-6454619FE4C1}"/>
              </c:ext>
            </c:extLst>
          </c:dPt>
          <c:dPt>
            <c:idx val="32"/>
            <c:invertIfNegative val="0"/>
            <c:bubble3D val="0"/>
            <c:spPr>
              <a:solidFill>
                <a:srgbClr val="FFCC99"/>
              </a:solidFill>
            </c:spPr>
            <c:extLst>
              <c:ext xmlns:c16="http://schemas.microsoft.com/office/drawing/2014/chart" uri="{C3380CC4-5D6E-409C-BE32-E72D297353CC}">
                <c16:uniqueId val="{00000042-B674-4BCC-A2A8-6454619FE4C1}"/>
              </c:ext>
            </c:extLst>
          </c:dPt>
          <c:dPt>
            <c:idx val="33"/>
            <c:invertIfNegative val="0"/>
            <c:bubble3D val="0"/>
            <c:spPr>
              <a:solidFill>
                <a:srgbClr val="FFCC99"/>
              </a:solidFill>
            </c:spPr>
            <c:extLst>
              <c:ext xmlns:c16="http://schemas.microsoft.com/office/drawing/2014/chart" uri="{C3380CC4-5D6E-409C-BE32-E72D297353CC}">
                <c16:uniqueId val="{00000044-B674-4BCC-A2A8-6454619FE4C1}"/>
              </c:ext>
            </c:extLst>
          </c:dPt>
          <c:dPt>
            <c:idx val="34"/>
            <c:invertIfNegative val="0"/>
            <c:bubble3D val="0"/>
            <c:spPr>
              <a:solidFill>
                <a:srgbClr val="00CCFF"/>
              </a:solidFill>
            </c:spPr>
            <c:extLst>
              <c:ext xmlns:c16="http://schemas.microsoft.com/office/drawing/2014/chart" uri="{C3380CC4-5D6E-409C-BE32-E72D297353CC}">
                <c16:uniqueId val="{00000046-B674-4BCC-A2A8-6454619FE4C1}"/>
              </c:ext>
            </c:extLst>
          </c:dPt>
          <c:dPt>
            <c:idx val="35"/>
            <c:invertIfNegative val="0"/>
            <c:bubble3D val="0"/>
            <c:spPr>
              <a:solidFill>
                <a:srgbClr val="00CCFF"/>
              </a:solidFill>
            </c:spPr>
            <c:extLst>
              <c:ext xmlns:c16="http://schemas.microsoft.com/office/drawing/2014/chart" uri="{C3380CC4-5D6E-409C-BE32-E72D297353CC}">
                <c16:uniqueId val="{00000048-B674-4BCC-A2A8-6454619FE4C1}"/>
              </c:ext>
            </c:extLst>
          </c:dPt>
          <c:dPt>
            <c:idx val="36"/>
            <c:invertIfNegative val="0"/>
            <c:bubble3D val="0"/>
            <c:spPr>
              <a:solidFill>
                <a:srgbClr val="FF0000"/>
              </a:solidFill>
            </c:spPr>
            <c:extLst>
              <c:ext xmlns:c16="http://schemas.microsoft.com/office/drawing/2014/chart" uri="{C3380CC4-5D6E-409C-BE32-E72D297353CC}">
                <c16:uniqueId val="{0000004A-B674-4BCC-A2A8-6454619FE4C1}"/>
              </c:ext>
            </c:extLst>
          </c:dPt>
          <c:dPt>
            <c:idx val="37"/>
            <c:invertIfNegative val="0"/>
            <c:bubble3D val="0"/>
            <c:spPr>
              <a:solidFill>
                <a:srgbClr val="00CCFF"/>
              </a:solidFill>
            </c:spPr>
            <c:extLst>
              <c:ext xmlns:c16="http://schemas.microsoft.com/office/drawing/2014/chart" uri="{C3380CC4-5D6E-409C-BE32-E72D297353CC}">
                <c16:uniqueId val="{0000004C-B674-4BCC-A2A8-6454619FE4C1}"/>
              </c:ext>
            </c:extLst>
          </c:dPt>
          <c:dPt>
            <c:idx val="38"/>
            <c:invertIfNegative val="0"/>
            <c:bubble3D val="0"/>
            <c:spPr>
              <a:solidFill>
                <a:srgbClr val="00CCFF"/>
              </a:solidFill>
            </c:spPr>
            <c:extLst>
              <c:ext xmlns:c16="http://schemas.microsoft.com/office/drawing/2014/chart" uri="{C3380CC4-5D6E-409C-BE32-E72D297353CC}">
                <c16:uniqueId val="{0000004E-B674-4BCC-A2A8-6454619FE4C1}"/>
              </c:ext>
            </c:extLst>
          </c:dPt>
          <c:dPt>
            <c:idx val="39"/>
            <c:invertIfNegative val="0"/>
            <c:bubble3D val="0"/>
            <c:spPr>
              <a:solidFill>
                <a:srgbClr val="00CCFF"/>
              </a:solidFill>
            </c:spPr>
            <c:extLst>
              <c:ext xmlns:c16="http://schemas.microsoft.com/office/drawing/2014/chart" uri="{C3380CC4-5D6E-409C-BE32-E72D297353CC}">
                <c16:uniqueId val="{00000050-B674-4BCC-A2A8-6454619FE4C1}"/>
              </c:ext>
            </c:extLst>
          </c:dPt>
          <c:dPt>
            <c:idx val="40"/>
            <c:invertIfNegative val="0"/>
            <c:bubble3D val="0"/>
            <c:spPr>
              <a:solidFill>
                <a:srgbClr val="00CCFF"/>
              </a:solidFill>
            </c:spPr>
            <c:extLst>
              <c:ext xmlns:c16="http://schemas.microsoft.com/office/drawing/2014/chart" uri="{C3380CC4-5D6E-409C-BE32-E72D297353CC}">
                <c16:uniqueId val="{00000052-B674-4BCC-A2A8-6454619FE4C1}"/>
              </c:ext>
            </c:extLst>
          </c:dPt>
          <c:dPt>
            <c:idx val="41"/>
            <c:invertIfNegative val="0"/>
            <c:bubble3D val="0"/>
            <c:spPr>
              <a:solidFill>
                <a:srgbClr val="00CCFF"/>
              </a:solidFill>
            </c:spPr>
            <c:extLst>
              <c:ext xmlns:c16="http://schemas.microsoft.com/office/drawing/2014/chart" uri="{C3380CC4-5D6E-409C-BE32-E72D297353CC}">
                <c16:uniqueId val="{00000054-B674-4BCC-A2A8-6454619FE4C1}"/>
              </c:ext>
            </c:extLst>
          </c:dPt>
          <c:dPt>
            <c:idx val="42"/>
            <c:invertIfNegative val="0"/>
            <c:bubble3D val="0"/>
            <c:spPr>
              <a:solidFill>
                <a:srgbClr val="00CCFF"/>
              </a:solidFill>
            </c:spPr>
            <c:extLst>
              <c:ext xmlns:c16="http://schemas.microsoft.com/office/drawing/2014/chart" uri="{C3380CC4-5D6E-409C-BE32-E72D297353CC}">
                <c16:uniqueId val="{00000056-B674-4BCC-A2A8-6454619FE4C1}"/>
              </c:ext>
            </c:extLst>
          </c:dPt>
          <c:dPt>
            <c:idx val="43"/>
            <c:invertIfNegative val="0"/>
            <c:bubble3D val="0"/>
            <c:spPr>
              <a:solidFill>
                <a:srgbClr val="00CCFF"/>
              </a:solidFill>
            </c:spPr>
            <c:extLst>
              <c:ext xmlns:c16="http://schemas.microsoft.com/office/drawing/2014/chart" uri="{C3380CC4-5D6E-409C-BE32-E72D297353CC}">
                <c16:uniqueId val="{00000058-B674-4BCC-A2A8-6454619FE4C1}"/>
              </c:ext>
            </c:extLst>
          </c:dPt>
          <c:dLbls>
            <c:numFmt formatCode="0.0;\-0.0;" sourceLinked="0"/>
            <c:spPr>
              <a:noFill/>
              <a:ln>
                <a:noFill/>
              </a:ln>
              <a:effectLst/>
            </c:spPr>
            <c:txPr>
              <a:bodyPr/>
              <a:lstStyle/>
              <a:p>
                <a:pPr>
                  <a:defRPr sz="1050" b="0">
                    <a:solidFill>
                      <a:schemeClr val="tx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[0]!ch_cats</c:f>
              <c:strCache>
                <c:ptCount val="40"/>
                <c:pt idx="0">
                  <c:v>General dissatisfaction</c:v>
                </c:pt>
                <c:pt idx="1">
                  <c:v>Store issues</c:v>
                </c:pt>
                <c:pt idx="2">
                  <c:v>Time to resolve</c:v>
                </c:pt>
                <c:pt idx="3">
                  <c:v>Warranty, exchange, return</c:v>
                </c:pt>
                <c:pt idx="4">
                  <c:v>Credits, refunds, discounts, price match</c:v>
                </c:pt>
                <c:pt idx="5">
                  <c:v>Follow-up, keeping promises</c:v>
                </c:pt>
                <c:pt idx="6">
                  <c:v>Resolution</c:v>
                </c:pt>
                <c:pt idx="7">
                  <c:v>Product/services</c:v>
                </c:pt>
                <c:pt idx="8">
                  <c:v>Soft skills</c:v>
                </c:pt>
                <c:pt idx="9">
                  <c:v>Escalations</c:v>
                </c:pt>
                <c:pt idx="10">
                  <c:v>Multiple contacts</c:v>
                </c:pt>
                <c:pt idx="11">
                  <c:v>Knowledge</c:v>
                </c:pt>
                <c:pt idx="12">
                  <c:v>Wait time</c:v>
                </c:pt>
                <c:pt idx="13">
                  <c:v>Shipping &amp; delivery</c:v>
                </c:pt>
                <c:pt idx="14">
                  <c:v>Loyalty issues</c:v>
                </c:pt>
                <c:pt idx="15">
                  <c:v>Ownership</c:v>
                </c:pt>
                <c:pt idx="16">
                  <c:v>Transfers, misroutes</c:v>
                </c:pt>
                <c:pt idx="17">
                  <c:v>Ordering, inventory</c:v>
                </c:pt>
                <c:pt idx="18">
                  <c:v>Misinformation</c:v>
                </c:pt>
                <c:pt idx="19">
                  <c:v>Policies</c:v>
                </c:pt>
                <c:pt idx="20">
                  <c:v>Phone/chat connectivity</c:v>
                </c:pt>
                <c:pt idx="21">
                  <c:v>Hang up</c:v>
                </c:pt>
                <c:pt idx="22">
                  <c:v>Language proficiency</c:v>
                </c:pt>
                <c:pt idx="23">
                  <c:v>Price of products and services</c:v>
                </c:pt>
                <c:pt idx="24">
                  <c:v>Web site</c:v>
                </c:pt>
                <c:pt idx="25">
                  <c:v>Professionalism</c:v>
                </c:pt>
                <c:pt idx="26">
                  <c:v>IVR</c:v>
                </c:pt>
                <c:pt idx="27">
                  <c:v>Effort, too hard to get resolution</c:v>
                </c:pt>
                <c:pt idx="28">
                  <c:v>Prefers phone support</c:v>
                </c:pt>
                <c:pt idx="29">
                  <c:v>Accessibility</c:v>
                </c:pt>
                <c:pt idx="30">
                  <c:v>Billing issues</c:v>
                </c:pt>
                <c:pt idx="31">
                  <c:v>Issue with getting parts</c:v>
                </c:pt>
                <c:pt idx="32">
                  <c:v>Sales related issues</c:v>
                </c:pt>
                <c:pt idx="33">
                  <c:v>Authority to resolve</c:v>
                </c:pt>
                <c:pt idx="34">
                  <c:v>Inventory isssue</c:v>
                </c:pt>
                <c:pt idx="35">
                  <c:v>Returns</c:v>
                </c:pt>
                <c:pt idx="36">
                  <c:v>Response times</c:v>
                </c:pt>
                <c:pt idx="37">
                  <c:v>Threats to sue</c:v>
                </c:pt>
                <c:pt idx="38">
                  <c:v>Notification issues</c:v>
                </c:pt>
                <c:pt idx="39">
                  <c:v>Dissatisfied with processes</c:v>
                </c:pt>
              </c:strCache>
            </c:strRef>
          </c:cat>
          <c:val>
            <c:numRef>
              <c:f>[0]!ch_tb</c:f>
              <c:numCache>
                <c:formatCode>0.0</c:formatCode>
                <c:ptCount val="40"/>
              </c:numCache>
            </c:numRef>
          </c:val>
          <c:extLst>
            <c:ext xmlns:c16="http://schemas.microsoft.com/office/drawing/2014/chart" uri="{C3380CC4-5D6E-409C-BE32-E72D297353CC}">
              <c16:uniqueId val="{00000059-B674-4BCC-A2A8-6454619FE4C1}"/>
            </c:ext>
          </c:extLst>
        </c:ser>
        <c:dLbls>
          <c:showLegendKey val="0"/>
          <c:showVal val="0"/>
          <c:showCatName val="0"/>
          <c:showSerName val="0"/>
          <c:showPercent val="0"/>
          <c:showBubbleSize val="0"/>
        </c:dLbls>
        <c:gapWidth val="65"/>
        <c:axId val="591839584"/>
        <c:axId val="591843112"/>
      </c:barChart>
      <c:catAx>
        <c:axId val="591838408"/>
        <c:scaling>
          <c:orientation val="minMax"/>
        </c:scaling>
        <c:delete val="0"/>
        <c:axPos val="b"/>
        <c:numFmt formatCode="General" sourceLinked="0"/>
        <c:majorTickMark val="out"/>
        <c:minorTickMark val="none"/>
        <c:tickLblPos val="nextTo"/>
        <c:crossAx val="591843504"/>
        <c:crosses val="autoZero"/>
        <c:auto val="1"/>
        <c:lblAlgn val="ctr"/>
        <c:lblOffset val="100"/>
        <c:noMultiLvlLbl val="0"/>
      </c:catAx>
      <c:valAx>
        <c:axId val="591843504"/>
        <c:scaling>
          <c:orientation val="minMax"/>
        </c:scaling>
        <c:delete val="0"/>
        <c:axPos val="l"/>
        <c:numFmt formatCode="0%" sourceLinked="0"/>
        <c:majorTickMark val="out"/>
        <c:minorTickMark val="none"/>
        <c:tickLblPos val="nextTo"/>
        <c:txPr>
          <a:bodyPr/>
          <a:lstStyle/>
          <a:p>
            <a:pPr>
              <a:defRPr>
                <a:solidFill>
                  <a:schemeClr val="bg1">
                    <a:lumMod val="50000"/>
                  </a:schemeClr>
                </a:solidFill>
              </a:defRPr>
            </a:pPr>
            <a:endParaRPr lang="en-US"/>
          </a:p>
        </c:txPr>
        <c:crossAx val="591838408"/>
        <c:crosses val="autoZero"/>
        <c:crossBetween val="between"/>
      </c:valAx>
      <c:valAx>
        <c:axId val="591843112"/>
        <c:scaling>
          <c:orientation val="minMax"/>
        </c:scaling>
        <c:delete val="0"/>
        <c:axPos val="r"/>
        <c:numFmt formatCode="0.0" sourceLinked="1"/>
        <c:majorTickMark val="none"/>
        <c:minorTickMark val="none"/>
        <c:tickLblPos val="none"/>
        <c:spPr>
          <a:ln>
            <a:noFill/>
          </a:ln>
        </c:spPr>
        <c:crossAx val="591839584"/>
        <c:crosses val="max"/>
        <c:crossBetween val="between"/>
      </c:valAx>
      <c:catAx>
        <c:axId val="591839584"/>
        <c:scaling>
          <c:orientation val="minMax"/>
        </c:scaling>
        <c:delete val="1"/>
        <c:axPos val="b"/>
        <c:numFmt formatCode="General" sourceLinked="1"/>
        <c:majorTickMark val="out"/>
        <c:minorTickMark val="none"/>
        <c:tickLblPos val="nextTo"/>
        <c:crossAx val="591843112"/>
        <c:crosses val="autoZero"/>
        <c:auto val="1"/>
        <c:lblAlgn val="ctr"/>
        <c:lblOffset val="100"/>
        <c:noMultiLvlLbl val="0"/>
      </c:catAx>
    </c:plotArea>
    <c:legend>
      <c:legendPos val="b"/>
      <c:legendEntry>
        <c:idx val="1"/>
        <c:delete val="1"/>
      </c:legendEntry>
      <c:layout>
        <c:manualLayout>
          <c:xMode val="edge"/>
          <c:yMode val="edge"/>
          <c:x val="0.65645645856767909"/>
          <c:y val="0.94850535029275185"/>
          <c:w val="0.33055352455943005"/>
          <c:h val="4.6366444579043008E-2"/>
        </c:manualLayout>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Verbatim</a:t>
            </a:r>
            <a:r>
              <a:rPr lang="en-US" sz="1200" baseline="0"/>
              <a:t> Category by </a:t>
            </a:r>
            <a:r>
              <a:rPr lang="en-US" sz="1200"/>
              <a:t>Cumulative Frequency %</a:t>
            </a:r>
          </a:p>
        </c:rich>
      </c:tx>
      <c:overlay val="0"/>
    </c:title>
    <c:autoTitleDeleted val="0"/>
    <c:plotArea>
      <c:layout>
        <c:manualLayout>
          <c:layoutTarget val="inner"/>
          <c:xMode val="edge"/>
          <c:yMode val="edge"/>
          <c:x val="0.10593285214348207"/>
          <c:y val="0.12475476653562897"/>
          <c:w val="0.77056112614046568"/>
          <c:h val="0.41186574769391854"/>
        </c:manualLayout>
      </c:layout>
      <c:lineChart>
        <c:grouping val="standard"/>
        <c:varyColors val="0"/>
        <c:ser>
          <c:idx val="0"/>
          <c:order val="0"/>
          <c:spPr>
            <a:ln>
              <a:solidFill>
                <a:srgbClr val="C00000"/>
              </a:solidFill>
            </a:ln>
          </c:spPr>
          <c:marker>
            <c:symbol val="circle"/>
            <c:size val="7"/>
            <c:spPr>
              <a:solidFill>
                <a:schemeClr val="bg1"/>
              </a:solidFill>
              <a:ln>
                <a:solidFill>
                  <a:srgbClr val="C00000"/>
                </a:solidFill>
              </a:ln>
            </c:spPr>
          </c:marker>
          <c:dLbls>
            <c:spPr>
              <a:noFill/>
              <a:ln>
                <a:noFill/>
              </a:ln>
              <a:effectLst/>
            </c:spPr>
            <c:txPr>
              <a:bodyPr/>
              <a:lstStyle/>
              <a:p>
                <a:pPr>
                  <a:defRPr>
                    <a:solidFill>
                      <a:schemeClr val="accent2"/>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[0]!ch_cats</c:f>
              <c:strCache>
                <c:ptCount val="40"/>
                <c:pt idx="0">
                  <c:v>General dissatisfaction</c:v>
                </c:pt>
                <c:pt idx="1">
                  <c:v>Store issues</c:v>
                </c:pt>
                <c:pt idx="2">
                  <c:v>Time to resolve</c:v>
                </c:pt>
                <c:pt idx="3">
                  <c:v>Warranty, exchange, return</c:v>
                </c:pt>
                <c:pt idx="4">
                  <c:v>Credits, refunds, discounts, price match</c:v>
                </c:pt>
                <c:pt idx="5">
                  <c:v>Follow-up, keeping promises</c:v>
                </c:pt>
                <c:pt idx="6">
                  <c:v>Resolution</c:v>
                </c:pt>
                <c:pt idx="7">
                  <c:v>Product/services</c:v>
                </c:pt>
                <c:pt idx="8">
                  <c:v>Soft skills</c:v>
                </c:pt>
                <c:pt idx="9">
                  <c:v>Escalations</c:v>
                </c:pt>
                <c:pt idx="10">
                  <c:v>Multiple contacts</c:v>
                </c:pt>
                <c:pt idx="11">
                  <c:v>Knowledge</c:v>
                </c:pt>
                <c:pt idx="12">
                  <c:v>Wait time</c:v>
                </c:pt>
                <c:pt idx="13">
                  <c:v>Shipping &amp; delivery</c:v>
                </c:pt>
                <c:pt idx="14">
                  <c:v>Loyalty issues</c:v>
                </c:pt>
                <c:pt idx="15">
                  <c:v>Ownership</c:v>
                </c:pt>
                <c:pt idx="16">
                  <c:v>Transfers, misroutes</c:v>
                </c:pt>
                <c:pt idx="17">
                  <c:v>Ordering, inventory</c:v>
                </c:pt>
                <c:pt idx="18">
                  <c:v>Misinformation</c:v>
                </c:pt>
                <c:pt idx="19">
                  <c:v>Policies</c:v>
                </c:pt>
                <c:pt idx="20">
                  <c:v>Phone/chat connectivity</c:v>
                </c:pt>
                <c:pt idx="21">
                  <c:v>Hang up</c:v>
                </c:pt>
                <c:pt idx="22">
                  <c:v>Language proficiency</c:v>
                </c:pt>
                <c:pt idx="23">
                  <c:v>Price of products and services</c:v>
                </c:pt>
                <c:pt idx="24">
                  <c:v>Web site</c:v>
                </c:pt>
                <c:pt idx="25">
                  <c:v>Professionalism</c:v>
                </c:pt>
                <c:pt idx="26">
                  <c:v>IVR</c:v>
                </c:pt>
                <c:pt idx="27">
                  <c:v>Effort, too hard to get resolution</c:v>
                </c:pt>
                <c:pt idx="28">
                  <c:v>Prefers phone support</c:v>
                </c:pt>
                <c:pt idx="29">
                  <c:v>Accessibility</c:v>
                </c:pt>
                <c:pt idx="30">
                  <c:v>Billing issues</c:v>
                </c:pt>
                <c:pt idx="31">
                  <c:v>Issue with getting parts</c:v>
                </c:pt>
                <c:pt idx="32">
                  <c:v>Sales related issues</c:v>
                </c:pt>
                <c:pt idx="33">
                  <c:v>Authority to resolve</c:v>
                </c:pt>
                <c:pt idx="34">
                  <c:v>Inventory isssue</c:v>
                </c:pt>
                <c:pt idx="35">
                  <c:v>Returns</c:v>
                </c:pt>
                <c:pt idx="36">
                  <c:v>Response times</c:v>
                </c:pt>
                <c:pt idx="37">
                  <c:v>Threats to sue</c:v>
                </c:pt>
                <c:pt idx="38">
                  <c:v>Notification issues</c:v>
                </c:pt>
                <c:pt idx="39">
                  <c:v>Dissatisfied with processes</c:v>
                </c:pt>
              </c:strCache>
            </c:strRef>
          </c:cat>
          <c:val>
            <c:numRef>
              <c:f>[0]!ch_cumfreq</c:f>
              <c:numCache>
                <c:formatCode>0%</c:formatCode>
                <c:ptCount val="40"/>
                <c:pt idx="0">
                  <c:v>0.12100456621004566</c:v>
                </c:pt>
                <c:pt idx="1">
                  <c:v>0.216324200913242</c:v>
                </c:pt>
                <c:pt idx="2">
                  <c:v>0.30878995433789952</c:v>
                </c:pt>
                <c:pt idx="3">
                  <c:v>0.38869863013698625</c:v>
                </c:pt>
                <c:pt idx="4">
                  <c:v>0.45890410958904104</c:v>
                </c:pt>
                <c:pt idx="5">
                  <c:v>0.52226027397260266</c:v>
                </c:pt>
                <c:pt idx="6">
                  <c:v>0.57534246575342463</c:v>
                </c:pt>
                <c:pt idx="7">
                  <c:v>0.62671232876712324</c:v>
                </c:pt>
                <c:pt idx="8">
                  <c:v>0.67351598173515981</c:v>
                </c:pt>
                <c:pt idx="9">
                  <c:v>0.71575342465753422</c:v>
                </c:pt>
                <c:pt idx="10">
                  <c:v>0.75570776255707761</c:v>
                </c:pt>
                <c:pt idx="11">
                  <c:v>0.79223744292237441</c:v>
                </c:pt>
                <c:pt idx="12">
                  <c:v>0.82648401826484019</c:v>
                </c:pt>
                <c:pt idx="13">
                  <c:v>0.85445205479452058</c:v>
                </c:pt>
                <c:pt idx="14">
                  <c:v>0.875</c:v>
                </c:pt>
                <c:pt idx="15">
                  <c:v>0.88755707762557079</c:v>
                </c:pt>
                <c:pt idx="16">
                  <c:v>0.90011415525114158</c:v>
                </c:pt>
                <c:pt idx="17">
                  <c:v>0.91210045662100458</c:v>
                </c:pt>
                <c:pt idx="18">
                  <c:v>0.92294520547945202</c:v>
                </c:pt>
                <c:pt idx="19">
                  <c:v>0.93378995433789946</c:v>
                </c:pt>
                <c:pt idx="20">
                  <c:v>0.9417808219178081</c:v>
                </c:pt>
                <c:pt idx="21">
                  <c:v>0.94977168949771673</c:v>
                </c:pt>
                <c:pt idx="22">
                  <c:v>0.95719178082191769</c:v>
                </c:pt>
                <c:pt idx="23">
                  <c:v>0.96404109589041087</c:v>
                </c:pt>
                <c:pt idx="24">
                  <c:v>0.97031963470319627</c:v>
                </c:pt>
                <c:pt idx="25">
                  <c:v>0.97602739726027388</c:v>
                </c:pt>
                <c:pt idx="26">
                  <c:v>0.97945205479452047</c:v>
                </c:pt>
                <c:pt idx="27">
                  <c:v>0.98230593607305927</c:v>
                </c:pt>
                <c:pt idx="28">
                  <c:v>0.98515981735159808</c:v>
                </c:pt>
                <c:pt idx="29">
                  <c:v>0.9874429223744291</c:v>
                </c:pt>
                <c:pt idx="30">
                  <c:v>0.98972602739726012</c:v>
                </c:pt>
                <c:pt idx="31">
                  <c:v>0.99200913242009114</c:v>
                </c:pt>
                <c:pt idx="32">
                  <c:v>0.99372146118721438</c:v>
                </c:pt>
                <c:pt idx="33">
                  <c:v>0.99486301369862995</c:v>
                </c:pt>
                <c:pt idx="34">
                  <c:v>0.99600456621004552</c:v>
                </c:pt>
                <c:pt idx="35">
                  <c:v>0.99714611872146108</c:v>
                </c:pt>
                <c:pt idx="36">
                  <c:v>0.99828767123287665</c:v>
                </c:pt>
                <c:pt idx="37">
                  <c:v>0.99885844748858443</c:v>
                </c:pt>
                <c:pt idx="38">
                  <c:v>0.99942922374429222</c:v>
                </c:pt>
                <c:pt idx="39">
                  <c:v>1</c:v>
                </c:pt>
              </c:numCache>
            </c:numRef>
          </c:val>
          <c:smooth val="0"/>
          <c:extLst>
            <c:ext xmlns:c16="http://schemas.microsoft.com/office/drawing/2014/chart" uri="{C3380CC4-5D6E-409C-BE32-E72D297353CC}">
              <c16:uniqueId val="{00000000-5EB8-4BFA-A066-B056194EDD3F}"/>
            </c:ext>
          </c:extLst>
        </c:ser>
        <c:dLbls>
          <c:showLegendKey val="0"/>
          <c:showVal val="0"/>
          <c:showCatName val="0"/>
          <c:showSerName val="0"/>
          <c:showPercent val="0"/>
          <c:showBubbleSize val="0"/>
        </c:dLbls>
        <c:marker val="1"/>
        <c:smooth val="0"/>
        <c:axId val="591841152"/>
        <c:axId val="591841544"/>
      </c:lineChart>
      <c:catAx>
        <c:axId val="591841152"/>
        <c:scaling>
          <c:orientation val="minMax"/>
        </c:scaling>
        <c:delete val="0"/>
        <c:axPos val="b"/>
        <c:numFmt formatCode="General" sourceLinked="0"/>
        <c:majorTickMark val="out"/>
        <c:minorTickMark val="none"/>
        <c:tickLblPos val="nextTo"/>
        <c:crossAx val="591841544"/>
        <c:crosses val="autoZero"/>
        <c:auto val="1"/>
        <c:lblAlgn val="ctr"/>
        <c:lblOffset val="100"/>
        <c:noMultiLvlLbl val="0"/>
      </c:catAx>
      <c:valAx>
        <c:axId val="591841544"/>
        <c:scaling>
          <c:orientation val="minMax"/>
          <c:max val="1.1000000000000001"/>
          <c:min val="0"/>
        </c:scaling>
        <c:delete val="0"/>
        <c:axPos val="l"/>
        <c:majorGridlines>
          <c:spPr>
            <a:ln>
              <a:solidFill>
                <a:schemeClr val="bg1">
                  <a:lumMod val="75000"/>
                </a:schemeClr>
              </a:solidFill>
            </a:ln>
          </c:spPr>
        </c:majorGridlines>
        <c:numFmt formatCode="0%" sourceLinked="1"/>
        <c:majorTickMark val="out"/>
        <c:minorTickMark val="none"/>
        <c:tickLblPos val="nextTo"/>
        <c:spPr>
          <a:ln>
            <a:noFill/>
          </a:ln>
        </c:spPr>
        <c:txPr>
          <a:bodyPr/>
          <a:lstStyle/>
          <a:p>
            <a:pPr>
              <a:defRPr>
                <a:solidFill>
                  <a:schemeClr val="bg1">
                    <a:lumMod val="65000"/>
                  </a:schemeClr>
                </a:solidFill>
              </a:defRPr>
            </a:pPr>
            <a:endParaRPr lang="en-US"/>
          </a:p>
        </c:txPr>
        <c:crossAx val="591841152"/>
        <c:crosses val="autoZero"/>
        <c:crossBetween val="between"/>
        <c:majorUnit val="0.2"/>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Verbatim</a:t>
            </a:r>
            <a:r>
              <a:rPr lang="en-US" sz="1200" baseline="0"/>
              <a:t> Category by </a:t>
            </a:r>
            <a:r>
              <a:rPr lang="en-US" sz="1200"/>
              <a:t>Cumulative Impact %</a:t>
            </a:r>
          </a:p>
        </c:rich>
      </c:tx>
      <c:overlay val="0"/>
    </c:title>
    <c:autoTitleDeleted val="0"/>
    <c:plotArea>
      <c:layout>
        <c:manualLayout>
          <c:layoutTarget val="inner"/>
          <c:xMode val="edge"/>
          <c:yMode val="edge"/>
          <c:x val="0.10593285214348207"/>
          <c:y val="0.12475476653562897"/>
          <c:w val="0.77056112614046568"/>
          <c:h val="0.41186574769391854"/>
        </c:manualLayout>
      </c:layout>
      <c:lineChart>
        <c:grouping val="standard"/>
        <c:varyColors val="0"/>
        <c:ser>
          <c:idx val="0"/>
          <c:order val="0"/>
          <c:spPr>
            <a:ln>
              <a:solidFill>
                <a:srgbClr val="C00000"/>
              </a:solidFill>
            </a:ln>
          </c:spPr>
          <c:marker>
            <c:symbol val="circle"/>
            <c:size val="7"/>
            <c:spPr>
              <a:solidFill>
                <a:schemeClr val="bg1"/>
              </a:solidFill>
              <a:ln>
                <a:solidFill>
                  <a:srgbClr val="C00000"/>
                </a:solidFill>
              </a:ln>
            </c:spPr>
          </c:marker>
          <c:dLbls>
            <c:spPr>
              <a:noFill/>
              <a:ln>
                <a:noFill/>
              </a:ln>
              <a:effectLst/>
            </c:spPr>
            <c:txPr>
              <a:bodyPr/>
              <a:lstStyle/>
              <a:p>
                <a:pPr>
                  <a:defRPr>
                    <a:solidFill>
                      <a:schemeClr val="accent2"/>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[0]!ch_cats</c:f>
              <c:strCache>
                <c:ptCount val="40"/>
                <c:pt idx="0">
                  <c:v>General dissatisfaction</c:v>
                </c:pt>
                <c:pt idx="1">
                  <c:v>Store issues</c:v>
                </c:pt>
                <c:pt idx="2">
                  <c:v>Time to resolve</c:v>
                </c:pt>
                <c:pt idx="3">
                  <c:v>Warranty, exchange, return</c:v>
                </c:pt>
                <c:pt idx="4">
                  <c:v>Credits, refunds, discounts, price match</c:v>
                </c:pt>
                <c:pt idx="5">
                  <c:v>Follow-up, keeping promises</c:v>
                </c:pt>
                <c:pt idx="6">
                  <c:v>Resolution</c:v>
                </c:pt>
                <c:pt idx="7">
                  <c:v>Product/services</c:v>
                </c:pt>
                <c:pt idx="8">
                  <c:v>Soft skills</c:v>
                </c:pt>
                <c:pt idx="9">
                  <c:v>Escalations</c:v>
                </c:pt>
                <c:pt idx="10">
                  <c:v>Multiple contacts</c:v>
                </c:pt>
                <c:pt idx="11">
                  <c:v>Knowledge</c:v>
                </c:pt>
                <c:pt idx="12">
                  <c:v>Wait time</c:v>
                </c:pt>
                <c:pt idx="13">
                  <c:v>Shipping &amp; delivery</c:v>
                </c:pt>
                <c:pt idx="14">
                  <c:v>Loyalty issues</c:v>
                </c:pt>
                <c:pt idx="15">
                  <c:v>Ownership</c:v>
                </c:pt>
                <c:pt idx="16">
                  <c:v>Transfers, misroutes</c:v>
                </c:pt>
                <c:pt idx="17">
                  <c:v>Ordering, inventory</c:v>
                </c:pt>
                <c:pt idx="18">
                  <c:v>Misinformation</c:v>
                </c:pt>
                <c:pt idx="19">
                  <c:v>Policies</c:v>
                </c:pt>
                <c:pt idx="20">
                  <c:v>Phone/chat connectivity</c:v>
                </c:pt>
                <c:pt idx="21">
                  <c:v>Hang up</c:v>
                </c:pt>
                <c:pt idx="22">
                  <c:v>Language proficiency</c:v>
                </c:pt>
                <c:pt idx="23">
                  <c:v>Price of products and services</c:v>
                </c:pt>
                <c:pt idx="24">
                  <c:v>Web site</c:v>
                </c:pt>
                <c:pt idx="25">
                  <c:v>Professionalism</c:v>
                </c:pt>
                <c:pt idx="26">
                  <c:v>IVR</c:v>
                </c:pt>
                <c:pt idx="27">
                  <c:v>Effort, too hard to get resolution</c:v>
                </c:pt>
                <c:pt idx="28">
                  <c:v>Prefers phone support</c:v>
                </c:pt>
                <c:pt idx="29">
                  <c:v>Accessibility</c:v>
                </c:pt>
                <c:pt idx="30">
                  <c:v>Billing issues</c:v>
                </c:pt>
                <c:pt idx="31">
                  <c:v>Issue with getting parts</c:v>
                </c:pt>
                <c:pt idx="32">
                  <c:v>Sales related issues</c:v>
                </c:pt>
                <c:pt idx="33">
                  <c:v>Authority to resolve</c:v>
                </c:pt>
                <c:pt idx="34">
                  <c:v>Inventory isssue</c:v>
                </c:pt>
                <c:pt idx="35">
                  <c:v>Returns</c:v>
                </c:pt>
                <c:pt idx="36">
                  <c:v>Response times</c:v>
                </c:pt>
                <c:pt idx="37">
                  <c:v>Threats to sue</c:v>
                </c:pt>
                <c:pt idx="38">
                  <c:v>Notification issues</c:v>
                </c:pt>
                <c:pt idx="39">
                  <c:v>Dissatisfied with processes</c:v>
                </c:pt>
              </c:strCache>
            </c:strRef>
          </c:cat>
          <c:val>
            <c:numRef>
              <c:f>[0]!ch_cumimp</c:f>
              <c:numCache>
                <c:formatCode>0%</c:formatCode>
                <c:ptCount val="40"/>
              </c:numCache>
            </c:numRef>
          </c:val>
          <c:smooth val="0"/>
          <c:extLst>
            <c:ext xmlns:c16="http://schemas.microsoft.com/office/drawing/2014/chart" uri="{C3380CC4-5D6E-409C-BE32-E72D297353CC}">
              <c16:uniqueId val="{00000000-7F53-4DC1-9C9D-044D644CAB17}"/>
            </c:ext>
          </c:extLst>
        </c:ser>
        <c:dLbls>
          <c:showLegendKey val="0"/>
          <c:showVal val="0"/>
          <c:showCatName val="0"/>
          <c:showSerName val="0"/>
          <c:showPercent val="0"/>
          <c:showBubbleSize val="0"/>
        </c:dLbls>
        <c:marker val="1"/>
        <c:smooth val="0"/>
        <c:axId val="591846248"/>
        <c:axId val="591842328"/>
      </c:lineChart>
      <c:catAx>
        <c:axId val="591846248"/>
        <c:scaling>
          <c:orientation val="minMax"/>
        </c:scaling>
        <c:delete val="0"/>
        <c:axPos val="b"/>
        <c:numFmt formatCode="General" sourceLinked="0"/>
        <c:majorTickMark val="out"/>
        <c:minorTickMark val="none"/>
        <c:tickLblPos val="nextTo"/>
        <c:crossAx val="591842328"/>
        <c:crosses val="autoZero"/>
        <c:auto val="1"/>
        <c:lblAlgn val="ctr"/>
        <c:lblOffset val="100"/>
        <c:noMultiLvlLbl val="0"/>
      </c:catAx>
      <c:valAx>
        <c:axId val="591842328"/>
        <c:scaling>
          <c:orientation val="minMax"/>
          <c:max val="1.1000000000000001"/>
          <c:min val="0"/>
        </c:scaling>
        <c:delete val="0"/>
        <c:axPos val="l"/>
        <c:majorGridlines>
          <c:spPr>
            <a:ln>
              <a:solidFill>
                <a:schemeClr val="bg1">
                  <a:lumMod val="75000"/>
                </a:schemeClr>
              </a:solidFill>
            </a:ln>
          </c:spPr>
        </c:majorGridlines>
        <c:numFmt formatCode="0%" sourceLinked="1"/>
        <c:majorTickMark val="out"/>
        <c:minorTickMark val="none"/>
        <c:tickLblPos val="nextTo"/>
        <c:spPr>
          <a:ln>
            <a:noFill/>
          </a:ln>
        </c:spPr>
        <c:txPr>
          <a:bodyPr/>
          <a:lstStyle/>
          <a:p>
            <a:pPr>
              <a:defRPr>
                <a:solidFill>
                  <a:schemeClr val="bg1">
                    <a:lumMod val="65000"/>
                  </a:schemeClr>
                </a:solidFill>
              </a:defRPr>
            </a:pPr>
            <a:endParaRPr lang="en-US"/>
          </a:p>
        </c:txPr>
        <c:crossAx val="591846248"/>
        <c:crosses val="autoZero"/>
        <c:crossBetween val="between"/>
        <c:majorUnit val="0.2"/>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Verbatim Distribution by  Bottom Box Impact Points and Survey Frequency %</a:t>
            </a:r>
            <a:endParaRPr lang="en-US" sz="1200"/>
          </a:p>
        </c:rich>
      </c:tx>
      <c:layout>
        <c:manualLayout>
          <c:xMode val="edge"/>
          <c:yMode val="edge"/>
          <c:x val="0.17837379702537182"/>
          <c:y val="0.86153846153846159"/>
        </c:manualLayout>
      </c:layout>
      <c:overlay val="0"/>
    </c:title>
    <c:autoTitleDeleted val="0"/>
    <c:plotArea>
      <c:layout>
        <c:manualLayout>
          <c:layoutTarget val="inner"/>
          <c:xMode val="edge"/>
          <c:yMode val="edge"/>
          <c:x val="8.7762294515817102E-2"/>
          <c:y val="0.32598606904906119"/>
          <c:w val="0.8466647528433946"/>
          <c:h val="0.46454618172728407"/>
        </c:manualLayout>
      </c:layout>
      <c:areaChart>
        <c:grouping val="standard"/>
        <c:varyColors val="0"/>
        <c:ser>
          <c:idx val="1"/>
          <c:order val="1"/>
          <c:tx>
            <c:strRef>
              <c:f>Output!$H$13</c:f>
              <c:strCache>
                <c:ptCount val="1"/>
                <c:pt idx="0">
                  <c:v>Survey Frequency %</c:v>
                </c:pt>
              </c:strCache>
            </c:strRef>
          </c:tx>
          <c:spPr>
            <a:solidFill>
              <a:schemeClr val="bg1">
                <a:lumMod val="65000"/>
              </a:schemeClr>
            </a:solidFill>
          </c:spPr>
          <c:cat>
            <c:strRef>
              <c:f>[0]!ch_cats</c:f>
              <c:strCache>
                <c:ptCount val="40"/>
                <c:pt idx="0">
                  <c:v>General dissatisfaction</c:v>
                </c:pt>
                <c:pt idx="1">
                  <c:v>Store issues</c:v>
                </c:pt>
                <c:pt idx="2">
                  <c:v>Time to resolve</c:v>
                </c:pt>
                <c:pt idx="3">
                  <c:v>Warranty, exchange, return</c:v>
                </c:pt>
                <c:pt idx="4">
                  <c:v>Credits, refunds, discounts, price match</c:v>
                </c:pt>
                <c:pt idx="5">
                  <c:v>Follow-up, keeping promises</c:v>
                </c:pt>
                <c:pt idx="6">
                  <c:v>Resolution</c:v>
                </c:pt>
                <c:pt idx="7">
                  <c:v>Product/services</c:v>
                </c:pt>
                <c:pt idx="8">
                  <c:v>Soft skills</c:v>
                </c:pt>
                <c:pt idx="9">
                  <c:v>Escalations</c:v>
                </c:pt>
                <c:pt idx="10">
                  <c:v>Multiple contacts</c:v>
                </c:pt>
                <c:pt idx="11">
                  <c:v>Knowledge</c:v>
                </c:pt>
                <c:pt idx="12">
                  <c:v>Wait time</c:v>
                </c:pt>
                <c:pt idx="13">
                  <c:v>Shipping &amp; delivery</c:v>
                </c:pt>
                <c:pt idx="14">
                  <c:v>Loyalty issues</c:v>
                </c:pt>
                <c:pt idx="15">
                  <c:v>Ownership</c:v>
                </c:pt>
                <c:pt idx="16">
                  <c:v>Transfers, misroutes</c:v>
                </c:pt>
                <c:pt idx="17">
                  <c:v>Ordering, inventory</c:v>
                </c:pt>
                <c:pt idx="18">
                  <c:v>Misinformation</c:v>
                </c:pt>
                <c:pt idx="19">
                  <c:v>Policies</c:v>
                </c:pt>
                <c:pt idx="20">
                  <c:v>Phone/chat connectivity</c:v>
                </c:pt>
                <c:pt idx="21">
                  <c:v>Hang up</c:v>
                </c:pt>
                <c:pt idx="22">
                  <c:v>Language proficiency</c:v>
                </c:pt>
                <c:pt idx="23">
                  <c:v>Price of products and services</c:v>
                </c:pt>
                <c:pt idx="24">
                  <c:v>Web site</c:v>
                </c:pt>
                <c:pt idx="25">
                  <c:v>Professionalism</c:v>
                </c:pt>
                <c:pt idx="26">
                  <c:v>IVR</c:v>
                </c:pt>
                <c:pt idx="27">
                  <c:v>Effort, too hard to get resolution</c:v>
                </c:pt>
                <c:pt idx="28">
                  <c:v>Prefers phone support</c:v>
                </c:pt>
                <c:pt idx="29">
                  <c:v>Accessibility</c:v>
                </c:pt>
                <c:pt idx="30">
                  <c:v>Billing issues</c:v>
                </c:pt>
                <c:pt idx="31">
                  <c:v>Issue with getting parts</c:v>
                </c:pt>
                <c:pt idx="32">
                  <c:v>Sales related issues</c:v>
                </c:pt>
                <c:pt idx="33">
                  <c:v>Authority to resolve</c:v>
                </c:pt>
                <c:pt idx="34">
                  <c:v>Inventory isssue</c:v>
                </c:pt>
                <c:pt idx="35">
                  <c:v>Returns</c:v>
                </c:pt>
                <c:pt idx="36">
                  <c:v>Response times</c:v>
                </c:pt>
                <c:pt idx="37">
                  <c:v>Threats to sue</c:v>
                </c:pt>
                <c:pt idx="38">
                  <c:v>Notification issues</c:v>
                </c:pt>
                <c:pt idx="39">
                  <c:v>Dissatisfied with processes</c:v>
                </c:pt>
              </c:strCache>
            </c:strRef>
          </c:cat>
          <c:val>
            <c:numRef>
              <c:f>[0]!ch_surveyfreq</c:f>
              <c:numCache>
                <c:formatCode>0%</c:formatCode>
                <c:ptCount val="40"/>
                <c:pt idx="0">
                  <c:v>0.28609986504723345</c:v>
                </c:pt>
                <c:pt idx="1">
                  <c:v>0.2253711201079622</c:v>
                </c:pt>
                <c:pt idx="2">
                  <c:v>0.21862348178137653</c:v>
                </c:pt>
                <c:pt idx="3">
                  <c:v>0.18893387314439947</c:v>
                </c:pt>
                <c:pt idx="4">
                  <c:v>0.16599190283400811</c:v>
                </c:pt>
                <c:pt idx="5">
                  <c:v>0.14979757085020243</c:v>
                </c:pt>
                <c:pt idx="6">
                  <c:v>0.12550607287449392</c:v>
                </c:pt>
                <c:pt idx="7">
                  <c:v>0.1214574898785425</c:v>
                </c:pt>
                <c:pt idx="8">
                  <c:v>0.1106612685560054</c:v>
                </c:pt>
                <c:pt idx="9">
                  <c:v>9.9865047233468285E-2</c:v>
                </c:pt>
                <c:pt idx="10">
                  <c:v>9.4466936572199733E-2</c:v>
                </c:pt>
                <c:pt idx="11">
                  <c:v>8.6369770580296892E-2</c:v>
                </c:pt>
                <c:pt idx="12">
                  <c:v>8.0971659919028341E-2</c:v>
                </c:pt>
                <c:pt idx="13">
                  <c:v>6.6126855600539811E-2</c:v>
                </c:pt>
                <c:pt idx="14">
                  <c:v>4.8582995951417005E-2</c:v>
                </c:pt>
                <c:pt idx="15">
                  <c:v>2.9689608636977057E-2</c:v>
                </c:pt>
                <c:pt idx="16">
                  <c:v>2.9689608636977057E-2</c:v>
                </c:pt>
                <c:pt idx="17">
                  <c:v>2.8340080971659919E-2</c:v>
                </c:pt>
                <c:pt idx="18">
                  <c:v>2.564102564102564E-2</c:v>
                </c:pt>
                <c:pt idx="19">
                  <c:v>2.564102564102564E-2</c:v>
                </c:pt>
                <c:pt idx="20">
                  <c:v>1.8893387314439947E-2</c:v>
                </c:pt>
                <c:pt idx="21">
                  <c:v>1.8893387314439947E-2</c:v>
                </c:pt>
                <c:pt idx="22">
                  <c:v>1.7543859649122806E-2</c:v>
                </c:pt>
                <c:pt idx="23">
                  <c:v>1.6194331983805668E-2</c:v>
                </c:pt>
                <c:pt idx="24">
                  <c:v>1.4844804318488529E-2</c:v>
                </c:pt>
                <c:pt idx="25">
                  <c:v>1.3495276653171391E-2</c:v>
                </c:pt>
                <c:pt idx="26">
                  <c:v>8.0971659919028341E-3</c:v>
                </c:pt>
                <c:pt idx="27">
                  <c:v>6.7476383265856954E-3</c:v>
                </c:pt>
                <c:pt idx="28">
                  <c:v>6.7476383265856954E-3</c:v>
                </c:pt>
                <c:pt idx="29">
                  <c:v>5.3981106612685558E-3</c:v>
                </c:pt>
                <c:pt idx="30">
                  <c:v>5.3981106612685558E-3</c:v>
                </c:pt>
                <c:pt idx="31">
                  <c:v>5.3981106612685558E-3</c:v>
                </c:pt>
                <c:pt idx="32">
                  <c:v>4.048582995951417E-3</c:v>
                </c:pt>
                <c:pt idx="33">
                  <c:v>2.6990553306342779E-3</c:v>
                </c:pt>
                <c:pt idx="34">
                  <c:v>2.6990553306342779E-3</c:v>
                </c:pt>
                <c:pt idx="35">
                  <c:v>2.6990553306342779E-3</c:v>
                </c:pt>
                <c:pt idx="36">
                  <c:v>2.6990553306342779E-3</c:v>
                </c:pt>
                <c:pt idx="37">
                  <c:v>1.3495276653171389E-3</c:v>
                </c:pt>
                <c:pt idx="38">
                  <c:v>1.3495276653171389E-3</c:v>
                </c:pt>
                <c:pt idx="39">
                  <c:v>1.3495276653171389E-3</c:v>
                </c:pt>
              </c:numCache>
            </c:numRef>
          </c:val>
          <c:extLst>
            <c:ext xmlns:c16="http://schemas.microsoft.com/office/drawing/2014/chart" uri="{C3380CC4-5D6E-409C-BE32-E72D297353CC}">
              <c16:uniqueId val="{00000000-5D91-4566-8C23-F2EA5974E15D}"/>
            </c:ext>
          </c:extLst>
        </c:ser>
        <c:dLbls>
          <c:showLegendKey val="0"/>
          <c:showVal val="0"/>
          <c:showCatName val="0"/>
          <c:showSerName val="0"/>
          <c:showPercent val="0"/>
          <c:showBubbleSize val="0"/>
        </c:dLbls>
        <c:axId val="591844680"/>
        <c:axId val="591845072"/>
      </c:areaChart>
      <c:barChart>
        <c:barDir val="col"/>
        <c:grouping val="clustered"/>
        <c:varyColors val="0"/>
        <c:ser>
          <c:idx val="0"/>
          <c:order val="0"/>
          <c:tx>
            <c:strRef>
              <c:f>Output!$L$13</c:f>
              <c:strCache>
                <c:ptCount val="1"/>
                <c:pt idx="0">
                  <c:v>Bot. Box Impact Pts.</c:v>
                </c:pt>
              </c:strCache>
            </c:strRef>
          </c:tx>
          <c:spPr>
            <a:solidFill>
              <a:schemeClr val="tx1"/>
            </a:solidFill>
          </c:spPr>
          <c:invertIfNegative val="0"/>
          <c:dPt>
            <c:idx val="0"/>
            <c:invertIfNegative val="0"/>
            <c:bubble3D val="0"/>
            <c:spPr>
              <a:solidFill>
                <a:srgbClr val="FFCC99"/>
              </a:solidFill>
            </c:spPr>
            <c:extLst>
              <c:ext xmlns:c16="http://schemas.microsoft.com/office/drawing/2014/chart" uri="{C3380CC4-5D6E-409C-BE32-E72D297353CC}">
                <c16:uniqueId val="{00000002-5D91-4566-8C23-F2EA5974E15D}"/>
              </c:ext>
            </c:extLst>
          </c:dPt>
          <c:dPt>
            <c:idx val="1"/>
            <c:invertIfNegative val="0"/>
            <c:bubble3D val="0"/>
            <c:spPr>
              <a:solidFill>
                <a:srgbClr val="00CCFF"/>
              </a:solidFill>
            </c:spPr>
            <c:extLst>
              <c:ext xmlns:c16="http://schemas.microsoft.com/office/drawing/2014/chart" uri="{C3380CC4-5D6E-409C-BE32-E72D297353CC}">
                <c16:uniqueId val="{00000004-5D91-4566-8C23-F2EA5974E15D}"/>
              </c:ext>
            </c:extLst>
          </c:dPt>
          <c:dPt>
            <c:idx val="2"/>
            <c:invertIfNegative val="0"/>
            <c:bubble3D val="0"/>
            <c:spPr>
              <a:solidFill>
                <a:srgbClr val="FFCC99"/>
              </a:solidFill>
            </c:spPr>
            <c:extLst>
              <c:ext xmlns:c16="http://schemas.microsoft.com/office/drawing/2014/chart" uri="{C3380CC4-5D6E-409C-BE32-E72D297353CC}">
                <c16:uniqueId val="{00000006-5D91-4566-8C23-F2EA5974E15D}"/>
              </c:ext>
            </c:extLst>
          </c:dPt>
          <c:dPt>
            <c:idx val="3"/>
            <c:invertIfNegative val="0"/>
            <c:bubble3D val="0"/>
            <c:spPr>
              <a:solidFill>
                <a:srgbClr val="00CCFF"/>
              </a:solidFill>
            </c:spPr>
            <c:extLst>
              <c:ext xmlns:c16="http://schemas.microsoft.com/office/drawing/2014/chart" uri="{C3380CC4-5D6E-409C-BE32-E72D297353CC}">
                <c16:uniqueId val="{00000008-5D91-4566-8C23-F2EA5974E15D}"/>
              </c:ext>
            </c:extLst>
          </c:dPt>
          <c:dPt>
            <c:idx val="4"/>
            <c:invertIfNegative val="0"/>
            <c:bubble3D val="0"/>
            <c:spPr>
              <a:solidFill>
                <a:srgbClr val="00CCFF"/>
              </a:solidFill>
            </c:spPr>
            <c:extLst>
              <c:ext xmlns:c16="http://schemas.microsoft.com/office/drawing/2014/chart" uri="{C3380CC4-5D6E-409C-BE32-E72D297353CC}">
                <c16:uniqueId val="{0000000A-5D91-4566-8C23-F2EA5974E15D}"/>
              </c:ext>
            </c:extLst>
          </c:dPt>
          <c:dPt>
            <c:idx val="5"/>
            <c:invertIfNegative val="0"/>
            <c:bubble3D val="0"/>
            <c:spPr>
              <a:solidFill>
                <a:srgbClr val="FFCC99"/>
              </a:solidFill>
            </c:spPr>
            <c:extLst>
              <c:ext xmlns:c16="http://schemas.microsoft.com/office/drawing/2014/chart" uri="{C3380CC4-5D6E-409C-BE32-E72D297353CC}">
                <c16:uniqueId val="{0000000C-5D91-4566-8C23-F2EA5974E15D}"/>
              </c:ext>
            </c:extLst>
          </c:dPt>
          <c:dPt>
            <c:idx val="6"/>
            <c:invertIfNegative val="0"/>
            <c:bubble3D val="0"/>
            <c:spPr>
              <a:solidFill>
                <a:srgbClr val="FFCC99"/>
              </a:solidFill>
            </c:spPr>
            <c:extLst>
              <c:ext xmlns:c16="http://schemas.microsoft.com/office/drawing/2014/chart" uri="{C3380CC4-5D6E-409C-BE32-E72D297353CC}">
                <c16:uniqueId val="{0000000E-5D91-4566-8C23-F2EA5974E15D}"/>
              </c:ext>
            </c:extLst>
          </c:dPt>
          <c:dPt>
            <c:idx val="7"/>
            <c:invertIfNegative val="0"/>
            <c:bubble3D val="0"/>
            <c:spPr>
              <a:solidFill>
                <a:srgbClr val="00CCFF"/>
              </a:solidFill>
            </c:spPr>
            <c:extLst>
              <c:ext xmlns:c16="http://schemas.microsoft.com/office/drawing/2014/chart" uri="{C3380CC4-5D6E-409C-BE32-E72D297353CC}">
                <c16:uniqueId val="{00000010-5D91-4566-8C23-F2EA5974E15D}"/>
              </c:ext>
            </c:extLst>
          </c:dPt>
          <c:dPt>
            <c:idx val="8"/>
            <c:invertIfNegative val="0"/>
            <c:bubble3D val="0"/>
            <c:spPr>
              <a:solidFill>
                <a:srgbClr val="FF0000"/>
              </a:solidFill>
            </c:spPr>
            <c:extLst>
              <c:ext xmlns:c16="http://schemas.microsoft.com/office/drawing/2014/chart" uri="{C3380CC4-5D6E-409C-BE32-E72D297353CC}">
                <c16:uniqueId val="{00000012-5D91-4566-8C23-F2EA5974E15D}"/>
              </c:ext>
            </c:extLst>
          </c:dPt>
          <c:dPt>
            <c:idx val="9"/>
            <c:invertIfNegative val="0"/>
            <c:bubble3D val="0"/>
            <c:spPr>
              <a:solidFill>
                <a:srgbClr val="00CCFF"/>
              </a:solidFill>
            </c:spPr>
            <c:extLst>
              <c:ext xmlns:c16="http://schemas.microsoft.com/office/drawing/2014/chart" uri="{C3380CC4-5D6E-409C-BE32-E72D297353CC}">
                <c16:uniqueId val="{00000014-5D91-4566-8C23-F2EA5974E15D}"/>
              </c:ext>
            </c:extLst>
          </c:dPt>
          <c:dPt>
            <c:idx val="10"/>
            <c:invertIfNegative val="0"/>
            <c:bubble3D val="0"/>
            <c:spPr>
              <a:solidFill>
                <a:srgbClr val="FFCC99"/>
              </a:solidFill>
            </c:spPr>
            <c:extLst>
              <c:ext xmlns:c16="http://schemas.microsoft.com/office/drawing/2014/chart" uri="{C3380CC4-5D6E-409C-BE32-E72D297353CC}">
                <c16:uniqueId val="{00000016-5D91-4566-8C23-F2EA5974E15D}"/>
              </c:ext>
            </c:extLst>
          </c:dPt>
          <c:dPt>
            <c:idx val="11"/>
            <c:invertIfNegative val="0"/>
            <c:bubble3D val="0"/>
            <c:spPr>
              <a:solidFill>
                <a:srgbClr val="FF0000"/>
              </a:solidFill>
            </c:spPr>
            <c:extLst>
              <c:ext xmlns:c16="http://schemas.microsoft.com/office/drawing/2014/chart" uri="{C3380CC4-5D6E-409C-BE32-E72D297353CC}">
                <c16:uniqueId val="{00000018-5D91-4566-8C23-F2EA5974E15D}"/>
              </c:ext>
            </c:extLst>
          </c:dPt>
          <c:dPt>
            <c:idx val="12"/>
            <c:invertIfNegative val="0"/>
            <c:bubble3D val="0"/>
            <c:spPr>
              <a:solidFill>
                <a:srgbClr val="00CCFF"/>
              </a:solidFill>
            </c:spPr>
            <c:extLst>
              <c:ext xmlns:c16="http://schemas.microsoft.com/office/drawing/2014/chart" uri="{C3380CC4-5D6E-409C-BE32-E72D297353CC}">
                <c16:uniqueId val="{0000001A-5D91-4566-8C23-F2EA5974E15D}"/>
              </c:ext>
            </c:extLst>
          </c:dPt>
          <c:dPt>
            <c:idx val="13"/>
            <c:invertIfNegative val="0"/>
            <c:bubble3D val="0"/>
            <c:spPr>
              <a:solidFill>
                <a:srgbClr val="00CCFF"/>
              </a:solidFill>
            </c:spPr>
            <c:extLst>
              <c:ext xmlns:c16="http://schemas.microsoft.com/office/drawing/2014/chart" uri="{C3380CC4-5D6E-409C-BE32-E72D297353CC}">
                <c16:uniqueId val="{0000001C-5D91-4566-8C23-F2EA5974E15D}"/>
              </c:ext>
            </c:extLst>
          </c:dPt>
          <c:dPt>
            <c:idx val="14"/>
            <c:invertIfNegative val="0"/>
            <c:bubble3D val="0"/>
            <c:spPr>
              <a:solidFill>
                <a:srgbClr val="00CCFF"/>
              </a:solidFill>
            </c:spPr>
            <c:extLst>
              <c:ext xmlns:c16="http://schemas.microsoft.com/office/drawing/2014/chart" uri="{C3380CC4-5D6E-409C-BE32-E72D297353CC}">
                <c16:uniqueId val="{0000001E-5D91-4566-8C23-F2EA5974E15D}"/>
              </c:ext>
            </c:extLst>
          </c:dPt>
          <c:dPt>
            <c:idx val="15"/>
            <c:invertIfNegative val="0"/>
            <c:bubble3D val="0"/>
            <c:spPr>
              <a:solidFill>
                <a:srgbClr val="FF0000"/>
              </a:solidFill>
            </c:spPr>
            <c:extLst>
              <c:ext xmlns:c16="http://schemas.microsoft.com/office/drawing/2014/chart" uri="{C3380CC4-5D6E-409C-BE32-E72D297353CC}">
                <c16:uniqueId val="{00000020-5D91-4566-8C23-F2EA5974E15D}"/>
              </c:ext>
            </c:extLst>
          </c:dPt>
          <c:dPt>
            <c:idx val="16"/>
            <c:invertIfNegative val="0"/>
            <c:bubble3D val="0"/>
            <c:spPr>
              <a:solidFill>
                <a:srgbClr val="FF0000"/>
              </a:solidFill>
            </c:spPr>
            <c:extLst>
              <c:ext xmlns:c16="http://schemas.microsoft.com/office/drawing/2014/chart" uri="{C3380CC4-5D6E-409C-BE32-E72D297353CC}">
                <c16:uniqueId val="{00000022-5D91-4566-8C23-F2EA5974E15D}"/>
              </c:ext>
            </c:extLst>
          </c:dPt>
          <c:dPt>
            <c:idx val="17"/>
            <c:invertIfNegative val="0"/>
            <c:bubble3D val="0"/>
            <c:spPr>
              <a:solidFill>
                <a:srgbClr val="00CCFF"/>
              </a:solidFill>
            </c:spPr>
            <c:extLst>
              <c:ext xmlns:c16="http://schemas.microsoft.com/office/drawing/2014/chart" uri="{C3380CC4-5D6E-409C-BE32-E72D297353CC}">
                <c16:uniqueId val="{00000024-5D91-4566-8C23-F2EA5974E15D}"/>
              </c:ext>
            </c:extLst>
          </c:dPt>
          <c:dPt>
            <c:idx val="18"/>
            <c:invertIfNegative val="0"/>
            <c:bubble3D val="0"/>
            <c:spPr>
              <a:solidFill>
                <a:srgbClr val="FFCC99"/>
              </a:solidFill>
            </c:spPr>
            <c:extLst>
              <c:ext xmlns:c16="http://schemas.microsoft.com/office/drawing/2014/chart" uri="{C3380CC4-5D6E-409C-BE32-E72D297353CC}">
                <c16:uniqueId val="{00000026-5D91-4566-8C23-F2EA5974E15D}"/>
              </c:ext>
            </c:extLst>
          </c:dPt>
          <c:dPt>
            <c:idx val="19"/>
            <c:invertIfNegative val="0"/>
            <c:bubble3D val="0"/>
            <c:spPr>
              <a:solidFill>
                <a:srgbClr val="00CCFF"/>
              </a:solidFill>
            </c:spPr>
            <c:extLst>
              <c:ext xmlns:c16="http://schemas.microsoft.com/office/drawing/2014/chart" uri="{C3380CC4-5D6E-409C-BE32-E72D297353CC}">
                <c16:uniqueId val="{00000028-5D91-4566-8C23-F2EA5974E15D}"/>
              </c:ext>
            </c:extLst>
          </c:dPt>
          <c:dPt>
            <c:idx val="20"/>
            <c:invertIfNegative val="0"/>
            <c:bubble3D val="0"/>
            <c:spPr>
              <a:solidFill>
                <a:srgbClr val="00CCFF"/>
              </a:solidFill>
            </c:spPr>
            <c:extLst>
              <c:ext xmlns:c16="http://schemas.microsoft.com/office/drawing/2014/chart" uri="{C3380CC4-5D6E-409C-BE32-E72D297353CC}">
                <c16:uniqueId val="{0000002A-5D91-4566-8C23-F2EA5974E15D}"/>
              </c:ext>
            </c:extLst>
          </c:dPt>
          <c:dPt>
            <c:idx val="21"/>
            <c:invertIfNegative val="0"/>
            <c:bubble3D val="0"/>
            <c:spPr>
              <a:solidFill>
                <a:srgbClr val="FF0000"/>
              </a:solidFill>
            </c:spPr>
            <c:extLst>
              <c:ext xmlns:c16="http://schemas.microsoft.com/office/drawing/2014/chart" uri="{C3380CC4-5D6E-409C-BE32-E72D297353CC}">
                <c16:uniqueId val="{0000002C-5D91-4566-8C23-F2EA5974E15D}"/>
              </c:ext>
            </c:extLst>
          </c:dPt>
          <c:dPt>
            <c:idx val="22"/>
            <c:invertIfNegative val="0"/>
            <c:bubble3D val="0"/>
            <c:spPr>
              <a:solidFill>
                <a:srgbClr val="FF0000"/>
              </a:solidFill>
            </c:spPr>
            <c:extLst>
              <c:ext xmlns:c16="http://schemas.microsoft.com/office/drawing/2014/chart" uri="{C3380CC4-5D6E-409C-BE32-E72D297353CC}">
                <c16:uniqueId val="{0000002E-5D91-4566-8C23-F2EA5974E15D}"/>
              </c:ext>
            </c:extLst>
          </c:dPt>
          <c:dPt>
            <c:idx val="23"/>
            <c:invertIfNegative val="0"/>
            <c:bubble3D val="0"/>
            <c:spPr>
              <a:solidFill>
                <a:srgbClr val="00CCFF"/>
              </a:solidFill>
            </c:spPr>
            <c:extLst>
              <c:ext xmlns:c16="http://schemas.microsoft.com/office/drawing/2014/chart" uri="{C3380CC4-5D6E-409C-BE32-E72D297353CC}">
                <c16:uniqueId val="{00000030-5D91-4566-8C23-F2EA5974E15D}"/>
              </c:ext>
            </c:extLst>
          </c:dPt>
          <c:dPt>
            <c:idx val="24"/>
            <c:invertIfNegative val="0"/>
            <c:bubble3D val="0"/>
            <c:spPr>
              <a:solidFill>
                <a:srgbClr val="00CCFF"/>
              </a:solidFill>
            </c:spPr>
            <c:extLst>
              <c:ext xmlns:c16="http://schemas.microsoft.com/office/drawing/2014/chart" uri="{C3380CC4-5D6E-409C-BE32-E72D297353CC}">
                <c16:uniqueId val="{00000032-5D91-4566-8C23-F2EA5974E15D}"/>
              </c:ext>
            </c:extLst>
          </c:dPt>
          <c:dPt>
            <c:idx val="25"/>
            <c:invertIfNegative val="0"/>
            <c:bubble3D val="0"/>
            <c:spPr>
              <a:solidFill>
                <a:srgbClr val="FF0000"/>
              </a:solidFill>
            </c:spPr>
            <c:extLst>
              <c:ext xmlns:c16="http://schemas.microsoft.com/office/drawing/2014/chart" uri="{C3380CC4-5D6E-409C-BE32-E72D297353CC}">
                <c16:uniqueId val="{00000034-5D91-4566-8C23-F2EA5974E15D}"/>
              </c:ext>
            </c:extLst>
          </c:dPt>
          <c:dPt>
            <c:idx val="26"/>
            <c:invertIfNegative val="0"/>
            <c:bubble3D val="0"/>
            <c:spPr>
              <a:solidFill>
                <a:srgbClr val="00CCFF"/>
              </a:solidFill>
            </c:spPr>
            <c:extLst>
              <c:ext xmlns:c16="http://schemas.microsoft.com/office/drawing/2014/chart" uri="{C3380CC4-5D6E-409C-BE32-E72D297353CC}">
                <c16:uniqueId val="{00000036-5D91-4566-8C23-F2EA5974E15D}"/>
              </c:ext>
            </c:extLst>
          </c:dPt>
          <c:dPt>
            <c:idx val="27"/>
            <c:invertIfNegative val="0"/>
            <c:bubble3D val="0"/>
            <c:spPr>
              <a:solidFill>
                <a:srgbClr val="FFCC99"/>
              </a:solidFill>
            </c:spPr>
            <c:extLst>
              <c:ext xmlns:c16="http://schemas.microsoft.com/office/drawing/2014/chart" uri="{C3380CC4-5D6E-409C-BE32-E72D297353CC}">
                <c16:uniqueId val="{00000038-5D91-4566-8C23-F2EA5974E15D}"/>
              </c:ext>
            </c:extLst>
          </c:dPt>
          <c:dPt>
            <c:idx val="28"/>
            <c:invertIfNegative val="0"/>
            <c:bubble3D val="0"/>
            <c:spPr>
              <a:solidFill>
                <a:srgbClr val="00CCFF"/>
              </a:solidFill>
            </c:spPr>
            <c:extLst>
              <c:ext xmlns:c16="http://schemas.microsoft.com/office/drawing/2014/chart" uri="{C3380CC4-5D6E-409C-BE32-E72D297353CC}">
                <c16:uniqueId val="{0000003A-5D91-4566-8C23-F2EA5974E15D}"/>
              </c:ext>
            </c:extLst>
          </c:dPt>
          <c:dPt>
            <c:idx val="29"/>
            <c:invertIfNegative val="0"/>
            <c:bubble3D val="0"/>
            <c:spPr>
              <a:solidFill>
                <a:srgbClr val="00CCFF"/>
              </a:solidFill>
            </c:spPr>
            <c:extLst>
              <c:ext xmlns:c16="http://schemas.microsoft.com/office/drawing/2014/chart" uri="{C3380CC4-5D6E-409C-BE32-E72D297353CC}">
                <c16:uniqueId val="{0000003C-5D91-4566-8C23-F2EA5974E15D}"/>
              </c:ext>
            </c:extLst>
          </c:dPt>
          <c:dPt>
            <c:idx val="30"/>
            <c:invertIfNegative val="0"/>
            <c:bubble3D val="0"/>
            <c:spPr>
              <a:solidFill>
                <a:srgbClr val="00CCFF"/>
              </a:solidFill>
            </c:spPr>
            <c:extLst>
              <c:ext xmlns:c16="http://schemas.microsoft.com/office/drawing/2014/chart" uri="{C3380CC4-5D6E-409C-BE32-E72D297353CC}">
                <c16:uniqueId val="{0000003E-5D91-4566-8C23-F2EA5974E15D}"/>
              </c:ext>
            </c:extLst>
          </c:dPt>
          <c:dPt>
            <c:idx val="31"/>
            <c:invertIfNegative val="0"/>
            <c:bubble3D val="0"/>
            <c:spPr>
              <a:solidFill>
                <a:srgbClr val="00CCFF"/>
              </a:solidFill>
            </c:spPr>
            <c:extLst>
              <c:ext xmlns:c16="http://schemas.microsoft.com/office/drawing/2014/chart" uri="{C3380CC4-5D6E-409C-BE32-E72D297353CC}">
                <c16:uniqueId val="{00000040-5D91-4566-8C23-F2EA5974E15D}"/>
              </c:ext>
            </c:extLst>
          </c:dPt>
          <c:dPt>
            <c:idx val="32"/>
            <c:invertIfNegative val="0"/>
            <c:bubble3D val="0"/>
            <c:spPr>
              <a:solidFill>
                <a:srgbClr val="FFCC99"/>
              </a:solidFill>
            </c:spPr>
            <c:extLst>
              <c:ext xmlns:c16="http://schemas.microsoft.com/office/drawing/2014/chart" uri="{C3380CC4-5D6E-409C-BE32-E72D297353CC}">
                <c16:uniqueId val="{00000042-5D91-4566-8C23-F2EA5974E15D}"/>
              </c:ext>
            </c:extLst>
          </c:dPt>
          <c:dPt>
            <c:idx val="33"/>
            <c:invertIfNegative val="0"/>
            <c:bubble3D val="0"/>
            <c:spPr>
              <a:solidFill>
                <a:srgbClr val="FFCC99"/>
              </a:solidFill>
            </c:spPr>
            <c:extLst>
              <c:ext xmlns:c16="http://schemas.microsoft.com/office/drawing/2014/chart" uri="{C3380CC4-5D6E-409C-BE32-E72D297353CC}">
                <c16:uniqueId val="{00000044-5D91-4566-8C23-F2EA5974E15D}"/>
              </c:ext>
            </c:extLst>
          </c:dPt>
          <c:dPt>
            <c:idx val="34"/>
            <c:invertIfNegative val="0"/>
            <c:bubble3D val="0"/>
            <c:spPr>
              <a:solidFill>
                <a:srgbClr val="00CCFF"/>
              </a:solidFill>
            </c:spPr>
            <c:extLst>
              <c:ext xmlns:c16="http://schemas.microsoft.com/office/drawing/2014/chart" uri="{C3380CC4-5D6E-409C-BE32-E72D297353CC}">
                <c16:uniqueId val="{00000046-5D91-4566-8C23-F2EA5974E15D}"/>
              </c:ext>
            </c:extLst>
          </c:dPt>
          <c:dPt>
            <c:idx val="35"/>
            <c:invertIfNegative val="0"/>
            <c:bubble3D val="0"/>
            <c:spPr>
              <a:solidFill>
                <a:srgbClr val="00CCFF"/>
              </a:solidFill>
            </c:spPr>
            <c:extLst>
              <c:ext xmlns:c16="http://schemas.microsoft.com/office/drawing/2014/chart" uri="{C3380CC4-5D6E-409C-BE32-E72D297353CC}">
                <c16:uniqueId val="{00000048-5D91-4566-8C23-F2EA5974E15D}"/>
              </c:ext>
            </c:extLst>
          </c:dPt>
          <c:dPt>
            <c:idx val="36"/>
            <c:invertIfNegative val="0"/>
            <c:bubble3D val="0"/>
            <c:spPr>
              <a:solidFill>
                <a:srgbClr val="FF0000"/>
              </a:solidFill>
            </c:spPr>
            <c:extLst>
              <c:ext xmlns:c16="http://schemas.microsoft.com/office/drawing/2014/chart" uri="{C3380CC4-5D6E-409C-BE32-E72D297353CC}">
                <c16:uniqueId val="{0000004A-5D91-4566-8C23-F2EA5974E15D}"/>
              </c:ext>
            </c:extLst>
          </c:dPt>
          <c:dPt>
            <c:idx val="37"/>
            <c:invertIfNegative val="0"/>
            <c:bubble3D val="0"/>
            <c:spPr>
              <a:solidFill>
                <a:srgbClr val="00CCFF"/>
              </a:solidFill>
            </c:spPr>
            <c:extLst>
              <c:ext xmlns:c16="http://schemas.microsoft.com/office/drawing/2014/chart" uri="{C3380CC4-5D6E-409C-BE32-E72D297353CC}">
                <c16:uniqueId val="{0000004C-5D91-4566-8C23-F2EA5974E15D}"/>
              </c:ext>
            </c:extLst>
          </c:dPt>
          <c:dPt>
            <c:idx val="38"/>
            <c:invertIfNegative val="0"/>
            <c:bubble3D val="0"/>
            <c:spPr>
              <a:solidFill>
                <a:srgbClr val="00CCFF"/>
              </a:solidFill>
            </c:spPr>
            <c:extLst>
              <c:ext xmlns:c16="http://schemas.microsoft.com/office/drawing/2014/chart" uri="{C3380CC4-5D6E-409C-BE32-E72D297353CC}">
                <c16:uniqueId val="{0000004E-5D91-4566-8C23-F2EA5974E15D}"/>
              </c:ext>
            </c:extLst>
          </c:dPt>
          <c:dPt>
            <c:idx val="39"/>
            <c:invertIfNegative val="0"/>
            <c:bubble3D val="0"/>
            <c:spPr>
              <a:solidFill>
                <a:srgbClr val="00CCFF"/>
              </a:solidFill>
            </c:spPr>
            <c:extLst>
              <c:ext xmlns:c16="http://schemas.microsoft.com/office/drawing/2014/chart" uri="{C3380CC4-5D6E-409C-BE32-E72D297353CC}">
                <c16:uniqueId val="{00000050-5D91-4566-8C23-F2EA5974E15D}"/>
              </c:ext>
            </c:extLst>
          </c:dPt>
          <c:dPt>
            <c:idx val="40"/>
            <c:invertIfNegative val="0"/>
            <c:bubble3D val="0"/>
            <c:spPr>
              <a:solidFill>
                <a:srgbClr val="00CCFF"/>
              </a:solidFill>
            </c:spPr>
            <c:extLst>
              <c:ext xmlns:c16="http://schemas.microsoft.com/office/drawing/2014/chart" uri="{C3380CC4-5D6E-409C-BE32-E72D297353CC}">
                <c16:uniqueId val="{00000052-5D91-4566-8C23-F2EA5974E15D}"/>
              </c:ext>
            </c:extLst>
          </c:dPt>
          <c:dPt>
            <c:idx val="41"/>
            <c:invertIfNegative val="0"/>
            <c:bubble3D val="0"/>
            <c:spPr>
              <a:solidFill>
                <a:srgbClr val="00CCFF"/>
              </a:solidFill>
            </c:spPr>
            <c:extLst>
              <c:ext xmlns:c16="http://schemas.microsoft.com/office/drawing/2014/chart" uri="{C3380CC4-5D6E-409C-BE32-E72D297353CC}">
                <c16:uniqueId val="{00000054-5D91-4566-8C23-F2EA5974E15D}"/>
              </c:ext>
            </c:extLst>
          </c:dPt>
          <c:dPt>
            <c:idx val="42"/>
            <c:invertIfNegative val="0"/>
            <c:bubble3D val="0"/>
            <c:spPr>
              <a:solidFill>
                <a:srgbClr val="00CCFF"/>
              </a:solidFill>
            </c:spPr>
            <c:extLst>
              <c:ext xmlns:c16="http://schemas.microsoft.com/office/drawing/2014/chart" uri="{C3380CC4-5D6E-409C-BE32-E72D297353CC}">
                <c16:uniqueId val="{00000056-5D91-4566-8C23-F2EA5974E15D}"/>
              </c:ext>
            </c:extLst>
          </c:dPt>
          <c:dPt>
            <c:idx val="43"/>
            <c:invertIfNegative val="0"/>
            <c:bubble3D val="0"/>
            <c:spPr>
              <a:solidFill>
                <a:srgbClr val="00CCFF"/>
              </a:solidFill>
            </c:spPr>
            <c:extLst>
              <c:ext xmlns:c16="http://schemas.microsoft.com/office/drawing/2014/chart" uri="{C3380CC4-5D6E-409C-BE32-E72D297353CC}">
                <c16:uniqueId val="{00000058-5D91-4566-8C23-F2EA5974E15D}"/>
              </c:ext>
            </c:extLst>
          </c:dPt>
          <c:dLbls>
            <c:numFmt formatCode="0.0;\-0.0;" sourceLinked="0"/>
            <c:spPr>
              <a:noFill/>
              <a:ln>
                <a:noFill/>
              </a:ln>
              <a:effectLst/>
            </c:spPr>
            <c:txPr>
              <a:bodyPr/>
              <a:lstStyle/>
              <a:p>
                <a:pPr>
                  <a:defRPr sz="1050" b="0">
                    <a:solidFill>
                      <a:schemeClr val="tx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[0]!ch_cats</c:f>
              <c:strCache>
                <c:ptCount val="40"/>
                <c:pt idx="0">
                  <c:v>General dissatisfaction</c:v>
                </c:pt>
                <c:pt idx="1">
                  <c:v>Store issues</c:v>
                </c:pt>
                <c:pt idx="2">
                  <c:v>Time to resolve</c:v>
                </c:pt>
                <c:pt idx="3">
                  <c:v>Warranty, exchange, return</c:v>
                </c:pt>
                <c:pt idx="4">
                  <c:v>Credits, refunds, discounts, price match</c:v>
                </c:pt>
                <c:pt idx="5">
                  <c:v>Follow-up, keeping promises</c:v>
                </c:pt>
                <c:pt idx="6">
                  <c:v>Resolution</c:v>
                </c:pt>
                <c:pt idx="7">
                  <c:v>Product/services</c:v>
                </c:pt>
                <c:pt idx="8">
                  <c:v>Soft skills</c:v>
                </c:pt>
                <c:pt idx="9">
                  <c:v>Escalations</c:v>
                </c:pt>
                <c:pt idx="10">
                  <c:v>Multiple contacts</c:v>
                </c:pt>
                <c:pt idx="11">
                  <c:v>Knowledge</c:v>
                </c:pt>
                <c:pt idx="12">
                  <c:v>Wait time</c:v>
                </c:pt>
                <c:pt idx="13">
                  <c:v>Shipping &amp; delivery</c:v>
                </c:pt>
                <c:pt idx="14">
                  <c:v>Loyalty issues</c:v>
                </c:pt>
                <c:pt idx="15">
                  <c:v>Ownership</c:v>
                </c:pt>
                <c:pt idx="16">
                  <c:v>Transfers, misroutes</c:v>
                </c:pt>
                <c:pt idx="17">
                  <c:v>Ordering, inventory</c:v>
                </c:pt>
                <c:pt idx="18">
                  <c:v>Misinformation</c:v>
                </c:pt>
                <c:pt idx="19">
                  <c:v>Policies</c:v>
                </c:pt>
                <c:pt idx="20">
                  <c:v>Phone/chat connectivity</c:v>
                </c:pt>
                <c:pt idx="21">
                  <c:v>Hang up</c:v>
                </c:pt>
                <c:pt idx="22">
                  <c:v>Language proficiency</c:v>
                </c:pt>
                <c:pt idx="23">
                  <c:v>Price of products and services</c:v>
                </c:pt>
                <c:pt idx="24">
                  <c:v>Web site</c:v>
                </c:pt>
                <c:pt idx="25">
                  <c:v>Professionalism</c:v>
                </c:pt>
                <c:pt idx="26">
                  <c:v>IVR</c:v>
                </c:pt>
                <c:pt idx="27">
                  <c:v>Effort, too hard to get resolution</c:v>
                </c:pt>
                <c:pt idx="28">
                  <c:v>Prefers phone support</c:v>
                </c:pt>
                <c:pt idx="29">
                  <c:v>Accessibility</c:v>
                </c:pt>
                <c:pt idx="30">
                  <c:v>Billing issues</c:v>
                </c:pt>
                <c:pt idx="31">
                  <c:v>Issue with getting parts</c:v>
                </c:pt>
                <c:pt idx="32">
                  <c:v>Sales related issues</c:v>
                </c:pt>
                <c:pt idx="33">
                  <c:v>Authority to resolve</c:v>
                </c:pt>
                <c:pt idx="34">
                  <c:v>Inventory isssue</c:v>
                </c:pt>
                <c:pt idx="35">
                  <c:v>Returns</c:v>
                </c:pt>
                <c:pt idx="36">
                  <c:v>Response times</c:v>
                </c:pt>
                <c:pt idx="37">
                  <c:v>Threats to sue</c:v>
                </c:pt>
                <c:pt idx="38">
                  <c:v>Notification issues</c:v>
                </c:pt>
                <c:pt idx="39">
                  <c:v>Dissatisfied with processes</c:v>
                </c:pt>
              </c:strCache>
            </c:strRef>
          </c:cat>
          <c:val>
            <c:numRef>
              <c:f>[0]!ch_bb</c:f>
              <c:numCache>
                <c:formatCode>0.0</c:formatCode>
                <c:ptCount val="40"/>
              </c:numCache>
            </c:numRef>
          </c:val>
          <c:extLst>
            <c:ext xmlns:c16="http://schemas.microsoft.com/office/drawing/2014/chart" uri="{C3380CC4-5D6E-409C-BE32-E72D297353CC}">
              <c16:uniqueId val="{00000059-5D91-4566-8C23-F2EA5974E15D}"/>
            </c:ext>
          </c:extLst>
        </c:ser>
        <c:dLbls>
          <c:showLegendKey val="0"/>
          <c:showVal val="0"/>
          <c:showCatName val="0"/>
          <c:showSerName val="0"/>
          <c:showPercent val="0"/>
          <c:showBubbleSize val="0"/>
        </c:dLbls>
        <c:gapWidth val="65"/>
        <c:axId val="305503520"/>
        <c:axId val="591850560"/>
      </c:barChart>
      <c:catAx>
        <c:axId val="591844680"/>
        <c:scaling>
          <c:orientation val="minMax"/>
        </c:scaling>
        <c:delete val="0"/>
        <c:axPos val="t"/>
        <c:numFmt formatCode="General" sourceLinked="0"/>
        <c:majorTickMark val="out"/>
        <c:minorTickMark val="none"/>
        <c:tickLblPos val="nextTo"/>
        <c:crossAx val="591845072"/>
        <c:crosses val="autoZero"/>
        <c:auto val="1"/>
        <c:lblAlgn val="ctr"/>
        <c:lblOffset val="100"/>
        <c:noMultiLvlLbl val="0"/>
      </c:catAx>
      <c:valAx>
        <c:axId val="591845072"/>
        <c:scaling>
          <c:orientation val="maxMin"/>
        </c:scaling>
        <c:delete val="0"/>
        <c:axPos val="l"/>
        <c:numFmt formatCode="0%" sourceLinked="0"/>
        <c:majorTickMark val="out"/>
        <c:minorTickMark val="none"/>
        <c:tickLblPos val="nextTo"/>
        <c:txPr>
          <a:bodyPr/>
          <a:lstStyle/>
          <a:p>
            <a:pPr>
              <a:defRPr>
                <a:solidFill>
                  <a:schemeClr val="bg1">
                    <a:lumMod val="50000"/>
                  </a:schemeClr>
                </a:solidFill>
              </a:defRPr>
            </a:pPr>
            <a:endParaRPr lang="en-US"/>
          </a:p>
        </c:txPr>
        <c:crossAx val="591844680"/>
        <c:crosses val="autoZero"/>
        <c:crossBetween val="between"/>
      </c:valAx>
      <c:valAx>
        <c:axId val="591850560"/>
        <c:scaling>
          <c:orientation val="minMax"/>
        </c:scaling>
        <c:delete val="0"/>
        <c:axPos val="r"/>
        <c:numFmt formatCode="0.0" sourceLinked="1"/>
        <c:majorTickMark val="none"/>
        <c:minorTickMark val="none"/>
        <c:tickLblPos val="none"/>
        <c:spPr>
          <a:ln>
            <a:noFill/>
          </a:ln>
        </c:spPr>
        <c:crossAx val="305503520"/>
        <c:crosses val="max"/>
        <c:crossBetween val="between"/>
      </c:valAx>
      <c:catAx>
        <c:axId val="305503520"/>
        <c:scaling>
          <c:orientation val="minMax"/>
        </c:scaling>
        <c:delete val="1"/>
        <c:axPos val="b"/>
        <c:numFmt formatCode="General" sourceLinked="1"/>
        <c:majorTickMark val="out"/>
        <c:minorTickMark val="none"/>
        <c:tickLblPos val="nextTo"/>
        <c:crossAx val="591850560"/>
        <c:crosses val="autoZero"/>
        <c:auto val="1"/>
        <c:lblAlgn val="ctr"/>
        <c:lblOffset val="100"/>
        <c:noMultiLvlLbl val="0"/>
      </c:catAx>
    </c:plotArea>
    <c:legend>
      <c:legendPos val="b"/>
      <c:legendEntry>
        <c:idx val="1"/>
        <c:delete val="1"/>
      </c:legendEntry>
      <c:layout>
        <c:manualLayout>
          <c:xMode val="edge"/>
          <c:yMode val="edge"/>
          <c:x val="0.51062312523434572"/>
          <c:y val="0.9510694528568544"/>
          <c:w val="0.34340668353955756"/>
          <c:h val="4.6366444579043008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741732283464565"/>
          <c:y val="5.3429152956712009E-2"/>
          <c:w val="0.60353679636550683"/>
          <c:h val="0.95492750099485224"/>
        </c:manualLayout>
      </c:layout>
      <c:radarChart>
        <c:radarStyle val="marker"/>
        <c:varyColors val="0"/>
        <c:ser>
          <c:idx val="0"/>
          <c:order val="0"/>
          <c:spPr>
            <a:ln>
              <a:noFill/>
            </a:ln>
          </c:spPr>
          <c:marker>
            <c:symbol val="circle"/>
            <c:size val="13"/>
            <c:spPr>
              <a:solidFill>
                <a:schemeClr val="bg1">
                  <a:lumMod val="50000"/>
                </a:schemeClr>
              </a:solidFill>
              <a:ln>
                <a:solidFill>
                  <a:schemeClr val="tx1"/>
                </a:solidFill>
              </a:ln>
            </c:spPr>
          </c:marker>
          <c:dPt>
            <c:idx val="0"/>
            <c:bubble3D val="0"/>
            <c:extLst>
              <c:ext xmlns:c16="http://schemas.microsoft.com/office/drawing/2014/chart" uri="{C3380CC4-5D6E-409C-BE32-E72D297353CC}">
                <c16:uniqueId val="{00000000-3D2D-4B93-BD08-1EAFC3D94974}"/>
              </c:ext>
            </c:extLst>
          </c:dPt>
          <c:dPt>
            <c:idx val="1"/>
            <c:bubble3D val="0"/>
            <c:extLst>
              <c:ext xmlns:c16="http://schemas.microsoft.com/office/drawing/2014/chart" uri="{C3380CC4-5D6E-409C-BE32-E72D297353CC}">
                <c16:uniqueId val="{00000001-3D2D-4B93-BD08-1EAFC3D94974}"/>
              </c:ext>
            </c:extLst>
          </c:dPt>
          <c:dPt>
            <c:idx val="2"/>
            <c:marker>
              <c:spPr>
                <a:solidFill>
                  <a:srgbClr val="C00000"/>
                </a:solidFill>
                <a:ln>
                  <a:solidFill>
                    <a:schemeClr val="tx1"/>
                  </a:solidFill>
                </a:ln>
              </c:spPr>
            </c:marker>
            <c:bubble3D val="0"/>
            <c:extLst>
              <c:ext xmlns:c16="http://schemas.microsoft.com/office/drawing/2014/chart" uri="{C3380CC4-5D6E-409C-BE32-E72D297353CC}">
                <c16:uniqueId val="{00000002-3D2D-4B93-BD08-1EAFC3D94974}"/>
              </c:ext>
            </c:extLst>
          </c:dPt>
          <c:dPt>
            <c:idx val="3"/>
            <c:marker>
              <c:spPr>
                <a:solidFill>
                  <a:srgbClr val="C00000"/>
                </a:solidFill>
                <a:ln>
                  <a:solidFill>
                    <a:schemeClr val="tx1"/>
                  </a:solidFill>
                </a:ln>
              </c:spPr>
            </c:marker>
            <c:bubble3D val="0"/>
            <c:extLst>
              <c:ext xmlns:c16="http://schemas.microsoft.com/office/drawing/2014/chart" uri="{C3380CC4-5D6E-409C-BE32-E72D297353CC}">
                <c16:uniqueId val="{00000003-3D2D-4B93-BD08-1EAFC3D94974}"/>
              </c:ext>
            </c:extLst>
          </c:dPt>
          <c:dPt>
            <c:idx val="4"/>
            <c:marker>
              <c:spPr>
                <a:pattFill prst="wdUpDiag">
                  <a:fgClr>
                    <a:schemeClr val="accent2">
                      <a:lumMod val="75000"/>
                    </a:schemeClr>
                  </a:fgClr>
                  <a:bgClr>
                    <a:schemeClr val="bg1"/>
                  </a:bgClr>
                </a:pattFill>
                <a:ln>
                  <a:solidFill>
                    <a:schemeClr val="tx1"/>
                  </a:solidFill>
                </a:ln>
              </c:spPr>
            </c:marker>
            <c:bubble3D val="0"/>
            <c:extLst>
              <c:ext xmlns:c16="http://schemas.microsoft.com/office/drawing/2014/chart" uri="{C3380CC4-5D6E-409C-BE32-E72D297353CC}">
                <c16:uniqueId val="{00000004-3D2D-4B93-BD08-1EAFC3D94974}"/>
              </c:ext>
            </c:extLst>
          </c:dPt>
          <c:dPt>
            <c:idx val="5"/>
            <c:bubble3D val="0"/>
            <c:extLst>
              <c:ext xmlns:c16="http://schemas.microsoft.com/office/drawing/2014/chart" uri="{C3380CC4-5D6E-409C-BE32-E72D297353CC}">
                <c16:uniqueId val="{00000005-3D2D-4B93-BD08-1EAFC3D94974}"/>
              </c:ext>
            </c:extLst>
          </c:dPt>
          <c:dPt>
            <c:idx val="6"/>
            <c:marker>
              <c:spPr>
                <a:solidFill>
                  <a:srgbClr val="C00000"/>
                </a:solidFill>
                <a:ln>
                  <a:solidFill>
                    <a:schemeClr val="tx1"/>
                  </a:solidFill>
                </a:ln>
              </c:spPr>
            </c:marker>
            <c:bubble3D val="0"/>
            <c:extLst>
              <c:ext xmlns:c16="http://schemas.microsoft.com/office/drawing/2014/chart" uri="{C3380CC4-5D6E-409C-BE32-E72D297353CC}">
                <c16:uniqueId val="{00000006-3D2D-4B93-BD08-1EAFC3D94974}"/>
              </c:ext>
            </c:extLst>
          </c:dPt>
          <c:dPt>
            <c:idx val="7"/>
            <c:bubble3D val="0"/>
            <c:extLst>
              <c:ext xmlns:c16="http://schemas.microsoft.com/office/drawing/2014/chart" uri="{C3380CC4-5D6E-409C-BE32-E72D297353CC}">
                <c16:uniqueId val="{00000007-3D2D-4B93-BD08-1EAFC3D94974}"/>
              </c:ext>
            </c:extLst>
          </c:dPt>
          <c:dPt>
            <c:idx val="8"/>
            <c:marker>
              <c:spPr>
                <a:solidFill>
                  <a:srgbClr val="C00000"/>
                </a:solidFill>
                <a:ln>
                  <a:solidFill>
                    <a:schemeClr val="tx1"/>
                  </a:solidFill>
                </a:ln>
              </c:spPr>
            </c:marker>
            <c:bubble3D val="0"/>
            <c:extLst>
              <c:ext xmlns:c16="http://schemas.microsoft.com/office/drawing/2014/chart" uri="{C3380CC4-5D6E-409C-BE32-E72D297353CC}">
                <c16:uniqueId val="{00000008-3D2D-4B93-BD08-1EAFC3D94974}"/>
              </c:ext>
            </c:extLst>
          </c:dPt>
          <c:dLbls>
            <c:dLbl>
              <c:idx val="0"/>
              <c:layout>
                <c:manualLayout>
                  <c:x val="-9.61177866465322E-2"/>
                  <c:y val="9.9801048777426724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D2D-4B93-BD08-1EAFC3D94974}"/>
                </c:ext>
              </c:extLst>
            </c:dLbl>
            <c:dLbl>
              <c:idx val="1"/>
              <c:layout>
                <c:manualLayout>
                  <c:x val="5.2968036529680365E-2"/>
                  <c:y val="7.519884309472162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D2D-4B93-BD08-1EAFC3D94974}"/>
                </c:ext>
              </c:extLst>
            </c:dLbl>
            <c:dLbl>
              <c:idx val="2"/>
              <c:layout>
                <c:manualLayout>
                  <c:x val="9.1324200913242004E-3"/>
                  <c:y val="8.3875632682574114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D2D-4B93-BD08-1EAFC3D94974}"/>
                </c:ext>
              </c:extLst>
            </c:dLbl>
            <c:dLbl>
              <c:idx val="3"/>
              <c:layout>
                <c:manualLayout>
                  <c:x val="-2.5570776255707764E-2"/>
                  <c:y val="3.75994215473608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D2D-4B93-BD08-1EAFC3D94974}"/>
                </c:ext>
              </c:extLst>
            </c:dLbl>
            <c:dLbl>
              <c:idx val="4"/>
              <c:layout>
                <c:manualLayout>
                  <c:x val="4.2009132420091327E-2"/>
                  <c:y val="-8.966015907447577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D2D-4B93-BD08-1EAFC3D94974}"/>
                </c:ext>
              </c:extLst>
            </c:dLbl>
            <c:dLbl>
              <c:idx val="5"/>
              <c:layout>
                <c:manualLayout>
                  <c:x val="8.9497716894977167E-2"/>
                  <c:y val="-6.652205350686901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D2D-4B93-BD08-1EAFC3D94974}"/>
                </c:ext>
              </c:extLst>
            </c:dLbl>
            <c:dLbl>
              <c:idx val="7"/>
              <c:layout>
                <c:manualLayout>
                  <c:x val="-4.5662100456621002E-2"/>
                  <c:y val="3.4707158351409979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D2D-4B93-BD08-1EAFC3D94974}"/>
                </c:ext>
              </c:extLst>
            </c:dLbl>
            <c:spPr>
              <a:noFill/>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Proximity!$G$3:$G$11</c:f>
              <c:strCache>
                <c:ptCount val="9"/>
                <c:pt idx="0">
                  <c:v>Multiple contacts</c:v>
                </c:pt>
                <c:pt idx="1">
                  <c:v>Resolution</c:v>
                </c:pt>
                <c:pt idx="2">
                  <c:v>Soft skills</c:v>
                </c:pt>
                <c:pt idx="3">
                  <c:v>Knowledge</c:v>
                </c:pt>
                <c:pt idx="4">
                  <c:v>Wait time</c:v>
                </c:pt>
                <c:pt idx="5">
                  <c:v>Time to resolve</c:v>
                </c:pt>
                <c:pt idx="6">
                  <c:v>Product/services</c:v>
                </c:pt>
                <c:pt idx="7">
                  <c:v>Billing issues</c:v>
                </c:pt>
                <c:pt idx="8">
                  <c:v>Promise not kept</c:v>
                </c:pt>
              </c:strCache>
            </c:strRef>
          </c:cat>
          <c:val>
            <c:numRef>
              <c:f>Proximity!$H$3:$H$11</c:f>
              <c:numCache>
                <c:formatCode>0%</c:formatCode>
                <c:ptCount val="9"/>
                <c:pt idx="0">
                  <c:v>0.13131313131313133</c:v>
                </c:pt>
                <c:pt idx="1">
                  <c:v>0.13131313131313133</c:v>
                </c:pt>
                <c:pt idx="2">
                  <c:v>0.10101010101010101</c:v>
                </c:pt>
                <c:pt idx="3">
                  <c:v>9.0909090909090912E-2</c:v>
                </c:pt>
                <c:pt idx="4">
                  <c:v>7.0707070707070704E-2</c:v>
                </c:pt>
                <c:pt idx="5">
                  <c:v>6.0606060606060608E-2</c:v>
                </c:pt>
                <c:pt idx="6">
                  <c:v>5.0505050505050504E-2</c:v>
                </c:pt>
                <c:pt idx="7">
                  <c:v>4.0404040404040407E-2</c:v>
                </c:pt>
                <c:pt idx="8">
                  <c:v>4.0404040404040407E-2</c:v>
                </c:pt>
              </c:numCache>
            </c:numRef>
          </c:val>
          <c:extLst>
            <c:ext xmlns:c16="http://schemas.microsoft.com/office/drawing/2014/chart" uri="{C3380CC4-5D6E-409C-BE32-E72D297353CC}">
              <c16:uniqueId val="{00000009-3D2D-4B93-BD08-1EAFC3D94974}"/>
            </c:ext>
          </c:extLst>
        </c:ser>
        <c:ser>
          <c:idx val="1"/>
          <c:order val="1"/>
          <c:spPr>
            <a:ln w="495300">
              <a:solidFill>
                <a:srgbClr val="FF0000">
                  <a:alpha val="25000"/>
                </a:srgbClr>
              </a:solidFill>
            </a:ln>
          </c:spPr>
          <c:marker>
            <c:symbol val="none"/>
          </c:marker>
          <c:cat>
            <c:strRef>
              <c:f>Proximity!$G$3:$G$11</c:f>
              <c:strCache>
                <c:ptCount val="9"/>
                <c:pt idx="0">
                  <c:v>Multiple contacts</c:v>
                </c:pt>
                <c:pt idx="1">
                  <c:v>Resolution</c:v>
                </c:pt>
                <c:pt idx="2">
                  <c:v>Soft skills</c:v>
                </c:pt>
                <c:pt idx="3">
                  <c:v>Knowledge</c:v>
                </c:pt>
                <c:pt idx="4">
                  <c:v>Wait time</c:v>
                </c:pt>
                <c:pt idx="5">
                  <c:v>Time to resolve</c:v>
                </c:pt>
                <c:pt idx="6">
                  <c:v>Product/services</c:v>
                </c:pt>
                <c:pt idx="7">
                  <c:v>Billing issues</c:v>
                </c:pt>
                <c:pt idx="8">
                  <c:v>Promise not kept</c:v>
                </c:pt>
              </c:strCache>
            </c:strRef>
          </c:cat>
          <c:val>
            <c:numRef>
              <c:f>Proximity!$I$3:$I$11</c:f>
              <c:numCache>
                <c:formatCode>0%</c:formatCode>
                <c:ptCount val="9"/>
                <c:pt idx="0">
                  <c:v>0.15</c:v>
                </c:pt>
                <c:pt idx="1">
                  <c:v>0.15</c:v>
                </c:pt>
                <c:pt idx="2">
                  <c:v>0.15</c:v>
                </c:pt>
                <c:pt idx="3">
                  <c:v>0.15</c:v>
                </c:pt>
                <c:pt idx="4">
                  <c:v>0.15</c:v>
                </c:pt>
                <c:pt idx="5">
                  <c:v>0.15</c:v>
                </c:pt>
                <c:pt idx="6">
                  <c:v>0.15</c:v>
                </c:pt>
                <c:pt idx="7">
                  <c:v>0.15</c:v>
                </c:pt>
                <c:pt idx="8">
                  <c:v>0.15</c:v>
                </c:pt>
              </c:numCache>
            </c:numRef>
          </c:val>
          <c:extLst>
            <c:ext xmlns:c16="http://schemas.microsoft.com/office/drawing/2014/chart" uri="{C3380CC4-5D6E-409C-BE32-E72D297353CC}">
              <c16:uniqueId val="{0000000A-3D2D-4B93-BD08-1EAFC3D94974}"/>
            </c:ext>
          </c:extLst>
        </c:ser>
        <c:ser>
          <c:idx val="2"/>
          <c:order val="2"/>
          <c:spPr>
            <a:ln w="533400">
              <a:solidFill>
                <a:schemeClr val="accent2">
                  <a:lumMod val="75000"/>
                  <a:alpha val="32000"/>
                </a:schemeClr>
              </a:solidFill>
            </a:ln>
          </c:spPr>
          <c:marker>
            <c:symbol val="none"/>
          </c:marker>
          <c:cat>
            <c:strRef>
              <c:f>Proximity!$G$3:$G$11</c:f>
              <c:strCache>
                <c:ptCount val="9"/>
                <c:pt idx="0">
                  <c:v>Multiple contacts</c:v>
                </c:pt>
                <c:pt idx="1">
                  <c:v>Resolution</c:v>
                </c:pt>
                <c:pt idx="2">
                  <c:v>Soft skills</c:v>
                </c:pt>
                <c:pt idx="3">
                  <c:v>Knowledge</c:v>
                </c:pt>
                <c:pt idx="4">
                  <c:v>Wait time</c:v>
                </c:pt>
                <c:pt idx="5">
                  <c:v>Time to resolve</c:v>
                </c:pt>
                <c:pt idx="6">
                  <c:v>Product/services</c:v>
                </c:pt>
                <c:pt idx="7">
                  <c:v>Billing issues</c:v>
                </c:pt>
                <c:pt idx="8">
                  <c:v>Promise not kept</c:v>
                </c:pt>
              </c:strCache>
            </c:strRef>
          </c:cat>
          <c:val>
            <c:numRef>
              <c:f>Proximity!$J$3:$J$11</c:f>
              <c:numCache>
                <c:formatCode>0%</c:formatCode>
                <c:ptCount val="9"/>
                <c:pt idx="0">
                  <c:v>0.1</c:v>
                </c:pt>
                <c:pt idx="1">
                  <c:v>0.1</c:v>
                </c:pt>
                <c:pt idx="2">
                  <c:v>0.1</c:v>
                </c:pt>
                <c:pt idx="3">
                  <c:v>0.1</c:v>
                </c:pt>
                <c:pt idx="4">
                  <c:v>0.1</c:v>
                </c:pt>
                <c:pt idx="5">
                  <c:v>0.1</c:v>
                </c:pt>
                <c:pt idx="6">
                  <c:v>0.1</c:v>
                </c:pt>
                <c:pt idx="7">
                  <c:v>0.1</c:v>
                </c:pt>
                <c:pt idx="8">
                  <c:v>0.1</c:v>
                </c:pt>
              </c:numCache>
            </c:numRef>
          </c:val>
          <c:extLst>
            <c:ext xmlns:c16="http://schemas.microsoft.com/office/drawing/2014/chart" uri="{C3380CC4-5D6E-409C-BE32-E72D297353CC}">
              <c16:uniqueId val="{0000000B-3D2D-4B93-BD08-1EAFC3D94974}"/>
            </c:ext>
          </c:extLst>
        </c:ser>
        <c:ser>
          <c:idx val="3"/>
          <c:order val="3"/>
          <c:spPr>
            <a:ln w="495300">
              <a:solidFill>
                <a:schemeClr val="accent2">
                  <a:lumMod val="20000"/>
                  <a:lumOff val="80000"/>
                  <a:alpha val="48000"/>
                </a:schemeClr>
              </a:solidFill>
            </a:ln>
          </c:spPr>
          <c:marker>
            <c:symbol val="none"/>
          </c:marker>
          <c:cat>
            <c:strRef>
              <c:f>Proximity!$G$3:$G$11</c:f>
              <c:strCache>
                <c:ptCount val="9"/>
                <c:pt idx="0">
                  <c:v>Multiple contacts</c:v>
                </c:pt>
                <c:pt idx="1">
                  <c:v>Resolution</c:v>
                </c:pt>
                <c:pt idx="2">
                  <c:v>Soft skills</c:v>
                </c:pt>
                <c:pt idx="3">
                  <c:v>Knowledge</c:v>
                </c:pt>
                <c:pt idx="4">
                  <c:v>Wait time</c:v>
                </c:pt>
                <c:pt idx="5">
                  <c:v>Time to resolve</c:v>
                </c:pt>
                <c:pt idx="6">
                  <c:v>Product/services</c:v>
                </c:pt>
                <c:pt idx="7">
                  <c:v>Billing issues</c:v>
                </c:pt>
                <c:pt idx="8">
                  <c:v>Promise not kept</c:v>
                </c:pt>
              </c:strCache>
            </c:strRef>
          </c:cat>
          <c:val>
            <c:numRef>
              <c:f>Proximity!$K$3:$K$11</c:f>
              <c:numCache>
                <c:formatCode>0%</c:formatCode>
                <c:ptCount val="9"/>
                <c:pt idx="0">
                  <c:v>0.05</c:v>
                </c:pt>
                <c:pt idx="1">
                  <c:v>0.05</c:v>
                </c:pt>
                <c:pt idx="2">
                  <c:v>0.05</c:v>
                </c:pt>
                <c:pt idx="3">
                  <c:v>0.05</c:v>
                </c:pt>
                <c:pt idx="4">
                  <c:v>0.05</c:v>
                </c:pt>
                <c:pt idx="5">
                  <c:v>0.05</c:v>
                </c:pt>
                <c:pt idx="6">
                  <c:v>0.05</c:v>
                </c:pt>
                <c:pt idx="7">
                  <c:v>0.05</c:v>
                </c:pt>
                <c:pt idx="8">
                  <c:v>0.05</c:v>
                </c:pt>
              </c:numCache>
            </c:numRef>
          </c:val>
          <c:extLst>
            <c:ext xmlns:c16="http://schemas.microsoft.com/office/drawing/2014/chart" uri="{C3380CC4-5D6E-409C-BE32-E72D297353CC}">
              <c16:uniqueId val="{0000000C-3D2D-4B93-BD08-1EAFC3D94974}"/>
            </c:ext>
          </c:extLst>
        </c:ser>
        <c:dLbls>
          <c:showLegendKey val="0"/>
          <c:showVal val="0"/>
          <c:showCatName val="0"/>
          <c:showSerName val="0"/>
          <c:showPercent val="0"/>
          <c:showBubbleSize val="0"/>
        </c:dLbls>
        <c:axId val="422801496"/>
        <c:axId val="422799144"/>
      </c:radarChart>
      <c:catAx>
        <c:axId val="422801496"/>
        <c:scaling>
          <c:orientation val="minMax"/>
        </c:scaling>
        <c:delete val="0"/>
        <c:axPos val="b"/>
        <c:majorGridlines>
          <c:spPr>
            <a:ln w="28575">
              <a:solidFill>
                <a:schemeClr val="accent2">
                  <a:lumMod val="75000"/>
                </a:schemeClr>
              </a:solidFill>
            </a:ln>
          </c:spPr>
        </c:majorGridlines>
        <c:numFmt formatCode="General" sourceLinked="1"/>
        <c:majorTickMark val="out"/>
        <c:minorTickMark val="none"/>
        <c:tickLblPos val="none"/>
        <c:txPr>
          <a:bodyPr rot="0" vert="horz"/>
          <a:lstStyle/>
          <a:p>
            <a:pPr>
              <a:defRPr sz="1000" b="0" i="0" u="none" strike="noStrike" baseline="0">
                <a:solidFill>
                  <a:srgbClr val="000000"/>
                </a:solidFill>
                <a:latin typeface="Calibri"/>
                <a:ea typeface="Calibri"/>
                <a:cs typeface="Calibri"/>
              </a:defRPr>
            </a:pPr>
            <a:endParaRPr lang="en-US"/>
          </a:p>
        </c:txPr>
        <c:crossAx val="422799144"/>
        <c:crosses val="autoZero"/>
        <c:auto val="0"/>
        <c:lblAlgn val="ctr"/>
        <c:lblOffset val="100"/>
        <c:noMultiLvlLbl val="0"/>
      </c:catAx>
      <c:valAx>
        <c:axId val="422799144"/>
        <c:scaling>
          <c:orientation val="maxMin"/>
          <c:max val="0.2"/>
          <c:min val="0"/>
        </c:scaling>
        <c:delete val="0"/>
        <c:axPos val="l"/>
        <c:majorGridlines>
          <c:spPr>
            <a:ln>
              <a:solidFill>
                <a:schemeClr val="accent2">
                  <a:lumMod val="20000"/>
                  <a:lumOff val="80000"/>
                </a:schemeClr>
              </a:solidFill>
            </a:ln>
          </c:spPr>
        </c:majorGridlines>
        <c:numFmt formatCode="0%" sourceLinked="1"/>
        <c:majorTickMark val="out"/>
        <c:minorTickMark val="none"/>
        <c:tickLblPos val="none"/>
        <c:spPr>
          <a:ln w="28575">
            <a:solidFill>
              <a:schemeClr val="accent2">
                <a:lumMod val="75000"/>
              </a:schemeClr>
            </a:solidFill>
          </a:ln>
        </c:spPr>
        <c:crossAx val="422801496"/>
        <c:crosses val="autoZero"/>
        <c:crossBetween val="between"/>
        <c:majorUnit val="5.000000000000001E-2"/>
      </c:valAx>
      <c:spPr>
        <a:noFill/>
        <a:ln w="25400">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Dictionary!$E$22" lockText="1"/>
</file>

<file path=xl/ctrlProps/ctrlProp2.xml><?xml version="1.0" encoding="utf-8"?>
<formControlPr xmlns="http://schemas.microsoft.com/office/spreadsheetml/2009/9/main" objectType="CheckBox" fmlaLink="Dictionary!$E$19" lockText="1"/>
</file>

<file path=xl/ctrlProps/ctrlProp3.xml><?xml version="1.0" encoding="utf-8"?>
<formControlPr xmlns="http://schemas.microsoft.com/office/spreadsheetml/2009/9/main" objectType="CheckBox" fmlaLink="Table!$AC$1" lockText="1"/>
</file>

<file path=xl/ctrlProps/ctrlProp4.xml><?xml version="1.0" encoding="utf-8"?>
<formControlPr xmlns="http://schemas.microsoft.com/office/spreadsheetml/2009/9/main" objectType="CheckBox" fmlaLink="Dictionary!$E$32" lockText="1"/>
</file>

<file path=xl/ctrlProps/ctrlProp5.xml><?xml version="1.0" encoding="utf-8"?>
<formControlPr xmlns="http://schemas.microsoft.com/office/spreadsheetml/2009/9/main" objectType="CheckBox" fmlaLink="Dictionary!$E$29" lockText="1"/>
</file>

<file path=xl/ctrlProps/ctrlProp6.xml><?xml version="1.0" encoding="utf-8"?>
<formControlPr xmlns="http://schemas.microsoft.com/office/spreadsheetml/2009/9/main" objectType="CheckBox" fmlaLink="Dictionary!$E$35"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4.png"/><Relationship Id="rId16" Type="http://schemas.openxmlformats.org/officeDocument/2006/relationships/image" Target="../media/image18.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image" Target="../media/image1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11</xdr:col>
      <xdr:colOff>287254</xdr:colOff>
      <xdr:row>0</xdr:row>
      <xdr:rowOff>59267</xdr:rowOff>
    </xdr:from>
    <xdr:to>
      <xdr:col>38</xdr:col>
      <xdr:colOff>20955</xdr:colOff>
      <xdr:row>0</xdr:row>
      <xdr:rowOff>1830917</xdr:rowOff>
    </xdr:to>
    <xdr:sp macro="" textlink="">
      <xdr:nvSpPr>
        <xdr:cNvPr id="2" name="Rounded Rectangle 1">
          <a:extLst>
            <a:ext uri="{FF2B5EF4-FFF2-40B4-BE49-F238E27FC236}">
              <a16:creationId xmlns:a16="http://schemas.microsoft.com/office/drawing/2014/main" id="{00000000-0008-0000-0000-000002000000}"/>
            </a:ext>
          </a:extLst>
        </xdr:cNvPr>
        <xdr:cNvSpPr/>
      </xdr:nvSpPr>
      <xdr:spPr>
        <a:xfrm>
          <a:off x="3915856" y="59267"/>
          <a:ext cx="7905733" cy="1771650"/>
        </a:xfrm>
        <a:prstGeom prst="roundRect">
          <a:avLst/>
        </a:prstGeom>
        <a:solidFill>
          <a:schemeClr val="accent6">
            <a:lumMod val="40000"/>
            <a:lumOff val="60000"/>
          </a:schemeClr>
        </a:solidFill>
        <a:ln>
          <a:noFill/>
        </a:ln>
        <a:effectLst>
          <a:outerShdw blurRad="63500" sx="102000" sy="102000" algn="ctr" rotWithShape="0">
            <a:prstClr val="black">
              <a:alpha val="40000"/>
            </a:prstClr>
          </a:outerShdw>
        </a:effectLst>
        <a:scene3d>
          <a:camera prst="orthographicFront">
            <a:rot lat="0" lon="0" rev="0"/>
          </a:camera>
          <a:lightRig rig="threePt" dir="t"/>
        </a:scene3d>
        <a:sp3d prstMaterial="matte">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248716</xdr:colOff>
      <xdr:row>0</xdr:row>
      <xdr:rowOff>115357</xdr:rowOff>
    </xdr:from>
    <xdr:to>
      <xdr:col>28</xdr:col>
      <xdr:colOff>98002</xdr:colOff>
      <xdr:row>0</xdr:row>
      <xdr:rowOff>403223</xdr:rowOff>
    </xdr:to>
    <xdr:sp macro="" textlink="Status">
      <xdr:nvSpPr>
        <xdr:cNvPr id="3" name="Rectangle 2">
          <a:extLst>
            <a:ext uri="{FF2B5EF4-FFF2-40B4-BE49-F238E27FC236}">
              <a16:creationId xmlns:a16="http://schemas.microsoft.com/office/drawing/2014/main" id="{00000000-0008-0000-0000-000003000000}"/>
            </a:ext>
          </a:extLst>
        </xdr:cNvPr>
        <xdr:cNvSpPr/>
      </xdr:nvSpPr>
      <xdr:spPr>
        <a:xfrm>
          <a:off x="6434675" y="115357"/>
          <a:ext cx="2889257" cy="297391"/>
        </a:xfrm>
        <a:prstGeom prst="rect">
          <a:avLst/>
        </a:prstGeom>
        <a:solidFill>
          <a:schemeClr val="accent6">
            <a:lumMod val="7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94993CA-1AD6-4FF2-8DE1-1B559F4D31A9}" type="TxLink">
            <a:rPr lang="en-US" sz="1100" b="1"/>
            <a:pPr algn="ctr"/>
            <a:t>1774 records, 887 pending, 50% coded.</a:t>
          </a:fld>
          <a:endParaRPr lang="en-US" sz="1100" b="1"/>
        </a:p>
      </xdr:txBody>
    </xdr:sp>
    <xdr:clientData/>
  </xdr:twoCellAnchor>
  <xdr:twoCellAnchor editAs="absolute">
    <xdr:from>
      <xdr:col>12</xdr:col>
      <xdr:colOff>284058</xdr:colOff>
      <xdr:row>0</xdr:row>
      <xdr:rowOff>513929</xdr:rowOff>
    </xdr:from>
    <xdr:to>
      <xdr:col>15</xdr:col>
      <xdr:colOff>550553</xdr:colOff>
      <xdr:row>0</xdr:row>
      <xdr:rowOff>1050377</xdr:rowOff>
    </xdr:to>
    <xdr:sp macro="[0]!categorize" textlink="">
      <xdr:nvSpPr>
        <xdr:cNvPr id="9" name="Rounded Rectangle 8">
          <a:extLst>
            <a:ext uri="{FF2B5EF4-FFF2-40B4-BE49-F238E27FC236}">
              <a16:creationId xmlns:a16="http://schemas.microsoft.com/office/drawing/2014/main" id="{00000000-0008-0000-0000-000009000000}"/>
            </a:ext>
          </a:extLst>
        </xdr:cNvPr>
        <xdr:cNvSpPr/>
      </xdr:nvSpPr>
      <xdr:spPr>
        <a:xfrm>
          <a:off x="4572002" y="529169"/>
          <a:ext cx="857256" cy="521208"/>
        </a:xfrm>
        <a:prstGeom prst="roundRect">
          <a:avLst/>
        </a:prstGeom>
        <a:solidFill>
          <a:schemeClr val="accent2"/>
        </a:solidFill>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US" sz="1100"/>
            <a:t>Code Verbatim</a:t>
          </a:r>
        </a:p>
      </xdr:txBody>
    </xdr:sp>
    <xdr:clientData/>
  </xdr:twoCellAnchor>
  <xdr:twoCellAnchor editAs="absolute">
    <xdr:from>
      <xdr:col>20</xdr:col>
      <xdr:colOff>281949</xdr:colOff>
      <xdr:row>0</xdr:row>
      <xdr:rowOff>1165224</xdr:rowOff>
    </xdr:from>
    <xdr:to>
      <xdr:col>24</xdr:col>
      <xdr:colOff>56092</xdr:colOff>
      <xdr:row>0</xdr:row>
      <xdr:rowOff>1695957</xdr:rowOff>
    </xdr:to>
    <xdr:sp macro="[0]!selectall" textlink="">
      <xdr:nvSpPr>
        <xdr:cNvPr id="10" name="Rounded Rectangle 9">
          <a:extLst>
            <a:ext uri="{FF2B5EF4-FFF2-40B4-BE49-F238E27FC236}">
              <a16:creationId xmlns:a16="http://schemas.microsoft.com/office/drawing/2014/main" id="{00000000-0008-0000-0000-00000A000000}"/>
            </a:ext>
          </a:extLst>
        </xdr:cNvPr>
        <xdr:cNvSpPr/>
      </xdr:nvSpPr>
      <xdr:spPr>
        <a:xfrm>
          <a:off x="7418926" y="1174749"/>
          <a:ext cx="836089" cy="521208"/>
        </a:xfrm>
        <a:prstGeom prst="roundRect">
          <a:avLst/>
        </a:prstGeom>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US" sz="1100"/>
            <a:t>Select</a:t>
          </a:r>
        </a:p>
        <a:p>
          <a:pPr algn="ctr"/>
          <a:r>
            <a:rPr lang="en-US" sz="1100"/>
            <a:t>All</a:t>
          </a:r>
        </a:p>
      </xdr:txBody>
    </xdr:sp>
    <xdr:clientData/>
  </xdr:twoCellAnchor>
  <xdr:twoCellAnchor editAs="absolute">
    <xdr:from>
      <xdr:col>31</xdr:col>
      <xdr:colOff>15240</xdr:colOff>
      <xdr:row>0</xdr:row>
      <xdr:rowOff>1165224</xdr:rowOff>
    </xdr:from>
    <xdr:to>
      <xdr:col>32</xdr:col>
      <xdr:colOff>361325</xdr:colOff>
      <xdr:row>0</xdr:row>
      <xdr:rowOff>1695957</xdr:rowOff>
    </xdr:to>
    <xdr:sp macro="[0]!report_impact" textlink="">
      <xdr:nvSpPr>
        <xdr:cNvPr id="11" name="Rounded Rectangle 10">
          <a:extLst>
            <a:ext uri="{FF2B5EF4-FFF2-40B4-BE49-F238E27FC236}">
              <a16:creationId xmlns:a16="http://schemas.microsoft.com/office/drawing/2014/main" id="{00000000-0008-0000-0000-00000B000000}"/>
            </a:ext>
          </a:extLst>
        </xdr:cNvPr>
        <xdr:cNvSpPr/>
      </xdr:nvSpPr>
      <xdr:spPr>
        <a:xfrm>
          <a:off x="9768418" y="1174749"/>
          <a:ext cx="836091" cy="521208"/>
        </a:xfrm>
        <a:prstGeom prst="roundRect">
          <a:avLst/>
        </a:prstGeom>
        <a:solidFill>
          <a:schemeClr val="accent3">
            <a:lumMod val="50000"/>
          </a:schemeClr>
        </a:solidFill>
        <a:ln>
          <a:solidFill>
            <a:schemeClr val="accent3">
              <a:lumMod val="75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Impact</a:t>
          </a:r>
        </a:p>
        <a:p>
          <a:pPr algn="ctr"/>
          <a:r>
            <a:rPr lang="en-US" sz="1100"/>
            <a:t>Report</a:t>
          </a:r>
        </a:p>
      </xdr:txBody>
    </xdr:sp>
    <xdr:clientData/>
  </xdr:twoCellAnchor>
  <xdr:twoCellAnchor editAs="absolute">
    <xdr:from>
      <xdr:col>20</xdr:col>
      <xdr:colOff>281949</xdr:colOff>
      <xdr:row>0</xdr:row>
      <xdr:rowOff>513929</xdr:rowOff>
    </xdr:from>
    <xdr:to>
      <xdr:col>24</xdr:col>
      <xdr:colOff>56092</xdr:colOff>
      <xdr:row>0</xdr:row>
      <xdr:rowOff>1050377</xdr:rowOff>
    </xdr:to>
    <xdr:sp macro="[0]!upd_criteria" textlink="">
      <xdr:nvSpPr>
        <xdr:cNvPr id="12" name="Rounded Rectangle 11">
          <a:extLst>
            <a:ext uri="{FF2B5EF4-FFF2-40B4-BE49-F238E27FC236}">
              <a16:creationId xmlns:a16="http://schemas.microsoft.com/office/drawing/2014/main" id="{00000000-0008-0000-0000-00000C000000}"/>
            </a:ext>
          </a:extLst>
        </xdr:cNvPr>
        <xdr:cNvSpPr/>
      </xdr:nvSpPr>
      <xdr:spPr>
        <a:xfrm>
          <a:off x="7418926" y="529169"/>
          <a:ext cx="836089" cy="521208"/>
        </a:xfrm>
        <a:prstGeom prst="roundRect">
          <a:avLst/>
        </a:prstGeom>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US" sz="1100"/>
            <a:t>Update</a:t>
          </a:r>
        </a:p>
        <a:p>
          <a:pPr algn="ctr"/>
          <a:r>
            <a:rPr lang="en-US" sz="1100"/>
            <a:t>Criteria</a:t>
          </a:r>
        </a:p>
      </xdr:txBody>
    </xdr:sp>
    <xdr:clientData/>
  </xdr:twoCellAnchor>
  <xdr:twoCellAnchor editAs="absolute">
    <xdr:from>
      <xdr:col>11</xdr:col>
      <xdr:colOff>473515</xdr:colOff>
      <xdr:row>0</xdr:row>
      <xdr:rowOff>1165224</xdr:rowOff>
    </xdr:from>
    <xdr:to>
      <xdr:col>15</xdr:col>
      <xdr:colOff>56963</xdr:colOff>
      <xdr:row>0</xdr:row>
      <xdr:rowOff>1695957</xdr:rowOff>
    </xdr:to>
    <xdr:sp macro="[0]!show_uncoded" textlink="">
      <xdr:nvSpPr>
        <xdr:cNvPr id="8" name="Rounded Rectangle 7">
          <a:extLst>
            <a:ext uri="{FF2B5EF4-FFF2-40B4-BE49-F238E27FC236}">
              <a16:creationId xmlns:a16="http://schemas.microsoft.com/office/drawing/2014/main" id="{00000000-0008-0000-0000-000008000000}"/>
            </a:ext>
          </a:extLst>
        </xdr:cNvPr>
        <xdr:cNvSpPr/>
      </xdr:nvSpPr>
      <xdr:spPr>
        <a:xfrm>
          <a:off x="4095767" y="1174749"/>
          <a:ext cx="836090" cy="521208"/>
        </a:xfrm>
        <a:prstGeom prst="roundRect">
          <a:avLst/>
        </a:prstGeom>
        <a:solidFill>
          <a:schemeClr val="bg1">
            <a:lumMod val="65000"/>
          </a:schemeClr>
        </a:solidFill>
        <a:ln>
          <a:solidFill>
            <a:schemeClr val="bg1">
              <a:lumMod val="50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Show Uncoded</a:t>
          </a:r>
          <a:r>
            <a:rPr lang="en-US" sz="1100" baseline="0"/>
            <a:t> Verbatim</a:t>
          </a:r>
          <a:endParaRPr lang="en-US" sz="1100"/>
        </a:p>
      </xdr:txBody>
    </xdr:sp>
    <xdr:clientData/>
  </xdr:twoCellAnchor>
  <xdr:twoCellAnchor editAs="absolute">
    <xdr:from>
      <xdr:col>15</xdr:col>
      <xdr:colOff>1203114</xdr:colOff>
      <xdr:row>0</xdr:row>
      <xdr:rowOff>1165224</xdr:rowOff>
    </xdr:from>
    <xdr:to>
      <xdr:col>19</xdr:col>
      <xdr:colOff>172297</xdr:colOff>
      <xdr:row>0</xdr:row>
      <xdr:rowOff>1695957</xdr:rowOff>
    </xdr:to>
    <xdr:sp macro="[0]!show_all" textlink="">
      <xdr:nvSpPr>
        <xdr:cNvPr id="13" name="Rounded Rectangle 12">
          <a:extLst>
            <a:ext uri="{FF2B5EF4-FFF2-40B4-BE49-F238E27FC236}">
              <a16:creationId xmlns:a16="http://schemas.microsoft.com/office/drawing/2014/main" id="{00000000-0008-0000-0000-00000D000000}"/>
            </a:ext>
          </a:extLst>
        </xdr:cNvPr>
        <xdr:cNvSpPr/>
      </xdr:nvSpPr>
      <xdr:spPr>
        <a:xfrm>
          <a:off x="6074853" y="1174749"/>
          <a:ext cx="836089" cy="521208"/>
        </a:xfrm>
        <a:prstGeom prst="roundRect">
          <a:avLst/>
        </a:prstGeom>
        <a:solidFill>
          <a:schemeClr val="bg1">
            <a:lumMod val="65000"/>
          </a:schemeClr>
        </a:solidFill>
        <a:ln>
          <a:solidFill>
            <a:schemeClr val="bg1">
              <a:lumMod val="50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Show All</a:t>
          </a:r>
        </a:p>
      </xdr:txBody>
    </xdr:sp>
    <xdr:clientData/>
  </xdr:twoCellAnchor>
  <xdr:twoCellAnchor editAs="absolute">
    <xdr:from>
      <xdr:col>15</xdr:col>
      <xdr:colOff>705062</xdr:colOff>
      <xdr:row>0</xdr:row>
      <xdr:rowOff>513929</xdr:rowOff>
    </xdr:from>
    <xdr:to>
      <xdr:col>16</xdr:col>
      <xdr:colOff>210194</xdr:colOff>
      <xdr:row>0</xdr:row>
      <xdr:rowOff>1050377</xdr:rowOff>
    </xdr:to>
    <xdr:sp macro="[0]!fill_uncoded2" textlink="">
      <xdr:nvSpPr>
        <xdr:cNvPr id="14" name="Rounded Rectangle 13">
          <a:extLst>
            <a:ext uri="{FF2B5EF4-FFF2-40B4-BE49-F238E27FC236}">
              <a16:creationId xmlns:a16="http://schemas.microsoft.com/office/drawing/2014/main" id="{00000000-0008-0000-0000-00000E000000}"/>
            </a:ext>
          </a:extLst>
        </xdr:cNvPr>
        <xdr:cNvSpPr/>
      </xdr:nvSpPr>
      <xdr:spPr>
        <a:xfrm>
          <a:off x="5545671" y="529169"/>
          <a:ext cx="846672" cy="521208"/>
        </a:xfrm>
        <a:prstGeom prst="roundRect">
          <a:avLst/>
        </a:prstGeom>
        <a:solidFill>
          <a:schemeClr val="accent2">
            <a:lumMod val="60000"/>
            <a:lumOff val="40000"/>
          </a:schemeClr>
        </a:solidFill>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Code as Unknown </a:t>
          </a:r>
        </a:p>
      </xdr:txBody>
    </xdr:sp>
    <xdr:clientData/>
  </xdr:twoCellAnchor>
  <xdr:twoCellAnchor editAs="absolute">
    <xdr:from>
      <xdr:col>15</xdr:col>
      <xdr:colOff>247035</xdr:colOff>
      <xdr:row>0</xdr:row>
      <xdr:rowOff>1165224</xdr:rowOff>
    </xdr:from>
    <xdr:to>
      <xdr:col>15</xdr:col>
      <xdr:colOff>1048410</xdr:colOff>
      <xdr:row>0</xdr:row>
      <xdr:rowOff>1695957</xdr:rowOff>
    </xdr:to>
    <xdr:sp macro="[0]!show_UNK" textlink="">
      <xdr:nvSpPr>
        <xdr:cNvPr id="15" name="Rounded Rectangle 14">
          <a:extLst>
            <a:ext uri="{FF2B5EF4-FFF2-40B4-BE49-F238E27FC236}">
              <a16:creationId xmlns:a16="http://schemas.microsoft.com/office/drawing/2014/main" id="{00000000-0008-0000-0000-00000F000000}"/>
            </a:ext>
          </a:extLst>
        </xdr:cNvPr>
        <xdr:cNvSpPr/>
      </xdr:nvSpPr>
      <xdr:spPr>
        <a:xfrm>
          <a:off x="5080019" y="1174749"/>
          <a:ext cx="836089" cy="521208"/>
        </a:xfrm>
        <a:prstGeom prst="roundRect">
          <a:avLst/>
        </a:prstGeom>
        <a:solidFill>
          <a:schemeClr val="bg1">
            <a:lumMod val="65000"/>
          </a:schemeClr>
        </a:solidFill>
        <a:ln>
          <a:solidFill>
            <a:schemeClr val="bg1">
              <a:lumMod val="50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Show Unknown</a:t>
          </a:r>
        </a:p>
      </xdr:txBody>
    </xdr:sp>
    <xdr:clientData/>
  </xdr:twoCellAnchor>
  <xdr:twoCellAnchor>
    <xdr:from>
      <xdr:col>0</xdr:col>
      <xdr:colOff>10584</xdr:colOff>
      <xdr:row>0</xdr:row>
      <xdr:rowOff>10584</xdr:rowOff>
    </xdr:from>
    <xdr:to>
      <xdr:col>7</xdr:col>
      <xdr:colOff>306916</xdr:colOff>
      <xdr:row>0</xdr:row>
      <xdr:rowOff>751419</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10584" y="10584"/>
          <a:ext cx="2730499" cy="7408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i="1">
              <a:solidFill>
                <a:schemeClr val="bg1">
                  <a:lumMod val="50000"/>
                </a:schemeClr>
              </a:solidFill>
            </a:rPr>
            <a:t>Developed</a:t>
          </a:r>
          <a:r>
            <a:rPr lang="en-US" i="1" baseline="0">
              <a:solidFill>
                <a:schemeClr val="bg1">
                  <a:lumMod val="50000"/>
                </a:schemeClr>
              </a:solidFill>
            </a:rPr>
            <a:t> by Convergys Analytics Solutions</a:t>
          </a:r>
        </a:p>
        <a:p>
          <a:pPr algn="l"/>
          <a:r>
            <a:rPr lang="en-US" i="1" baseline="0">
              <a:solidFill>
                <a:schemeClr val="bg1">
                  <a:lumMod val="50000"/>
                </a:schemeClr>
              </a:solidFill>
            </a:rPr>
            <a:t>Convergys Proprietary &amp; Confidential</a:t>
          </a:r>
        </a:p>
        <a:p>
          <a:pPr algn="l"/>
          <a:r>
            <a:rPr lang="en-US" i="1" baseline="0">
              <a:solidFill>
                <a:schemeClr val="bg1">
                  <a:lumMod val="50000"/>
                </a:schemeClr>
              </a:solidFill>
            </a:rPr>
            <a:t>Do not distribute without permission</a:t>
          </a:r>
        </a:p>
      </xdr:txBody>
    </xdr:sp>
    <xdr:clientData/>
  </xdr:twoCellAnchor>
  <mc:AlternateContent xmlns:mc="http://schemas.openxmlformats.org/markup-compatibility/2006">
    <mc:Choice xmlns:a14="http://schemas.microsoft.com/office/drawing/2010/main" Requires="a14">
      <xdr:twoCellAnchor editAs="absolute">
        <xdr:from>
          <xdr:col>35</xdr:col>
          <xdr:colOff>15240</xdr:colOff>
          <xdr:row>0</xdr:row>
          <xdr:rowOff>1234440</xdr:rowOff>
        </xdr:from>
        <xdr:to>
          <xdr:col>36</xdr:col>
          <xdr:colOff>415290</xdr:colOff>
          <xdr:row>0</xdr:row>
          <xdr:rowOff>1463040</xdr:rowOff>
        </xdr:to>
        <xdr:sp macro="" textlink="">
          <xdr:nvSpPr>
            <xdr:cNvPr id="1025" name="cbUNK"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Exclude UNK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15240</xdr:colOff>
          <xdr:row>0</xdr:row>
          <xdr:rowOff>1424940</xdr:rowOff>
        </xdr:from>
        <xdr:to>
          <xdr:col>36</xdr:col>
          <xdr:colOff>415290</xdr:colOff>
          <xdr:row>0</xdr:row>
          <xdr:rowOff>1653540</xdr:rowOff>
        </xdr:to>
        <xdr:sp macro="" textlink="">
          <xdr:nvSpPr>
            <xdr:cNvPr id="1026" name="cbUNC"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Exclude UNC</a:t>
              </a:r>
            </a:p>
          </xdr:txBody>
        </xdr:sp>
        <xdr:clientData/>
      </xdr:twoCellAnchor>
    </mc:Choice>
    <mc:Fallback/>
  </mc:AlternateContent>
  <xdr:twoCellAnchor editAs="absolute">
    <xdr:from>
      <xdr:col>28</xdr:col>
      <xdr:colOff>653</xdr:colOff>
      <xdr:row>0</xdr:row>
      <xdr:rowOff>571500</xdr:rowOff>
    </xdr:from>
    <xdr:to>
      <xdr:col>31</xdr:col>
      <xdr:colOff>322791</xdr:colOff>
      <xdr:row>0</xdr:row>
      <xdr:rowOff>1085088</xdr:rowOff>
    </xdr:to>
    <xdr:sp macro="[0]!report_freq" textlink="">
      <xdr:nvSpPr>
        <xdr:cNvPr id="17" name="Rounded Rectangle 16">
          <a:extLst>
            <a:ext uri="{FF2B5EF4-FFF2-40B4-BE49-F238E27FC236}">
              <a16:creationId xmlns:a16="http://schemas.microsoft.com/office/drawing/2014/main" id="{00000000-0008-0000-0000-000011000000}"/>
            </a:ext>
          </a:extLst>
        </xdr:cNvPr>
        <xdr:cNvSpPr/>
      </xdr:nvSpPr>
      <xdr:spPr>
        <a:xfrm>
          <a:off x="9192278" y="571500"/>
          <a:ext cx="832104" cy="521208"/>
        </a:xfrm>
        <a:prstGeom prst="roundRect">
          <a:avLst/>
        </a:prstGeom>
        <a:solidFill>
          <a:schemeClr val="accent3"/>
        </a:solidFill>
        <a:ln>
          <a:solidFill>
            <a:schemeClr val="accent3">
              <a:lumMod val="75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Frequency</a:t>
          </a:r>
        </a:p>
        <a:p>
          <a:pPr algn="ctr"/>
          <a:r>
            <a:rPr lang="en-US" sz="1100"/>
            <a:t>Report</a:t>
          </a:r>
        </a:p>
      </xdr:txBody>
    </xdr:sp>
    <xdr:clientData/>
  </xdr:twoCellAnchor>
  <xdr:twoCellAnchor editAs="absolute">
    <xdr:from>
      <xdr:col>27</xdr:col>
      <xdr:colOff>15240</xdr:colOff>
      <xdr:row>0</xdr:row>
      <xdr:rowOff>1165224</xdr:rowOff>
    </xdr:from>
    <xdr:to>
      <xdr:col>28</xdr:col>
      <xdr:colOff>415290</xdr:colOff>
      <xdr:row>0</xdr:row>
      <xdr:rowOff>1695957</xdr:rowOff>
    </xdr:to>
    <xdr:sp macro="[0]!report_period" textlink="">
      <xdr:nvSpPr>
        <xdr:cNvPr id="18" name="Rounded Rectangle 17">
          <a:extLst>
            <a:ext uri="{FF2B5EF4-FFF2-40B4-BE49-F238E27FC236}">
              <a16:creationId xmlns:a16="http://schemas.microsoft.com/office/drawing/2014/main" id="{00000000-0008-0000-0000-000012000000}"/>
            </a:ext>
          </a:extLst>
        </xdr:cNvPr>
        <xdr:cNvSpPr/>
      </xdr:nvSpPr>
      <xdr:spPr>
        <a:xfrm>
          <a:off x="8741833" y="1174749"/>
          <a:ext cx="836091" cy="521208"/>
        </a:xfrm>
        <a:prstGeom prst="roundRect">
          <a:avLst/>
        </a:prstGeom>
        <a:solidFill>
          <a:schemeClr val="accent3">
            <a:lumMod val="75000"/>
          </a:schemeClr>
        </a:solidFill>
        <a:ln>
          <a:solidFill>
            <a:schemeClr val="accent3">
              <a:lumMod val="75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Trend</a:t>
          </a:r>
        </a:p>
        <a:p>
          <a:pPr algn="ctr"/>
          <a:r>
            <a:rPr lang="en-US" sz="1100"/>
            <a:t>Report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191885</xdr:colOff>
      <xdr:row>3</xdr:row>
      <xdr:rowOff>66675</xdr:rowOff>
    </xdr:from>
    <xdr:to>
      <xdr:col>6</xdr:col>
      <xdr:colOff>112568</xdr:colOff>
      <xdr:row>5</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495800" y="638175"/>
          <a:ext cx="23241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META CATEGORY DISTRIBUTION</a:t>
          </a:r>
        </a:p>
      </xdr:txBody>
    </xdr:sp>
    <xdr:clientData/>
  </xdr:twoCellAnchor>
  <xdr:twoCellAnchor editAs="absolute">
    <xdr:from>
      <xdr:col>4</xdr:col>
      <xdr:colOff>191884</xdr:colOff>
      <xdr:row>10</xdr:row>
      <xdr:rowOff>85725</xdr:rowOff>
    </xdr:from>
    <xdr:to>
      <xdr:col>6</xdr:col>
      <xdr:colOff>380854</xdr:colOff>
      <xdr:row>12</xdr:row>
      <xdr:rowOff>9525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4448174" y="1990725"/>
          <a:ext cx="28098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VERBATIM CATEGORY DISTRIBUTION</a:t>
          </a:r>
        </a:p>
      </xdr:txBody>
    </xdr:sp>
    <xdr:clientData/>
  </xdr:twoCellAnchor>
  <xdr:twoCellAnchor editAs="absolute">
    <xdr:from>
      <xdr:col>13</xdr:col>
      <xdr:colOff>0</xdr:colOff>
      <xdr:row>1</xdr:row>
      <xdr:rowOff>0</xdr:rowOff>
    </xdr:from>
    <xdr:to>
      <xdr:col>22</xdr:col>
      <xdr:colOff>0</xdr:colOff>
      <xdr:row>40</xdr:row>
      <xdr:rowOff>0</xdr:rowOff>
    </xdr:to>
    <xdr:graphicFrame macro="Chart1_Click">
      <xdr:nvGraphicFramePr>
        <xdr:cNvPr id="5" name="Ch_CatFreq">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409573</xdr:colOff>
      <xdr:row>8</xdr:row>
      <xdr:rowOff>190498</xdr:rowOff>
    </xdr:from>
    <xdr:to>
      <xdr:col>8</xdr:col>
      <xdr:colOff>0</xdr:colOff>
      <xdr:row>11</xdr:row>
      <xdr:rowOff>114299</xdr:rowOff>
    </xdr:to>
    <xdr:sp macro="[0]!sort_freq" textlink="">
      <xdr:nvSpPr>
        <xdr:cNvPr id="6" name="b_freq" hidden="1">
          <a:extLst>
            <a:ext uri="{FF2B5EF4-FFF2-40B4-BE49-F238E27FC236}">
              <a16:creationId xmlns:a16="http://schemas.microsoft.com/office/drawing/2014/main" id="{00000000-0008-0000-0200-000006000000}"/>
            </a:ext>
          </a:extLst>
        </xdr:cNvPr>
        <xdr:cNvSpPr/>
      </xdr:nvSpPr>
      <xdr:spPr>
        <a:xfrm>
          <a:off x="7067548" y="1714498"/>
          <a:ext cx="1057277" cy="495301"/>
        </a:xfrm>
        <a:prstGeom prst="roundRect">
          <a:avLst/>
        </a:prstGeom>
        <a:solidFill>
          <a:schemeClr val="bg1">
            <a:lumMod val="65000"/>
          </a:schemeClr>
        </a:solidFill>
        <a:ln>
          <a:solidFill>
            <a:schemeClr val="bg1">
              <a:lumMod val="50000"/>
            </a:schemeClr>
          </a:solidFill>
        </a:ln>
        <a:effectLst>
          <a:outerShdw blurRad="50800" dist="38100" algn="l" rotWithShape="0">
            <a:prstClr val="black">
              <a:alpha val="40000"/>
            </a:prstClr>
          </a:outerShdw>
        </a:effectLst>
        <a:scene3d>
          <a:camera prst="orthographicFront"/>
          <a:lightRig rig="threePt" dir="t"/>
        </a:scene3d>
        <a:sp3d>
          <a:bevelT w="44450"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Sort</a:t>
          </a:r>
          <a:r>
            <a:rPr lang="en-US" sz="1100" baseline="0"/>
            <a:t> by</a:t>
          </a:r>
        </a:p>
        <a:p>
          <a:pPr algn="ctr"/>
          <a:r>
            <a:rPr lang="en-US" sz="1100" baseline="0"/>
            <a:t>Frequency</a:t>
          </a:r>
          <a:endParaRPr lang="en-US" sz="1100"/>
        </a:p>
      </xdr:txBody>
    </xdr:sp>
    <xdr:clientData/>
  </xdr:twoCellAnchor>
  <xdr:twoCellAnchor editAs="absolute">
    <xdr:from>
      <xdr:col>13</xdr:col>
      <xdr:colOff>0</xdr:colOff>
      <xdr:row>41</xdr:row>
      <xdr:rowOff>0</xdr:rowOff>
    </xdr:from>
    <xdr:to>
      <xdr:col>22</xdr:col>
      <xdr:colOff>0</xdr:colOff>
      <xdr:row>80</xdr:row>
      <xdr:rowOff>0</xdr:rowOff>
    </xdr:to>
    <xdr:graphicFrame macro="Chart2_Click">
      <xdr:nvGraphicFramePr>
        <xdr:cNvPr id="8" name="Ch_survey">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42</xdr:col>
      <xdr:colOff>0</xdr:colOff>
      <xdr:row>1</xdr:row>
      <xdr:rowOff>0</xdr:rowOff>
    </xdr:from>
    <xdr:to>
      <xdr:col>61</xdr:col>
      <xdr:colOff>0</xdr:colOff>
      <xdr:row>27</xdr:row>
      <xdr:rowOff>0</xdr:rowOff>
    </xdr:to>
    <xdr:graphicFrame macro="Chart6_Click">
      <xdr:nvGraphicFramePr>
        <xdr:cNvPr id="10" name="ch_tb" hidden="1">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23</xdr:col>
      <xdr:colOff>0</xdr:colOff>
      <xdr:row>1</xdr:row>
      <xdr:rowOff>0</xdr:rowOff>
    </xdr:from>
    <xdr:to>
      <xdr:col>41</xdr:col>
      <xdr:colOff>0</xdr:colOff>
      <xdr:row>17</xdr:row>
      <xdr:rowOff>0</xdr:rowOff>
    </xdr:to>
    <xdr:graphicFrame macro="Chart3_Click">
      <xdr:nvGraphicFramePr>
        <xdr:cNvPr id="3" name="ch_cumfreq">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23</xdr:col>
      <xdr:colOff>0</xdr:colOff>
      <xdr:row>18</xdr:row>
      <xdr:rowOff>0</xdr:rowOff>
    </xdr:from>
    <xdr:to>
      <xdr:col>41</xdr:col>
      <xdr:colOff>0</xdr:colOff>
      <xdr:row>34</xdr:row>
      <xdr:rowOff>0</xdr:rowOff>
    </xdr:to>
    <xdr:graphicFrame macro="[0]!Chart4_Click">
      <xdr:nvGraphicFramePr>
        <xdr:cNvPr id="11" name="ch_cum_imp" hidden="1">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11</xdr:col>
      <xdr:colOff>228600</xdr:colOff>
      <xdr:row>4</xdr:row>
      <xdr:rowOff>104775</xdr:rowOff>
    </xdr:from>
    <xdr:to>
      <xdr:col>12</xdr:col>
      <xdr:colOff>3346</xdr:colOff>
      <xdr:row>9</xdr:row>
      <xdr:rowOff>18942</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6"/>
        <a:stretch>
          <a:fillRect/>
        </a:stretch>
      </xdr:blipFill>
      <xdr:spPr>
        <a:xfrm>
          <a:off x="12820650" y="866775"/>
          <a:ext cx="952381" cy="866667"/>
        </a:xfrm>
        <a:prstGeom prst="rect">
          <a:avLst/>
        </a:prstGeom>
      </xdr:spPr>
    </xdr:pic>
    <xdr:clientData/>
  </xdr:twoCellAnchor>
  <xdr:twoCellAnchor editAs="absolute">
    <xdr:from>
      <xdr:col>0</xdr:col>
      <xdr:colOff>285750</xdr:colOff>
      <xdr:row>10</xdr:row>
      <xdr:rowOff>161924</xdr:rowOff>
    </xdr:from>
    <xdr:to>
      <xdr:col>2</xdr:col>
      <xdr:colOff>719917</xdr:colOff>
      <xdr:row>12</xdr:row>
      <xdr:rowOff>38099</xdr:rowOff>
    </xdr:to>
    <xdr:sp macro="" textlink="$L$2">
      <xdr:nvSpPr>
        <xdr:cNvPr id="9" name="TextBox 8">
          <a:extLst>
            <a:ext uri="{FF2B5EF4-FFF2-40B4-BE49-F238E27FC236}">
              <a16:creationId xmlns:a16="http://schemas.microsoft.com/office/drawing/2014/main" id="{00000000-0008-0000-0200-000009000000}"/>
            </a:ext>
          </a:extLst>
        </xdr:cNvPr>
        <xdr:cNvSpPr txBox="1"/>
      </xdr:nvSpPr>
      <xdr:spPr>
        <a:xfrm>
          <a:off x="285750" y="2066924"/>
          <a:ext cx="15240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D86EF5B-A71F-493A-8BD0-678E2D58EA03}" type="TxLink">
            <a:rPr lang="en-US" sz="1000" i="1">
              <a:solidFill>
                <a:schemeClr val="bg1">
                  <a:lumMod val="50000"/>
                </a:schemeClr>
              </a:solidFill>
            </a:rPr>
            <a:pPr algn="l"/>
            <a:t>Total Categories: 40</a:t>
          </a:fld>
          <a:endParaRPr lang="en-US" sz="1000" i="1">
            <a:solidFill>
              <a:schemeClr val="bg1">
                <a:lumMod val="5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11</xdr:row>
          <xdr:rowOff>182880</xdr:rowOff>
        </xdr:from>
        <xdr:to>
          <xdr:col>0</xdr:col>
          <xdr:colOff>297180</xdr:colOff>
          <xdr:row>13</xdr:row>
          <xdr:rowOff>7620</xdr:rowOff>
        </xdr:to>
        <xdr:sp macro="" textlink="">
          <xdr:nvSpPr>
            <xdr:cNvPr id="2142" name="cb_all" hidden="1">
              <a:extLst>
                <a:ext uri="{63B3BB69-23CF-44E3-9099-C40C66FF867C}">
                  <a14:compatExt spid="_x0000_s2142"/>
                </a:ext>
                <a:ext uri="{FF2B5EF4-FFF2-40B4-BE49-F238E27FC236}">
                  <a16:creationId xmlns:a16="http://schemas.microsoft.com/office/drawing/2014/main" id="{00000000-0008-0000-0200-00005E080000}"/>
                </a:ext>
              </a:extLst>
            </xdr:cNvPr>
            <xdr:cNvSpPr/>
          </xdr:nvSpPr>
          <xdr:spPr bwMode="auto">
            <a:xfrm>
              <a:off x="0" y="0"/>
              <a:ext cx="0" cy="0"/>
            </a:xfrm>
            <a:prstGeom prst="rect">
              <a:avLst/>
            </a:prstGeom>
            <a:solidFill>
              <a:srgbClr val="F79646"/>
            </a:solidFill>
            <a:ln>
              <a:noFill/>
            </a:ln>
            <a:extLs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1</xdr:col>
      <xdr:colOff>19050</xdr:colOff>
      <xdr:row>5</xdr:row>
      <xdr:rowOff>9524</xdr:rowOff>
    </xdr:from>
    <xdr:to>
      <xdr:col>2</xdr:col>
      <xdr:colOff>666750</xdr:colOff>
      <xdr:row>9</xdr:row>
      <xdr:rowOff>161925</xdr:rowOff>
    </xdr:to>
    <xdr:grpSp>
      <xdr:nvGrpSpPr>
        <xdr:cNvPr id="16" name="groupbox" hidden="1">
          <a:extLst>
            <a:ext uri="{FF2B5EF4-FFF2-40B4-BE49-F238E27FC236}">
              <a16:creationId xmlns:a16="http://schemas.microsoft.com/office/drawing/2014/main" id="{00000000-0008-0000-0200-000010000000}"/>
            </a:ext>
          </a:extLst>
        </xdr:cNvPr>
        <xdr:cNvGrpSpPr/>
      </xdr:nvGrpSpPr>
      <xdr:grpSpPr>
        <a:xfrm>
          <a:off x="396240" y="924242"/>
          <a:ext cx="1401763" cy="882651"/>
          <a:chOff x="1504950" y="352424"/>
          <a:chExt cx="1381125" cy="914401"/>
        </a:xfrm>
      </xdr:grpSpPr>
      <xdr:sp macro="" textlink="">
        <xdr:nvSpPr>
          <xdr:cNvPr id="12" name="TextBox 11" hidden="1">
            <a:extLst>
              <a:ext uri="{FF2B5EF4-FFF2-40B4-BE49-F238E27FC236}">
                <a16:creationId xmlns:a16="http://schemas.microsoft.com/office/drawing/2014/main" id="{00000000-0008-0000-0200-00000C000000}"/>
              </a:ext>
            </a:extLst>
          </xdr:cNvPr>
          <xdr:cNvSpPr txBox="1"/>
        </xdr:nvSpPr>
        <xdr:spPr>
          <a:xfrm>
            <a:off x="1514474" y="752475"/>
            <a:ext cx="64008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t>Top</a:t>
            </a:r>
            <a:r>
              <a:rPr lang="en-US" sz="1000" b="1" baseline="0"/>
              <a:t> Box</a:t>
            </a:r>
            <a:endParaRPr lang="en-US" sz="1000" b="1"/>
          </a:p>
        </xdr:txBody>
      </xdr:sp>
      <xdr:sp macro="" textlink="">
        <xdr:nvSpPr>
          <xdr:cNvPr id="77" name="TextBox 76" hidden="1">
            <a:extLst>
              <a:ext uri="{FF2B5EF4-FFF2-40B4-BE49-F238E27FC236}">
                <a16:creationId xmlns:a16="http://schemas.microsoft.com/office/drawing/2014/main" id="{00000000-0008-0000-0200-00004D000000}"/>
              </a:ext>
            </a:extLst>
          </xdr:cNvPr>
          <xdr:cNvSpPr txBox="1"/>
        </xdr:nvSpPr>
        <xdr:spPr>
          <a:xfrm>
            <a:off x="2238374" y="752475"/>
            <a:ext cx="64008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t>Bot. Box</a:t>
            </a:r>
          </a:p>
        </xdr:txBody>
      </xdr:sp>
      <xdr:sp macro="" textlink="">
        <xdr:nvSpPr>
          <xdr:cNvPr id="78" name="TextBox 77" hidden="1">
            <a:extLst>
              <a:ext uri="{FF2B5EF4-FFF2-40B4-BE49-F238E27FC236}">
                <a16:creationId xmlns:a16="http://schemas.microsoft.com/office/drawing/2014/main" id="{00000000-0008-0000-0200-00004E000000}"/>
              </a:ext>
            </a:extLst>
          </xdr:cNvPr>
          <xdr:cNvSpPr txBox="1"/>
        </xdr:nvSpPr>
        <xdr:spPr>
          <a:xfrm>
            <a:off x="1514475" y="352424"/>
            <a:ext cx="1371600" cy="457200"/>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bg1"/>
                </a:solidFill>
              </a:rPr>
              <a:t>Impact</a:t>
            </a:r>
            <a:r>
              <a:rPr lang="en-US" sz="1000" b="1" baseline="0">
                <a:solidFill>
                  <a:schemeClr val="bg1"/>
                </a:solidFill>
              </a:rPr>
              <a:t> Pts.</a:t>
            </a:r>
          </a:p>
          <a:p>
            <a:pPr algn="ctr"/>
            <a:r>
              <a:rPr lang="en-US" sz="1000" b="0" baseline="0">
                <a:solidFill>
                  <a:schemeClr val="bg1"/>
                </a:solidFill>
              </a:rPr>
              <a:t>(Selected Categories)</a:t>
            </a:r>
          </a:p>
        </xdr:txBody>
      </xdr:sp>
      <xdr:sp macro="" textlink="">
        <xdr:nvSpPr>
          <xdr:cNvPr id="13" name="Rectangle 12" hidden="1">
            <a:extLst>
              <a:ext uri="{FF2B5EF4-FFF2-40B4-BE49-F238E27FC236}">
                <a16:creationId xmlns:a16="http://schemas.microsoft.com/office/drawing/2014/main" id="{00000000-0008-0000-0200-00000D000000}"/>
              </a:ext>
            </a:extLst>
          </xdr:cNvPr>
          <xdr:cNvSpPr/>
        </xdr:nvSpPr>
        <xdr:spPr>
          <a:xfrm>
            <a:off x="1504950" y="809625"/>
            <a:ext cx="1371600" cy="457200"/>
          </a:xfrm>
          <a:prstGeom prst="rect">
            <a:avLst/>
          </a:prstGeom>
          <a:noFill/>
          <a:ln w="63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Table!D16">
        <xdr:nvSpPr>
          <xdr:cNvPr id="15" name="TextBox 14" hidden="1">
            <a:extLst>
              <a:ext uri="{FF2B5EF4-FFF2-40B4-BE49-F238E27FC236}">
                <a16:creationId xmlns:a16="http://schemas.microsoft.com/office/drawing/2014/main" id="{00000000-0008-0000-0200-00000F000000}"/>
              </a:ext>
            </a:extLst>
          </xdr:cNvPr>
          <xdr:cNvSpPr txBox="1"/>
        </xdr:nvSpPr>
        <xdr:spPr>
          <a:xfrm>
            <a:off x="1514474" y="952500"/>
            <a:ext cx="64008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A83CA5-1FE2-48A9-931C-9992FF0356C2}" type="TxLink">
              <a:rPr lang="en-US" sz="1400" b="1"/>
              <a:pPr algn="ctr"/>
              <a:t>0.0</a:t>
            </a:fld>
            <a:endParaRPr lang="en-US" sz="1400" b="1"/>
          </a:p>
        </xdr:txBody>
      </xdr:sp>
      <xdr:sp macro="" textlink="Table!E16">
        <xdr:nvSpPr>
          <xdr:cNvPr id="81" name="TextBox 80" hidden="1">
            <a:extLst>
              <a:ext uri="{FF2B5EF4-FFF2-40B4-BE49-F238E27FC236}">
                <a16:creationId xmlns:a16="http://schemas.microsoft.com/office/drawing/2014/main" id="{00000000-0008-0000-0200-000051000000}"/>
              </a:ext>
            </a:extLst>
          </xdr:cNvPr>
          <xdr:cNvSpPr txBox="1"/>
        </xdr:nvSpPr>
        <xdr:spPr>
          <a:xfrm>
            <a:off x="2171698" y="952500"/>
            <a:ext cx="704851"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817906-37B1-41D3-845D-04014998F4E9}" type="TxLink">
              <a:rPr lang="en-US" sz="1400" b="1"/>
              <a:pPr algn="ctr"/>
              <a:t>0.0</a:t>
            </a:fld>
            <a:endParaRPr lang="en-US" sz="1400" b="1"/>
          </a:p>
        </xdr:txBody>
      </xdr:sp>
    </xdr:grpSp>
    <xdr:clientData/>
  </xdr:twoCellAnchor>
  <xdr:twoCellAnchor editAs="absolute">
    <xdr:from>
      <xdr:col>42</xdr:col>
      <xdr:colOff>0</xdr:colOff>
      <xdr:row>28</xdr:row>
      <xdr:rowOff>0</xdr:rowOff>
    </xdr:from>
    <xdr:to>
      <xdr:col>61</xdr:col>
      <xdr:colOff>0</xdr:colOff>
      <xdr:row>54</xdr:row>
      <xdr:rowOff>0</xdr:rowOff>
    </xdr:to>
    <xdr:graphicFrame macro="Chart7_Click">
      <xdr:nvGraphicFramePr>
        <xdr:cNvPr id="80" name="ch_bb" hidden="1">
          <a:extLst>
            <a:ext uri="{FF2B5EF4-FFF2-40B4-BE49-F238E27FC236}">
              <a16:creationId xmlns:a16="http://schemas.microsoft.com/office/drawing/2014/main" id="{00000000-0008-0000-0200-00005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9</xdr:row>
          <xdr:rowOff>182880</xdr:rowOff>
        </xdr:from>
        <xdr:to>
          <xdr:col>2</xdr:col>
          <xdr:colOff>213360</xdr:colOff>
          <xdr:row>11</xdr:row>
          <xdr:rowOff>22860</xdr:rowOff>
        </xdr:to>
        <xdr:sp macro="" textlink="">
          <xdr:nvSpPr>
            <xdr:cNvPr id="2146" name="Check Box 98" hidden="1">
              <a:extLst>
                <a:ext uri="{63B3BB69-23CF-44E3-9099-C40C66FF867C}">
                  <a14:compatExt spid="_x0000_s2146"/>
                </a:ext>
                <a:ext uri="{FF2B5EF4-FFF2-40B4-BE49-F238E27FC236}">
                  <a16:creationId xmlns:a16="http://schemas.microsoft.com/office/drawing/2014/main" id="{00000000-0008-0000-0200-00006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Variation Factor</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132292</xdr:colOff>
      <xdr:row>0</xdr:row>
      <xdr:rowOff>120651</xdr:rowOff>
    </xdr:from>
    <xdr:to>
      <xdr:col>4</xdr:col>
      <xdr:colOff>476251</xdr:colOff>
      <xdr:row>0</xdr:row>
      <xdr:rowOff>406401</xdr:rowOff>
    </xdr:to>
    <xdr:sp macro="" textlink="Dictionary!AR1">
      <xdr:nvSpPr>
        <xdr:cNvPr id="2" name="TextBox 1">
          <a:extLst>
            <a:ext uri="{FF2B5EF4-FFF2-40B4-BE49-F238E27FC236}">
              <a16:creationId xmlns:a16="http://schemas.microsoft.com/office/drawing/2014/main" id="{00000000-0008-0000-0300-000002000000}"/>
            </a:ext>
          </a:extLst>
        </xdr:cNvPr>
        <xdr:cNvSpPr txBox="1"/>
      </xdr:nvSpPr>
      <xdr:spPr>
        <a:xfrm>
          <a:off x="132292" y="120651"/>
          <a:ext cx="2883958" cy="28575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55F648-3918-45AE-8E22-0FCC85079FD0}" type="TxLink">
            <a:rPr lang="en-US" sz="1100" b="1" i="1"/>
            <a:pPr algn="ctr"/>
            <a:t>Showing -1 records coded with </a:t>
          </a:fld>
          <a:endParaRPr lang="en-US" sz="1100" b="1"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126998</xdr:colOff>
      <xdr:row>2</xdr:row>
      <xdr:rowOff>137586</xdr:rowOff>
    </xdr:from>
    <xdr:to>
      <xdr:col>0</xdr:col>
      <xdr:colOff>2571751</xdr:colOff>
      <xdr:row>17</xdr:row>
      <xdr:rowOff>63506</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126998" y="503346"/>
          <a:ext cx="2444753" cy="2669120"/>
          <a:chOff x="126998" y="518586"/>
          <a:chExt cx="2444753" cy="2783420"/>
        </a:xfrm>
      </xdr:grpSpPr>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126998" y="518586"/>
            <a:ext cx="2444753" cy="2783420"/>
          </a:xfrm>
          <a:prstGeom prst="roundRect">
            <a:avLst/>
          </a:prstGeom>
          <a:solidFill>
            <a:schemeClr val="accent6">
              <a:lumMod val="40000"/>
              <a:lumOff val="60000"/>
            </a:schemeClr>
          </a:solidFill>
          <a:ln>
            <a:noFill/>
          </a:ln>
          <a:effectLst>
            <a:outerShdw blurRad="63500" sx="102000" sy="102000" algn="ctr" rotWithShape="0">
              <a:prstClr val="black">
                <a:alpha val="40000"/>
              </a:prstClr>
            </a:outerShdw>
          </a:effectLst>
          <a:scene3d>
            <a:camera prst="orthographicFront">
              <a:rot lat="0" lon="0" rev="0"/>
            </a:camera>
            <a:lightRig rig="threePt" dir="t"/>
          </a:scene3d>
          <a:sp3d prstMaterial="matte">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_import" textlink="">
        <xdr:nvSpPr>
          <xdr:cNvPr id="5" name="Rounded Rectangle 4">
            <a:extLst>
              <a:ext uri="{FF2B5EF4-FFF2-40B4-BE49-F238E27FC236}">
                <a16:creationId xmlns:a16="http://schemas.microsoft.com/office/drawing/2014/main" id="{00000000-0008-0000-0500-000005000000}"/>
              </a:ext>
            </a:extLst>
          </xdr:cNvPr>
          <xdr:cNvSpPr/>
        </xdr:nvSpPr>
        <xdr:spPr>
          <a:xfrm>
            <a:off x="811746" y="1468972"/>
            <a:ext cx="914400" cy="714375"/>
          </a:xfrm>
          <a:prstGeom prst="roundRect">
            <a:avLst/>
          </a:prstGeom>
          <a:solidFill>
            <a:schemeClr val="accent2"/>
          </a:solidFill>
          <a:ln>
            <a:solidFill>
              <a:schemeClr val="accent2">
                <a:lumMod val="75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US" sz="1100"/>
              <a:t>Clear Survey Data tab</a:t>
            </a:r>
            <a:r>
              <a:rPr lang="en-US" sz="1100" baseline="0"/>
              <a:t> </a:t>
            </a:r>
            <a:endParaRPr lang="en-US" sz="1100"/>
          </a:p>
        </xdr:txBody>
      </xdr:sp>
      <xdr:sp macro="[0]!import_fields" textlink="">
        <xdr:nvSpPr>
          <xdr:cNvPr id="9" name="Rounded Rectangle 8">
            <a:extLst>
              <a:ext uri="{FF2B5EF4-FFF2-40B4-BE49-F238E27FC236}">
                <a16:creationId xmlns:a16="http://schemas.microsoft.com/office/drawing/2014/main" id="{00000000-0008-0000-0500-000009000000}"/>
              </a:ext>
            </a:extLst>
          </xdr:cNvPr>
          <xdr:cNvSpPr/>
        </xdr:nvSpPr>
        <xdr:spPr>
          <a:xfrm>
            <a:off x="1428746" y="635004"/>
            <a:ext cx="914400" cy="714375"/>
          </a:xfrm>
          <a:prstGeom prst="roundRect">
            <a:avLst/>
          </a:prstGeom>
          <a:solidFill>
            <a:schemeClr val="tx2">
              <a:lumMod val="40000"/>
              <a:lumOff val="60000"/>
            </a:schemeClr>
          </a:solidFill>
          <a:ln>
            <a:solidFill>
              <a:schemeClr val="tx2">
                <a:lumMod val="20000"/>
                <a:lumOff val="80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US" sz="1100"/>
              <a:t>Add</a:t>
            </a:r>
          </a:p>
          <a:p>
            <a:pPr algn="ctr"/>
            <a:r>
              <a:rPr lang="en-US" sz="1100"/>
              <a:t>Field(s)</a:t>
            </a:r>
            <a:r>
              <a:rPr lang="en-US" sz="1100" baseline="0"/>
              <a:t> to Data</a:t>
            </a:r>
            <a:endParaRPr lang="en-US" sz="1100"/>
          </a:p>
        </xdr:txBody>
      </xdr:sp>
      <xdr:sp macro="[0]!import" textlink="">
        <xdr:nvSpPr>
          <xdr:cNvPr id="10" name="Rounded Rectangle 9">
            <a:extLst>
              <a:ext uri="{FF2B5EF4-FFF2-40B4-BE49-F238E27FC236}">
                <a16:creationId xmlns:a16="http://schemas.microsoft.com/office/drawing/2014/main" id="{00000000-0008-0000-0500-00000A000000}"/>
              </a:ext>
            </a:extLst>
          </xdr:cNvPr>
          <xdr:cNvSpPr/>
        </xdr:nvSpPr>
        <xdr:spPr>
          <a:xfrm>
            <a:off x="310108" y="645591"/>
            <a:ext cx="914400" cy="714375"/>
          </a:xfrm>
          <a:prstGeom prst="roundRect">
            <a:avLst/>
          </a:prstGeom>
          <a:solidFill>
            <a:schemeClr val="tx2">
              <a:lumMod val="60000"/>
              <a:lumOff val="40000"/>
            </a:schemeClr>
          </a:solidFill>
          <a:ln>
            <a:solidFill>
              <a:schemeClr val="tx2">
                <a:lumMod val="20000"/>
                <a:lumOff val="80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US" sz="1100"/>
              <a:t>Import</a:t>
            </a:r>
          </a:p>
          <a:p>
            <a:pPr algn="ctr"/>
            <a:r>
              <a:rPr lang="en-US" sz="1100"/>
              <a:t>Survey</a:t>
            </a:r>
          </a:p>
          <a:p>
            <a:pPr algn="ctr"/>
            <a:r>
              <a:rPr lang="en-US" sz="1100"/>
              <a:t>Data</a:t>
            </a:r>
          </a:p>
        </xdr:txBody>
      </xdr:sp>
      <xdr:sp macro="[0]!reset_userprompt" textlink="">
        <xdr:nvSpPr>
          <xdr:cNvPr id="7" name="Rounded Rectangle 6">
            <a:extLst>
              <a:ext uri="{FF2B5EF4-FFF2-40B4-BE49-F238E27FC236}">
                <a16:creationId xmlns:a16="http://schemas.microsoft.com/office/drawing/2014/main" id="{00000000-0008-0000-0500-000007000000}"/>
              </a:ext>
            </a:extLst>
          </xdr:cNvPr>
          <xdr:cNvSpPr/>
        </xdr:nvSpPr>
        <xdr:spPr>
          <a:xfrm>
            <a:off x="867853" y="2357972"/>
            <a:ext cx="914400" cy="714375"/>
          </a:xfrm>
          <a:prstGeom prst="roundRect">
            <a:avLst/>
          </a:prstGeom>
          <a:solidFill>
            <a:srgbClr val="FF0000"/>
          </a:solidFill>
          <a:ln>
            <a:solidFill>
              <a:schemeClr val="accent2">
                <a:lumMod val="75000"/>
              </a:schemeClr>
            </a:solidFill>
          </a:ln>
          <a:effectLst>
            <a:outerShdw blurRad="50800" dist="38100" algn="l" rotWithShape="0">
              <a:prstClr val="black">
                <a:alpha val="40000"/>
              </a:prstClr>
            </a:outerShdw>
          </a:effectLst>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600" b="1"/>
              <a:t>RESET</a:t>
            </a:r>
          </a:p>
          <a:p>
            <a:pPr algn="ctr"/>
            <a:r>
              <a:rPr lang="en-US" sz="1600" b="1"/>
              <a:t>VAT</a:t>
            </a:r>
          </a:p>
        </xdr:txBody>
      </xdr:sp>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1143000</xdr:colOff>
          <xdr:row>0</xdr:row>
          <xdr:rowOff>800100</xdr:rowOff>
        </xdr:from>
        <xdr:to>
          <xdr:col>2</xdr:col>
          <xdr:colOff>1821180</xdr:colOff>
          <xdr:row>0</xdr:row>
          <xdr:rowOff>1021080</xdr:rowOff>
        </xdr:to>
        <xdr:sp macro="" textlink="">
          <xdr:nvSpPr>
            <xdr:cNvPr id="14464" name="Check Box 128" hidden="1">
              <a:extLst>
                <a:ext uri="{63B3BB69-23CF-44E3-9099-C40C66FF867C}">
                  <a14:compatExt spid="_x0000_s14464"/>
                </a:ext>
                <a:ext uri="{FF2B5EF4-FFF2-40B4-BE49-F238E27FC236}">
                  <a16:creationId xmlns:a16="http://schemas.microsoft.com/office/drawing/2014/main" id="{00000000-0008-0000-0600-00008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Edit Mode</a:t>
              </a:r>
            </a:p>
          </xdr:txBody>
        </xdr:sp>
        <xdr:clientData/>
      </xdr:twoCellAnchor>
    </mc:Choice>
    <mc:Fallback/>
  </mc:AlternateContent>
  <xdr:twoCellAnchor editAs="absolute">
    <xdr:from>
      <xdr:col>0</xdr:col>
      <xdr:colOff>423335</xdr:colOff>
      <xdr:row>0</xdr:row>
      <xdr:rowOff>1246717</xdr:rowOff>
    </xdr:from>
    <xdr:to>
      <xdr:col>3</xdr:col>
      <xdr:colOff>687920</xdr:colOff>
      <xdr:row>0</xdr:row>
      <xdr:rowOff>1475317</xdr:rowOff>
    </xdr:to>
    <xdr:sp macro="" textlink="">
      <xdr:nvSpPr>
        <xdr:cNvPr id="4" name="tb_kw">
          <a:extLst>
            <a:ext uri="{FF2B5EF4-FFF2-40B4-BE49-F238E27FC236}">
              <a16:creationId xmlns:a16="http://schemas.microsoft.com/office/drawing/2014/main" id="{00000000-0008-0000-0600-000004000000}"/>
            </a:ext>
          </a:extLst>
        </xdr:cNvPr>
        <xdr:cNvSpPr txBox="1"/>
      </xdr:nvSpPr>
      <xdr:spPr>
        <a:xfrm>
          <a:off x="423335" y="1246717"/>
          <a:ext cx="3360210" cy="228600"/>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KEY WORDS</a:t>
          </a:r>
        </a:p>
      </xdr:txBody>
    </xdr:sp>
    <xdr:clientData/>
  </xdr:twoCellAnchor>
  <xdr:twoCellAnchor>
    <xdr:from>
      <xdr:col>2</xdr:col>
      <xdr:colOff>510100</xdr:colOff>
      <xdr:row>0</xdr:row>
      <xdr:rowOff>129120</xdr:rowOff>
    </xdr:from>
    <xdr:to>
      <xdr:col>2</xdr:col>
      <xdr:colOff>2432456</xdr:colOff>
      <xdr:row>0</xdr:row>
      <xdr:rowOff>1158905</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999685" y="132930"/>
          <a:ext cx="1916641" cy="1029785"/>
          <a:chOff x="2203449" y="213785"/>
          <a:chExt cx="1922356" cy="1180106"/>
        </a:xfrm>
      </xdr:grpSpPr>
      <xdr:sp macro="[0]!kw_dupe_ck" textlink="">
        <xdr:nvSpPr>
          <xdr:cNvPr id="197" name="TextBox 196">
            <a:extLst>
              <a:ext uri="{FF2B5EF4-FFF2-40B4-BE49-F238E27FC236}">
                <a16:creationId xmlns:a16="http://schemas.microsoft.com/office/drawing/2014/main" id="{00000000-0008-0000-0600-0000C5000000}"/>
              </a:ext>
            </a:extLst>
          </xdr:cNvPr>
          <xdr:cNvSpPr txBox="1"/>
        </xdr:nvSpPr>
        <xdr:spPr>
          <a:xfrm>
            <a:off x="3570794" y="869952"/>
            <a:ext cx="548640" cy="523939"/>
          </a:xfrm>
          <a:prstGeom prst="rect">
            <a:avLst/>
          </a:prstGeom>
          <a:solidFill>
            <a:schemeClr val="lt1"/>
          </a:solidFill>
          <a:ln w="9525" cmpd="sng">
            <a:solidFill>
              <a:schemeClr val="lt1">
                <a:shade val="50000"/>
              </a:schemeClr>
            </a:solidFill>
          </a:ln>
          <a:effectLst>
            <a:outerShdw blurRad="50800" dist="38100" dir="2700000" sx="99000" sy="99000" algn="tl" rotWithShape="0">
              <a:schemeClr val="accent6">
                <a:lumMod val="40000"/>
                <a:lumOff val="60000"/>
                <a:alpha val="5500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Dupe</a:t>
            </a:r>
            <a:r>
              <a:rPr lang="en-US" sz="1100" baseline="0"/>
              <a:t> Check</a:t>
            </a:r>
            <a:endParaRPr lang="en-US" sz="1100"/>
          </a:p>
        </xdr:txBody>
      </xdr:sp>
      <xdr:sp macro="[0]!kw_sort_kw" textlink="">
        <xdr:nvSpPr>
          <xdr:cNvPr id="199" name="TextBox 198">
            <a:extLst>
              <a:ext uri="{FF2B5EF4-FFF2-40B4-BE49-F238E27FC236}">
                <a16:creationId xmlns:a16="http://schemas.microsoft.com/office/drawing/2014/main" id="{00000000-0008-0000-0600-0000C7000000}"/>
              </a:ext>
            </a:extLst>
          </xdr:cNvPr>
          <xdr:cNvSpPr txBox="1"/>
        </xdr:nvSpPr>
        <xdr:spPr>
          <a:xfrm>
            <a:off x="2893482" y="213785"/>
            <a:ext cx="548640" cy="523939"/>
          </a:xfrm>
          <a:prstGeom prst="rect">
            <a:avLst/>
          </a:prstGeom>
          <a:solidFill>
            <a:schemeClr val="accent6">
              <a:lumMod val="20000"/>
              <a:lumOff val="80000"/>
            </a:schemeClr>
          </a:solidFill>
          <a:ln w="9525" cmpd="sng">
            <a:solidFill>
              <a:schemeClr val="lt1">
                <a:shade val="50000"/>
              </a:schemeClr>
            </a:solidFill>
          </a:ln>
          <a:effectLst>
            <a:outerShdw blurRad="50800" dist="38100" dir="2700000" sx="99000" sy="99000" algn="tl" rotWithShape="0">
              <a:schemeClr val="accent6">
                <a:lumMod val="40000"/>
                <a:lumOff val="60000"/>
                <a:alpha val="5500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Sort</a:t>
            </a:r>
          </a:p>
          <a:p>
            <a:pPr algn="ctr"/>
            <a:r>
              <a:rPr lang="en-US" sz="1100"/>
              <a:t>KW</a:t>
            </a:r>
          </a:p>
        </xdr:txBody>
      </xdr:sp>
      <xdr:sp macro="[0]!insert_keyword" textlink="">
        <xdr:nvSpPr>
          <xdr:cNvPr id="200" name="TextBox 199">
            <a:extLst>
              <a:ext uri="{FF2B5EF4-FFF2-40B4-BE49-F238E27FC236}">
                <a16:creationId xmlns:a16="http://schemas.microsoft.com/office/drawing/2014/main" id="{00000000-0008-0000-0600-0000C8000000}"/>
              </a:ext>
            </a:extLst>
          </xdr:cNvPr>
          <xdr:cNvSpPr txBox="1"/>
        </xdr:nvSpPr>
        <xdr:spPr>
          <a:xfrm>
            <a:off x="2214032" y="869952"/>
            <a:ext cx="548640" cy="523939"/>
          </a:xfrm>
          <a:prstGeom prst="rect">
            <a:avLst/>
          </a:prstGeom>
          <a:solidFill>
            <a:schemeClr val="accent6">
              <a:lumMod val="40000"/>
              <a:lumOff val="60000"/>
            </a:schemeClr>
          </a:solidFill>
          <a:ln w="9525" cmpd="sng">
            <a:solidFill>
              <a:schemeClr val="lt1">
                <a:shade val="50000"/>
              </a:schemeClr>
            </a:solidFill>
          </a:ln>
          <a:effectLst>
            <a:outerShdw blurRad="50800" dist="38100" dir="2700000" sx="99000" sy="99000" algn="tl" rotWithShape="0">
              <a:schemeClr val="accent6">
                <a:lumMod val="40000"/>
                <a:lumOff val="60000"/>
                <a:alpha val="5500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Insert</a:t>
            </a:r>
          </a:p>
          <a:p>
            <a:pPr algn="ctr"/>
            <a:r>
              <a:rPr lang="en-US" sz="1100"/>
              <a:t>KW</a:t>
            </a:r>
          </a:p>
        </xdr:txBody>
      </xdr:sp>
      <xdr:sp macro="[0]!kw_sort_cat" textlink="">
        <xdr:nvSpPr>
          <xdr:cNvPr id="201" name="TextBox 200">
            <a:extLst>
              <a:ext uri="{FF2B5EF4-FFF2-40B4-BE49-F238E27FC236}">
                <a16:creationId xmlns:a16="http://schemas.microsoft.com/office/drawing/2014/main" id="{00000000-0008-0000-0600-0000C9000000}"/>
              </a:ext>
            </a:extLst>
          </xdr:cNvPr>
          <xdr:cNvSpPr txBox="1"/>
        </xdr:nvSpPr>
        <xdr:spPr>
          <a:xfrm>
            <a:off x="2203449" y="213785"/>
            <a:ext cx="548640" cy="523939"/>
          </a:xfrm>
          <a:prstGeom prst="rect">
            <a:avLst/>
          </a:prstGeom>
          <a:solidFill>
            <a:schemeClr val="accent6">
              <a:lumMod val="20000"/>
              <a:lumOff val="80000"/>
            </a:schemeClr>
          </a:solidFill>
          <a:ln w="9525" cmpd="sng">
            <a:solidFill>
              <a:schemeClr val="lt1">
                <a:shade val="50000"/>
              </a:schemeClr>
            </a:solidFill>
          </a:ln>
          <a:effectLst>
            <a:outerShdw blurRad="50800" dist="38100" dir="2700000" sx="99000" sy="99000" algn="tl" rotWithShape="0">
              <a:schemeClr val="accent6">
                <a:lumMod val="40000"/>
                <a:lumOff val="60000"/>
                <a:alpha val="5500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Sort</a:t>
            </a:r>
          </a:p>
          <a:p>
            <a:pPr algn="ctr"/>
            <a:r>
              <a:rPr lang="en-US" sz="1100"/>
              <a:t>Cat.</a:t>
            </a:r>
          </a:p>
        </xdr:txBody>
      </xdr:sp>
      <xdr:sp macro="[0]!kw_sort_rcnt" textlink="">
        <xdr:nvSpPr>
          <xdr:cNvPr id="203" name="TextBox 202">
            <a:extLst>
              <a:ext uri="{FF2B5EF4-FFF2-40B4-BE49-F238E27FC236}">
                <a16:creationId xmlns:a16="http://schemas.microsoft.com/office/drawing/2014/main" id="{00000000-0008-0000-0600-0000CB000000}"/>
              </a:ext>
            </a:extLst>
          </xdr:cNvPr>
          <xdr:cNvSpPr txBox="1"/>
        </xdr:nvSpPr>
        <xdr:spPr>
          <a:xfrm>
            <a:off x="3577165" y="213785"/>
            <a:ext cx="548640" cy="523939"/>
          </a:xfrm>
          <a:prstGeom prst="rect">
            <a:avLst/>
          </a:prstGeom>
          <a:solidFill>
            <a:schemeClr val="accent6">
              <a:lumMod val="20000"/>
              <a:lumOff val="80000"/>
            </a:schemeClr>
          </a:solidFill>
          <a:ln w="9525" cmpd="sng">
            <a:solidFill>
              <a:schemeClr val="lt1">
                <a:shade val="50000"/>
              </a:schemeClr>
            </a:solidFill>
          </a:ln>
          <a:effectLst>
            <a:outerShdw blurRad="50800" dist="38100" dir="2700000" sx="99000" sy="99000" algn="tl" rotWithShape="0">
              <a:schemeClr val="accent6">
                <a:lumMod val="40000"/>
                <a:lumOff val="60000"/>
                <a:alpha val="5500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Sort</a:t>
            </a:r>
          </a:p>
          <a:p>
            <a:pPr algn="ctr"/>
            <a:r>
              <a:rPr lang="en-US" sz="1100"/>
              <a:t>Rcnt.</a:t>
            </a:r>
          </a:p>
        </xdr:txBody>
      </xdr:sp>
    </xdr:grpSp>
    <xdr:clientData/>
  </xdr:twoCellAnchor>
  <xdr:twoCellAnchor editAs="absolute">
    <xdr:from>
      <xdr:col>22</xdr:col>
      <xdr:colOff>1036097</xdr:colOff>
      <xdr:row>0</xdr:row>
      <xdr:rowOff>1246717</xdr:rowOff>
    </xdr:from>
    <xdr:to>
      <xdr:col>27</xdr:col>
      <xdr:colOff>28575</xdr:colOff>
      <xdr:row>0</xdr:row>
      <xdr:rowOff>1475317</xdr:rowOff>
    </xdr:to>
    <xdr:sp macro="" textlink="">
      <xdr:nvSpPr>
        <xdr:cNvPr id="198" name="tb_sp">
          <a:extLst>
            <a:ext uri="{FF2B5EF4-FFF2-40B4-BE49-F238E27FC236}">
              <a16:creationId xmlns:a16="http://schemas.microsoft.com/office/drawing/2014/main" id="{00000000-0008-0000-0600-0000C6000000}"/>
            </a:ext>
          </a:extLst>
        </xdr:cNvPr>
        <xdr:cNvSpPr txBox="1"/>
      </xdr:nvSpPr>
      <xdr:spPr>
        <a:xfrm>
          <a:off x="9560972" y="1246717"/>
          <a:ext cx="3373978" cy="228600"/>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SPELLCHECK</a:t>
          </a:r>
        </a:p>
      </xdr:txBody>
    </xdr:sp>
    <xdr:clientData/>
  </xdr:twoCellAnchor>
  <xdr:twoCellAnchor editAs="absolute">
    <xdr:from>
      <xdr:col>28</xdr:col>
      <xdr:colOff>1266825</xdr:colOff>
      <xdr:row>0</xdr:row>
      <xdr:rowOff>1246717</xdr:rowOff>
    </xdr:from>
    <xdr:to>
      <xdr:col>29</xdr:col>
      <xdr:colOff>1771650</xdr:colOff>
      <xdr:row>0</xdr:row>
      <xdr:rowOff>1449917</xdr:rowOff>
    </xdr:to>
    <xdr:sp macro="" textlink="">
      <xdr:nvSpPr>
        <xdr:cNvPr id="202" name="tb_excl">
          <a:extLst>
            <a:ext uri="{FF2B5EF4-FFF2-40B4-BE49-F238E27FC236}">
              <a16:creationId xmlns:a16="http://schemas.microsoft.com/office/drawing/2014/main" id="{00000000-0008-0000-0600-0000CA000000}"/>
            </a:ext>
          </a:extLst>
        </xdr:cNvPr>
        <xdr:cNvSpPr txBox="1"/>
      </xdr:nvSpPr>
      <xdr:spPr>
        <a:xfrm>
          <a:off x="14478000" y="1246717"/>
          <a:ext cx="2286000" cy="203200"/>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EXCLUDE</a:t>
          </a:r>
        </a:p>
      </xdr:txBody>
    </xdr:sp>
    <xdr:clientData/>
  </xdr:twoCellAnchor>
  <xdr:twoCellAnchor>
    <xdr:from>
      <xdr:col>23</xdr:col>
      <xdr:colOff>95254</xdr:colOff>
      <xdr:row>0</xdr:row>
      <xdr:rowOff>690031</xdr:rowOff>
    </xdr:from>
    <xdr:to>
      <xdr:col>23</xdr:col>
      <xdr:colOff>643894</xdr:colOff>
      <xdr:row>0</xdr:row>
      <xdr:rowOff>1147231</xdr:rowOff>
    </xdr:to>
    <xdr:sp macro="[0]!insert_spck" textlink="">
      <xdr:nvSpPr>
        <xdr:cNvPr id="205" name="TextBox 204">
          <a:extLst>
            <a:ext uri="{FF2B5EF4-FFF2-40B4-BE49-F238E27FC236}">
              <a16:creationId xmlns:a16="http://schemas.microsoft.com/office/drawing/2014/main" id="{00000000-0008-0000-0600-0000CD000000}"/>
            </a:ext>
          </a:extLst>
        </xdr:cNvPr>
        <xdr:cNvSpPr txBox="1"/>
      </xdr:nvSpPr>
      <xdr:spPr>
        <a:xfrm>
          <a:off x="4709587" y="690031"/>
          <a:ext cx="548640" cy="457200"/>
        </a:xfrm>
        <a:prstGeom prst="rect">
          <a:avLst/>
        </a:prstGeom>
        <a:solidFill>
          <a:schemeClr val="accent6">
            <a:lumMod val="40000"/>
            <a:lumOff val="60000"/>
          </a:schemeClr>
        </a:solidFill>
        <a:ln w="9525" cmpd="sng">
          <a:solidFill>
            <a:schemeClr val="lt1">
              <a:shade val="50000"/>
            </a:schemeClr>
          </a:solidFill>
        </a:ln>
        <a:effectLst>
          <a:outerShdw blurRad="50800" dist="38100" dir="2700000" sx="99000" sy="99000" algn="tl" rotWithShape="0">
            <a:schemeClr val="accent6">
              <a:lumMod val="40000"/>
              <a:lumOff val="60000"/>
              <a:alpha val="5500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Insert</a:t>
          </a:r>
        </a:p>
        <a:p>
          <a:pPr algn="ctr"/>
          <a:r>
            <a:rPr lang="en-US" sz="1100"/>
            <a:t>SPCK</a:t>
          </a:r>
        </a:p>
      </xdr:txBody>
    </xdr:sp>
    <xdr:clientData/>
  </xdr:twoCellAnchor>
  <xdr:twoCellAnchor>
    <xdr:from>
      <xdr:col>29</xdr:col>
      <xdr:colOff>5</xdr:colOff>
      <xdr:row>0</xdr:row>
      <xdr:rowOff>680506</xdr:rowOff>
    </xdr:from>
    <xdr:to>
      <xdr:col>29</xdr:col>
      <xdr:colOff>548645</xdr:colOff>
      <xdr:row>0</xdr:row>
      <xdr:rowOff>1137706</xdr:rowOff>
    </xdr:to>
    <xdr:sp macro="[0]!insert_excl" textlink="">
      <xdr:nvSpPr>
        <xdr:cNvPr id="206" name="TextBox 205">
          <a:extLst>
            <a:ext uri="{FF2B5EF4-FFF2-40B4-BE49-F238E27FC236}">
              <a16:creationId xmlns:a16="http://schemas.microsoft.com/office/drawing/2014/main" id="{00000000-0008-0000-0600-0000CE000000}"/>
            </a:ext>
          </a:extLst>
        </xdr:cNvPr>
        <xdr:cNvSpPr txBox="1"/>
      </xdr:nvSpPr>
      <xdr:spPr>
        <a:xfrm>
          <a:off x="9662588" y="680506"/>
          <a:ext cx="548640" cy="457200"/>
        </a:xfrm>
        <a:prstGeom prst="rect">
          <a:avLst/>
        </a:prstGeom>
        <a:solidFill>
          <a:schemeClr val="accent6">
            <a:lumMod val="40000"/>
            <a:lumOff val="60000"/>
          </a:schemeClr>
        </a:solidFill>
        <a:ln w="9525" cmpd="sng">
          <a:solidFill>
            <a:schemeClr val="lt1">
              <a:shade val="50000"/>
            </a:schemeClr>
          </a:solidFill>
        </a:ln>
        <a:effectLst>
          <a:outerShdw blurRad="50800" dist="38100" dir="2700000" sx="99000" sy="99000" algn="tl" rotWithShape="0">
            <a:schemeClr val="accent6">
              <a:lumMod val="40000"/>
              <a:lumOff val="60000"/>
              <a:alpha val="5500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Insert</a:t>
          </a:r>
        </a:p>
        <a:p>
          <a:pPr algn="ctr"/>
          <a:r>
            <a:rPr lang="en-US" sz="1100"/>
            <a:t>EXCL</a:t>
          </a:r>
        </a:p>
      </xdr:txBody>
    </xdr:sp>
    <xdr:clientData/>
  </xdr:twoCellAnchor>
  <mc:AlternateContent xmlns:mc="http://schemas.openxmlformats.org/markup-compatibility/2006">
    <mc:Choice xmlns:a14="http://schemas.microsoft.com/office/drawing/2010/main" Requires="a14">
      <xdr:twoCellAnchor editAs="oneCell">
        <xdr:from>
          <xdr:col>2</xdr:col>
          <xdr:colOff>1432560</xdr:colOff>
          <xdr:row>0</xdr:row>
          <xdr:rowOff>876300</xdr:rowOff>
        </xdr:from>
        <xdr:to>
          <xdr:col>2</xdr:col>
          <xdr:colOff>1524000</xdr:colOff>
          <xdr:row>0</xdr:row>
          <xdr:rowOff>960120</xdr:rowOff>
        </xdr:to>
        <xdr:sp macro="" textlink="">
          <xdr:nvSpPr>
            <xdr:cNvPr id="14466" name="Label1" hidden="1">
              <a:extLst>
                <a:ext uri="{63B3BB69-23CF-44E3-9099-C40C66FF867C}">
                  <a14:compatExt spid="_x0000_s14466"/>
                </a:ext>
                <a:ext uri="{FF2B5EF4-FFF2-40B4-BE49-F238E27FC236}">
                  <a16:creationId xmlns:a16="http://schemas.microsoft.com/office/drawing/2014/main" id="{00000000-0008-0000-0600-00008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47</xdr:col>
      <xdr:colOff>158747</xdr:colOff>
      <xdr:row>0</xdr:row>
      <xdr:rowOff>402166</xdr:rowOff>
    </xdr:from>
    <xdr:to>
      <xdr:col>51</xdr:col>
      <xdr:colOff>560913</xdr:colOff>
      <xdr:row>0</xdr:row>
      <xdr:rowOff>1492249</xdr:rowOff>
    </xdr:to>
    <xdr:sp macro="" textlink="">
      <xdr:nvSpPr>
        <xdr:cNvPr id="3" name="tt_edit" hidden="1">
          <a:extLst>
            <a:ext uri="{FF2B5EF4-FFF2-40B4-BE49-F238E27FC236}">
              <a16:creationId xmlns:a16="http://schemas.microsoft.com/office/drawing/2014/main" id="{00000000-0008-0000-0600-000003000000}"/>
            </a:ext>
          </a:extLst>
        </xdr:cNvPr>
        <xdr:cNvSpPr txBox="1"/>
      </xdr:nvSpPr>
      <xdr:spPr>
        <a:xfrm>
          <a:off x="9757830" y="402166"/>
          <a:ext cx="2857500" cy="1090083"/>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TIP</a:t>
          </a:r>
        </a:p>
        <a:p>
          <a:endParaRPr lang="en-US" sz="1100"/>
        </a:p>
        <a:p>
          <a:r>
            <a:rPr lang="en-US" sz="1100"/>
            <a:t>Checking</a:t>
          </a:r>
          <a:r>
            <a:rPr lang="en-US" sz="1100" baseline="0"/>
            <a:t> "Edit Mode" will prevent the Data tab window from resetting (auto-scrolling to the top left corner) and the Key Words table on this tab from auto-sorting.</a:t>
          </a:r>
          <a:endParaRPr lang="en-US" sz="1100"/>
        </a:p>
      </xdr:txBody>
    </xdr:sp>
    <xdr:clientData/>
  </xdr:twoCellAnchor>
  <xdr:twoCellAnchor editAs="absolute">
    <xdr:from>
      <xdr:col>0</xdr:col>
      <xdr:colOff>423335</xdr:colOff>
      <xdr:row>0</xdr:row>
      <xdr:rowOff>1267884</xdr:rowOff>
    </xdr:from>
    <xdr:to>
      <xdr:col>3</xdr:col>
      <xdr:colOff>687920</xdr:colOff>
      <xdr:row>0</xdr:row>
      <xdr:rowOff>1496484</xdr:rowOff>
    </xdr:to>
    <xdr:sp macro="" textlink="">
      <xdr:nvSpPr>
        <xdr:cNvPr id="5" name="tb_kw_red" hidden="1">
          <a:extLst>
            <a:ext uri="{FF2B5EF4-FFF2-40B4-BE49-F238E27FC236}">
              <a16:creationId xmlns:a16="http://schemas.microsoft.com/office/drawing/2014/main" id="{00000000-0008-0000-0600-000005000000}"/>
            </a:ext>
          </a:extLst>
        </xdr:cNvPr>
        <xdr:cNvSpPr txBox="1"/>
      </xdr:nvSpPr>
      <xdr:spPr>
        <a:xfrm>
          <a:off x="423335" y="1267884"/>
          <a:ext cx="3365502" cy="2286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KEY WORDS</a:t>
          </a:r>
        </a:p>
      </xdr:txBody>
    </xdr:sp>
    <xdr:clientData/>
  </xdr:twoCellAnchor>
  <xdr:twoCellAnchor>
    <xdr:from>
      <xdr:col>21</xdr:col>
      <xdr:colOff>550323</xdr:colOff>
      <xdr:row>0</xdr:row>
      <xdr:rowOff>1267884</xdr:rowOff>
    </xdr:from>
    <xdr:to>
      <xdr:col>24</xdr:col>
      <xdr:colOff>1396989</xdr:colOff>
      <xdr:row>0</xdr:row>
      <xdr:rowOff>1496484</xdr:rowOff>
    </xdr:to>
    <xdr:sp macro="" textlink="">
      <xdr:nvSpPr>
        <xdr:cNvPr id="18" name="tb_sp_red" hidden="1">
          <a:extLst>
            <a:ext uri="{FF2B5EF4-FFF2-40B4-BE49-F238E27FC236}">
              <a16:creationId xmlns:a16="http://schemas.microsoft.com/office/drawing/2014/main" id="{00000000-0008-0000-0600-000012000000}"/>
            </a:ext>
          </a:extLst>
        </xdr:cNvPr>
        <xdr:cNvSpPr txBox="1"/>
      </xdr:nvSpPr>
      <xdr:spPr>
        <a:xfrm>
          <a:off x="4466156" y="1267884"/>
          <a:ext cx="2910416" cy="2286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SPELLCHECK</a:t>
          </a:r>
        </a:p>
      </xdr:txBody>
    </xdr:sp>
    <xdr:clientData/>
  </xdr:twoCellAnchor>
  <xdr:twoCellAnchor editAs="absolute">
    <xdr:from>
      <xdr:col>12</xdr:col>
      <xdr:colOff>504825</xdr:colOff>
      <xdr:row>0</xdr:row>
      <xdr:rowOff>1246717</xdr:rowOff>
    </xdr:from>
    <xdr:to>
      <xdr:col>15</xdr:col>
      <xdr:colOff>809625</xdr:colOff>
      <xdr:row>0</xdr:row>
      <xdr:rowOff>1475317</xdr:rowOff>
    </xdr:to>
    <xdr:sp macro="" textlink="">
      <xdr:nvSpPr>
        <xdr:cNvPr id="19" name="tb_kw">
          <a:extLst>
            <a:ext uri="{FF2B5EF4-FFF2-40B4-BE49-F238E27FC236}">
              <a16:creationId xmlns:a16="http://schemas.microsoft.com/office/drawing/2014/main" id="{00000000-0008-0000-0600-000013000000}"/>
            </a:ext>
          </a:extLst>
        </xdr:cNvPr>
        <xdr:cNvSpPr txBox="1"/>
      </xdr:nvSpPr>
      <xdr:spPr>
        <a:xfrm>
          <a:off x="4419600" y="1246717"/>
          <a:ext cx="3657600" cy="228600"/>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PARENT KEY WORDS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28576</xdr:colOff>
      <xdr:row>1</xdr:row>
      <xdr:rowOff>38100</xdr:rowOff>
    </xdr:from>
    <xdr:to>
      <xdr:col>9</xdr:col>
      <xdr:colOff>457201</xdr:colOff>
      <xdr:row>8</xdr:row>
      <xdr:rowOff>161925</xdr:rowOff>
    </xdr:to>
    <xdr:sp macro="[0]!hide_survey_tip" textlink="">
      <xdr:nvSpPr>
        <xdr:cNvPr id="2" name="tip_2" hidden="1">
          <a:extLst>
            <a:ext uri="{FF2B5EF4-FFF2-40B4-BE49-F238E27FC236}">
              <a16:creationId xmlns:a16="http://schemas.microsoft.com/office/drawing/2014/main" id="{00000000-0008-0000-0700-000002000000}"/>
            </a:ext>
          </a:extLst>
        </xdr:cNvPr>
        <xdr:cNvSpPr txBox="1"/>
      </xdr:nvSpPr>
      <xdr:spPr>
        <a:xfrm>
          <a:off x="28576" y="228600"/>
          <a:ext cx="5867400" cy="1457325"/>
        </a:xfrm>
        <a:prstGeom prst="rect">
          <a:avLst/>
        </a:prstGeom>
        <a:solidFill>
          <a:schemeClr val="accent6">
            <a:lumMod val="20000"/>
            <a:lumOff val="80000"/>
            <a:alpha val="7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u="sng"/>
            <a:t>TIPS </a:t>
          </a:r>
        </a:p>
        <a:p>
          <a:pPr algn="ctr"/>
          <a:r>
            <a:rPr lang="en-US" sz="1100" b="0" u="none"/>
            <a:t>(click to dismiss)</a:t>
          </a:r>
        </a:p>
        <a:p>
          <a:endParaRPr lang="en-US" sz="1100"/>
        </a:p>
        <a:p>
          <a:r>
            <a:rPr lang="en-US" sz="1100"/>
            <a:t>Past</a:t>
          </a:r>
          <a:r>
            <a:rPr lang="en-US" sz="1100" baseline="0"/>
            <a:t>e survey data into this tab starting with cell A1 (field names must be in Row 1).</a:t>
          </a:r>
        </a:p>
        <a:p>
          <a:endParaRPr lang="en-US" sz="1100" baseline="0"/>
        </a:p>
        <a:p>
          <a:r>
            <a:rPr lang="en-US" sz="1100" baseline="0"/>
            <a:t>Pasting values will minimize file size.</a:t>
          </a:r>
        </a:p>
        <a:p>
          <a:endParaRPr lang="en-US" sz="1100" baseline="0"/>
        </a:p>
        <a:p>
          <a:r>
            <a:rPr lang="en-US" sz="1100" baseline="0"/>
            <a:t>To further minimize file  size, paste only those fields that you plan to use in your analysis.</a:t>
          </a:r>
        </a:p>
        <a:p>
          <a:endParaRPr lang="en-US"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20</xdr:col>
      <xdr:colOff>704850</xdr:colOff>
      <xdr:row>3</xdr:row>
      <xdr:rowOff>57150</xdr:rowOff>
    </xdr:from>
    <xdr:to>
      <xdr:col>20</xdr:col>
      <xdr:colOff>823722</xdr:colOff>
      <xdr:row>3</xdr:row>
      <xdr:rowOff>171450</xdr:rowOff>
    </xdr:to>
    <xdr:sp macro="" textlink="">
      <xdr:nvSpPr>
        <xdr:cNvPr id="2" name="Rectangle 1">
          <a:extLst>
            <a:ext uri="{FF2B5EF4-FFF2-40B4-BE49-F238E27FC236}">
              <a16:creationId xmlns:a16="http://schemas.microsoft.com/office/drawing/2014/main" id="{00000000-0008-0000-0900-000002000000}"/>
            </a:ext>
          </a:extLst>
        </xdr:cNvPr>
        <xdr:cNvSpPr/>
      </xdr:nvSpPr>
      <xdr:spPr>
        <a:xfrm>
          <a:off x="23631525" y="628650"/>
          <a:ext cx="118872" cy="11430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704850</xdr:colOff>
      <xdr:row>4</xdr:row>
      <xdr:rowOff>25400</xdr:rowOff>
    </xdr:from>
    <xdr:to>
      <xdr:col>20</xdr:col>
      <xdr:colOff>823722</xdr:colOff>
      <xdr:row>4</xdr:row>
      <xdr:rowOff>139700</xdr:rowOff>
    </xdr:to>
    <xdr:sp macro="" textlink="">
      <xdr:nvSpPr>
        <xdr:cNvPr id="3" name="Rectangle 2">
          <a:extLst>
            <a:ext uri="{FF2B5EF4-FFF2-40B4-BE49-F238E27FC236}">
              <a16:creationId xmlns:a16="http://schemas.microsoft.com/office/drawing/2014/main" id="{00000000-0008-0000-0900-000003000000}"/>
            </a:ext>
          </a:extLst>
        </xdr:cNvPr>
        <xdr:cNvSpPr/>
      </xdr:nvSpPr>
      <xdr:spPr>
        <a:xfrm>
          <a:off x="23631525" y="787400"/>
          <a:ext cx="118872" cy="11430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704850</xdr:colOff>
      <xdr:row>4</xdr:row>
      <xdr:rowOff>184150</xdr:rowOff>
    </xdr:from>
    <xdr:to>
      <xdr:col>20</xdr:col>
      <xdr:colOff>823722</xdr:colOff>
      <xdr:row>5</xdr:row>
      <xdr:rowOff>107950</xdr:rowOff>
    </xdr:to>
    <xdr:sp macro="" textlink="">
      <xdr:nvSpPr>
        <xdr:cNvPr id="4" name="Rectangle 3">
          <a:extLst>
            <a:ext uri="{FF2B5EF4-FFF2-40B4-BE49-F238E27FC236}">
              <a16:creationId xmlns:a16="http://schemas.microsoft.com/office/drawing/2014/main" id="{00000000-0008-0000-0900-000004000000}"/>
            </a:ext>
          </a:extLst>
        </xdr:cNvPr>
        <xdr:cNvSpPr/>
      </xdr:nvSpPr>
      <xdr:spPr>
        <a:xfrm>
          <a:off x="23631525" y="946150"/>
          <a:ext cx="118872" cy="114300"/>
        </a:xfrm>
        <a:prstGeom prst="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704850</xdr:colOff>
      <xdr:row>5</xdr:row>
      <xdr:rowOff>152400</xdr:rowOff>
    </xdr:from>
    <xdr:to>
      <xdr:col>20</xdr:col>
      <xdr:colOff>823722</xdr:colOff>
      <xdr:row>6</xdr:row>
      <xdr:rowOff>76200</xdr:rowOff>
    </xdr:to>
    <xdr:sp macro="" textlink="">
      <xdr:nvSpPr>
        <xdr:cNvPr id="5" name="Rectangle 4">
          <a:extLst>
            <a:ext uri="{FF2B5EF4-FFF2-40B4-BE49-F238E27FC236}">
              <a16:creationId xmlns:a16="http://schemas.microsoft.com/office/drawing/2014/main" id="{00000000-0008-0000-0900-000005000000}"/>
            </a:ext>
          </a:extLst>
        </xdr:cNvPr>
        <xdr:cNvSpPr/>
      </xdr:nvSpPr>
      <xdr:spPr>
        <a:xfrm>
          <a:off x="23631525" y="1104900"/>
          <a:ext cx="118872" cy="1143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819150</xdr:colOff>
      <xdr:row>2</xdr:row>
      <xdr:rowOff>180975</xdr:rowOff>
    </xdr:from>
    <xdr:to>
      <xdr:col>20</xdr:col>
      <xdr:colOff>1390650</xdr:colOff>
      <xdr:row>4</xdr:row>
      <xdr:rowOff>19050</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3745825" y="561975"/>
          <a:ext cx="5715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t>Agent</a:t>
          </a:r>
        </a:p>
      </xdr:txBody>
    </xdr:sp>
    <xdr:clientData/>
  </xdr:twoCellAnchor>
  <xdr:twoCellAnchor>
    <xdr:from>
      <xdr:col>20</xdr:col>
      <xdr:colOff>819150</xdr:colOff>
      <xdr:row>3</xdr:row>
      <xdr:rowOff>158750</xdr:rowOff>
    </xdr:from>
    <xdr:to>
      <xdr:col>20</xdr:col>
      <xdr:colOff>1600200</xdr:colOff>
      <xdr:row>4</xdr:row>
      <xdr:rowOff>168275</xdr:rowOff>
    </xdr:to>
    <xdr:sp macro="" textlink="">
      <xdr:nvSpPr>
        <xdr:cNvPr id="8" name="TextBox 7">
          <a:extLst>
            <a:ext uri="{FF2B5EF4-FFF2-40B4-BE49-F238E27FC236}">
              <a16:creationId xmlns:a16="http://schemas.microsoft.com/office/drawing/2014/main" id="{00000000-0008-0000-0900-000008000000}"/>
            </a:ext>
          </a:extLst>
        </xdr:cNvPr>
        <xdr:cNvSpPr txBox="1"/>
      </xdr:nvSpPr>
      <xdr:spPr>
        <a:xfrm>
          <a:off x="23745825" y="730250"/>
          <a:ext cx="7810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t>Non-agent</a:t>
          </a:r>
        </a:p>
      </xdr:txBody>
    </xdr:sp>
    <xdr:clientData/>
  </xdr:twoCellAnchor>
  <xdr:twoCellAnchor>
    <xdr:from>
      <xdr:col>20</xdr:col>
      <xdr:colOff>819150</xdr:colOff>
      <xdr:row>4</xdr:row>
      <xdr:rowOff>117475</xdr:rowOff>
    </xdr:from>
    <xdr:to>
      <xdr:col>20</xdr:col>
      <xdr:colOff>1600200</xdr:colOff>
      <xdr:row>5</xdr:row>
      <xdr:rowOff>127000</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23745825" y="879475"/>
          <a:ext cx="7810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t>Shared</a:t>
          </a:r>
        </a:p>
      </xdr:txBody>
    </xdr:sp>
    <xdr:clientData/>
  </xdr:twoCellAnchor>
  <xdr:twoCellAnchor>
    <xdr:from>
      <xdr:col>20</xdr:col>
      <xdr:colOff>819150</xdr:colOff>
      <xdr:row>5</xdr:row>
      <xdr:rowOff>76200</xdr:rowOff>
    </xdr:from>
    <xdr:to>
      <xdr:col>20</xdr:col>
      <xdr:colOff>1600200</xdr:colOff>
      <xdr:row>6</xdr:row>
      <xdr:rowOff>85725</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23745825" y="1028700"/>
          <a:ext cx="7810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t>Unknown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19050</xdr:colOff>
      <xdr:row>0</xdr:row>
      <xdr:rowOff>28575</xdr:rowOff>
    </xdr:from>
    <xdr:to>
      <xdr:col>2</xdr:col>
      <xdr:colOff>466725</xdr:colOff>
      <xdr:row>2</xdr:row>
      <xdr:rowOff>9525</xdr:rowOff>
    </xdr:to>
    <xdr:sp macro="[0]!help_code" textlink="">
      <xdr:nvSpPr>
        <xdr:cNvPr id="3" name="h_lbl_1">
          <a:extLst>
            <a:ext uri="{FF2B5EF4-FFF2-40B4-BE49-F238E27FC236}">
              <a16:creationId xmlns:a16="http://schemas.microsoft.com/office/drawing/2014/main" id="{00000000-0008-0000-0C00-000003000000}"/>
            </a:ext>
          </a:extLst>
        </xdr:cNvPr>
        <xdr:cNvSpPr txBox="1"/>
      </xdr:nvSpPr>
      <xdr:spPr>
        <a:xfrm>
          <a:off x="628650" y="28575"/>
          <a:ext cx="10572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u="sng">
              <a:solidFill>
                <a:srgbClr val="0070C0"/>
              </a:solidFill>
            </a:rPr>
            <a:t>Overview</a:t>
          </a:r>
        </a:p>
      </xdr:txBody>
    </xdr:sp>
    <xdr:clientData/>
  </xdr:twoCellAnchor>
  <xdr:oneCellAnchor>
    <xdr:from>
      <xdr:col>1</xdr:col>
      <xdr:colOff>57150</xdr:colOff>
      <xdr:row>3</xdr:row>
      <xdr:rowOff>57150</xdr:rowOff>
    </xdr:from>
    <xdr:ext cx="8686800" cy="11631517"/>
    <xdr:sp macro="" textlink="">
      <xdr:nvSpPr>
        <xdr:cNvPr id="5" name="help_2" hidden="1">
          <a:extLst>
            <a:ext uri="{FF2B5EF4-FFF2-40B4-BE49-F238E27FC236}">
              <a16:creationId xmlns:a16="http://schemas.microsoft.com/office/drawing/2014/main" id="{00000000-0008-0000-0C00-000005000000}"/>
            </a:ext>
          </a:extLst>
        </xdr:cNvPr>
        <xdr:cNvSpPr txBox="1"/>
      </xdr:nvSpPr>
      <xdr:spPr>
        <a:xfrm>
          <a:off x="666750" y="628650"/>
          <a:ext cx="8686800" cy="116315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gn="ctr"/>
          <a:r>
            <a:rPr lang="en-US" sz="1100" b="1" u="sng" baseline="0"/>
            <a:t>CONFIGURING VAT</a:t>
          </a:r>
        </a:p>
        <a:p>
          <a:pPr algn="ctr"/>
          <a:endParaRPr lang="en-US" sz="1100" b="0" u="none" baseline="0"/>
        </a:p>
        <a:p>
          <a:pPr algn="l"/>
          <a:r>
            <a:rPr lang="en-US" sz="1100" b="0" i="1" u="none" baseline="0">
              <a:solidFill>
                <a:schemeClr val="tx1"/>
              </a:solidFill>
            </a:rPr>
            <a:t>Configuration</a:t>
          </a:r>
          <a:r>
            <a:rPr lang="en-US" sz="1100" b="0" u="none" baseline="0">
              <a:solidFill>
                <a:schemeClr val="tx1"/>
              </a:solidFill>
            </a:rPr>
            <a:t> </a:t>
          </a:r>
          <a:r>
            <a:rPr lang="en-US" sz="1100" b="0" u="none" baseline="0"/>
            <a:t>tab: </a:t>
          </a:r>
        </a:p>
        <a:p>
          <a:pPr algn="l"/>
          <a:r>
            <a:rPr lang="en-US" sz="1100" b="0" u="none" baseline="0">
              <a:solidFill>
                <a:srgbClr val="FF0000"/>
              </a:solidFill>
            </a:rPr>
            <a:t>1. </a:t>
          </a:r>
        </a:p>
        <a:p>
          <a:pPr algn="l"/>
          <a:r>
            <a:rPr lang="en-US" sz="1100" b="0" u="none" baseline="0"/>
            <a:t>Complete the Category Description Table.  A sample table has been included.  Modify as needed.  </a:t>
          </a:r>
        </a:p>
        <a:p>
          <a:pPr algn="l"/>
          <a:r>
            <a:rPr lang="en-US" sz="1100" b="0" u="none" baseline="0"/>
            <a:t>Ensure category abbreviations are unique. </a:t>
          </a:r>
        </a:p>
        <a:p>
          <a:pPr algn="l"/>
          <a:r>
            <a:rPr lang="en-US" sz="1100" b="0" u="none" baseline="0"/>
            <a:t>A maximum of 100 categories can be specified. </a:t>
          </a:r>
        </a:p>
        <a:p>
          <a:pPr algn="l"/>
          <a:endParaRPr lang="en-US" sz="1100" b="0" u="none" baseline="0"/>
        </a:p>
        <a:p>
          <a:pPr algn="l"/>
          <a:r>
            <a:rPr lang="en-US" sz="1100" b="0" u="none" baseline="0"/>
            <a:t>Two categories are auto-added by default.  These are the UNK (Unknown) and UNC (Unclear) categories.</a:t>
          </a:r>
        </a:p>
        <a:p>
          <a:pPr algn="l"/>
          <a:r>
            <a:rPr lang="en-US" sz="1100" b="0" u="none" baseline="0"/>
            <a:t>The UNK category is utilized to code verbatim that VAT was unable to categorize because the verbatim did not have any key words.</a:t>
          </a:r>
        </a:p>
        <a:p>
          <a:pPr algn="l"/>
          <a:r>
            <a:rPr lang="en-US" sz="1100" b="0" u="none" baseline="0"/>
            <a:t>The UNC category is auto-assigned to verbatim that have less than 10 characters (including surveys with no verbatim).</a:t>
          </a:r>
        </a:p>
        <a:p>
          <a:pPr algn="l"/>
          <a:endParaRPr lang="en-US" sz="1100" b="0" u="none" baseline="0"/>
        </a:p>
        <a:p>
          <a:pPr algn="l"/>
          <a:r>
            <a:rPr lang="en-US" sz="1100" b="0" i="1" u="none" baseline="0"/>
            <a:t>Word Lists </a:t>
          </a:r>
          <a:r>
            <a:rPr lang="en-US" sz="1100" b="0" u="none" baseline="0"/>
            <a:t>tab:</a:t>
          </a:r>
        </a:p>
        <a:p>
          <a:pPr algn="l"/>
          <a:r>
            <a:rPr lang="en-US" sz="1100" b="0" u="none" baseline="0">
              <a:solidFill>
                <a:srgbClr val="FF0000"/>
              </a:solidFill>
            </a:rPr>
            <a:t>2. </a:t>
          </a:r>
        </a:p>
        <a:p>
          <a:pPr algn="l"/>
          <a:r>
            <a:rPr lang="en-US" sz="1100" b="0" u="none" baseline="0"/>
            <a:t>In the Key Words table, specify the key words and their categories.</a:t>
          </a:r>
        </a:p>
        <a:p>
          <a:pPr algn="l"/>
          <a:r>
            <a:rPr lang="en-US" sz="1100" b="0" u="none" baseline="0"/>
            <a:t>Sample key words have been provided.  Modify as needed.</a:t>
          </a:r>
        </a:p>
        <a:p>
          <a:pPr algn="l"/>
          <a:r>
            <a:rPr lang="en-US" sz="1100" b="0" u="none" baseline="0"/>
            <a:t>Key words specified should have enough context so as to minimize false positives.  E.g.,  "call back" as a key word could  generate a false positive, i.e., the associated verbatim could be wrongly categorized, if the customer was merely indicating </a:t>
          </a:r>
          <a:r>
            <a:rPr lang="en-US" sz="1100" b="0" i="1" u="none" baseline="0"/>
            <a:t>he</a:t>
          </a:r>
          <a:r>
            <a:rPr lang="en-US" sz="1100" b="0" u="none" baseline="0"/>
            <a:t> would </a:t>
          </a:r>
          <a:r>
            <a:rPr lang="en-US" sz="1100" b="0" i="1" u="none" baseline="0"/>
            <a:t>call back </a:t>
          </a:r>
          <a:r>
            <a:rPr lang="en-US" sz="1100" b="0" u="none" baseline="0"/>
            <a:t>later.  Specifying " </a:t>
          </a:r>
          <a:r>
            <a:rPr lang="en-US" sz="1100" b="0" i="1" u="none" baseline="0"/>
            <a:t>no</a:t>
          </a:r>
          <a:r>
            <a:rPr lang="en-US" sz="1100" b="0" u="none" baseline="0"/>
            <a:t> </a:t>
          </a:r>
          <a:r>
            <a:rPr lang="en-US" sz="1100" b="0" i="1" u="none" baseline="0"/>
            <a:t>call back</a:t>
          </a:r>
          <a:r>
            <a:rPr lang="en-US" sz="1100" b="0" u="none" baseline="0"/>
            <a:t>" would eliminate this problem.  </a:t>
          </a:r>
        </a:p>
        <a:p>
          <a:pPr algn="l"/>
          <a:endParaRPr lang="en-US" sz="1100" b="0" u="none" baseline="0"/>
        </a:p>
        <a:p>
          <a:pPr algn="l"/>
          <a:r>
            <a:rPr lang="en-US" sz="1100" b="0" u="none" baseline="0"/>
            <a:t>In the Parent Key Words table, specify key words that will need to be categorized by the tool FIRST so as to eliminate false positives.  E.g., the key word "language" is typically used to categorize applicable verbatim with the  Lanugage ("LANG") category.  However, if a customer states "check the language of your messages" where they are most likely referring to the content of the message (not helpful, scripted, etc.)  and not the agent's language proficiency, the tool will  miscategorize that comment as a Language issue instead of say, Scripting which would be more accurate.</a:t>
          </a:r>
        </a:p>
        <a:p>
          <a:pPr algn="l"/>
          <a:endParaRPr lang="en-US" sz="1100" b="0" u="none" baseline="0"/>
        </a:p>
        <a:p>
          <a:pPr algn="l"/>
          <a:r>
            <a:rPr lang="en-US" sz="1100" b="0" u="none" baseline="0"/>
            <a:t>Verbatim that are not classified by VAT should be analyzed periodically for potential key words that could improve the tool's coding ratio.</a:t>
          </a:r>
        </a:p>
        <a:p>
          <a:pPr algn="l"/>
          <a:endParaRPr lang="en-US" sz="1100" b="0" u="none" baseline="0"/>
        </a:p>
        <a:p>
          <a:pPr algn="l"/>
          <a:r>
            <a:rPr lang="en-US" sz="1100" b="0" u="none" baseline="0"/>
            <a:t>The  Spellcheck table allows for corrections to be made to verbatim.  Corrections can include not only spelling errors but also modifications of words so they can be more reliably analyzed.  E.g., the word "call back" could be altered to "callback" to minimize the need to of specifying those variations in the Key Words table.</a:t>
          </a:r>
        </a:p>
        <a:p>
          <a:pPr algn="l"/>
          <a:endParaRPr lang="en-US" sz="1100" b="0" u="none" baseline="0"/>
        </a:p>
        <a:p>
          <a:pPr algn="l"/>
          <a:r>
            <a:rPr lang="en-US" sz="1100" b="0" u="none" baseline="0"/>
            <a:t>The Exclude table is used to list words/phrases that are known to generate false positives.  Words in this table are automatically excluded from the analysis.  E.g.,  if "hung up" has been specified as a key word for the Hang Up category, the specifying "I hung up" in the Exclude table will prevent the verbatim with that phrase from being categorized under the Hang Up category.</a:t>
          </a:r>
        </a:p>
        <a:p>
          <a:pPr algn="l"/>
          <a:endParaRPr lang="en-US" sz="1100" b="0" u="none" baseline="0"/>
        </a:p>
        <a:p>
          <a:pPr algn="l"/>
          <a:r>
            <a:rPr lang="en-US" sz="1100" b="0" i="1" u="none" baseline="0"/>
            <a:t>Survey Data </a:t>
          </a:r>
          <a:r>
            <a:rPr lang="en-US" sz="1100" b="0" u="none" baseline="0"/>
            <a:t>tab:</a:t>
          </a:r>
        </a:p>
        <a:p>
          <a:pPr algn="l"/>
          <a:r>
            <a:rPr lang="en-US" sz="1100" b="0" u="none" baseline="0">
              <a:solidFill>
                <a:srgbClr val="FF0000"/>
              </a:solidFill>
            </a:rPr>
            <a:t>3. </a:t>
          </a:r>
        </a:p>
        <a:p>
          <a:pPr algn="l"/>
          <a:r>
            <a:rPr lang="en-US" sz="1100" b="0" u="none" baseline="0"/>
            <a:t>Copy the fields that will be analyzed into this tab.</a:t>
          </a:r>
        </a:p>
        <a:p>
          <a:pPr algn="l"/>
          <a:r>
            <a:rPr lang="en-US" sz="1100" b="0" u="none" baseline="0"/>
            <a:t>Paste data starting with the first cell (A1).</a:t>
          </a:r>
        </a:p>
        <a:p>
          <a:pPr algn="l"/>
          <a:r>
            <a:rPr lang="en-US" sz="1100" b="0" u="none" baseline="0"/>
            <a:t>A minimum of 3 fields (Satisfaction rating, Verbatim, and Period) are required.  </a:t>
          </a:r>
        </a:p>
        <a:p>
          <a:pPr algn="l"/>
          <a:r>
            <a:rPr lang="en-US" sz="1100" b="0" u="none" baseline="0"/>
            <a:t>The record field (used by VAT to identify individual survey records) is automatically generated.</a:t>
          </a:r>
        </a:p>
        <a:p>
          <a:pPr algn="l"/>
          <a:r>
            <a:rPr lang="en-US" sz="1100" b="0" u="none" baseline="0"/>
            <a:t>The Agent ID and Resolution fields are optional.</a:t>
          </a:r>
        </a:p>
        <a:p>
          <a:pPr algn="l"/>
          <a:r>
            <a:rPr lang="en-US" sz="1100" b="0" u="none" baseline="0"/>
            <a:t>An additional 10 fields (e.g., tenure, cluster, etc.) can be specified for analyzing subsets of data.</a:t>
          </a:r>
        </a:p>
        <a:p>
          <a:pPr algn="l"/>
          <a:endParaRPr lang="en-US" sz="1100" b="0" u="none" baseline="0"/>
        </a:p>
        <a:p>
          <a:pPr algn="l"/>
          <a:r>
            <a:rPr lang="en-US" sz="1100" b="0" u="none" baseline="0"/>
            <a:t>Since VAT is designed to analyze verbatim for surveys with non-optimal ratings, </a:t>
          </a:r>
          <a:r>
            <a:rPr lang="en-US" sz="1100" b="1" u="sng" baseline="0">
              <a:solidFill>
                <a:srgbClr val="FF0000"/>
              </a:solidFill>
            </a:rPr>
            <a:t>do not include </a:t>
          </a:r>
          <a:r>
            <a:rPr lang="en-US" sz="1100" b="0" u="none" baseline="0"/>
            <a:t>surveys with Satisfied or Promoter ratings.</a:t>
          </a:r>
        </a:p>
        <a:p>
          <a:pPr algn="l"/>
          <a:endParaRPr lang="en-US" sz="1100" b="0" u="none" baseline="0"/>
        </a:p>
        <a:p>
          <a:pPr algn="l"/>
          <a:r>
            <a:rPr lang="en-US" sz="1100" b="0" i="1" u="none" baseline="0"/>
            <a:t>Configuration</a:t>
          </a:r>
          <a:r>
            <a:rPr lang="en-US" sz="1100" b="0" u="none" baseline="0"/>
            <a:t> tab:</a:t>
          </a:r>
        </a:p>
        <a:p>
          <a:pPr algn="l"/>
          <a:r>
            <a:rPr lang="en-US" sz="1100" b="0" u="none" baseline="0">
              <a:solidFill>
                <a:srgbClr val="FF0000"/>
              </a:solidFill>
            </a:rPr>
            <a:t>4. </a:t>
          </a:r>
        </a:p>
        <a:p>
          <a:pPr algn="l"/>
          <a:r>
            <a:rPr lang="en-US" sz="1100" b="0" u="none" baseline="0"/>
            <a:t>After the Survey Data tab has been populated, the Field Map table must be completed.</a:t>
          </a:r>
        </a:p>
        <a:p>
          <a:pPr algn="l"/>
          <a:r>
            <a:rPr lang="en-US" sz="1100" b="0" u="none" baseline="0"/>
            <a:t>Specify the Real Name for each field you want included in the analysis.  The  Real Name is the name of the field as it appears in the Survey Data tab.</a:t>
          </a:r>
        </a:p>
        <a:p>
          <a:pPr algn="l"/>
          <a:r>
            <a:rPr lang="en-US" sz="1100" b="0" u="none" baseline="0"/>
            <a:t>If a Real Name has been specified, you must also specify it's Friendly Name.  The Friendly Name is the name assigned to that field in the Data tab (where the verbatim is actually analyzed).</a:t>
          </a: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The mandatory 3 fields (Satisfaction rating, Verbatim, and Period) will require their Friendly Names to be specified.</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Fields 5 and below will need to have their format specified.  This is the format that will be applied to the field after it has been imported into the Data tab.  </a:t>
          </a:r>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effectLst/>
              <a:latin typeface="+mn-lt"/>
              <a:ea typeface="+mn-ea"/>
              <a:cs typeface="+mn-cs"/>
            </a:rPr>
            <a:t>IMPORTANT</a:t>
          </a:r>
          <a:r>
            <a:rPr lang="en-US" sz="1100" b="0" baseline="0">
              <a:solidFill>
                <a:schemeClr val="dk1"/>
              </a:solidFill>
              <a:effectLst/>
              <a:latin typeface="+mn-lt"/>
              <a:ea typeface="+mn-ea"/>
              <a:cs typeface="+mn-cs"/>
            </a:rPr>
            <a:t>: Ensure you are correctly specifying the format or the tool will produce an error.</a:t>
          </a: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The Period field has two format options available: "mmm 'yy" for survey month and "mm/dd/yy" for survey week. </a:t>
          </a:r>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effectLst/>
              <a:latin typeface="+mn-lt"/>
              <a:ea typeface="+mn-ea"/>
              <a:cs typeface="+mn-cs"/>
            </a:rPr>
            <a:t>IMPORTANT</a:t>
          </a:r>
          <a:r>
            <a:rPr lang="en-US" sz="1100" b="0" baseline="0">
              <a:solidFill>
                <a:schemeClr val="dk1"/>
              </a:solidFill>
              <a:effectLst/>
              <a:latin typeface="+mn-lt"/>
              <a:ea typeface="+mn-ea"/>
              <a:cs typeface="+mn-cs"/>
            </a:rPr>
            <a:t>: If the Period field in your raw data is not grouped on a weekly/monthly basis, convert it so that it is.</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If the Resolution field is being included in the analysis and the field has values other than "Yes" or "No", complete the Resolution Field Map table.</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_______________</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The above steps </a:t>
          </a:r>
          <a:r>
            <a:rPr lang="en-US" sz="1100" b="0" u="sng" baseline="0">
              <a:solidFill>
                <a:schemeClr val="dk1"/>
              </a:solidFill>
              <a:effectLst/>
              <a:latin typeface="+mn-lt"/>
              <a:ea typeface="+mn-ea"/>
              <a:cs typeface="+mn-cs"/>
            </a:rPr>
            <a:t>must</a:t>
          </a:r>
          <a:r>
            <a:rPr lang="en-US" sz="1100" b="0" baseline="0">
              <a:solidFill>
                <a:schemeClr val="dk1"/>
              </a:solidFill>
              <a:effectLst/>
              <a:latin typeface="+mn-lt"/>
              <a:ea typeface="+mn-ea"/>
              <a:cs typeface="+mn-cs"/>
            </a:rPr>
            <a:t> be completed before data from the Survey Data tab can be imported into the Data tab for analysis.</a:t>
          </a:r>
          <a:endParaRPr lang="en-US">
            <a:effectLst/>
          </a:endParaRPr>
        </a:p>
        <a:p>
          <a:pPr algn="l"/>
          <a:endParaRPr lang="en-US" sz="1100" b="0" u="none" baseline="0"/>
        </a:p>
        <a:p>
          <a:pPr algn="l"/>
          <a:endParaRPr lang="en-US" sz="1100" b="0" u="none" baseline="0"/>
        </a:p>
      </xdr:txBody>
    </xdr:sp>
    <xdr:clientData/>
  </xdr:oneCellAnchor>
  <xdr:twoCellAnchor>
    <xdr:from>
      <xdr:col>2</xdr:col>
      <xdr:colOff>266700</xdr:colOff>
      <xdr:row>0</xdr:row>
      <xdr:rowOff>28575</xdr:rowOff>
    </xdr:from>
    <xdr:to>
      <xdr:col>4</xdr:col>
      <xdr:colOff>438150</xdr:colOff>
      <xdr:row>2</xdr:row>
      <xdr:rowOff>9525</xdr:rowOff>
    </xdr:to>
    <xdr:sp macro="[0]!help_code" textlink="">
      <xdr:nvSpPr>
        <xdr:cNvPr id="6" name="h_lbl_2">
          <a:extLst>
            <a:ext uri="{FF2B5EF4-FFF2-40B4-BE49-F238E27FC236}">
              <a16:creationId xmlns:a16="http://schemas.microsoft.com/office/drawing/2014/main" id="{00000000-0008-0000-0C00-000006000000}"/>
            </a:ext>
          </a:extLst>
        </xdr:cNvPr>
        <xdr:cNvSpPr txBox="1"/>
      </xdr:nvSpPr>
      <xdr:spPr>
        <a:xfrm>
          <a:off x="1485900" y="28575"/>
          <a:ext cx="13906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u="sng">
              <a:solidFill>
                <a:srgbClr val="0070C0"/>
              </a:solidFill>
            </a:rPr>
            <a:t>Configuring</a:t>
          </a:r>
          <a:r>
            <a:rPr lang="en-US" sz="1100" b="1" u="sng" baseline="0">
              <a:solidFill>
                <a:srgbClr val="0070C0"/>
              </a:solidFill>
            </a:rPr>
            <a:t> VAT</a:t>
          </a:r>
          <a:endParaRPr lang="en-US" sz="1100" b="1" u="sng">
            <a:solidFill>
              <a:srgbClr val="0070C0"/>
            </a:solidFill>
          </a:endParaRPr>
        </a:p>
      </xdr:txBody>
    </xdr:sp>
    <xdr:clientData/>
  </xdr:twoCellAnchor>
  <xdr:twoCellAnchor>
    <xdr:from>
      <xdr:col>1</xdr:col>
      <xdr:colOff>57149</xdr:colOff>
      <xdr:row>3</xdr:row>
      <xdr:rowOff>57151</xdr:rowOff>
    </xdr:from>
    <xdr:to>
      <xdr:col>15</xdr:col>
      <xdr:colOff>200024</xdr:colOff>
      <xdr:row>15</xdr:row>
      <xdr:rowOff>66675</xdr:rowOff>
    </xdr:to>
    <xdr:sp macro="" textlink="">
      <xdr:nvSpPr>
        <xdr:cNvPr id="2" name="help_1">
          <a:extLst>
            <a:ext uri="{FF2B5EF4-FFF2-40B4-BE49-F238E27FC236}">
              <a16:creationId xmlns:a16="http://schemas.microsoft.com/office/drawing/2014/main" id="{00000000-0008-0000-0C00-000002000000}"/>
            </a:ext>
          </a:extLst>
        </xdr:cNvPr>
        <xdr:cNvSpPr txBox="1"/>
      </xdr:nvSpPr>
      <xdr:spPr>
        <a:xfrm>
          <a:off x="666749" y="628651"/>
          <a:ext cx="8677275" cy="2295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r>
            <a:rPr lang="en-US" sz="1100" b="1" u="sng"/>
            <a:t>OVERVIEW (What is VAT?)</a:t>
          </a:r>
        </a:p>
        <a:p>
          <a:pPr algn="ctr"/>
          <a:endParaRPr lang="en-US" sz="1100" b="1" u="sng"/>
        </a:p>
        <a:p>
          <a:pPr algn="l"/>
          <a:r>
            <a:rPr lang="en-US" sz="1100" b="0" u="none"/>
            <a:t>The</a:t>
          </a:r>
          <a:r>
            <a:rPr lang="en-US" sz="1100" b="0" u="none" baseline="0"/>
            <a:t> Verbatim Analyzer Tool (VAT) is designed to analyze customer verbatim comments by categorizing key words and phrases based on supplied word lists.   A maximum of 100,000 survey verbatim can be analyzed.  Coding speeds average 50 records/second.</a:t>
          </a:r>
        </a:p>
        <a:p>
          <a:pPr algn="l"/>
          <a:endParaRPr lang="en-US" sz="1100" b="0" u="none" baseline="0"/>
        </a:p>
        <a:p>
          <a:pPr algn="l"/>
          <a:r>
            <a:rPr lang="en-US" sz="1100" b="0" u="none" baseline="0"/>
            <a:t>The coding algorithm, while requiring an exact match for key words/phrases, is not case sensitive and can use wild characters. Coding accuracy can be improved by specifying words to be excluded and correcting spelling errors in verbatim.</a:t>
          </a:r>
        </a:p>
        <a:p>
          <a:pPr algn="l"/>
          <a:endParaRPr lang="en-US" sz="1100" b="0" u="none"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VAT includes built-in reporting capabilities and dynamic charts.  It also </a:t>
          </a:r>
          <a:r>
            <a:rPr lang="en-US" sz="1100" b="0" u="none" baseline="0"/>
            <a:t>analyzes verbatim category impact.  Impacts can be assessed for individual or multiple categories.  </a:t>
          </a:r>
        </a:p>
        <a:p>
          <a:pPr algn="l"/>
          <a:endParaRPr lang="en-US" sz="1100" b="0" u="none" baseline="0"/>
        </a:p>
        <a:p>
          <a:pPr algn="l"/>
          <a:r>
            <a:rPr lang="en-US" sz="1100" b="0" u="none" baseline="0"/>
            <a:t>Note: Cells in blue fill can be edited by the user.</a:t>
          </a:r>
        </a:p>
      </xdr:txBody>
    </xdr:sp>
    <xdr:clientData/>
  </xdr:twoCellAnchor>
  <xdr:twoCellAnchor>
    <xdr:from>
      <xdr:col>4</xdr:col>
      <xdr:colOff>304800</xdr:colOff>
      <xdr:row>0</xdr:row>
      <xdr:rowOff>19050</xdr:rowOff>
    </xdr:from>
    <xdr:to>
      <xdr:col>6</xdr:col>
      <xdr:colOff>476250</xdr:colOff>
      <xdr:row>2</xdr:row>
      <xdr:rowOff>0</xdr:rowOff>
    </xdr:to>
    <xdr:sp macro="[0]!help_code" textlink="">
      <xdr:nvSpPr>
        <xdr:cNvPr id="7" name="h_lbl_3">
          <a:extLst>
            <a:ext uri="{FF2B5EF4-FFF2-40B4-BE49-F238E27FC236}">
              <a16:creationId xmlns:a16="http://schemas.microsoft.com/office/drawing/2014/main" id="{00000000-0008-0000-0C00-000007000000}"/>
            </a:ext>
          </a:extLst>
        </xdr:cNvPr>
        <xdr:cNvSpPr txBox="1"/>
      </xdr:nvSpPr>
      <xdr:spPr>
        <a:xfrm>
          <a:off x="2743200" y="19050"/>
          <a:ext cx="13906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u="sng">
              <a:solidFill>
                <a:srgbClr val="0070C0"/>
              </a:solidFill>
            </a:rPr>
            <a:t>Importing</a:t>
          </a:r>
          <a:r>
            <a:rPr lang="en-US" sz="1100" b="1" u="sng" baseline="0">
              <a:solidFill>
                <a:srgbClr val="0070C0"/>
              </a:solidFill>
            </a:rPr>
            <a:t> Data</a:t>
          </a:r>
          <a:endParaRPr lang="en-US" sz="1100" b="1" u="sng">
            <a:solidFill>
              <a:srgbClr val="0070C0"/>
            </a:solidFill>
          </a:endParaRPr>
        </a:p>
      </xdr:txBody>
    </xdr:sp>
    <xdr:clientData/>
  </xdr:twoCellAnchor>
  <xdr:twoCellAnchor>
    <xdr:from>
      <xdr:col>6</xdr:col>
      <xdr:colOff>238125</xdr:colOff>
      <xdr:row>0</xdr:row>
      <xdr:rowOff>19050</xdr:rowOff>
    </xdr:from>
    <xdr:to>
      <xdr:col>8</xdr:col>
      <xdr:colOff>409575</xdr:colOff>
      <xdr:row>2</xdr:row>
      <xdr:rowOff>0</xdr:rowOff>
    </xdr:to>
    <xdr:sp macro="[0]!help_code" textlink="">
      <xdr:nvSpPr>
        <xdr:cNvPr id="13" name="h_lbl_4">
          <a:extLst>
            <a:ext uri="{FF2B5EF4-FFF2-40B4-BE49-F238E27FC236}">
              <a16:creationId xmlns:a16="http://schemas.microsoft.com/office/drawing/2014/main" id="{00000000-0008-0000-0C00-00000D000000}"/>
            </a:ext>
          </a:extLst>
        </xdr:cNvPr>
        <xdr:cNvSpPr txBox="1"/>
      </xdr:nvSpPr>
      <xdr:spPr>
        <a:xfrm>
          <a:off x="3895725" y="19050"/>
          <a:ext cx="13906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u="sng">
              <a:solidFill>
                <a:srgbClr val="0070C0"/>
              </a:solidFill>
            </a:rPr>
            <a:t>Analyzing Verbatim</a:t>
          </a:r>
        </a:p>
      </xdr:txBody>
    </xdr:sp>
    <xdr:clientData/>
  </xdr:twoCellAnchor>
  <xdr:twoCellAnchor>
    <xdr:from>
      <xdr:col>1</xdr:col>
      <xdr:colOff>57150</xdr:colOff>
      <xdr:row>3</xdr:row>
      <xdr:rowOff>57150</xdr:rowOff>
    </xdr:from>
    <xdr:to>
      <xdr:col>15</xdr:col>
      <xdr:colOff>200025</xdr:colOff>
      <xdr:row>29</xdr:row>
      <xdr:rowOff>19049</xdr:rowOff>
    </xdr:to>
    <xdr:grpSp>
      <xdr:nvGrpSpPr>
        <xdr:cNvPr id="22" name="help_4" hidden="1">
          <a:extLst>
            <a:ext uri="{FF2B5EF4-FFF2-40B4-BE49-F238E27FC236}">
              <a16:creationId xmlns:a16="http://schemas.microsoft.com/office/drawing/2014/main" id="{00000000-0008-0000-0C00-000016000000}"/>
            </a:ext>
          </a:extLst>
        </xdr:cNvPr>
        <xdr:cNvGrpSpPr/>
      </xdr:nvGrpSpPr>
      <xdr:grpSpPr>
        <a:xfrm>
          <a:off x="662940" y="596265"/>
          <a:ext cx="8682990" cy="4674869"/>
          <a:chOff x="666750" y="628650"/>
          <a:chExt cx="8677275" cy="4914899"/>
        </a:xfrm>
      </xdr:grpSpPr>
      <xdr:sp macro="" textlink="">
        <xdr:nvSpPr>
          <xdr:cNvPr id="15" name="help_4" hidden="1">
            <a:extLst>
              <a:ext uri="{FF2B5EF4-FFF2-40B4-BE49-F238E27FC236}">
                <a16:creationId xmlns:a16="http://schemas.microsoft.com/office/drawing/2014/main" id="{00000000-0008-0000-0C00-00000F000000}"/>
              </a:ext>
            </a:extLst>
          </xdr:cNvPr>
          <xdr:cNvSpPr txBox="1"/>
        </xdr:nvSpPr>
        <xdr:spPr>
          <a:xfrm>
            <a:off x="666750" y="628650"/>
            <a:ext cx="8677275" cy="49148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r>
              <a:rPr lang="en-US" sz="1100" b="1" u="sng"/>
              <a:t>ANALYZING</a:t>
            </a:r>
            <a:r>
              <a:rPr lang="en-US" sz="1100" b="1" u="sng" baseline="0"/>
              <a:t> VERBATIM</a:t>
            </a:r>
            <a:endParaRPr lang="en-US" sz="1100" b="1" u="sng"/>
          </a:p>
          <a:p>
            <a:pPr algn="ctr"/>
            <a:endParaRPr lang="en-US" sz="1100" b="1" u="sng"/>
          </a:p>
          <a:p>
            <a:pPr algn="l"/>
            <a:r>
              <a:rPr lang="en-US" sz="1100" b="0" i="1" u="none" baseline="0"/>
              <a:t>Dashboard</a:t>
            </a:r>
            <a:r>
              <a:rPr lang="en-US" sz="1100" b="0" u="none" baseline="0"/>
              <a:t> tab:</a:t>
            </a:r>
          </a:p>
          <a:p>
            <a:pPr algn="l"/>
            <a:r>
              <a:rPr lang="en-US" sz="1100" b="0" u="none" baseline="0">
                <a:solidFill>
                  <a:srgbClr val="FF0000"/>
                </a:solidFill>
              </a:rPr>
              <a:t>1. </a:t>
            </a:r>
          </a:p>
          <a:p>
            <a:pPr algn="l"/>
            <a:r>
              <a:rPr lang="en-US" sz="1100" b="0" u="none" baseline="0"/>
              <a:t>Click the Code Verbatim button.  </a:t>
            </a:r>
          </a:p>
          <a:p>
            <a:pPr algn="l"/>
            <a:endParaRPr lang="en-US" sz="1100" b="0" u="none" baseline="0"/>
          </a:p>
          <a:p>
            <a:pPr algn="l"/>
            <a:r>
              <a:rPr lang="en-US" sz="1100" b="0" u="none" baseline="0">
                <a:solidFill>
                  <a:srgbClr val="FF0000"/>
                </a:solidFill>
              </a:rPr>
              <a:t>2.</a:t>
            </a:r>
          </a:p>
          <a:p>
            <a:pPr algn="l"/>
            <a:r>
              <a:rPr lang="en-US" sz="1100" b="0" u="none" baseline="0"/>
              <a:t>VAT will analyze the verbatim.</a:t>
            </a:r>
          </a:p>
          <a:p>
            <a:pPr algn="l"/>
            <a:r>
              <a:rPr lang="en-US" sz="1100" b="0" u="none" baseline="0"/>
              <a:t>The status of the analysis will be displayed on the left side of the status bar (if visible).</a:t>
            </a:r>
          </a:p>
          <a:p>
            <a:pPr algn="l"/>
            <a:endParaRPr lang="en-US" sz="1100" b="0" u="none" baseline="0"/>
          </a:p>
          <a:p>
            <a:pPr algn="l"/>
            <a:r>
              <a:rPr lang="en-US" sz="1100" b="0" u="none" baseline="0">
                <a:solidFill>
                  <a:srgbClr val="FF0000"/>
                </a:solidFill>
              </a:rPr>
              <a:t>3.</a:t>
            </a:r>
          </a:p>
          <a:p>
            <a:pPr algn="l"/>
            <a:r>
              <a:rPr lang="en-US" sz="1100" b="0" u="none" baseline="0"/>
              <a:t>After coding has been completed, the Dashboard will display the coding status (% of surveys coded).</a:t>
            </a:r>
          </a:p>
          <a:p>
            <a:pPr algn="l"/>
            <a:r>
              <a:rPr lang="en-US" sz="1100" b="0" u="none" baseline="0"/>
              <a:t>A coding ratio of 80% or above is generally considered acceptable. </a:t>
            </a:r>
          </a:p>
          <a:p>
            <a:pPr algn="l"/>
            <a:r>
              <a:rPr lang="en-US" sz="1100" b="0" u="none" baseline="0"/>
              <a:t>Note: This is not the </a:t>
            </a:r>
            <a:r>
              <a:rPr lang="en-US" sz="1100" b="0" i="1" u="none" baseline="0"/>
              <a:t>coding</a:t>
            </a:r>
            <a:r>
              <a:rPr lang="en-US" sz="1100" b="0" u="none" baseline="0"/>
              <a:t> accuracy which is a function of the information supplied in the Word Lists tab.</a:t>
            </a:r>
          </a:p>
          <a:p>
            <a:pPr algn="l"/>
            <a:endParaRPr lang="en-US" sz="1100" b="0" u="none" baseline="0"/>
          </a:p>
          <a:p>
            <a:pPr algn="l"/>
            <a:r>
              <a:rPr lang="en-US" sz="1100" b="0" u="none" baseline="0"/>
              <a:t>If the displayed coding ratio is deemed acceptable, uncoded surveys can be assigned the UNK (Unknown) category by clicking on the Code as Unknown button.</a:t>
            </a:r>
          </a:p>
          <a:p>
            <a:pPr algn="l"/>
            <a:endParaRPr lang="en-US" sz="1100" b="0" u="none" baseline="0"/>
          </a:p>
          <a:p>
            <a:pPr algn="l"/>
            <a:endParaRPr lang="en-US" sz="1100" b="0" u="none" baseline="0"/>
          </a:p>
          <a:p>
            <a:pPr algn="l"/>
            <a:r>
              <a:rPr lang="en-US" sz="1100" b="0" u="none" baseline="0"/>
              <a:t>Note that ALL verbatim have to be coded before any reports can be run.</a:t>
            </a:r>
          </a:p>
          <a:p>
            <a:pPr algn="l"/>
            <a:endParaRPr lang="en-US" sz="1100" b="0" u="none" baseline="0"/>
          </a:p>
          <a:p>
            <a:pPr algn="l"/>
            <a:r>
              <a:rPr lang="en-US" sz="1100" b="0" u="none" baseline="0">
                <a:solidFill>
                  <a:srgbClr val="FF0000"/>
                </a:solidFill>
              </a:rPr>
              <a:t>4.</a:t>
            </a:r>
          </a:p>
          <a:p>
            <a:pPr algn="l"/>
            <a:r>
              <a:rPr lang="en-US" sz="1100" b="0" u="none" baseline="0"/>
              <a:t>The coding ratio can be improved by visually inspecting uncoded surveys.  </a:t>
            </a:r>
          </a:p>
          <a:p>
            <a:pPr algn="l"/>
            <a:r>
              <a:rPr lang="en-US" sz="1100" b="0" u="none" baseline="0"/>
              <a:t>Clicking on the Show Uncoded button                         or the Show Unknown button                         (if uncategorized verbatim have already been coded </a:t>
            </a:r>
          </a:p>
          <a:p>
            <a:pPr algn="l"/>
            <a:endParaRPr lang="en-US" sz="1100" b="0" u="none" baseline="0"/>
          </a:p>
          <a:p>
            <a:pPr algn="l"/>
            <a:r>
              <a:rPr lang="en-US" sz="1100" b="0" u="none" baseline="0"/>
              <a:t>as UNK) will displayed a filtered list of uncategorized surveys or surveys coded with the UNK category.</a:t>
            </a:r>
          </a:p>
          <a:p>
            <a:pPr algn="l"/>
            <a:r>
              <a:rPr lang="en-US" sz="1100" b="0" u="none" baseline="0"/>
              <a:t>Identify key words and add them to the Word List tab.</a:t>
            </a:r>
          </a:p>
          <a:p>
            <a:pPr algn="l"/>
            <a:r>
              <a:rPr lang="en-US" sz="1100" b="0" u="none" baseline="0"/>
              <a:t>Re-do the analysis by clicking the Code Verbatim button.  Repeat as necessary.</a:t>
            </a:r>
          </a:p>
          <a:p>
            <a:pPr algn="l"/>
            <a:endParaRPr lang="en-US" sz="1100" b="0" u="none" baseline="0"/>
          </a:p>
        </xdr:txBody>
      </xdr:sp>
      <xdr:pic>
        <xdr:nvPicPr>
          <xdr:cNvPr id="16" name="Picture 15" hidden="1">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1"/>
          <a:stretch>
            <a:fillRect/>
          </a:stretch>
        </xdr:blipFill>
        <xdr:spPr>
          <a:xfrm>
            <a:off x="2657474" y="1175526"/>
            <a:ext cx="628651" cy="405614"/>
          </a:xfrm>
          <a:prstGeom prst="rect">
            <a:avLst/>
          </a:prstGeom>
        </xdr:spPr>
      </xdr:pic>
      <xdr:pic>
        <xdr:nvPicPr>
          <xdr:cNvPr id="18" name="Picture 17" hidden="1">
            <a:extLst>
              <a:ext uri="{FF2B5EF4-FFF2-40B4-BE49-F238E27FC236}">
                <a16:creationId xmlns:a16="http://schemas.microsoft.com/office/drawing/2014/main" id="{00000000-0008-0000-0C00-000012000000}"/>
              </a:ext>
            </a:extLst>
          </xdr:cNvPr>
          <xdr:cNvPicPr>
            <a:picLocks/>
          </xdr:cNvPicPr>
        </xdr:nvPicPr>
        <xdr:blipFill>
          <a:blip xmlns:r="http://schemas.openxmlformats.org/officeDocument/2006/relationships" r:embed="rId2"/>
          <a:stretch>
            <a:fillRect/>
          </a:stretch>
        </xdr:blipFill>
        <xdr:spPr>
          <a:xfrm>
            <a:off x="1847850" y="3371850"/>
            <a:ext cx="731520" cy="457200"/>
          </a:xfrm>
          <a:prstGeom prst="rect">
            <a:avLst/>
          </a:prstGeom>
        </xdr:spPr>
      </xdr:pic>
      <xdr:pic>
        <xdr:nvPicPr>
          <xdr:cNvPr id="20" name="Picture 19" hidden="1">
            <a:extLst>
              <a:ext uri="{FF2B5EF4-FFF2-40B4-BE49-F238E27FC236}">
                <a16:creationId xmlns:a16="http://schemas.microsoft.com/office/drawing/2014/main" id="{00000000-0008-0000-0C00-000014000000}"/>
              </a:ext>
            </a:extLst>
          </xdr:cNvPr>
          <xdr:cNvPicPr>
            <a:picLocks/>
          </xdr:cNvPicPr>
        </xdr:nvPicPr>
        <xdr:blipFill>
          <a:blip xmlns:r="http://schemas.openxmlformats.org/officeDocument/2006/relationships" r:embed="rId3"/>
          <a:stretch>
            <a:fillRect/>
          </a:stretch>
        </xdr:blipFill>
        <xdr:spPr>
          <a:xfrm>
            <a:off x="2981325" y="4581526"/>
            <a:ext cx="666750" cy="400049"/>
          </a:xfrm>
          <a:prstGeom prst="rect">
            <a:avLst/>
          </a:prstGeom>
        </xdr:spPr>
      </xdr:pic>
      <xdr:pic>
        <xdr:nvPicPr>
          <xdr:cNvPr id="21" name="Picture 20" hidden="1">
            <a:extLst>
              <a:ext uri="{FF2B5EF4-FFF2-40B4-BE49-F238E27FC236}">
                <a16:creationId xmlns:a16="http://schemas.microsoft.com/office/drawing/2014/main" id="{00000000-0008-0000-0C00-000015000000}"/>
              </a:ext>
            </a:extLst>
          </xdr:cNvPr>
          <xdr:cNvPicPr>
            <a:picLocks/>
          </xdr:cNvPicPr>
        </xdr:nvPicPr>
        <xdr:blipFill>
          <a:blip xmlns:r="http://schemas.openxmlformats.org/officeDocument/2006/relationships" r:embed="rId4"/>
          <a:stretch>
            <a:fillRect/>
          </a:stretch>
        </xdr:blipFill>
        <xdr:spPr>
          <a:xfrm>
            <a:off x="5429251" y="4533900"/>
            <a:ext cx="676274" cy="447675"/>
          </a:xfrm>
          <a:prstGeom prst="rect">
            <a:avLst/>
          </a:prstGeom>
        </xdr:spPr>
      </xdr:pic>
    </xdr:grpSp>
    <xdr:clientData/>
  </xdr:twoCellAnchor>
  <xdr:twoCellAnchor>
    <xdr:from>
      <xdr:col>8</xdr:col>
      <xdr:colOff>504824</xdr:colOff>
      <xdr:row>0</xdr:row>
      <xdr:rowOff>19050</xdr:rowOff>
    </xdr:from>
    <xdr:to>
      <xdr:col>11</xdr:col>
      <xdr:colOff>180975</xdr:colOff>
      <xdr:row>2</xdr:row>
      <xdr:rowOff>0</xdr:rowOff>
    </xdr:to>
    <xdr:sp macro="[0]!help_code" textlink="">
      <xdr:nvSpPr>
        <xdr:cNvPr id="23" name="h_lbl_5">
          <a:extLst>
            <a:ext uri="{FF2B5EF4-FFF2-40B4-BE49-F238E27FC236}">
              <a16:creationId xmlns:a16="http://schemas.microsoft.com/office/drawing/2014/main" id="{00000000-0008-0000-0C00-000017000000}"/>
            </a:ext>
          </a:extLst>
        </xdr:cNvPr>
        <xdr:cNvSpPr txBox="1"/>
      </xdr:nvSpPr>
      <xdr:spPr>
        <a:xfrm>
          <a:off x="5381624" y="19050"/>
          <a:ext cx="1504951"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u="sng">
              <a:solidFill>
                <a:srgbClr val="0070C0"/>
              </a:solidFill>
            </a:rPr>
            <a:t>Modifying</a:t>
          </a:r>
          <a:r>
            <a:rPr lang="en-US" sz="1100" b="1" u="sng" baseline="0">
              <a:solidFill>
                <a:srgbClr val="0070C0"/>
              </a:solidFill>
            </a:rPr>
            <a:t> Word Lists</a:t>
          </a:r>
          <a:endParaRPr lang="en-US" sz="1100" b="1" u="sng">
            <a:solidFill>
              <a:srgbClr val="0070C0"/>
            </a:solidFill>
          </a:endParaRPr>
        </a:p>
      </xdr:txBody>
    </xdr:sp>
    <xdr:clientData/>
  </xdr:twoCellAnchor>
  <xdr:twoCellAnchor>
    <xdr:from>
      <xdr:col>1</xdr:col>
      <xdr:colOff>57149</xdr:colOff>
      <xdr:row>3</xdr:row>
      <xdr:rowOff>57149</xdr:rowOff>
    </xdr:from>
    <xdr:to>
      <xdr:col>15</xdr:col>
      <xdr:colOff>200024</xdr:colOff>
      <xdr:row>26</xdr:row>
      <xdr:rowOff>142875</xdr:rowOff>
    </xdr:to>
    <xdr:grpSp>
      <xdr:nvGrpSpPr>
        <xdr:cNvPr id="29" name="help_5" hidden="1">
          <a:extLst>
            <a:ext uri="{FF2B5EF4-FFF2-40B4-BE49-F238E27FC236}">
              <a16:creationId xmlns:a16="http://schemas.microsoft.com/office/drawing/2014/main" id="{00000000-0008-0000-0C00-00001D000000}"/>
            </a:ext>
          </a:extLst>
        </xdr:cNvPr>
        <xdr:cNvGrpSpPr/>
      </xdr:nvGrpSpPr>
      <xdr:grpSpPr>
        <a:xfrm>
          <a:off x="670559" y="603884"/>
          <a:ext cx="8675370" cy="4242436"/>
          <a:chOff x="666749" y="628649"/>
          <a:chExt cx="8677275" cy="4467226"/>
        </a:xfrm>
      </xdr:grpSpPr>
      <xdr:sp macro="" textlink="">
        <xdr:nvSpPr>
          <xdr:cNvPr id="24" name="help_5" hidden="1">
            <a:extLst>
              <a:ext uri="{FF2B5EF4-FFF2-40B4-BE49-F238E27FC236}">
                <a16:creationId xmlns:a16="http://schemas.microsoft.com/office/drawing/2014/main" id="{00000000-0008-0000-0C00-000018000000}"/>
              </a:ext>
            </a:extLst>
          </xdr:cNvPr>
          <xdr:cNvSpPr txBox="1"/>
        </xdr:nvSpPr>
        <xdr:spPr>
          <a:xfrm>
            <a:off x="666749" y="628649"/>
            <a:ext cx="8677275" cy="4467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r>
              <a:rPr lang="en-US" sz="1100" b="1" u="sng"/>
              <a:t>MODIFYING</a:t>
            </a:r>
            <a:r>
              <a:rPr lang="en-US" sz="1100" b="1" u="sng" baseline="0"/>
              <a:t> WORD LISTS</a:t>
            </a:r>
            <a:endParaRPr lang="en-US" sz="1100" b="1" u="sng"/>
          </a:p>
          <a:p>
            <a:pPr algn="ctr"/>
            <a:endParaRPr lang="en-US" sz="1100" b="1" u="sng"/>
          </a:p>
          <a:p>
            <a:r>
              <a:rPr lang="en-US" sz="1100" b="0" baseline="0">
                <a:solidFill>
                  <a:schemeClr val="dk1"/>
                </a:solidFill>
                <a:effectLst/>
                <a:latin typeface="+mn-lt"/>
                <a:ea typeface="+mn-ea"/>
                <a:cs typeface="+mn-cs"/>
              </a:rPr>
              <a:t>Coding accuracy depends on the key words specified in the Key Words table  and also on the words specified in the Spellcheck and Exclude tables.</a:t>
            </a:r>
            <a:endParaRPr lang="en-US">
              <a:effectLst/>
            </a:endParaRPr>
          </a:p>
          <a:p>
            <a:r>
              <a:rPr lang="en-US" sz="1100" b="0" baseline="0">
                <a:solidFill>
                  <a:schemeClr val="dk1"/>
                </a:solidFill>
                <a:effectLst/>
                <a:latin typeface="+mn-lt"/>
                <a:ea typeface="+mn-ea"/>
                <a:cs typeface="+mn-cs"/>
              </a:rPr>
              <a:t>VAT includes more than 2,000 key words by default.  </a:t>
            </a:r>
            <a:endParaRPr lang="en-US">
              <a:effectLst/>
            </a:endParaRPr>
          </a:p>
          <a:p>
            <a:r>
              <a:rPr lang="en-US" sz="1100" b="0" baseline="0">
                <a:solidFill>
                  <a:schemeClr val="dk1"/>
                </a:solidFill>
                <a:effectLst/>
                <a:latin typeface="+mn-lt"/>
                <a:ea typeface="+mn-ea"/>
                <a:cs typeface="+mn-cs"/>
              </a:rPr>
              <a:t>The tables in the Word Lists tab need to be customized for specific accounts.</a:t>
            </a:r>
            <a:endParaRPr lang="en-US">
              <a:effectLst/>
            </a:endParaRPr>
          </a:p>
          <a:p>
            <a:r>
              <a:rPr lang="en-US" sz="1100" b="0" baseline="0">
                <a:solidFill>
                  <a:schemeClr val="dk1"/>
                </a:solidFill>
                <a:effectLst/>
                <a:latin typeface="+mn-lt"/>
                <a:ea typeface="+mn-ea"/>
                <a:cs typeface="+mn-cs"/>
              </a:rPr>
              <a:t>It's recommended to initially analyze verbatim using the defaults word lists and categories, examining the output and modifying the word tables as necessary.</a:t>
            </a:r>
            <a:endParaRPr lang="en-US">
              <a:effectLst/>
            </a:endParaRPr>
          </a:p>
          <a:p>
            <a:pPr algn="l"/>
            <a:endParaRPr lang="en-US" sz="1100" b="0" u="none" baseline="0"/>
          </a:p>
          <a:p>
            <a:pPr algn="l"/>
            <a:r>
              <a:rPr lang="en-US" sz="1100" b="0" u="none" baseline="0"/>
              <a:t>Word Lists tab:</a:t>
            </a:r>
          </a:p>
          <a:p>
            <a:pPr algn="l"/>
            <a:r>
              <a:rPr lang="en-US" sz="1100" b="0" u="none" baseline="0">
                <a:solidFill>
                  <a:srgbClr val="FF0000"/>
                </a:solidFill>
              </a:rPr>
              <a:t>1.</a:t>
            </a:r>
          </a:p>
          <a:p>
            <a:pPr algn="l"/>
            <a:r>
              <a:rPr lang="en-US" sz="1100" b="0" u="none" baseline="0">
                <a:solidFill>
                  <a:schemeClr val="tx1"/>
                </a:solidFill>
              </a:rPr>
              <a:t>After analyzing the verbatim using the existing word tables, examine the uncoded verbatim for potential keywords, exclusions and spelling errors.</a:t>
            </a:r>
          </a:p>
          <a:p>
            <a:pPr algn="l"/>
            <a:r>
              <a:rPr lang="en-US" sz="1100" b="0" u="none" baseline="0">
                <a:solidFill>
                  <a:schemeClr val="tx1"/>
                </a:solidFill>
              </a:rPr>
              <a:t>Place VAT in Edit mode using the Edit Mode command            . </a:t>
            </a:r>
          </a:p>
          <a:p>
            <a:pPr algn="l"/>
            <a:endParaRPr lang="en-US" sz="1100" b="0" u="none" baseline="0">
              <a:solidFill>
                <a:schemeClr val="tx1"/>
              </a:solidFill>
            </a:endParaRPr>
          </a:p>
          <a:p>
            <a:pPr algn="l"/>
            <a:r>
              <a:rPr lang="en-US" sz="1100" b="0" u="none" baseline="0"/>
              <a:t>If you want to add a key word, click on the Insert KW button               to create an empty entry in the Key Word table.</a:t>
            </a:r>
          </a:p>
          <a:p>
            <a:pPr algn="l"/>
            <a:endParaRPr lang="en-US" sz="1100" b="0" u="none" baseline="0"/>
          </a:p>
          <a:p>
            <a:pPr algn="l"/>
            <a:r>
              <a:rPr lang="en-US" sz="1100" b="0" u="none" baseline="0"/>
              <a:t>Enter the key word and the associated category (a dropdown box should be available).</a:t>
            </a:r>
          </a:p>
          <a:p>
            <a:pPr algn="l"/>
            <a:r>
              <a:rPr lang="en-US" sz="1100" b="0" u="none" baseline="0"/>
              <a:t>For bulk additions, copy and paste the key words and categories to the bottom of the list.  </a:t>
            </a:r>
          </a:p>
          <a:p>
            <a:pPr algn="l"/>
            <a:endParaRPr lang="en-US" sz="1100" b="0" u="none" baseline="0"/>
          </a:p>
          <a:p>
            <a:pPr algn="l"/>
            <a:r>
              <a:rPr lang="en-US" sz="1100" b="0" u="none" baseline="0"/>
              <a:t>Duplicate key words can be checked by clicking on the Dupe Check button.</a:t>
            </a:r>
          </a:p>
          <a:p>
            <a:pPr algn="l"/>
            <a:endParaRPr lang="en-US" sz="1100" b="0" u="none" baseline="0"/>
          </a:p>
          <a:p>
            <a:pPr algn="l"/>
            <a:r>
              <a:rPr lang="en-US" sz="1100" b="0" u="none" baseline="0"/>
              <a:t>Recently added key words can be identified by clicking on the Sort Rcnt. button.</a:t>
            </a:r>
          </a:p>
          <a:p>
            <a:pPr algn="l"/>
            <a:endParaRPr lang="en-US" sz="1100" b="0" u="none" baseline="0"/>
          </a:p>
          <a:p>
            <a:pPr algn="l"/>
            <a:r>
              <a:rPr lang="en-US" sz="1100" b="0" u="none" baseline="0">
                <a:solidFill>
                  <a:srgbClr val="FF0000"/>
                </a:solidFill>
              </a:rPr>
              <a:t>2.</a:t>
            </a:r>
          </a:p>
          <a:p>
            <a:pPr algn="l"/>
            <a:r>
              <a:rPr lang="en-US" sz="1100" b="0" u="none" baseline="0"/>
              <a:t>The Spellcheck and Exclude tables can be similarly modified.</a:t>
            </a:r>
          </a:p>
          <a:p>
            <a:pPr algn="l"/>
            <a:endParaRPr lang="en-US" sz="1100" b="0" u="none" baseline="0"/>
          </a:p>
        </xdr:txBody>
      </xdr:sp>
      <xdr:pic>
        <xdr:nvPicPr>
          <xdr:cNvPr id="25" name="Picture 24" hidden="1">
            <a:extLst>
              <a:ext uri="{FF2B5EF4-FFF2-40B4-BE49-F238E27FC236}">
                <a16:creationId xmlns:a16="http://schemas.microsoft.com/office/drawing/2014/main" id="{00000000-0008-0000-0C00-000019000000}"/>
              </a:ext>
            </a:extLst>
          </xdr:cNvPr>
          <xdr:cNvPicPr>
            <a:picLocks noChangeAspect="1"/>
          </xdr:cNvPicPr>
        </xdr:nvPicPr>
        <xdr:blipFill>
          <a:blip xmlns:r="http://schemas.openxmlformats.org/officeDocument/2006/relationships" r:embed="rId5"/>
          <a:stretch>
            <a:fillRect/>
          </a:stretch>
        </xdr:blipFill>
        <xdr:spPr>
          <a:xfrm>
            <a:off x="3857623" y="2543175"/>
            <a:ext cx="564775" cy="266700"/>
          </a:xfrm>
          <a:prstGeom prst="rect">
            <a:avLst/>
          </a:prstGeom>
        </xdr:spPr>
      </xdr:pic>
      <xdr:pic>
        <xdr:nvPicPr>
          <xdr:cNvPr id="26" name="Picture 25" hidden="1">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6"/>
          <a:stretch>
            <a:fillRect/>
          </a:stretch>
        </xdr:blipFill>
        <xdr:spPr>
          <a:xfrm>
            <a:off x="4219574" y="2857501"/>
            <a:ext cx="391319" cy="323850"/>
          </a:xfrm>
          <a:prstGeom prst="rect">
            <a:avLst/>
          </a:prstGeom>
        </xdr:spPr>
      </xdr:pic>
      <xdr:pic>
        <xdr:nvPicPr>
          <xdr:cNvPr id="27" name="Picture 26" hidden="1">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7"/>
          <a:stretch>
            <a:fillRect/>
          </a:stretch>
        </xdr:blipFill>
        <xdr:spPr>
          <a:xfrm>
            <a:off x="5019676" y="3724275"/>
            <a:ext cx="381000" cy="308741"/>
          </a:xfrm>
          <a:prstGeom prst="rect">
            <a:avLst/>
          </a:prstGeom>
        </xdr:spPr>
      </xdr:pic>
      <xdr:pic>
        <xdr:nvPicPr>
          <xdr:cNvPr id="28" name="Picture 27" hidden="1">
            <a:extLst>
              <a:ext uri="{FF2B5EF4-FFF2-40B4-BE49-F238E27FC236}">
                <a16:creationId xmlns:a16="http://schemas.microsoft.com/office/drawing/2014/main" id="{00000000-0008-0000-0C00-00001C000000}"/>
              </a:ext>
            </a:extLst>
          </xdr:cNvPr>
          <xdr:cNvPicPr>
            <a:picLocks noChangeAspect="1"/>
          </xdr:cNvPicPr>
        </xdr:nvPicPr>
        <xdr:blipFill>
          <a:blip xmlns:r="http://schemas.openxmlformats.org/officeDocument/2006/relationships" r:embed="rId8"/>
          <a:stretch>
            <a:fillRect/>
          </a:stretch>
        </xdr:blipFill>
        <xdr:spPr>
          <a:xfrm>
            <a:off x="5324475" y="4057651"/>
            <a:ext cx="409576" cy="338960"/>
          </a:xfrm>
          <a:prstGeom prst="rect">
            <a:avLst/>
          </a:prstGeom>
        </xdr:spPr>
      </xdr:pic>
    </xdr:grpSp>
    <xdr:clientData/>
  </xdr:twoCellAnchor>
  <xdr:twoCellAnchor>
    <xdr:from>
      <xdr:col>11</xdr:col>
      <xdr:colOff>361950</xdr:colOff>
      <xdr:row>0</xdr:row>
      <xdr:rowOff>19050</xdr:rowOff>
    </xdr:from>
    <xdr:to>
      <xdr:col>13</xdr:col>
      <xdr:colOff>352426</xdr:colOff>
      <xdr:row>2</xdr:row>
      <xdr:rowOff>0</xdr:rowOff>
    </xdr:to>
    <xdr:sp macro="[0]!help_code" textlink="">
      <xdr:nvSpPr>
        <xdr:cNvPr id="30" name="h_lbl_6">
          <a:extLst>
            <a:ext uri="{FF2B5EF4-FFF2-40B4-BE49-F238E27FC236}">
              <a16:creationId xmlns:a16="http://schemas.microsoft.com/office/drawing/2014/main" id="{00000000-0008-0000-0C00-00001E000000}"/>
            </a:ext>
          </a:extLst>
        </xdr:cNvPr>
        <xdr:cNvSpPr txBox="1"/>
      </xdr:nvSpPr>
      <xdr:spPr>
        <a:xfrm>
          <a:off x="7067550" y="19050"/>
          <a:ext cx="1209676"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u="sng">
              <a:solidFill>
                <a:srgbClr val="0070C0"/>
              </a:solidFill>
            </a:rPr>
            <a:t>Running Reports</a:t>
          </a:r>
        </a:p>
      </xdr:txBody>
    </xdr:sp>
    <xdr:clientData/>
  </xdr:twoCellAnchor>
  <xdr:twoCellAnchor>
    <xdr:from>
      <xdr:col>1</xdr:col>
      <xdr:colOff>57149</xdr:colOff>
      <xdr:row>3</xdr:row>
      <xdr:rowOff>57150</xdr:rowOff>
    </xdr:from>
    <xdr:to>
      <xdr:col>15</xdr:col>
      <xdr:colOff>190500</xdr:colOff>
      <xdr:row>55</xdr:row>
      <xdr:rowOff>114300</xdr:rowOff>
    </xdr:to>
    <xdr:grpSp>
      <xdr:nvGrpSpPr>
        <xdr:cNvPr id="14" name="help_6" hidden="1">
          <a:extLst>
            <a:ext uri="{FF2B5EF4-FFF2-40B4-BE49-F238E27FC236}">
              <a16:creationId xmlns:a16="http://schemas.microsoft.com/office/drawing/2014/main" id="{00000000-0008-0000-0C00-00000E000000}"/>
            </a:ext>
          </a:extLst>
        </xdr:cNvPr>
        <xdr:cNvGrpSpPr/>
      </xdr:nvGrpSpPr>
      <xdr:grpSpPr>
        <a:xfrm>
          <a:off x="670559" y="596265"/>
          <a:ext cx="8663941" cy="9471660"/>
          <a:chOff x="666749" y="628650"/>
          <a:chExt cx="8667751" cy="8039099"/>
        </a:xfrm>
      </xdr:grpSpPr>
      <xdr:sp macro="" textlink="">
        <xdr:nvSpPr>
          <xdr:cNvPr id="32" name="help_6" hidden="1">
            <a:extLst>
              <a:ext uri="{FF2B5EF4-FFF2-40B4-BE49-F238E27FC236}">
                <a16:creationId xmlns:a16="http://schemas.microsoft.com/office/drawing/2014/main" id="{00000000-0008-0000-0C00-000020000000}"/>
              </a:ext>
            </a:extLst>
          </xdr:cNvPr>
          <xdr:cNvSpPr txBox="1"/>
        </xdr:nvSpPr>
        <xdr:spPr>
          <a:xfrm>
            <a:off x="666749" y="628650"/>
            <a:ext cx="8667751" cy="80390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r>
              <a:rPr lang="en-US" sz="1100" b="1" u="sng"/>
              <a:t>RUNNING</a:t>
            </a:r>
            <a:r>
              <a:rPr lang="en-US" sz="1100" b="1" u="sng" baseline="0"/>
              <a:t> REPORTS</a:t>
            </a:r>
            <a:endParaRPr lang="en-US" sz="1100" b="1" u="sng"/>
          </a:p>
          <a:p>
            <a:pPr algn="ctr"/>
            <a:endParaRPr lang="en-US" sz="1100" b="1" u="sng"/>
          </a:p>
          <a:p>
            <a:pPr algn="l"/>
            <a:r>
              <a:rPr lang="en-US" sz="1100" b="0" i="1" u="none" baseline="0"/>
              <a:t>Dashboard</a:t>
            </a:r>
            <a:r>
              <a:rPr lang="en-US" sz="1100" b="0" u="none" baseline="0"/>
              <a:t> tab:</a:t>
            </a:r>
          </a:p>
          <a:p>
            <a:pPr algn="l"/>
            <a:r>
              <a:rPr lang="en-US" sz="1100" b="0" u="none" baseline="0">
                <a:solidFill>
                  <a:srgbClr val="FF0000"/>
                </a:solidFill>
              </a:rPr>
              <a:t>1.</a:t>
            </a:r>
          </a:p>
          <a:p>
            <a:pPr algn="l"/>
            <a:r>
              <a:rPr lang="en-US" sz="1100" b="0" u="none" baseline="0"/>
              <a:t>To run reports, select the desired subsets in the Dashboard tab by using the  corresponding Select fields.  </a:t>
            </a:r>
          </a:p>
          <a:p>
            <a:pPr algn="l"/>
            <a:r>
              <a:rPr lang="en-US" sz="1100" b="0" u="none" baseline="0"/>
              <a:t>Alternatively, if you wish to run a report on all the data, click the Select All button                    to select all subsets.</a:t>
            </a:r>
          </a:p>
          <a:p>
            <a:pPr algn="l"/>
            <a:endParaRPr lang="en-US" sz="1100" b="0" u="none" baseline="0"/>
          </a:p>
          <a:p>
            <a:pPr algn="l"/>
            <a:endParaRPr lang="en-US" sz="1100" b="0" u="none"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Note: Reports can be run only after all survey verbatim have been coded (100% coding ratio). </a:t>
            </a:r>
            <a:endParaRPr lang="en-US">
              <a:effectLst/>
            </a:endParaRPr>
          </a:p>
          <a:p>
            <a:pPr algn="l"/>
            <a:endParaRPr lang="en-US" sz="1100" b="0" u="none" baseline="0"/>
          </a:p>
          <a:p>
            <a:pPr algn="l"/>
            <a:r>
              <a:rPr lang="en-US" sz="1100" b="0" u="none" baseline="0"/>
              <a:t>Select whether you want to exclude surveys coded with the Unknown or Unclear categories.</a:t>
            </a:r>
          </a:p>
          <a:p>
            <a:pPr algn="l"/>
            <a:endParaRPr lang="en-US" sz="1100" b="0" u="none" baseline="0"/>
          </a:p>
          <a:p>
            <a:pPr algn="l"/>
            <a:r>
              <a:rPr lang="en-US" sz="1100" b="0" u="none" baseline="0"/>
              <a:t>Excluding those categories is recommended to get a clearer view of what's driving dissatisfaction.</a:t>
            </a:r>
          </a:p>
          <a:p>
            <a:pPr algn="l"/>
            <a:endParaRPr lang="en-US" sz="1100" b="0" u="none" baseline="0"/>
          </a:p>
          <a:p>
            <a:pPr algn="l"/>
            <a:r>
              <a:rPr lang="en-US" sz="1100" b="0" u="none" baseline="0">
                <a:solidFill>
                  <a:srgbClr val="FF0000"/>
                </a:solidFill>
              </a:rPr>
              <a:t>2. Frequency Report</a:t>
            </a:r>
          </a:p>
          <a:p>
            <a:pPr algn="l"/>
            <a:r>
              <a:rPr lang="en-US" sz="1100" b="0" u="none" baseline="0"/>
              <a:t>Click the Frequency Report button.</a:t>
            </a:r>
          </a:p>
          <a:p>
            <a:pPr algn="l"/>
            <a:endParaRPr lang="en-US" sz="1100" b="0" u="none" baseline="0"/>
          </a:p>
          <a:p>
            <a:pPr algn="l"/>
            <a:r>
              <a:rPr lang="en-US" sz="1100" b="0" u="none" baseline="0"/>
              <a:t>If there are records founds for the selected criteria, the report will be displayed in the Output tab.</a:t>
            </a:r>
          </a:p>
          <a:p>
            <a:pPr algn="l"/>
            <a:r>
              <a:rPr lang="en-US" sz="1100" b="0" u="none" baseline="0"/>
              <a:t>Note: Fields related to Impact calculations in the report will be blank.</a:t>
            </a:r>
          </a:p>
          <a:p>
            <a:pPr algn="l"/>
            <a:endParaRPr lang="en-US" sz="1100" b="0" u="none" baseline="0"/>
          </a:p>
          <a:p>
            <a:pPr algn="l"/>
            <a:r>
              <a:rPr lang="en-US" sz="1100" b="0" u="none" baseline="0">
                <a:solidFill>
                  <a:srgbClr val="FF0000"/>
                </a:solidFill>
              </a:rPr>
              <a:t>3. Impact Report</a:t>
            </a:r>
          </a:p>
          <a:p>
            <a:pPr algn="l"/>
            <a:r>
              <a:rPr lang="en-US" sz="1100" b="0" u="none" baseline="0"/>
              <a:t>Before you run an Impact report, ensure the two Impact Calculation tables in the Configuration tab (scroll to the right)  have been completed.</a:t>
            </a:r>
          </a:p>
          <a:p>
            <a:pPr algn="l"/>
            <a:endParaRPr lang="en-US" sz="1100" b="0" u="none" baseline="0"/>
          </a:p>
          <a:p>
            <a:pPr algn="l"/>
            <a:endParaRPr lang="en-US" sz="1100" b="0" u="none" baseline="0"/>
          </a:p>
          <a:p>
            <a:pPr algn="l"/>
            <a:endParaRPr lang="en-US" sz="1100" b="0" u="none" baseline="0"/>
          </a:p>
          <a:p>
            <a:pPr algn="l"/>
            <a:endParaRPr lang="en-US" sz="1100" b="0" u="none" baseline="0"/>
          </a:p>
          <a:p>
            <a:pPr algn="l"/>
            <a:endParaRPr lang="en-US" sz="1100" b="0" u="none" baseline="0"/>
          </a:p>
          <a:p>
            <a:pPr algn="l"/>
            <a:endParaRPr lang="en-US" sz="1100" b="0" u="none" baseline="0"/>
          </a:p>
          <a:p>
            <a:pPr algn="l"/>
            <a:r>
              <a:rPr lang="en-US" sz="1100" b="0" u="none" baseline="0"/>
              <a:t>Period information will automatically populate in the Survey information table. However, you will need to specify all other information including that for the Rating Information table.</a:t>
            </a:r>
          </a:p>
          <a:p>
            <a:pPr algn="l"/>
            <a:r>
              <a:rPr lang="en-US" sz="1100" b="1" baseline="0">
                <a:solidFill>
                  <a:srgbClr val="FF0000"/>
                </a:solidFill>
                <a:effectLst/>
                <a:latin typeface="+mn-lt"/>
                <a:ea typeface="+mn-ea"/>
                <a:cs typeface="+mn-cs"/>
              </a:rPr>
              <a:t>IMPORTANT</a:t>
            </a:r>
            <a:r>
              <a:rPr lang="en-US" sz="1100" b="0" baseline="0">
                <a:solidFill>
                  <a:schemeClr val="dk1"/>
                </a:solidFill>
                <a:effectLst/>
                <a:latin typeface="+mn-lt"/>
                <a:ea typeface="+mn-ea"/>
                <a:cs typeface="+mn-cs"/>
              </a:rPr>
              <a:t>: </a:t>
            </a:r>
            <a:r>
              <a:rPr lang="en-US" sz="1100" b="0" u="none" baseline="0"/>
              <a:t>When entering information in the Survey Information table you should provide information for </a:t>
            </a:r>
            <a:r>
              <a:rPr lang="en-US" sz="1100" b="1" u="sng" baseline="0">
                <a:solidFill>
                  <a:srgbClr val="FF0000"/>
                </a:solidFill>
              </a:rPr>
              <a:t>all</a:t>
            </a:r>
            <a:r>
              <a:rPr lang="en-US" sz="1100" b="0" u="none" baseline="0"/>
              <a:t> surveys received for the specified periods.  Also, impact reports are accurate only if run for the</a:t>
            </a:r>
            <a:r>
              <a:rPr lang="en-US" sz="1100" b="1" u="none" baseline="0"/>
              <a:t> entire dataset</a:t>
            </a:r>
            <a:r>
              <a:rPr lang="en-US" sz="1100" b="0" u="none" baseline="0"/>
              <a:t>.  You should not run it for specific periods (ALL field selection options in the Dashboard must be selected.)</a:t>
            </a:r>
          </a:p>
          <a:p>
            <a:pPr algn="l"/>
            <a:endParaRPr lang="en-US" sz="1100" b="0" u="none" baseline="0"/>
          </a:p>
          <a:p>
            <a:pPr algn="l"/>
            <a:r>
              <a:rPr lang="en-US" sz="1100" b="0" u="none" baseline="0"/>
              <a:t>Click the Impact Report button.</a:t>
            </a:r>
          </a:p>
          <a:p>
            <a:pPr algn="l"/>
            <a:endParaRPr lang="en-US" sz="1100" b="0" u="none" baseline="0"/>
          </a:p>
          <a:p>
            <a:pPr algn="l"/>
            <a:r>
              <a:rPr lang="en-US" sz="1100" b="0" u="none" baseline="0"/>
              <a:t>If there are records founds for the selected criteria, the report will be displayed in the Output tab.</a:t>
            </a: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It's recommended to run impact reports on all subsets or for specific periods only.</a:t>
            </a:r>
            <a:endParaRPr lang="en-US">
              <a:effectLst/>
            </a:endParaRPr>
          </a:p>
          <a:p>
            <a:pPr algn="l"/>
            <a:r>
              <a:rPr lang="en-US" sz="1100" b="0" u="none" baseline="0"/>
              <a:t>Note: The Impact report includes Frequency report output data.  The Top Box impact points will equate to the non-Top Box score and the Bottom Box impact points will equate to the Bottom Box score.</a:t>
            </a:r>
          </a:p>
          <a:p>
            <a:pPr algn="l"/>
            <a:endParaRPr lang="en-US" sz="1100" b="0" u="none" baseline="0"/>
          </a:p>
          <a:p>
            <a:pPr algn="l"/>
            <a:r>
              <a:rPr lang="en-US" sz="1100" b="0" u="sng" baseline="0"/>
              <a:t>Impact analysis:  </a:t>
            </a:r>
            <a:r>
              <a:rPr lang="en-US" sz="1100" b="0" u="none" baseline="0"/>
              <a:t>Verbatim impact is calculated using an automated recursive algorithm that assumes all verbatim categories are equally important and do not influence each other.  Since this simplifies the complex interplay between various factors, impact assessments should be used for directional purposes only and not considered to be precise calculations.</a:t>
            </a:r>
          </a:p>
          <a:p>
            <a:pPr algn="l"/>
            <a:endParaRPr lang="en-US" sz="1100" b="0" u="none" baseline="0"/>
          </a:p>
          <a:p>
            <a:pPr algn="l"/>
            <a:r>
              <a:rPr lang="en-US" sz="1100" b="0" u="none" baseline="0">
                <a:solidFill>
                  <a:srgbClr val="FF0000"/>
                </a:solidFill>
              </a:rPr>
              <a:t>4. Trend Reports</a:t>
            </a:r>
          </a:p>
          <a:p>
            <a:pPr algn="l"/>
            <a:r>
              <a:rPr lang="en-US" sz="1100" b="0" u="none" baseline="0"/>
              <a:t>Click the Trend Report button.</a:t>
            </a:r>
          </a:p>
          <a:p>
            <a:pPr algn="l"/>
            <a:endParaRPr lang="en-US" sz="1100" b="0" u="none" baseline="0"/>
          </a:p>
          <a:p>
            <a:pPr algn="l"/>
            <a:r>
              <a:rPr lang="en-US" sz="1100" b="0" u="none" baseline="0"/>
              <a:t>Click the Select All button. </a:t>
            </a:r>
          </a:p>
          <a:p>
            <a:pPr algn="l"/>
            <a:r>
              <a:rPr lang="en-US" sz="1100" b="0" u="none" baseline="0"/>
              <a:t>The Trend tabs (Trends 1 and Trends 2) will populate with the trending reports.</a:t>
            </a:r>
          </a:p>
          <a:p>
            <a:pPr algn="l"/>
            <a:endParaRPr lang="en-US" sz="1100" b="0" u="none" baseline="0"/>
          </a:p>
          <a:p>
            <a:pPr algn="l"/>
            <a:r>
              <a:rPr lang="en-US" sz="1100" b="0" u="none" baseline="0"/>
              <a:t>Trend reports can only be run on </a:t>
            </a:r>
            <a:r>
              <a:rPr lang="en-US" sz="1100" b="0" u="sng" baseline="0"/>
              <a:t>all</a:t>
            </a:r>
            <a:r>
              <a:rPr lang="en-US" sz="1100" b="0" u="none" baseline="0"/>
              <a:t> the data.  If certain subsets have been excluded in the Dashboard, they will automatically be included.</a:t>
            </a:r>
          </a:p>
          <a:p>
            <a:pPr algn="l"/>
            <a:r>
              <a:rPr lang="en-US" sz="1100" b="0" u="none" baseline="0"/>
              <a:t>Trend reports will only run if there are at least two periods in the data.</a:t>
            </a:r>
          </a:p>
          <a:p>
            <a:pPr algn="l"/>
            <a:endParaRPr lang="en-US" sz="1100" b="0" u="none" baseline="0"/>
          </a:p>
          <a:p>
            <a:pPr algn="l"/>
            <a:r>
              <a:rPr lang="en-US" sz="1100" b="0" u="sng" baseline="0"/>
              <a:t>Baseline correction:  </a:t>
            </a:r>
            <a:r>
              <a:rPr lang="en-US" sz="1100" b="0" u="none" baseline="0"/>
              <a:t>For more relevant comparisons of frequencies, check the Baseline Correction box                                in the Trends 2 tab.  </a:t>
            </a:r>
          </a:p>
          <a:p>
            <a:pPr algn="l"/>
            <a:r>
              <a:rPr lang="en-US" sz="1100" b="0" u="none" baseline="0"/>
              <a:t>This will automatically adjust for different proportions between periods.  Uncheck the box to revert to standard frequencies.</a:t>
            </a:r>
          </a:p>
          <a:p>
            <a:pPr algn="l"/>
            <a:endParaRPr lang="en-US" sz="1100" b="0" u="none" baseline="0"/>
          </a:p>
          <a:p>
            <a:pPr algn="l"/>
            <a:endParaRPr lang="en-US" sz="1100" b="0" u="none" baseline="0"/>
          </a:p>
        </xdr:txBody>
      </xdr:sp>
      <xdr:pic>
        <xdr:nvPicPr>
          <xdr:cNvPr id="33" name="Picture 32" hidden="1">
            <a:extLst>
              <a:ext uri="{FF2B5EF4-FFF2-40B4-BE49-F238E27FC236}">
                <a16:creationId xmlns:a16="http://schemas.microsoft.com/office/drawing/2014/main" id="{00000000-0008-0000-0C00-000021000000}"/>
              </a:ext>
            </a:extLst>
          </xdr:cNvPr>
          <xdr:cNvPicPr>
            <a:picLocks noChangeAspect="1"/>
          </xdr:cNvPicPr>
        </xdr:nvPicPr>
        <xdr:blipFill>
          <a:blip xmlns:r="http://schemas.openxmlformats.org/officeDocument/2006/relationships" r:embed="rId9"/>
          <a:stretch>
            <a:fillRect/>
          </a:stretch>
        </xdr:blipFill>
        <xdr:spPr>
          <a:xfrm>
            <a:off x="2800349" y="2595221"/>
            <a:ext cx="609733" cy="339098"/>
          </a:xfrm>
          <a:prstGeom prst="rect">
            <a:avLst/>
          </a:prstGeom>
        </xdr:spPr>
      </xdr:pic>
      <xdr:pic>
        <xdr:nvPicPr>
          <xdr:cNvPr id="34" name="Picture 33" hidden="1">
            <a:extLst>
              <a:ext uri="{FF2B5EF4-FFF2-40B4-BE49-F238E27FC236}">
                <a16:creationId xmlns:a16="http://schemas.microsoft.com/office/drawing/2014/main" id="{00000000-0008-0000-0C00-000022000000}"/>
              </a:ext>
            </a:extLst>
          </xdr:cNvPr>
          <xdr:cNvPicPr>
            <a:picLocks noChangeAspect="1"/>
          </xdr:cNvPicPr>
        </xdr:nvPicPr>
        <xdr:blipFill>
          <a:blip xmlns:r="http://schemas.openxmlformats.org/officeDocument/2006/relationships" r:embed="rId10"/>
          <a:stretch>
            <a:fillRect/>
          </a:stretch>
        </xdr:blipFill>
        <xdr:spPr>
          <a:xfrm>
            <a:off x="5438774" y="1352281"/>
            <a:ext cx="552451" cy="275493"/>
          </a:xfrm>
          <a:prstGeom prst="rect">
            <a:avLst/>
          </a:prstGeom>
        </xdr:spPr>
      </xdr:pic>
      <xdr:pic>
        <xdr:nvPicPr>
          <xdr:cNvPr id="35" name="Picture 34" hidden="1">
            <a:extLst>
              <a:ext uri="{FF2B5EF4-FFF2-40B4-BE49-F238E27FC236}">
                <a16:creationId xmlns:a16="http://schemas.microsoft.com/office/drawing/2014/main" id="{00000000-0008-0000-0C00-000023000000}"/>
              </a:ext>
            </a:extLst>
          </xdr:cNvPr>
          <xdr:cNvPicPr>
            <a:picLocks noChangeAspect="1"/>
          </xdr:cNvPicPr>
        </xdr:nvPicPr>
        <xdr:blipFill>
          <a:blip xmlns:r="http://schemas.openxmlformats.org/officeDocument/2006/relationships" r:embed="rId11"/>
          <a:stretch>
            <a:fillRect/>
          </a:stretch>
        </xdr:blipFill>
        <xdr:spPr>
          <a:xfrm>
            <a:off x="2600324" y="5272416"/>
            <a:ext cx="577113" cy="282680"/>
          </a:xfrm>
          <a:prstGeom prst="rect">
            <a:avLst/>
          </a:prstGeom>
        </xdr:spPr>
      </xdr:pic>
      <xdr:pic>
        <xdr:nvPicPr>
          <xdr:cNvPr id="36" name="Picture 35" hidden="1">
            <a:extLst>
              <a:ext uri="{FF2B5EF4-FFF2-40B4-BE49-F238E27FC236}">
                <a16:creationId xmlns:a16="http://schemas.microsoft.com/office/drawing/2014/main" id="{00000000-0008-0000-0C00-000024000000}"/>
              </a:ext>
            </a:extLst>
          </xdr:cNvPr>
          <xdr:cNvPicPr>
            <a:picLocks noChangeAspect="1"/>
          </xdr:cNvPicPr>
        </xdr:nvPicPr>
        <xdr:blipFill>
          <a:blip xmlns:r="http://schemas.openxmlformats.org/officeDocument/2006/relationships" r:embed="rId12"/>
          <a:stretch>
            <a:fillRect/>
          </a:stretch>
        </xdr:blipFill>
        <xdr:spPr>
          <a:xfrm>
            <a:off x="828674" y="3695572"/>
            <a:ext cx="3762930" cy="852715"/>
          </a:xfrm>
          <a:prstGeom prst="rect">
            <a:avLst/>
          </a:prstGeom>
        </xdr:spPr>
      </xdr:pic>
      <xdr:pic>
        <xdr:nvPicPr>
          <xdr:cNvPr id="37" name="Picture 36" hidden="1">
            <a:extLst>
              <a:ext uri="{FF2B5EF4-FFF2-40B4-BE49-F238E27FC236}">
                <a16:creationId xmlns:a16="http://schemas.microsoft.com/office/drawing/2014/main" id="{00000000-0008-0000-0C00-000025000000}"/>
              </a:ext>
            </a:extLst>
          </xdr:cNvPr>
          <xdr:cNvPicPr>
            <a:picLocks noChangeAspect="1"/>
          </xdr:cNvPicPr>
        </xdr:nvPicPr>
        <xdr:blipFill>
          <a:blip xmlns:r="http://schemas.openxmlformats.org/officeDocument/2006/relationships" r:embed="rId13"/>
          <a:stretch>
            <a:fillRect/>
          </a:stretch>
        </xdr:blipFill>
        <xdr:spPr>
          <a:xfrm>
            <a:off x="6076949" y="1935623"/>
            <a:ext cx="695326" cy="291625"/>
          </a:xfrm>
          <a:prstGeom prst="rect">
            <a:avLst/>
          </a:prstGeom>
        </xdr:spPr>
      </xdr:pic>
      <xdr:pic>
        <xdr:nvPicPr>
          <xdr:cNvPr id="9" name="Picture 8" hidden="1">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14"/>
          <a:stretch>
            <a:fillRect/>
          </a:stretch>
        </xdr:blipFill>
        <xdr:spPr>
          <a:xfrm>
            <a:off x="2609850" y="6896338"/>
            <a:ext cx="581026" cy="303466"/>
          </a:xfrm>
          <a:prstGeom prst="rect">
            <a:avLst/>
          </a:prstGeom>
        </xdr:spPr>
      </xdr:pic>
      <xdr:pic>
        <xdr:nvPicPr>
          <xdr:cNvPr id="10" name="Picture 9" hidden="1">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15"/>
          <a:stretch>
            <a:fillRect/>
          </a:stretch>
        </xdr:blipFill>
        <xdr:spPr>
          <a:xfrm>
            <a:off x="6600826" y="8036841"/>
            <a:ext cx="952500" cy="218130"/>
          </a:xfrm>
          <a:prstGeom prst="rect">
            <a:avLst/>
          </a:prstGeom>
        </xdr:spPr>
      </xdr:pic>
    </xdr:grpSp>
    <xdr:clientData/>
  </xdr:twoCellAnchor>
  <xdr:twoCellAnchor>
    <xdr:from>
      <xdr:col>1</xdr:col>
      <xdr:colOff>66675</xdr:colOff>
      <xdr:row>3</xdr:row>
      <xdr:rowOff>57151</xdr:rowOff>
    </xdr:from>
    <xdr:to>
      <xdr:col>15</xdr:col>
      <xdr:colOff>219075</xdr:colOff>
      <xdr:row>27</xdr:row>
      <xdr:rowOff>142875</xdr:rowOff>
    </xdr:to>
    <xdr:grpSp>
      <xdr:nvGrpSpPr>
        <xdr:cNvPr id="17" name="help_3" hidden="1">
          <a:extLst>
            <a:ext uri="{FF2B5EF4-FFF2-40B4-BE49-F238E27FC236}">
              <a16:creationId xmlns:a16="http://schemas.microsoft.com/office/drawing/2014/main" id="{00000000-0008-0000-0C00-000011000000}"/>
            </a:ext>
          </a:extLst>
        </xdr:cNvPr>
        <xdr:cNvGrpSpPr/>
      </xdr:nvGrpSpPr>
      <xdr:grpSpPr>
        <a:xfrm>
          <a:off x="674370" y="596266"/>
          <a:ext cx="8686800" cy="4431029"/>
          <a:chOff x="676275" y="628651"/>
          <a:chExt cx="8686800" cy="4657724"/>
        </a:xfrm>
      </xdr:grpSpPr>
      <xdr:sp macro="" textlink="">
        <xdr:nvSpPr>
          <xdr:cNvPr id="8" name="help_3" hidden="1">
            <a:extLst>
              <a:ext uri="{FF2B5EF4-FFF2-40B4-BE49-F238E27FC236}">
                <a16:creationId xmlns:a16="http://schemas.microsoft.com/office/drawing/2014/main" id="{00000000-0008-0000-0C00-000008000000}"/>
              </a:ext>
            </a:extLst>
          </xdr:cNvPr>
          <xdr:cNvSpPr txBox="1"/>
        </xdr:nvSpPr>
        <xdr:spPr>
          <a:xfrm>
            <a:off x="676275" y="628651"/>
            <a:ext cx="8686800" cy="4657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r>
              <a:rPr lang="en-US" sz="1100" b="1" u="sng" baseline="0"/>
              <a:t>IMPORTING DATA</a:t>
            </a:r>
          </a:p>
          <a:p>
            <a:pPr algn="ctr"/>
            <a:endParaRPr lang="en-US" sz="1100" b="0" u="none" baseline="0"/>
          </a:p>
          <a:p>
            <a:pPr algn="l"/>
            <a:r>
              <a:rPr lang="en-US" sz="1100" b="0" u="none" baseline="0">
                <a:solidFill>
                  <a:srgbClr val="FF0000"/>
                </a:solidFill>
              </a:rPr>
              <a:t>1.</a:t>
            </a:r>
          </a:p>
          <a:p>
            <a:pPr algn="l"/>
            <a:r>
              <a:rPr lang="en-US" sz="1100" b="0" u="none" baseline="0"/>
              <a:t>Ensure VAT has been properly configured.</a:t>
            </a:r>
          </a:p>
          <a:p>
            <a:pPr algn="l"/>
            <a:endParaRPr lang="en-US" sz="1100" b="0" u="none" baseline="0"/>
          </a:p>
          <a:p>
            <a:pPr algn="l"/>
            <a:r>
              <a:rPr lang="en-US" sz="1100" b="0" i="1" u="none" baseline="0"/>
              <a:t>Configuration</a:t>
            </a:r>
            <a:r>
              <a:rPr lang="en-US" sz="1100" b="0" u="none" baseline="0"/>
              <a:t> tab:</a:t>
            </a:r>
          </a:p>
          <a:p>
            <a:pPr algn="l"/>
            <a:r>
              <a:rPr lang="en-US" sz="1100" b="0" u="none" baseline="0">
                <a:solidFill>
                  <a:srgbClr val="FF0000"/>
                </a:solidFill>
              </a:rPr>
              <a:t>2.</a:t>
            </a:r>
          </a:p>
          <a:p>
            <a:pPr algn="l"/>
            <a:r>
              <a:rPr lang="en-US" sz="1100" b="0" u="none" baseline="0"/>
              <a:t>Click the Import Survey Data button.</a:t>
            </a:r>
          </a:p>
          <a:p>
            <a:pPr algn="l"/>
            <a:r>
              <a:rPr lang="en-US" sz="1100" b="0" u="none" baseline="0"/>
              <a:t>The data from the Survey Data tab will be imported into the Data tab based on the specifications in the mapping tables.</a:t>
            </a:r>
          </a:p>
          <a:p>
            <a:pPr algn="l"/>
            <a:r>
              <a:rPr lang="en-US" sz="1100" b="0" u="none" baseline="0"/>
              <a:t>The Dashboard tab will now show the imported fields.</a:t>
            </a:r>
          </a:p>
          <a:p>
            <a:pPr algn="l"/>
            <a:endParaRPr lang="en-US" sz="1100" b="0" u="none" baseline="0"/>
          </a:p>
          <a:p>
            <a:pPr algn="l"/>
            <a:endParaRPr lang="en-US" sz="1100" b="0" u="none" baseline="0"/>
          </a:p>
          <a:p>
            <a:pPr algn="l"/>
            <a:r>
              <a:rPr lang="en-US" sz="1100" b="0" u="none" baseline="0"/>
              <a:t>The Add Field(s) to Data button                          can be used to import data </a:t>
            </a:r>
            <a:r>
              <a:rPr lang="en-US" sz="1100" b="0" i="1" baseline="0">
                <a:solidFill>
                  <a:schemeClr val="dk1"/>
                </a:solidFill>
                <a:effectLst/>
                <a:latin typeface="+mn-lt"/>
                <a:ea typeface="+mn-ea"/>
                <a:cs typeface="+mn-cs"/>
              </a:rPr>
              <a:t>after</a:t>
            </a:r>
            <a:r>
              <a:rPr lang="en-US" sz="1100" b="0" baseline="0">
                <a:solidFill>
                  <a:schemeClr val="dk1"/>
                </a:solidFill>
                <a:effectLst/>
                <a:latin typeface="+mn-lt"/>
                <a:ea typeface="+mn-ea"/>
                <a:cs typeface="+mn-cs"/>
              </a:rPr>
              <a:t> the verbatim have been analyzed </a:t>
            </a:r>
            <a:r>
              <a:rPr lang="en-US" sz="1100" b="0" u="none" baseline="0"/>
              <a:t>from fields that were not originally included .  Those fields will need to be first specified in the mapping tables (see </a:t>
            </a:r>
            <a:r>
              <a:rPr lang="en-US" sz="1100" b="0" i="1" u="none" baseline="0"/>
              <a:t>Configuring VAT</a:t>
            </a:r>
            <a:r>
              <a:rPr lang="en-US" sz="1100" b="0" u="none" baseline="0"/>
              <a:t>).  When using this command, the Verbatim field and any categorization data will not be modified.</a:t>
            </a:r>
          </a:p>
          <a:p>
            <a:pPr algn="l"/>
            <a:endParaRPr lang="en-US" sz="1100" b="0" u="none" baseline="0"/>
          </a:p>
          <a:p>
            <a:pPr algn="l"/>
            <a:r>
              <a:rPr lang="en-US" sz="1100" b="0" u="none" baseline="0">
                <a:solidFill>
                  <a:srgbClr val="FF0000"/>
                </a:solidFill>
              </a:rPr>
              <a:t>3.</a:t>
            </a:r>
          </a:p>
          <a:p>
            <a:pPr algn="l"/>
            <a:r>
              <a:rPr lang="en-US" sz="1100" b="0" u="none" baseline="0"/>
              <a:t>Save changes to VAT , shut Excel down and re-open VAT to analyze the verbatim.</a:t>
            </a:r>
          </a:p>
          <a:p>
            <a:pPr algn="l"/>
            <a:r>
              <a:rPr lang="en-US" sz="1100" b="0" u="none" baseline="0"/>
              <a:t>This can help speed up the analysis process which is a memory-intensive process.</a:t>
            </a:r>
          </a:p>
          <a:p>
            <a:pPr algn="l"/>
            <a:endParaRPr lang="en-US" sz="1100" b="0" u="none" baseline="0"/>
          </a:p>
          <a:p>
            <a:pPr algn="l"/>
            <a:r>
              <a:rPr lang="en-US" sz="1100" b="1" u="none" baseline="0">
                <a:solidFill>
                  <a:srgbClr val="FF0000"/>
                </a:solidFill>
              </a:rPr>
              <a:t>IMPORTANT</a:t>
            </a:r>
          </a:p>
          <a:p>
            <a:pPr algn="l"/>
            <a:r>
              <a:rPr lang="en-US" sz="1100" b="0" u="none" baseline="0">
                <a:solidFill>
                  <a:schemeClr val="tx1"/>
                </a:solidFill>
              </a:rPr>
              <a:t>Ensure the data imported has no "#VALUE", "#N/A", "&lt;", "&gt;" or "=" entries which will cause the tool to produce an error.</a:t>
            </a:r>
          </a:p>
          <a:p>
            <a:pPr algn="l"/>
            <a:endParaRPr lang="en-US" sz="1100" b="0" u="none" baseline="0">
              <a:solidFill>
                <a:schemeClr val="tx1"/>
              </a:solidFill>
            </a:endParaRPr>
          </a:p>
          <a:p>
            <a:pPr algn="l"/>
            <a:r>
              <a:rPr lang="en-US" sz="1100" b="1" u="none" baseline="0">
                <a:solidFill>
                  <a:srgbClr val="0070C0"/>
                </a:solidFill>
              </a:rPr>
              <a:t>TIP</a:t>
            </a:r>
          </a:p>
          <a:p>
            <a:pPr algn="l"/>
            <a:r>
              <a:rPr lang="en-US" sz="1100">
                <a:solidFill>
                  <a:schemeClr val="dk1"/>
                </a:solidFill>
                <a:effectLst/>
                <a:latin typeface="+mn-lt"/>
                <a:ea typeface="+mn-ea"/>
                <a:cs typeface="+mn-cs"/>
              </a:rPr>
              <a:t>Before importing the data, eliminate</a:t>
            </a:r>
            <a:r>
              <a:rPr lang="en-US" sz="1100" baseline="0">
                <a:solidFill>
                  <a:schemeClr val="dk1"/>
                </a:solidFill>
                <a:effectLst/>
                <a:latin typeface="+mn-lt"/>
                <a:ea typeface="+mn-ea"/>
                <a:cs typeface="+mn-cs"/>
              </a:rPr>
              <a:t> records that have blank or incomprehensible verbatim data.  This will help speed data processing.</a:t>
            </a:r>
            <a:endParaRPr lang="en-US" sz="1100" b="0" u="none" baseline="0">
              <a:solidFill>
                <a:schemeClr val="tx1"/>
              </a:solidFill>
            </a:endParaRPr>
          </a:p>
        </xdr:txBody>
      </xdr:sp>
      <xdr:pic>
        <xdr:nvPicPr>
          <xdr:cNvPr id="40" name="Picture 39" hidden="1">
            <a:extLst>
              <a:ext uri="{FF2B5EF4-FFF2-40B4-BE49-F238E27FC236}">
                <a16:creationId xmlns:a16="http://schemas.microsoft.com/office/drawing/2014/main" id="{00000000-0008-0000-0C00-000028000000}"/>
              </a:ext>
            </a:extLst>
          </xdr:cNvPr>
          <xdr:cNvPicPr>
            <a:picLocks noChangeAspect="1"/>
          </xdr:cNvPicPr>
        </xdr:nvPicPr>
        <xdr:blipFill>
          <a:blip xmlns:r="http://schemas.openxmlformats.org/officeDocument/2006/relationships" r:embed="rId16"/>
          <a:stretch>
            <a:fillRect/>
          </a:stretch>
        </xdr:blipFill>
        <xdr:spPr>
          <a:xfrm>
            <a:off x="2952751" y="1428750"/>
            <a:ext cx="666750" cy="640081"/>
          </a:xfrm>
          <a:prstGeom prst="rect">
            <a:avLst/>
          </a:prstGeom>
        </xdr:spPr>
      </xdr:pic>
      <xdr:pic>
        <xdr:nvPicPr>
          <xdr:cNvPr id="41" name="Picture 40" hidden="1">
            <a:extLst>
              <a:ext uri="{FF2B5EF4-FFF2-40B4-BE49-F238E27FC236}">
                <a16:creationId xmlns:a16="http://schemas.microsoft.com/office/drawing/2014/main" id="{00000000-0008-0000-0C00-000029000000}"/>
              </a:ext>
            </a:extLst>
          </xdr:cNvPr>
          <xdr:cNvPicPr>
            <a:picLocks noChangeAspect="1"/>
          </xdr:cNvPicPr>
        </xdr:nvPicPr>
        <xdr:blipFill>
          <a:blip xmlns:r="http://schemas.openxmlformats.org/officeDocument/2006/relationships" r:embed="rId17"/>
          <a:stretch>
            <a:fillRect/>
          </a:stretch>
        </xdr:blipFill>
        <xdr:spPr>
          <a:xfrm>
            <a:off x="2638425" y="2382477"/>
            <a:ext cx="657697" cy="552450"/>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495300</xdr:colOff>
          <xdr:row>0</xdr:row>
          <xdr:rowOff>182880</xdr:rowOff>
        </xdr:from>
        <xdr:to>
          <xdr:col>2</xdr:col>
          <xdr:colOff>502920</xdr:colOff>
          <xdr:row>2</xdr:row>
          <xdr:rowOff>68580</xdr:rowOff>
        </xdr:to>
        <xdr:sp macro="" textlink="">
          <xdr:nvSpPr>
            <xdr:cNvPr id="20481" name="Baseline Correction" hidden="1">
              <a:extLst>
                <a:ext uri="{63B3BB69-23CF-44E3-9099-C40C66FF867C}">
                  <a14:compatExt spid="_x0000_s20481"/>
                </a:ext>
                <a:ext uri="{FF2B5EF4-FFF2-40B4-BE49-F238E27FC236}">
                  <a16:creationId xmlns:a16="http://schemas.microsoft.com/office/drawing/2014/main" id="{00000000-0008-0000-10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Baseline Correction</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12</xdr:col>
      <xdr:colOff>9525</xdr:colOff>
      <xdr:row>0</xdr:row>
      <xdr:rowOff>171450</xdr:rowOff>
    </xdr:from>
    <xdr:to>
      <xdr:col>23</xdr:col>
      <xdr:colOff>257175</xdr:colOff>
      <xdr:row>23</xdr:row>
      <xdr:rowOff>180975</xdr:rowOff>
    </xdr:to>
    <xdr:graphicFrame macro="">
      <xdr:nvGraphicFramePr>
        <xdr:cNvPr id="2" name="Chart 2">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veen M Chendanda" refreshedDate="45120.456375925925" missingItemsLimit="0" createdVersion="4" refreshedVersion="8" minRefreshableVersion="3" recordCount="57" xr:uid="{00000000-000A-0000-FFFF-FFFFF2000000}">
  <cacheSource type="worksheet">
    <worksheetSource name="t_catdescrip"/>
  </cacheSource>
  <cacheFields count="3">
    <cacheField name="Category" numFmtId="0">
      <sharedItems count="57">
        <s v="ACC"/>
        <s v="ADV"/>
        <s v="AUTH"/>
        <s v="BILL"/>
        <s v="CANCEL"/>
        <s v="COMM/SOFT"/>
        <s v="CONN"/>
        <s v="CREDIT"/>
        <s v="CULT"/>
        <s v="DISP"/>
        <s v="DOC"/>
        <s v="EFF"/>
        <s v="ESC"/>
        <s v="GNRL"/>
        <s v="HANG"/>
        <s v="HOLD"/>
        <s v="INV"/>
        <s v="IVR"/>
        <s v="KNOW"/>
        <s v="LANG"/>
        <s v="LEGAL"/>
        <s v="LOY"/>
        <s v="MISINFO"/>
        <s v="MULTI"/>
        <s v="NOTIFY"/>
        <s v="ORDER"/>
        <s v="OWN"/>
        <s v="PARTS"/>
        <s v="PAY"/>
        <s v="PCHNL"/>
        <s v="PERM"/>
        <s v="PNK"/>
        <s v="POL"/>
        <s v="PRICE"/>
        <s v="PROC"/>
        <s v="PROD"/>
        <s v="PROF"/>
        <s v="PRSS"/>
        <s v="RENEW"/>
        <s v="RES"/>
        <s v="RETURN"/>
        <s v="REWARD"/>
        <s v="RSPNS"/>
        <s v="SALES"/>
        <s v="SCRIPT"/>
        <s v="SECURITY"/>
        <s v="SHPDLV"/>
        <s v="STORE"/>
        <s v="SUSP"/>
        <s v="TIME"/>
        <s v="TOOLS"/>
        <s v="TRANSF"/>
        <s v="WAIT"/>
        <s v="WARR"/>
        <s v="WEB"/>
        <s v="UNC"/>
        <s v="UNK"/>
      </sharedItems>
    </cacheField>
    <cacheField name="Description" numFmtId="0">
      <sharedItems/>
    </cacheField>
    <cacheField name="Type" numFmtId="0">
      <sharedItems count="4">
        <s v="Non-agent"/>
        <s v="Shared"/>
        <s v="Agent"/>
        <s v="Unknown"/>
      </sharedItems>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PivotTable2" cacheId="0" applyNumberFormats="0" applyBorderFormats="0" applyFontFormats="0" applyPatternFormats="0" applyAlignmentFormats="0" applyWidthHeightFormats="1" dataCaption="Values" updatedVersion="8" minRefreshableVersion="3" useAutoFormatting="1" rowGrandTotals="0" itemPrintTitles="1" createdVersion="4" indent="0" outline="1" outlineData="1" multipleFieldFilters="0">
  <location ref="AE3:AE37" firstHeaderRow="1" firstDataRow="1" firstDataCol="1" rowPageCount="1" colPageCount="1"/>
  <pivotFields count="3">
    <pivotField axis="axisRow" showAll="0">
      <items count="58">
        <item x="18"/>
        <item x="56"/>
        <item x="0"/>
        <item x="5"/>
        <item x="12"/>
        <item x="13"/>
        <item x="14"/>
        <item x="17"/>
        <item x="19"/>
        <item x="21"/>
        <item x="23"/>
        <item x="32"/>
        <item x="35"/>
        <item x="39"/>
        <item x="34"/>
        <item x="49"/>
        <item x="51"/>
        <item x="54"/>
        <item x="55"/>
        <item x="45"/>
        <item x="2"/>
        <item x="3"/>
        <item x="7"/>
        <item x="24"/>
        <item x="33"/>
        <item x="47"/>
        <item x="48"/>
        <item x="52"/>
        <item x="31"/>
        <item x="9"/>
        <item x="4"/>
        <item x="6"/>
        <item x="22"/>
        <item x="25"/>
        <item x="26"/>
        <item x="30"/>
        <item x="36"/>
        <item x="40"/>
        <item x="42"/>
        <item x="46"/>
        <item x="50"/>
        <item x="53"/>
        <item x="15"/>
        <item x="29"/>
        <item x="44"/>
        <item x="28"/>
        <item x="38"/>
        <item x="41"/>
        <item x="10"/>
        <item x="20"/>
        <item x="37"/>
        <item x="1"/>
        <item x="8"/>
        <item x="11"/>
        <item x="16"/>
        <item x="27"/>
        <item x="43"/>
        <item t="default"/>
      </items>
    </pivotField>
    <pivotField showAll="0"/>
    <pivotField axis="axisPage" showAll="0">
      <items count="5">
        <item x="2"/>
        <item x="0"/>
        <item x="3"/>
        <item x="1"/>
        <item t="default"/>
      </items>
    </pivotField>
  </pivotFields>
  <rowFields count="1">
    <field x="0"/>
  </rowFields>
  <rowItems count="34">
    <i>
      <x v="2"/>
    </i>
    <i>
      <x v="4"/>
    </i>
    <i>
      <x v="7"/>
    </i>
    <i>
      <x v="9"/>
    </i>
    <i>
      <x v="11"/>
    </i>
    <i>
      <x v="12"/>
    </i>
    <i>
      <x v="14"/>
    </i>
    <i>
      <x v="17"/>
    </i>
    <i>
      <x v="19"/>
    </i>
    <i>
      <x v="21"/>
    </i>
    <i>
      <x v="22"/>
    </i>
    <i>
      <x v="23"/>
    </i>
    <i>
      <x v="24"/>
    </i>
    <i>
      <x v="25"/>
    </i>
    <i>
      <x v="26"/>
    </i>
    <i>
      <x v="27"/>
    </i>
    <i>
      <x v="30"/>
    </i>
    <i>
      <x v="31"/>
    </i>
    <i>
      <x v="33"/>
    </i>
    <i>
      <x v="35"/>
    </i>
    <i>
      <x v="37"/>
    </i>
    <i>
      <x v="39"/>
    </i>
    <i>
      <x v="40"/>
    </i>
    <i>
      <x v="41"/>
    </i>
    <i>
      <x v="43"/>
    </i>
    <i>
      <x v="45"/>
    </i>
    <i>
      <x v="46"/>
    </i>
    <i>
      <x v="47"/>
    </i>
    <i>
      <x v="48"/>
    </i>
    <i>
      <x v="49"/>
    </i>
    <i>
      <x v="51"/>
    </i>
    <i>
      <x v="52"/>
    </i>
    <i>
      <x v="54"/>
    </i>
    <i>
      <x v="55"/>
    </i>
  </rowItems>
  <colItems count="1">
    <i/>
  </colItems>
  <pageFields count="1">
    <pageField fld="2"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 cacheId="0" applyNumberFormats="0" applyBorderFormats="0" applyFontFormats="0" applyPatternFormats="0" applyAlignmentFormats="0" applyWidthHeightFormats="1" dataCaption="Values" updatedVersion="8" minRefreshableVersion="3" enableDrill="0" useAutoFormatting="1" rowGrandTotals="0" itemPrintTitles="1" createdVersion="4" indent="0" outline="1" outlineData="1" multipleFieldFilters="0">
  <location ref="Z3:Z15" firstHeaderRow="1" firstDataRow="1" firstDataCol="1" rowPageCount="1" colPageCount="1"/>
  <pivotFields count="3">
    <pivotField axis="axisRow" showAll="0">
      <items count="58">
        <item x="18"/>
        <item x="56"/>
        <item x="0"/>
        <item x="5"/>
        <item x="12"/>
        <item x="13"/>
        <item x="14"/>
        <item x="17"/>
        <item x="19"/>
        <item x="21"/>
        <item x="23"/>
        <item x="32"/>
        <item x="35"/>
        <item x="39"/>
        <item x="34"/>
        <item x="49"/>
        <item x="51"/>
        <item x="54"/>
        <item x="55"/>
        <item x="45"/>
        <item x="2"/>
        <item x="3"/>
        <item x="7"/>
        <item x="24"/>
        <item x="33"/>
        <item x="47"/>
        <item x="48"/>
        <item x="52"/>
        <item x="31"/>
        <item x="9"/>
        <item x="4"/>
        <item x="6"/>
        <item x="22"/>
        <item x="25"/>
        <item x="26"/>
        <item x="30"/>
        <item x="36"/>
        <item x="40"/>
        <item x="42"/>
        <item x="46"/>
        <item x="50"/>
        <item x="53"/>
        <item x="15"/>
        <item x="29"/>
        <item x="44"/>
        <item x="28"/>
        <item x="38"/>
        <item x="41"/>
        <item x="10"/>
        <item x="20"/>
        <item x="37"/>
        <item x="1"/>
        <item x="8"/>
        <item x="11"/>
        <item x="16"/>
        <item x="27"/>
        <item x="43"/>
        <item t="default"/>
      </items>
    </pivotField>
    <pivotField showAll="0"/>
    <pivotField axis="axisPage" showAll="0">
      <items count="5">
        <item x="2"/>
        <item x="0"/>
        <item x="3"/>
        <item x="1"/>
        <item t="default"/>
      </items>
    </pivotField>
  </pivotFields>
  <rowFields count="1">
    <field x="0"/>
  </rowFields>
  <rowItems count="12">
    <i>
      <x/>
    </i>
    <i>
      <x v="3"/>
    </i>
    <i>
      <x v="6"/>
    </i>
    <i>
      <x v="8"/>
    </i>
    <i>
      <x v="16"/>
    </i>
    <i>
      <x v="29"/>
    </i>
    <i>
      <x v="34"/>
    </i>
    <i>
      <x v="36"/>
    </i>
    <i>
      <x v="38"/>
    </i>
    <i>
      <x v="42"/>
    </i>
    <i>
      <x v="44"/>
    </i>
    <i>
      <x v="50"/>
    </i>
  </rowItems>
  <colItems count="1">
    <i/>
  </colItems>
  <pageFields count="1">
    <pageField fld="2" item="0" hier="-1"/>
  </pageFields>
  <formats count="2">
    <format dxfId="1">
      <pivotArea field="2" type="button" dataOnly="0" labelOnly="1" outline="0" axis="axisPage" fieldPosition="0"/>
    </format>
    <format dxfId="0">
      <pivotArea dataOnly="0" labelOnly="1" outline="0" fieldPosition="0">
        <references count="1">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PivotTable3" cacheId="0" applyNumberFormats="0" applyBorderFormats="0" applyFontFormats="0" applyPatternFormats="0" applyAlignmentFormats="0" applyWidthHeightFormats="1" dataCaption="Values" updatedVersion="8" minRefreshableVersion="3" useAutoFormatting="1" rowGrandTotals="0" itemPrintTitles="1" createdVersion="4" indent="0" outline="1" outlineData="1" multipleFieldFilters="0">
  <location ref="AJ3:AJ12" firstHeaderRow="1" firstDataRow="1" firstDataCol="1" rowPageCount="1" colPageCount="1"/>
  <pivotFields count="3">
    <pivotField axis="axisRow" showAll="0">
      <items count="58">
        <item x="18"/>
        <item x="56"/>
        <item x="0"/>
        <item x="5"/>
        <item x="12"/>
        <item x="13"/>
        <item x="14"/>
        <item x="17"/>
        <item x="19"/>
        <item x="21"/>
        <item x="23"/>
        <item x="32"/>
        <item x="35"/>
        <item x="39"/>
        <item x="34"/>
        <item x="49"/>
        <item x="51"/>
        <item x="54"/>
        <item x="55"/>
        <item x="45"/>
        <item x="2"/>
        <item x="3"/>
        <item x="7"/>
        <item x="24"/>
        <item x="33"/>
        <item x="47"/>
        <item x="48"/>
        <item x="52"/>
        <item x="31"/>
        <item x="9"/>
        <item x="4"/>
        <item x="6"/>
        <item x="22"/>
        <item x="25"/>
        <item x="26"/>
        <item x="30"/>
        <item x="36"/>
        <item x="40"/>
        <item x="42"/>
        <item x="46"/>
        <item x="50"/>
        <item x="53"/>
        <item x="15"/>
        <item x="29"/>
        <item x="44"/>
        <item x="28"/>
        <item x="38"/>
        <item x="41"/>
        <item x="10"/>
        <item x="20"/>
        <item x="37"/>
        <item x="1"/>
        <item x="8"/>
        <item x="11"/>
        <item x="16"/>
        <item x="27"/>
        <item x="43"/>
        <item t="default"/>
      </items>
    </pivotField>
    <pivotField showAll="0"/>
    <pivotField axis="axisPage" showAll="0">
      <items count="5">
        <item x="2"/>
        <item x="0"/>
        <item x="3"/>
        <item x="1"/>
        <item t="default"/>
      </items>
    </pivotField>
  </pivotFields>
  <rowFields count="1">
    <field x="0"/>
  </rowFields>
  <rowItems count="9">
    <i>
      <x v="5"/>
    </i>
    <i>
      <x v="10"/>
    </i>
    <i>
      <x v="13"/>
    </i>
    <i>
      <x v="15"/>
    </i>
    <i>
      <x v="20"/>
    </i>
    <i>
      <x v="28"/>
    </i>
    <i>
      <x v="32"/>
    </i>
    <i>
      <x v="53"/>
    </i>
    <i>
      <x v="56"/>
    </i>
  </rowItems>
  <colItems count="1">
    <i/>
  </colItems>
  <pageFields count="1">
    <pageField fld="2" item="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comments" Target="../comments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3.vml"/><Relationship Id="rId5" Type="http://schemas.openxmlformats.org/officeDocument/2006/relationships/drawing" Target="../drawings/drawing4.xm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5.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3" tint="0.39997558519241921"/>
  </sheetPr>
  <dimension ref="A1:BB202"/>
  <sheetViews>
    <sheetView showGridLines="0" showRowColHeaders="0" zoomScaleNormal="100" workbookViewId="0">
      <pane ySplit="2" topLeftCell="A3" activePane="bottomLeft" state="frozen"/>
      <selection pane="bottomLeft"/>
    </sheetView>
  </sheetViews>
  <sheetFormatPr defaultColWidth="9.109375" defaultRowHeight="14.4"/>
  <cols>
    <col min="1" max="1" width="3.6640625" customWidth="1"/>
    <col min="2" max="2" width="12.109375" bestFit="1" customWidth="1"/>
    <col min="3" max="3" width="1.6640625" customWidth="1"/>
    <col min="4" max="4" width="10" bestFit="1" customWidth="1"/>
    <col min="5" max="5" width="6.5546875" bestFit="1" customWidth="1"/>
    <col min="6" max="6" width="9.33203125" hidden="1" customWidth="1"/>
    <col min="7" max="7" width="1.6640625" customWidth="1"/>
    <col min="8" max="8" width="10.21875" bestFit="1" customWidth="1"/>
    <col min="9" max="9" width="6.5546875" bestFit="1" customWidth="1"/>
    <col min="10" max="10" width="9.33203125" hidden="1" customWidth="1"/>
    <col min="11" max="11" width="1.6640625" customWidth="1"/>
    <col min="12" max="12" width="9.5546875" bestFit="1" customWidth="1"/>
    <col min="13" max="13" width="6.5546875" bestFit="1" customWidth="1"/>
    <col min="14" max="14" width="9.33203125" hidden="1" customWidth="1"/>
    <col min="15" max="15" width="1.6640625" customWidth="1"/>
    <col min="16" max="16" width="19.44140625" bestFit="1" customWidth="1"/>
    <col min="17" max="17" width="6.5546875" bestFit="1" customWidth="1"/>
    <col min="18" max="18" width="9.33203125" hidden="1" customWidth="1"/>
    <col min="19" max="19" width="1.6640625" customWidth="1"/>
    <col min="20" max="20" width="6.6640625" bestFit="1" customWidth="1"/>
    <col min="21" max="21" width="6.5546875" bestFit="1" customWidth="1"/>
    <col min="22" max="22" width="9.33203125" hidden="1" customWidth="1"/>
    <col min="23" max="23" width="1.6640625" customWidth="1"/>
    <col min="24" max="24" width="6.6640625" bestFit="1" customWidth="1"/>
    <col min="25" max="25" width="6.5546875" bestFit="1" customWidth="1"/>
    <col min="26" max="26" width="9.33203125" hidden="1" customWidth="1"/>
    <col min="27" max="27" width="1.6640625" customWidth="1"/>
    <col min="28" max="28" width="6.6640625" bestFit="1" customWidth="1"/>
    <col min="29" max="29" width="6.5546875" bestFit="1" customWidth="1"/>
    <col min="30" max="30" width="9.33203125" hidden="1" customWidth="1"/>
    <col min="31" max="31" width="1.6640625" customWidth="1"/>
    <col min="32" max="32" width="7.6640625" bestFit="1" customWidth="1"/>
    <col min="33" max="33" width="6.5546875" bestFit="1" customWidth="1"/>
    <col min="34" max="34" width="9.33203125" hidden="1" customWidth="1"/>
    <col min="35" max="35" width="1.6640625" customWidth="1"/>
    <col min="36" max="36" width="7.6640625" bestFit="1" customWidth="1"/>
    <col min="37" max="37" width="6.5546875" bestFit="1" customWidth="1"/>
    <col min="38" max="38" width="9.33203125" hidden="1" customWidth="1"/>
    <col min="39" max="39" width="1.6640625" customWidth="1"/>
    <col min="40" max="40" width="7.6640625" bestFit="1" customWidth="1"/>
    <col min="41" max="41" width="6.5546875" bestFit="1" customWidth="1"/>
    <col min="42" max="42" width="9.33203125" hidden="1" customWidth="1"/>
    <col min="43" max="43" width="1.6640625" customWidth="1"/>
    <col min="44" max="44" width="7.6640625" bestFit="1" customWidth="1"/>
    <col min="45" max="45" width="6.5546875" bestFit="1" customWidth="1"/>
    <col min="46" max="46" width="9.33203125" hidden="1" customWidth="1"/>
    <col min="47" max="47" width="1.6640625" customWidth="1"/>
    <col min="48" max="48" width="7.6640625" bestFit="1" customWidth="1"/>
    <col min="49" max="49" width="6.5546875" bestFit="1" customWidth="1"/>
    <col min="50" max="50" width="9.33203125" hidden="1" customWidth="1"/>
    <col min="51" max="51" width="1.6640625" customWidth="1"/>
    <col min="52" max="52" width="7.6640625" bestFit="1" customWidth="1"/>
    <col min="53" max="53" width="6.5546875" bestFit="1" customWidth="1"/>
    <col min="54" max="54" width="9.33203125" hidden="1" customWidth="1"/>
  </cols>
  <sheetData>
    <row r="1" spans="1:54" ht="154.5" customHeight="1">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c r="AA1" s="142"/>
    </row>
    <row r="2" spans="1:54">
      <c r="B2" s="200" t="s">
        <v>75</v>
      </c>
      <c r="D2" s="201" t="s">
        <v>72</v>
      </c>
      <c r="E2" s="202" t="s">
        <v>54</v>
      </c>
      <c r="F2" s="203" t="s">
        <v>53</v>
      </c>
      <c r="H2" s="201" t="s">
        <v>35</v>
      </c>
      <c r="I2" s="202" t="s">
        <v>54</v>
      </c>
      <c r="J2" s="204" t="s">
        <v>53</v>
      </c>
      <c r="L2" s="205" t="s">
        <v>811</v>
      </c>
      <c r="M2" s="202" t="s">
        <v>54</v>
      </c>
      <c r="N2" s="206" t="s">
        <v>53</v>
      </c>
      <c r="P2" s="201" t="s">
        <v>5766</v>
      </c>
      <c r="Q2" s="202" t="s">
        <v>54</v>
      </c>
      <c r="R2" s="206" t="s">
        <v>53</v>
      </c>
      <c r="T2" s="12" t="s">
        <v>65</v>
      </c>
      <c r="U2" s="202" t="s">
        <v>54</v>
      </c>
      <c r="V2" s="206" t="s">
        <v>53</v>
      </c>
      <c r="X2" s="12" t="s">
        <v>66</v>
      </c>
      <c r="Y2" s="202" t="s">
        <v>54</v>
      </c>
      <c r="Z2" s="206" t="s">
        <v>53</v>
      </c>
      <c r="AB2" s="12" t="s">
        <v>67</v>
      </c>
      <c r="AC2" s="202" t="s">
        <v>54</v>
      </c>
      <c r="AD2" s="206" t="s">
        <v>53</v>
      </c>
      <c r="AF2" s="12" t="s">
        <v>68</v>
      </c>
      <c r="AG2" s="202" t="s">
        <v>54</v>
      </c>
      <c r="AH2" s="206" t="s">
        <v>53</v>
      </c>
      <c r="AJ2" s="12" t="s">
        <v>5</v>
      </c>
      <c r="AK2" s="202" t="s">
        <v>54</v>
      </c>
      <c r="AL2" s="206" t="s">
        <v>53</v>
      </c>
      <c r="AN2" s="12" t="s">
        <v>6</v>
      </c>
      <c r="AO2" s="202" t="s">
        <v>54</v>
      </c>
      <c r="AP2" s="206" t="s">
        <v>53</v>
      </c>
      <c r="AR2" s="12" t="s">
        <v>21</v>
      </c>
      <c r="AS2" s="202" t="s">
        <v>54</v>
      </c>
      <c r="AT2" s="206" t="s">
        <v>53</v>
      </c>
      <c r="AV2" s="12" t="s">
        <v>22</v>
      </c>
      <c r="AW2" s="202" t="s">
        <v>54</v>
      </c>
      <c r="AX2" s="206" t="s">
        <v>53</v>
      </c>
      <c r="AZ2" s="12" t="s">
        <v>23</v>
      </c>
      <c r="BA2" s="202" t="s">
        <v>54</v>
      </c>
      <c r="BB2" s="206" t="s">
        <v>53</v>
      </c>
    </row>
    <row r="3" spans="1:54">
      <c r="B3" s="99" t="s">
        <v>77</v>
      </c>
      <c r="D3" s="207">
        <v>1</v>
      </c>
      <c r="E3" s="151"/>
      <c r="F3" s="207" t="str">
        <f>IF(E3="","",D3)</f>
        <v/>
      </c>
      <c r="H3" s="89" t="s">
        <v>56</v>
      </c>
      <c r="I3" s="151"/>
      <c r="J3" s="208" t="str">
        <f>IF(I3="","",H3)</f>
        <v/>
      </c>
      <c r="L3" s="209">
        <v>45108</v>
      </c>
      <c r="M3" s="151"/>
      <c r="N3" s="209" t="str">
        <f>IF(M3="","",L3)</f>
        <v/>
      </c>
      <c r="P3" s="207" t="s">
        <v>4687</v>
      </c>
      <c r="Q3" s="151"/>
      <c r="R3" s="207" t="str">
        <f>IF(Q3="","",P3)</f>
        <v/>
      </c>
      <c r="T3" s="10"/>
      <c r="U3" s="151"/>
      <c r="V3" s="149" t="str">
        <f>IF(U3="","",T3)</f>
        <v/>
      </c>
      <c r="X3" s="10"/>
      <c r="Y3" s="187"/>
      <c r="Z3" s="149" t="str">
        <f>IF(Y3="","",X3)</f>
        <v/>
      </c>
      <c r="AB3" s="10"/>
      <c r="AC3" s="151"/>
      <c r="AD3" s="149" t="str">
        <f>IF(AC3="","",AB3)</f>
        <v/>
      </c>
      <c r="AF3" s="10"/>
      <c r="AG3" s="151"/>
      <c r="AH3" s="149" t="str">
        <f>IF(AG3="","",AF3)</f>
        <v/>
      </c>
      <c r="AJ3" s="10"/>
      <c r="AK3" s="99"/>
      <c r="AL3" s="210" t="str">
        <f>IF(AK3="","",AJ3)</f>
        <v/>
      </c>
      <c r="AN3" s="10"/>
      <c r="AO3" s="99"/>
      <c r="AP3" s="210" t="str">
        <f>IF(AO3="","",AN3)</f>
        <v/>
      </c>
      <c r="AR3" s="10"/>
      <c r="AS3" s="99"/>
      <c r="AT3" s="210" t="str">
        <f>IF(AS3="","",AR3)</f>
        <v/>
      </c>
      <c r="AW3" s="99"/>
      <c r="AX3" s="210" t="str">
        <f>IF(AW3="","",AV3)</f>
        <v/>
      </c>
      <c r="AZ3" s="10"/>
      <c r="BA3" s="99"/>
      <c r="BB3" s="210" t="str">
        <f>IF(BA3="","",AZ3)</f>
        <v/>
      </c>
    </row>
    <row r="4" spans="1:54">
      <c r="D4" s="211">
        <v>2</v>
      </c>
      <c r="E4" s="195"/>
      <c r="F4" s="211" t="str">
        <f>IF(E4="","",D4)</f>
        <v/>
      </c>
      <c r="H4" s="89" t="s">
        <v>51</v>
      </c>
      <c r="I4" s="195"/>
      <c r="J4" s="209" t="str">
        <f>IF(I4="","",H4)</f>
        <v/>
      </c>
      <c r="L4" s="212">
        <v>45109</v>
      </c>
      <c r="M4" s="195"/>
      <c r="N4" s="212" t="str">
        <f t="shared" ref="N4:N13" si="0">IF(M4="","",L4)</f>
        <v/>
      </c>
      <c r="P4" s="211" t="s">
        <v>4686</v>
      </c>
      <c r="Q4" s="195"/>
      <c r="R4" s="211" t="str">
        <f t="shared" ref="R4:R11" si="1">IF(Q4="","",P4)</f>
        <v/>
      </c>
      <c r="U4" s="90"/>
      <c r="Y4" s="90"/>
      <c r="AC4" s="90"/>
      <c r="AG4" s="90"/>
      <c r="AK4" s="90"/>
      <c r="AO4" s="90"/>
      <c r="AS4" s="90"/>
      <c r="AW4" s="90"/>
      <c r="BA4" s="90"/>
    </row>
    <row r="5" spans="1:54">
      <c r="D5" s="207">
        <v>3</v>
      </c>
      <c r="E5" s="151"/>
      <c r="F5" s="207" t="str">
        <f>IF(E5="","",D5)</f>
        <v/>
      </c>
      <c r="I5" s="90"/>
      <c r="L5" s="209">
        <v>45110</v>
      </c>
      <c r="M5" s="151"/>
      <c r="N5" s="209" t="str">
        <f t="shared" si="0"/>
        <v/>
      </c>
      <c r="P5" s="207" t="s">
        <v>4679</v>
      </c>
      <c r="Q5" s="151"/>
      <c r="R5" s="207" t="str">
        <f t="shared" si="1"/>
        <v/>
      </c>
      <c r="U5" s="90"/>
      <c r="Y5" s="90"/>
      <c r="AC5" s="90"/>
      <c r="AG5" s="90"/>
      <c r="AK5" s="90"/>
      <c r="AO5" s="90"/>
      <c r="AS5" s="90"/>
      <c r="AW5" s="90"/>
      <c r="BA5" s="90"/>
    </row>
    <row r="6" spans="1:54">
      <c r="D6" s="211">
        <v>4</v>
      </c>
      <c r="E6" s="195"/>
      <c r="F6" s="211" t="str">
        <f>IF(E6="","",D6)</f>
        <v/>
      </c>
      <c r="I6" s="90"/>
      <c r="L6" s="212">
        <v>45111</v>
      </c>
      <c r="M6" s="195"/>
      <c r="N6" s="212" t="str">
        <f t="shared" si="0"/>
        <v/>
      </c>
      <c r="P6" s="211" t="s">
        <v>4680</v>
      </c>
      <c r="Q6" s="195"/>
      <c r="R6" s="211" t="str">
        <f t="shared" si="1"/>
        <v/>
      </c>
      <c r="U6" s="90"/>
      <c r="Y6" s="90"/>
      <c r="AC6" s="90"/>
      <c r="AG6" s="90"/>
      <c r="AK6" s="90"/>
      <c r="AO6" s="90"/>
      <c r="AS6" s="90"/>
      <c r="AW6" s="90"/>
      <c r="BA6" s="90"/>
    </row>
    <row r="7" spans="1:54">
      <c r="D7" s="207">
        <v>5</v>
      </c>
      <c r="E7" s="151"/>
      <c r="F7" s="207" t="str">
        <f>IF(E7="","",D7)</f>
        <v/>
      </c>
      <c r="I7" s="90"/>
      <c r="L7" s="209">
        <v>45112</v>
      </c>
      <c r="M7" s="151"/>
      <c r="N7" s="209" t="str">
        <f t="shared" si="0"/>
        <v/>
      </c>
      <c r="P7" s="207" t="s">
        <v>4681</v>
      </c>
      <c r="Q7" s="151"/>
      <c r="R7" s="207" t="str">
        <f t="shared" si="1"/>
        <v/>
      </c>
      <c r="U7" s="90"/>
      <c r="Y7" s="90"/>
      <c r="AC7" s="90"/>
      <c r="AG7" s="90"/>
      <c r="AK7" s="90"/>
      <c r="AO7" s="90"/>
      <c r="AS7" s="90"/>
      <c r="AW7" s="90"/>
      <c r="BA7" s="90"/>
    </row>
    <row r="8" spans="1:54">
      <c r="E8" s="90"/>
      <c r="I8" s="90"/>
      <c r="L8" s="212">
        <v>45113</v>
      </c>
      <c r="M8" s="195"/>
      <c r="N8" s="212" t="str">
        <f t="shared" si="0"/>
        <v/>
      </c>
      <c r="P8" s="211" t="s">
        <v>4682</v>
      </c>
      <c r="Q8" s="195"/>
      <c r="R8" s="211" t="str">
        <f t="shared" si="1"/>
        <v/>
      </c>
      <c r="U8" s="90"/>
      <c r="Y8" s="90"/>
      <c r="AC8" s="90"/>
      <c r="AG8" s="90"/>
      <c r="AK8" s="90"/>
      <c r="AO8" s="90"/>
      <c r="AS8" s="90"/>
      <c r="AW8" s="90"/>
      <c r="BA8" s="90"/>
    </row>
    <row r="9" spans="1:54">
      <c r="E9" s="90"/>
      <c r="I9" s="90"/>
      <c r="L9" s="209">
        <v>45114</v>
      </c>
      <c r="M9" s="151"/>
      <c r="N9" s="209" t="str">
        <f t="shared" si="0"/>
        <v/>
      </c>
      <c r="P9" s="207" t="s">
        <v>4685</v>
      </c>
      <c r="Q9" s="151"/>
      <c r="R9" s="207" t="str">
        <f t="shared" si="1"/>
        <v/>
      </c>
      <c r="U9" s="90"/>
      <c r="Y9" s="90"/>
      <c r="AC9" s="90"/>
      <c r="AG9" s="90"/>
      <c r="AK9" s="90"/>
      <c r="AO9" s="90"/>
      <c r="AS9" s="90"/>
      <c r="AW9" s="90"/>
      <c r="BA9" s="90"/>
    </row>
    <row r="10" spans="1:54">
      <c r="E10" s="90"/>
      <c r="I10" s="90"/>
      <c r="L10" s="212">
        <v>45115</v>
      </c>
      <c r="M10" s="195"/>
      <c r="N10" s="212" t="str">
        <f t="shared" si="0"/>
        <v/>
      </c>
      <c r="P10" s="211" t="s">
        <v>4683</v>
      </c>
      <c r="Q10" s="195"/>
      <c r="R10" s="211" t="str">
        <f t="shared" si="1"/>
        <v/>
      </c>
      <c r="U10" s="90"/>
      <c r="Y10" s="90"/>
      <c r="AC10" s="90"/>
      <c r="AG10" s="90"/>
      <c r="AK10" s="90"/>
      <c r="AO10" s="90"/>
      <c r="AS10" s="90"/>
      <c r="AW10" s="90"/>
      <c r="BA10" s="90"/>
    </row>
    <row r="11" spans="1:54">
      <c r="E11" s="90"/>
      <c r="I11" s="90"/>
      <c r="L11" s="209">
        <v>45116</v>
      </c>
      <c r="M11" s="151"/>
      <c r="N11" s="209" t="str">
        <f t="shared" si="0"/>
        <v/>
      </c>
      <c r="P11" s="207" t="s">
        <v>4684</v>
      </c>
      <c r="Q11" s="151"/>
      <c r="R11" s="207" t="str">
        <f t="shared" si="1"/>
        <v/>
      </c>
      <c r="U11" s="90"/>
      <c r="Y11" s="90"/>
      <c r="AC11" s="90"/>
      <c r="AG11" s="90"/>
      <c r="AK11" s="90"/>
      <c r="AO11" s="90"/>
      <c r="AS11" s="90"/>
      <c r="AW11" s="90"/>
      <c r="BA11" s="90"/>
    </row>
    <row r="12" spans="1:54">
      <c r="E12" s="90"/>
      <c r="I12" s="90"/>
      <c r="L12" s="212">
        <v>45117</v>
      </c>
      <c r="M12" s="195"/>
      <c r="N12" s="212" t="str">
        <f t="shared" si="0"/>
        <v/>
      </c>
      <c r="Q12" s="90"/>
      <c r="U12" s="90"/>
      <c r="Y12" s="90"/>
      <c r="AC12" s="90"/>
      <c r="AG12" s="90"/>
      <c r="AK12" s="90"/>
      <c r="AO12" s="90"/>
      <c r="AS12" s="90"/>
      <c r="AW12" s="90"/>
      <c r="BA12" s="90"/>
    </row>
    <row r="13" spans="1:54">
      <c r="E13" s="90"/>
      <c r="I13" s="90"/>
      <c r="L13" s="209">
        <v>45118</v>
      </c>
      <c r="M13" s="151"/>
      <c r="N13" s="209" t="str">
        <f t="shared" si="0"/>
        <v/>
      </c>
      <c r="Q13" s="90"/>
      <c r="U13" s="90"/>
      <c r="Y13" s="90"/>
      <c r="AC13" s="90"/>
      <c r="AG13" s="90"/>
      <c r="AK13" s="90"/>
      <c r="AO13" s="90"/>
      <c r="AS13" s="90"/>
      <c r="AW13" s="90"/>
      <c r="BA13" s="90"/>
    </row>
    <row r="14" spans="1:54">
      <c r="E14" s="90"/>
      <c r="I14" s="90"/>
      <c r="M14" s="90"/>
      <c r="Q14" s="90"/>
      <c r="U14" s="90"/>
      <c r="Y14" s="90"/>
      <c r="AC14" s="90"/>
      <c r="AG14" s="90"/>
      <c r="AK14" s="90"/>
      <c r="AO14" s="90"/>
      <c r="AS14" s="90"/>
      <c r="AW14" s="90"/>
      <c r="BA14" s="90"/>
    </row>
    <row r="15" spans="1:54">
      <c r="E15" s="90"/>
      <c r="I15" s="90"/>
      <c r="M15" s="90"/>
      <c r="Q15" s="90"/>
      <c r="U15" s="90"/>
      <c r="Y15" s="90"/>
      <c r="AC15" s="90"/>
      <c r="AG15" s="90"/>
      <c r="AK15" s="90"/>
      <c r="AO15" s="90"/>
      <c r="AS15" s="90"/>
      <c r="AW15" s="90"/>
      <c r="BA15" s="90"/>
    </row>
    <row r="16" spans="1:54">
      <c r="E16" s="90"/>
      <c r="I16" s="90"/>
      <c r="M16" s="90"/>
      <c r="Q16" s="90"/>
      <c r="U16" s="90"/>
      <c r="Y16" s="90"/>
      <c r="AC16" s="90"/>
      <c r="AG16" s="90"/>
      <c r="AK16" s="90"/>
      <c r="AO16" s="90"/>
      <c r="AS16" s="90"/>
      <c r="AW16" s="90"/>
      <c r="BA16" s="90"/>
    </row>
    <row r="17" spans="5:53">
      <c r="E17" s="90"/>
      <c r="I17" s="90"/>
      <c r="M17" s="90"/>
      <c r="Q17" s="90"/>
      <c r="U17" s="90"/>
      <c r="Y17" s="90"/>
      <c r="AC17" s="90"/>
      <c r="AG17" s="90"/>
      <c r="AK17" s="90"/>
      <c r="AO17" s="90"/>
      <c r="AS17" s="90"/>
      <c r="AW17" s="90"/>
      <c r="BA17" s="90"/>
    </row>
    <row r="18" spans="5:53">
      <c r="E18" s="90"/>
      <c r="I18" s="90"/>
      <c r="M18" s="90"/>
      <c r="Q18" s="90"/>
      <c r="U18" s="90"/>
      <c r="Y18" s="90"/>
      <c r="AC18" s="90"/>
      <c r="AG18" s="90"/>
      <c r="AK18" s="90"/>
      <c r="AO18" s="90"/>
      <c r="AS18" s="90"/>
      <c r="AW18" s="90"/>
      <c r="BA18" s="90"/>
    </row>
    <row r="19" spans="5:53">
      <c r="E19" s="90"/>
      <c r="I19" s="90"/>
      <c r="M19" s="90"/>
      <c r="Q19" s="90"/>
      <c r="U19" s="90"/>
      <c r="Y19" s="90"/>
      <c r="AC19" s="90"/>
      <c r="AG19" s="90"/>
      <c r="AK19" s="90"/>
      <c r="AO19" s="90"/>
      <c r="AS19" s="90"/>
      <c r="AW19" s="90"/>
      <c r="BA19" s="90"/>
    </row>
    <row r="20" spans="5:53">
      <c r="E20" s="90"/>
      <c r="I20" s="90"/>
      <c r="M20" s="90"/>
      <c r="Q20" s="90"/>
      <c r="U20" s="90"/>
      <c r="Y20" s="90"/>
      <c r="AC20" s="90"/>
      <c r="AG20" s="90"/>
      <c r="AK20" s="90"/>
      <c r="AO20" s="90"/>
      <c r="AS20" s="90"/>
      <c r="AW20" s="90"/>
      <c r="BA20" s="90"/>
    </row>
    <row r="21" spans="5:53">
      <c r="E21" s="90"/>
      <c r="I21" s="90"/>
      <c r="M21" s="90"/>
      <c r="Q21" s="90"/>
      <c r="U21" s="90"/>
      <c r="Y21" s="90"/>
      <c r="AC21" s="90"/>
      <c r="AG21" s="90"/>
      <c r="AK21" s="90"/>
      <c r="AO21" s="90"/>
      <c r="AS21" s="90"/>
      <c r="AW21" s="90"/>
      <c r="BA21" s="90"/>
    </row>
    <row r="22" spans="5:53">
      <c r="E22" s="90"/>
      <c r="I22" s="90"/>
      <c r="M22" s="90"/>
      <c r="Q22" s="90"/>
      <c r="U22" s="90"/>
      <c r="Y22" s="90"/>
      <c r="AC22" s="90"/>
      <c r="AG22" s="90"/>
      <c r="AK22" s="90"/>
      <c r="AO22" s="90"/>
      <c r="AS22" s="90"/>
      <c r="AW22" s="90"/>
      <c r="BA22" s="90"/>
    </row>
    <row r="23" spans="5:53">
      <c r="E23" s="90"/>
      <c r="I23" s="90"/>
      <c r="M23" s="90"/>
      <c r="Q23" s="90"/>
      <c r="U23" s="90"/>
      <c r="Y23" s="90"/>
      <c r="AC23" s="90"/>
      <c r="AG23" s="90"/>
      <c r="AK23" s="90"/>
      <c r="AO23" s="90"/>
      <c r="AS23" s="90"/>
      <c r="AW23" s="90"/>
      <c r="BA23" s="90"/>
    </row>
    <row r="24" spans="5:53">
      <c r="E24" s="90"/>
      <c r="I24" s="90"/>
      <c r="M24" s="90"/>
      <c r="Q24" s="90"/>
      <c r="U24" s="90"/>
      <c r="Y24" s="90"/>
      <c r="AC24" s="90"/>
      <c r="AG24" s="90"/>
      <c r="AK24" s="90"/>
      <c r="AO24" s="90"/>
      <c r="AS24" s="90"/>
      <c r="AW24" s="90"/>
      <c r="BA24" s="90"/>
    </row>
    <row r="25" spans="5:53">
      <c r="E25" s="90"/>
      <c r="I25" s="90"/>
      <c r="M25" s="90"/>
      <c r="Q25" s="90"/>
      <c r="U25" s="90"/>
      <c r="Y25" s="90"/>
      <c r="AC25" s="90"/>
      <c r="AG25" s="90"/>
      <c r="AK25" s="90"/>
      <c r="AO25" s="90"/>
      <c r="AS25" s="90"/>
      <c r="AW25" s="90"/>
      <c r="BA25" s="90"/>
    </row>
    <row r="26" spans="5:53">
      <c r="E26" s="90"/>
      <c r="I26" s="90"/>
      <c r="M26" s="90"/>
      <c r="Q26" s="90"/>
      <c r="U26" s="90"/>
      <c r="Y26" s="90"/>
      <c r="AC26" s="90"/>
      <c r="AG26" s="90"/>
      <c r="AK26" s="90"/>
      <c r="AO26" s="90"/>
      <c r="AS26" s="90"/>
      <c r="AW26" s="90"/>
      <c r="BA26" s="90"/>
    </row>
    <row r="27" spans="5:53">
      <c r="E27" s="90"/>
      <c r="I27" s="90"/>
      <c r="M27" s="90"/>
      <c r="Q27" s="90"/>
      <c r="U27" s="90"/>
      <c r="Y27" s="90"/>
      <c r="AC27" s="90"/>
      <c r="AG27" s="90"/>
      <c r="AK27" s="90"/>
      <c r="AO27" s="90"/>
      <c r="AS27" s="90"/>
      <c r="AW27" s="90"/>
      <c r="BA27" s="90"/>
    </row>
    <row r="28" spans="5:53">
      <c r="E28" s="90"/>
      <c r="I28" s="90"/>
      <c r="M28" s="90"/>
      <c r="Q28" s="90"/>
      <c r="U28" s="90"/>
      <c r="Y28" s="90"/>
      <c r="AC28" s="90"/>
      <c r="AG28" s="90"/>
      <c r="AK28" s="90"/>
      <c r="AO28" s="90"/>
      <c r="AS28" s="90"/>
      <c r="AW28" s="90"/>
      <c r="BA28" s="90"/>
    </row>
    <row r="29" spans="5:53">
      <c r="E29" s="90"/>
      <c r="I29" s="90"/>
      <c r="M29" s="90"/>
      <c r="Q29" s="90"/>
      <c r="U29" s="90"/>
      <c r="Y29" s="90"/>
      <c r="AC29" s="90"/>
      <c r="AG29" s="90"/>
      <c r="AK29" s="90"/>
      <c r="AO29" s="90"/>
      <c r="AS29" s="90"/>
      <c r="AW29" s="90"/>
      <c r="BA29" s="90"/>
    </row>
    <row r="30" spans="5:53">
      <c r="E30" s="90"/>
      <c r="I30" s="90"/>
      <c r="M30" s="90"/>
      <c r="Q30" s="90"/>
      <c r="U30" s="90"/>
      <c r="Y30" s="90"/>
      <c r="AC30" s="90"/>
      <c r="AG30" s="90"/>
      <c r="AK30" s="90"/>
      <c r="AO30" s="90"/>
      <c r="AS30" s="90"/>
      <c r="AW30" s="90"/>
      <c r="BA30" s="90"/>
    </row>
    <row r="31" spans="5:53">
      <c r="E31" s="90"/>
      <c r="I31" s="90"/>
      <c r="M31" s="90"/>
      <c r="Q31" s="90"/>
      <c r="U31" s="90"/>
      <c r="Y31" s="90"/>
      <c r="AC31" s="90"/>
      <c r="AG31" s="90"/>
      <c r="AK31" s="90"/>
      <c r="AO31" s="90"/>
      <c r="AS31" s="90"/>
      <c r="AW31" s="90"/>
      <c r="BA31" s="90"/>
    </row>
    <row r="32" spans="5:53">
      <c r="E32" s="90"/>
      <c r="I32" s="90"/>
      <c r="M32" s="90"/>
      <c r="Q32" s="90"/>
      <c r="U32" s="90"/>
      <c r="Y32" s="90"/>
      <c r="AC32" s="90"/>
      <c r="AG32" s="90"/>
      <c r="AK32" s="90"/>
      <c r="AO32" s="90"/>
      <c r="AS32" s="90"/>
      <c r="AW32" s="90"/>
      <c r="BA32" s="90"/>
    </row>
    <row r="33" spans="5:53">
      <c r="E33" s="90"/>
      <c r="I33" s="90"/>
      <c r="M33" s="90"/>
      <c r="Q33" s="90"/>
      <c r="U33" s="90"/>
      <c r="Y33" s="90"/>
      <c r="AC33" s="90"/>
      <c r="AG33" s="90"/>
      <c r="AK33" s="90"/>
      <c r="AO33" s="90"/>
      <c r="AS33" s="90"/>
      <c r="AW33" s="90"/>
      <c r="BA33" s="90"/>
    </row>
    <row r="34" spans="5:53">
      <c r="E34" s="90"/>
      <c r="I34" s="90"/>
      <c r="M34" s="90"/>
      <c r="Q34" s="90"/>
      <c r="U34" s="90"/>
      <c r="Y34" s="90"/>
      <c r="AC34" s="90"/>
      <c r="AG34" s="90"/>
      <c r="AK34" s="90"/>
      <c r="AO34" s="90"/>
      <c r="AS34" s="90"/>
      <c r="AW34" s="90"/>
      <c r="BA34" s="90"/>
    </row>
    <row r="35" spans="5:53">
      <c r="E35" s="90"/>
      <c r="I35" s="90"/>
      <c r="M35" s="90"/>
      <c r="Q35" s="90"/>
      <c r="U35" s="90"/>
      <c r="Y35" s="90"/>
      <c r="AC35" s="90"/>
      <c r="AG35" s="90"/>
      <c r="AK35" s="90"/>
      <c r="AO35" s="90"/>
      <c r="AS35" s="90"/>
      <c r="AW35" s="90"/>
      <c r="BA35" s="90"/>
    </row>
    <row r="36" spans="5:53">
      <c r="E36" s="90"/>
      <c r="I36" s="90"/>
      <c r="M36" s="90"/>
      <c r="Q36" s="90"/>
      <c r="U36" s="90"/>
      <c r="Y36" s="90"/>
      <c r="AC36" s="90"/>
      <c r="AG36" s="90"/>
      <c r="AK36" s="90"/>
      <c r="AO36" s="90"/>
      <c r="AS36" s="90"/>
      <c r="AW36" s="90"/>
      <c r="BA36" s="90"/>
    </row>
    <row r="37" spans="5:53">
      <c r="E37" s="90"/>
      <c r="I37" s="90"/>
      <c r="M37" s="90"/>
      <c r="Q37" s="90"/>
      <c r="U37" s="90"/>
      <c r="Y37" s="90"/>
      <c r="AC37" s="90"/>
      <c r="AG37" s="90"/>
      <c r="AK37" s="90"/>
      <c r="AO37" s="90"/>
      <c r="AS37" s="90"/>
      <c r="AW37" s="90"/>
      <c r="BA37" s="90"/>
    </row>
    <row r="38" spans="5:53">
      <c r="E38" s="90"/>
      <c r="I38" s="90"/>
      <c r="M38" s="90"/>
      <c r="Q38" s="90"/>
      <c r="U38" s="90"/>
      <c r="Y38" s="90"/>
      <c r="AC38" s="90"/>
      <c r="AG38" s="90"/>
      <c r="AK38" s="90"/>
      <c r="AO38" s="90"/>
      <c r="AS38" s="90"/>
      <c r="AW38" s="90"/>
      <c r="BA38" s="90"/>
    </row>
    <row r="39" spans="5:53">
      <c r="E39" s="90"/>
      <c r="I39" s="90"/>
      <c r="M39" s="90"/>
      <c r="Q39" s="90"/>
      <c r="U39" s="90"/>
      <c r="Y39" s="90"/>
      <c r="AC39" s="90"/>
      <c r="AG39" s="90"/>
      <c r="AK39" s="90"/>
      <c r="AO39" s="90"/>
      <c r="AS39" s="90"/>
      <c r="AW39" s="90"/>
      <c r="BA39" s="90"/>
    </row>
    <row r="40" spans="5:53">
      <c r="E40" s="90"/>
      <c r="I40" s="90"/>
      <c r="M40" s="90"/>
      <c r="Q40" s="90"/>
      <c r="U40" s="90"/>
      <c r="Y40" s="90"/>
      <c r="AC40" s="90"/>
      <c r="AG40" s="90"/>
      <c r="AK40" s="90"/>
      <c r="AO40" s="90"/>
      <c r="AS40" s="90"/>
      <c r="AW40" s="90"/>
      <c r="BA40" s="90"/>
    </row>
    <row r="41" spans="5:53">
      <c r="E41" s="90"/>
      <c r="I41" s="90"/>
      <c r="M41" s="90"/>
      <c r="Q41" s="90"/>
      <c r="U41" s="90"/>
      <c r="Y41" s="90"/>
      <c r="AC41" s="90"/>
      <c r="AG41" s="90"/>
      <c r="AK41" s="90"/>
      <c r="AO41" s="90"/>
      <c r="AS41" s="90"/>
      <c r="AW41" s="90"/>
      <c r="BA41" s="90"/>
    </row>
    <row r="42" spans="5:53">
      <c r="E42" s="90"/>
      <c r="I42" s="90"/>
      <c r="M42" s="90"/>
      <c r="Q42" s="90"/>
      <c r="U42" s="90"/>
      <c r="Y42" s="90"/>
      <c r="AC42" s="90"/>
      <c r="AG42" s="90"/>
      <c r="AK42" s="90"/>
      <c r="AO42" s="90"/>
      <c r="AS42" s="90"/>
      <c r="AW42" s="90"/>
      <c r="BA42" s="90"/>
    </row>
    <row r="43" spans="5:53">
      <c r="E43" s="90"/>
      <c r="I43" s="90"/>
      <c r="M43" s="90"/>
      <c r="Q43" s="90"/>
      <c r="U43" s="90"/>
      <c r="Y43" s="90"/>
      <c r="AC43" s="90"/>
      <c r="AG43" s="90"/>
      <c r="AK43" s="90"/>
      <c r="AO43" s="90"/>
      <c r="AS43" s="90"/>
      <c r="AW43" s="90"/>
      <c r="BA43" s="90"/>
    </row>
    <row r="44" spans="5:53">
      <c r="E44" s="90"/>
      <c r="I44" s="90"/>
      <c r="M44" s="90"/>
      <c r="Q44" s="90"/>
      <c r="U44" s="90"/>
      <c r="Y44" s="90"/>
      <c r="AC44" s="90"/>
      <c r="AG44" s="90"/>
      <c r="AK44" s="90"/>
      <c r="AO44" s="90"/>
      <c r="AS44" s="90"/>
      <c r="AW44" s="90"/>
      <c r="BA44" s="90"/>
    </row>
    <row r="45" spans="5:53">
      <c r="E45" s="90"/>
      <c r="I45" s="90"/>
      <c r="M45" s="90"/>
      <c r="Q45" s="90"/>
      <c r="U45" s="90"/>
      <c r="Y45" s="90"/>
      <c r="AC45" s="90"/>
      <c r="AG45" s="90"/>
      <c r="AK45" s="90"/>
      <c r="AO45" s="90"/>
      <c r="AS45" s="90"/>
      <c r="AW45" s="90"/>
      <c r="BA45" s="90"/>
    </row>
    <row r="46" spans="5:53">
      <c r="E46" s="90"/>
      <c r="I46" s="90"/>
      <c r="M46" s="90"/>
      <c r="Q46" s="90"/>
      <c r="U46" s="90"/>
      <c r="Y46" s="90"/>
      <c r="AC46" s="90"/>
      <c r="AG46" s="90"/>
      <c r="AK46" s="90"/>
      <c r="AO46" s="90"/>
      <c r="AS46" s="90"/>
      <c r="AW46" s="90"/>
      <c r="BA46" s="90"/>
    </row>
    <row r="47" spans="5:53">
      <c r="E47" s="90"/>
      <c r="I47" s="90"/>
      <c r="M47" s="90"/>
      <c r="Q47" s="90"/>
      <c r="U47" s="90"/>
      <c r="Y47" s="90"/>
      <c r="AC47" s="90"/>
      <c r="AG47" s="90"/>
      <c r="AK47" s="90"/>
      <c r="AO47" s="90"/>
      <c r="AS47" s="90"/>
      <c r="AW47" s="90"/>
      <c r="BA47" s="90"/>
    </row>
    <row r="48" spans="5:53">
      <c r="E48" s="90"/>
      <c r="I48" s="90"/>
      <c r="M48" s="90"/>
      <c r="Q48" s="90"/>
      <c r="U48" s="90"/>
      <c r="Y48" s="90"/>
      <c r="AC48" s="90"/>
      <c r="AG48" s="90"/>
      <c r="AK48" s="90"/>
      <c r="AO48" s="90"/>
      <c r="AS48" s="90"/>
      <c r="AW48" s="90"/>
      <c r="BA48" s="90"/>
    </row>
    <row r="49" spans="5:53">
      <c r="E49" s="90"/>
      <c r="I49" s="90"/>
      <c r="M49" s="90"/>
      <c r="Q49" s="90"/>
      <c r="U49" s="90"/>
      <c r="Y49" s="90"/>
      <c r="AC49" s="90"/>
      <c r="AG49" s="90"/>
      <c r="AK49" s="90"/>
      <c r="AO49" s="90"/>
      <c r="AS49" s="90"/>
      <c r="AW49" s="90"/>
      <c r="BA49" s="90"/>
    </row>
    <row r="50" spans="5:53">
      <c r="E50" s="90"/>
      <c r="I50" s="90"/>
      <c r="M50" s="90"/>
      <c r="Q50" s="90"/>
      <c r="U50" s="90"/>
      <c r="Y50" s="90"/>
      <c r="AC50" s="90"/>
      <c r="AG50" s="90"/>
      <c r="AK50" s="90"/>
      <c r="AO50" s="90"/>
      <c r="AS50" s="90"/>
      <c r="AW50" s="90"/>
      <c r="BA50" s="90"/>
    </row>
    <row r="51" spans="5:53">
      <c r="E51" s="90"/>
      <c r="I51" s="90"/>
      <c r="M51" s="90"/>
      <c r="Q51" s="90"/>
      <c r="U51" s="90"/>
      <c r="Y51" s="90"/>
      <c r="AC51" s="90"/>
      <c r="AG51" s="90"/>
      <c r="AK51" s="90"/>
      <c r="AO51" s="90"/>
      <c r="AS51" s="90"/>
      <c r="AW51" s="90"/>
      <c r="BA51" s="90"/>
    </row>
    <row r="52" spans="5:53">
      <c r="E52" s="90"/>
      <c r="I52" s="90"/>
      <c r="M52" s="90"/>
      <c r="Q52" s="90"/>
      <c r="U52" s="90"/>
      <c r="Y52" s="90"/>
      <c r="AC52" s="90"/>
      <c r="AG52" s="90"/>
      <c r="AK52" s="90"/>
      <c r="AO52" s="90"/>
      <c r="AS52" s="90"/>
      <c r="AW52" s="90"/>
      <c r="BA52" s="90"/>
    </row>
    <row r="53" spans="5:53">
      <c r="E53" s="90"/>
      <c r="I53" s="90"/>
      <c r="M53" s="90"/>
      <c r="Q53" s="90"/>
      <c r="U53" s="90"/>
      <c r="Y53" s="90"/>
      <c r="AC53" s="90"/>
      <c r="AG53" s="90"/>
      <c r="AK53" s="90"/>
      <c r="AO53" s="90"/>
      <c r="AS53" s="90"/>
      <c r="AW53" s="90"/>
      <c r="BA53" s="90"/>
    </row>
    <row r="54" spans="5:53">
      <c r="E54" s="90"/>
      <c r="I54" s="90"/>
      <c r="M54" s="90"/>
      <c r="Q54" s="90"/>
      <c r="U54" s="90"/>
      <c r="Y54" s="90"/>
      <c r="AC54" s="90"/>
      <c r="AG54" s="90"/>
      <c r="AK54" s="90"/>
      <c r="AO54" s="90"/>
      <c r="AS54" s="90"/>
      <c r="AW54" s="90"/>
      <c r="BA54" s="90"/>
    </row>
    <row r="55" spans="5:53">
      <c r="E55" s="90"/>
      <c r="I55" s="90"/>
      <c r="M55" s="90"/>
      <c r="Q55" s="90"/>
      <c r="U55" s="90"/>
      <c r="Y55" s="90"/>
      <c r="AC55" s="90"/>
      <c r="AG55" s="90"/>
      <c r="AK55" s="90"/>
      <c r="AO55" s="90"/>
      <c r="AS55" s="90"/>
      <c r="AW55" s="90"/>
      <c r="BA55" s="90"/>
    </row>
    <row r="56" spans="5:53">
      <c r="E56" s="90"/>
      <c r="I56" s="90"/>
      <c r="M56" s="90"/>
      <c r="Q56" s="90"/>
      <c r="U56" s="90"/>
      <c r="Y56" s="90"/>
      <c r="AC56" s="90"/>
      <c r="AG56" s="90"/>
      <c r="AK56" s="90"/>
      <c r="AO56" s="90"/>
      <c r="AS56" s="90"/>
      <c r="AW56" s="90"/>
      <c r="BA56" s="90"/>
    </row>
    <row r="57" spans="5:53">
      <c r="E57" s="90"/>
      <c r="I57" s="90"/>
      <c r="M57" s="90"/>
      <c r="Q57" s="90"/>
      <c r="U57" s="90"/>
      <c r="Y57" s="90"/>
      <c r="AC57" s="90"/>
      <c r="AG57" s="90"/>
      <c r="AK57" s="90"/>
      <c r="AO57" s="90"/>
      <c r="AS57" s="90"/>
      <c r="AW57" s="90"/>
      <c r="BA57" s="90"/>
    </row>
    <row r="58" spans="5:53">
      <c r="E58" s="90"/>
      <c r="I58" s="90"/>
      <c r="M58" s="90"/>
      <c r="Q58" s="90"/>
      <c r="U58" s="90"/>
      <c r="Y58" s="90"/>
      <c r="AC58" s="90"/>
      <c r="AG58" s="90"/>
      <c r="AK58" s="90"/>
      <c r="AO58" s="90"/>
      <c r="AS58" s="90"/>
      <c r="AW58" s="90"/>
      <c r="BA58" s="90"/>
    </row>
    <row r="59" spans="5:53">
      <c r="E59" s="90"/>
      <c r="I59" s="90"/>
      <c r="M59" s="90"/>
      <c r="Q59" s="90"/>
      <c r="U59" s="90"/>
      <c r="Y59" s="90"/>
      <c r="AC59" s="90"/>
      <c r="AG59" s="90"/>
      <c r="AK59" s="90"/>
      <c r="AO59" s="90"/>
      <c r="AS59" s="90"/>
      <c r="AW59" s="90"/>
      <c r="BA59" s="90"/>
    </row>
    <row r="60" spans="5:53">
      <c r="E60" s="90"/>
      <c r="I60" s="90"/>
      <c r="M60" s="90"/>
      <c r="Q60" s="90"/>
      <c r="U60" s="90"/>
      <c r="Y60" s="90"/>
      <c r="AC60" s="90"/>
      <c r="AG60" s="90"/>
      <c r="AK60" s="90"/>
      <c r="AO60" s="90"/>
      <c r="AS60" s="90"/>
      <c r="AW60" s="90"/>
      <c r="BA60" s="90"/>
    </row>
    <row r="61" spans="5:53">
      <c r="E61" s="90"/>
      <c r="I61" s="90"/>
      <c r="M61" s="90"/>
      <c r="Q61" s="90"/>
      <c r="U61" s="90"/>
      <c r="Y61" s="90"/>
      <c r="AC61" s="90"/>
      <c r="AG61" s="90"/>
      <c r="AK61" s="90"/>
      <c r="AO61" s="90"/>
      <c r="AS61" s="90"/>
      <c r="AW61" s="90"/>
      <c r="BA61" s="90"/>
    </row>
    <row r="62" spans="5:53">
      <c r="E62" s="90"/>
      <c r="I62" s="90"/>
      <c r="M62" s="90"/>
      <c r="Q62" s="90"/>
      <c r="U62" s="90"/>
      <c r="Y62" s="90"/>
      <c r="AC62" s="90"/>
      <c r="AG62" s="90"/>
      <c r="AK62" s="90"/>
      <c r="AO62" s="90"/>
      <c r="AS62" s="90"/>
      <c r="AW62" s="90"/>
      <c r="BA62" s="90"/>
    </row>
    <row r="63" spans="5:53">
      <c r="E63" s="90"/>
      <c r="I63" s="90"/>
      <c r="M63" s="90"/>
      <c r="Q63" s="90"/>
      <c r="U63" s="90"/>
      <c r="Y63" s="90"/>
      <c r="AC63" s="90"/>
      <c r="AG63" s="90"/>
      <c r="AK63" s="90"/>
      <c r="AO63" s="90"/>
      <c r="AS63" s="90"/>
      <c r="AW63" s="90"/>
      <c r="BA63" s="90"/>
    </row>
    <row r="64" spans="5:53">
      <c r="E64" s="90"/>
      <c r="I64" s="90"/>
      <c r="M64" s="90"/>
      <c r="Q64" s="90"/>
      <c r="U64" s="90"/>
      <c r="Y64" s="90"/>
      <c r="AC64" s="90"/>
      <c r="AG64" s="90"/>
      <c r="AK64" s="90"/>
      <c r="AO64" s="90"/>
      <c r="AS64" s="90"/>
      <c r="AW64" s="90"/>
      <c r="BA64" s="90"/>
    </row>
    <row r="65" spans="5:53">
      <c r="E65" s="90"/>
      <c r="I65" s="90"/>
      <c r="M65" s="90"/>
      <c r="Q65" s="90"/>
      <c r="U65" s="90"/>
      <c r="Y65" s="90"/>
      <c r="AC65" s="90"/>
      <c r="AG65" s="90"/>
      <c r="AK65" s="90"/>
      <c r="AO65" s="90"/>
      <c r="AS65" s="90"/>
      <c r="AW65" s="90"/>
      <c r="BA65" s="90"/>
    </row>
    <row r="66" spans="5:53">
      <c r="E66" s="90"/>
      <c r="I66" s="90"/>
      <c r="M66" s="90"/>
      <c r="Q66" s="90"/>
      <c r="U66" s="90"/>
      <c r="Y66" s="90"/>
      <c r="AC66" s="90"/>
      <c r="AG66" s="90"/>
      <c r="AK66" s="90"/>
      <c r="AO66" s="90"/>
      <c r="AS66" s="90"/>
      <c r="AW66" s="90"/>
      <c r="BA66" s="90"/>
    </row>
    <row r="67" spans="5:53">
      <c r="E67" s="90"/>
      <c r="I67" s="90"/>
      <c r="M67" s="90"/>
      <c r="Q67" s="90"/>
      <c r="U67" s="90"/>
      <c r="Y67" s="90"/>
      <c r="AC67" s="90"/>
      <c r="AG67" s="90"/>
      <c r="AK67" s="90"/>
      <c r="AO67" s="90"/>
      <c r="AS67" s="90"/>
      <c r="AW67" s="90"/>
      <c r="BA67" s="90"/>
    </row>
    <row r="68" spans="5:53">
      <c r="E68" s="90"/>
      <c r="I68" s="90"/>
      <c r="M68" s="90"/>
      <c r="Q68" s="90"/>
      <c r="U68" s="90"/>
      <c r="Y68" s="90"/>
      <c r="AC68" s="90"/>
      <c r="AG68" s="90"/>
      <c r="AK68" s="90"/>
      <c r="AO68" s="90"/>
      <c r="AS68" s="90"/>
      <c r="AW68" s="90"/>
      <c r="BA68" s="90"/>
    </row>
    <row r="69" spans="5:53">
      <c r="E69" s="90"/>
      <c r="I69" s="90"/>
      <c r="M69" s="90"/>
      <c r="Q69" s="90"/>
      <c r="U69" s="90"/>
      <c r="Y69" s="90"/>
      <c r="AC69" s="90"/>
      <c r="AG69" s="90"/>
      <c r="AK69" s="90"/>
      <c r="AO69" s="90"/>
      <c r="AS69" s="90"/>
      <c r="AW69" s="90"/>
      <c r="BA69" s="90"/>
    </row>
    <row r="70" spans="5:53">
      <c r="E70" s="90"/>
      <c r="I70" s="90"/>
      <c r="M70" s="90"/>
      <c r="Q70" s="90"/>
      <c r="U70" s="90"/>
      <c r="Y70" s="90"/>
      <c r="AC70" s="90"/>
      <c r="AG70" s="90"/>
      <c r="AK70" s="90"/>
      <c r="AO70" s="90"/>
      <c r="AS70" s="90"/>
      <c r="AW70" s="90"/>
      <c r="BA70" s="90"/>
    </row>
    <row r="71" spans="5:53">
      <c r="E71" s="90"/>
      <c r="I71" s="90"/>
      <c r="M71" s="90"/>
      <c r="Q71" s="90"/>
      <c r="U71" s="90"/>
      <c r="Y71" s="90"/>
      <c r="AC71" s="90"/>
      <c r="AG71" s="90"/>
      <c r="AK71" s="90"/>
      <c r="AO71" s="90"/>
      <c r="AS71" s="90"/>
      <c r="AW71" s="90"/>
      <c r="BA71" s="90"/>
    </row>
    <row r="72" spans="5:53">
      <c r="E72" s="90"/>
      <c r="I72" s="90"/>
      <c r="M72" s="90"/>
      <c r="Q72" s="90"/>
      <c r="U72" s="90"/>
      <c r="Y72" s="90"/>
      <c r="AC72" s="90"/>
      <c r="AG72" s="90"/>
      <c r="AK72" s="90"/>
      <c r="AO72" s="90"/>
      <c r="AS72" s="90"/>
      <c r="AW72" s="90"/>
      <c r="BA72" s="90"/>
    </row>
    <row r="73" spans="5:53">
      <c r="E73" s="90"/>
      <c r="I73" s="90"/>
      <c r="M73" s="90"/>
      <c r="Q73" s="90"/>
      <c r="U73" s="90"/>
      <c r="Y73" s="90"/>
      <c r="AC73" s="90"/>
      <c r="AG73" s="90"/>
      <c r="AK73" s="90"/>
      <c r="AO73" s="90"/>
      <c r="AS73" s="90"/>
      <c r="AW73" s="90"/>
      <c r="BA73" s="90"/>
    </row>
    <row r="74" spans="5:53">
      <c r="E74" s="90"/>
      <c r="I74" s="90"/>
      <c r="M74" s="90"/>
      <c r="Q74" s="90"/>
      <c r="U74" s="90"/>
      <c r="Y74" s="90"/>
      <c r="AC74" s="90"/>
      <c r="AG74" s="90"/>
      <c r="AK74" s="90"/>
      <c r="AO74" s="90"/>
      <c r="AS74" s="90"/>
      <c r="AW74" s="90"/>
      <c r="BA74" s="90"/>
    </row>
    <row r="75" spans="5:53">
      <c r="E75" s="90"/>
      <c r="I75" s="90"/>
      <c r="M75" s="90"/>
      <c r="Q75" s="90"/>
      <c r="U75" s="90"/>
      <c r="Y75" s="90"/>
      <c r="AC75" s="90"/>
      <c r="AG75" s="90"/>
      <c r="AK75" s="90"/>
      <c r="AO75" s="90"/>
      <c r="AS75" s="90"/>
      <c r="AW75" s="90"/>
      <c r="BA75" s="90"/>
    </row>
    <row r="76" spans="5:53">
      <c r="E76" s="90"/>
      <c r="I76" s="90"/>
      <c r="M76" s="90"/>
      <c r="Q76" s="90"/>
      <c r="U76" s="90"/>
      <c r="Y76" s="90"/>
      <c r="AC76" s="90"/>
      <c r="AG76" s="90"/>
      <c r="AK76" s="90"/>
      <c r="AO76" s="90"/>
      <c r="AS76" s="90"/>
      <c r="AW76" s="90"/>
      <c r="BA76" s="90"/>
    </row>
    <row r="77" spans="5:53">
      <c r="E77" s="90"/>
      <c r="I77" s="90"/>
      <c r="M77" s="90"/>
      <c r="Q77" s="90"/>
      <c r="U77" s="90"/>
      <c r="Y77" s="90"/>
      <c r="AC77" s="90"/>
      <c r="AG77" s="90"/>
      <c r="AK77" s="90"/>
      <c r="AO77" s="90"/>
      <c r="AS77" s="90"/>
      <c r="AW77" s="90"/>
      <c r="BA77" s="90"/>
    </row>
    <row r="78" spans="5:53">
      <c r="E78" s="90"/>
      <c r="I78" s="90"/>
      <c r="M78" s="90"/>
      <c r="Q78" s="90"/>
      <c r="U78" s="90"/>
      <c r="Y78" s="90"/>
      <c r="AC78" s="90"/>
      <c r="AG78" s="90"/>
      <c r="AK78" s="90"/>
      <c r="AO78" s="90"/>
      <c r="AS78" s="90"/>
      <c r="AW78" s="90"/>
      <c r="BA78" s="90"/>
    </row>
    <row r="79" spans="5:53">
      <c r="E79" s="90"/>
      <c r="I79" s="90"/>
      <c r="M79" s="90"/>
      <c r="Q79" s="90"/>
      <c r="U79" s="90"/>
      <c r="Y79" s="90"/>
      <c r="AC79" s="90"/>
      <c r="AG79" s="90"/>
      <c r="AK79" s="90"/>
      <c r="AO79" s="90"/>
      <c r="AS79" s="90"/>
      <c r="AW79" s="90"/>
      <c r="BA79" s="90"/>
    </row>
    <row r="80" spans="5:53">
      <c r="E80" s="90"/>
      <c r="I80" s="90"/>
      <c r="M80" s="90"/>
      <c r="Q80" s="90"/>
      <c r="U80" s="90"/>
      <c r="Y80" s="90"/>
      <c r="AC80" s="90"/>
      <c r="AG80" s="90"/>
      <c r="AK80" s="90"/>
      <c r="AO80" s="90"/>
      <c r="AS80" s="90"/>
      <c r="AW80" s="90"/>
      <c r="BA80" s="90"/>
    </row>
    <row r="81" spans="5:53">
      <c r="E81" s="90"/>
      <c r="I81" s="90"/>
      <c r="M81" s="90"/>
      <c r="Q81" s="90"/>
      <c r="U81" s="90"/>
      <c r="Y81" s="90"/>
      <c r="AC81" s="90"/>
      <c r="AG81" s="90"/>
      <c r="AK81" s="90"/>
      <c r="AO81" s="90"/>
      <c r="AS81" s="90"/>
      <c r="AW81" s="90"/>
      <c r="BA81" s="90"/>
    </row>
    <row r="82" spans="5:53">
      <c r="E82" s="90"/>
      <c r="I82" s="90"/>
      <c r="M82" s="90"/>
      <c r="Q82" s="90"/>
      <c r="U82" s="90"/>
      <c r="Y82" s="90"/>
      <c r="AC82" s="90"/>
      <c r="AG82" s="90"/>
      <c r="AK82" s="90"/>
      <c r="AO82" s="90"/>
      <c r="AS82" s="90"/>
      <c r="AW82" s="90"/>
      <c r="BA82" s="90"/>
    </row>
    <row r="83" spans="5:53">
      <c r="E83" s="90"/>
      <c r="I83" s="90"/>
      <c r="M83" s="90"/>
      <c r="Q83" s="90"/>
      <c r="U83" s="90"/>
      <c r="Y83" s="90"/>
      <c r="AC83" s="90"/>
      <c r="AG83" s="90"/>
      <c r="AK83" s="90"/>
      <c r="AO83" s="90"/>
      <c r="AS83" s="90"/>
      <c r="AW83" s="90"/>
      <c r="BA83" s="90"/>
    </row>
    <row r="84" spans="5:53">
      <c r="E84" s="90"/>
      <c r="I84" s="90"/>
      <c r="M84" s="90"/>
      <c r="Q84" s="90"/>
      <c r="U84" s="90"/>
      <c r="Y84" s="90"/>
      <c r="AC84" s="90"/>
      <c r="AG84" s="90"/>
      <c r="AK84" s="90"/>
      <c r="AO84" s="90"/>
      <c r="AS84" s="90"/>
      <c r="AW84" s="90"/>
      <c r="BA84" s="90"/>
    </row>
    <row r="85" spans="5:53">
      <c r="E85" s="90"/>
      <c r="I85" s="90"/>
      <c r="M85" s="90"/>
      <c r="Q85" s="90"/>
      <c r="U85" s="90"/>
      <c r="Y85" s="90"/>
      <c r="AC85" s="90"/>
      <c r="AG85" s="90"/>
      <c r="AK85" s="90"/>
      <c r="AO85" s="90"/>
      <c r="AS85" s="90"/>
      <c r="AW85" s="90"/>
      <c r="BA85" s="90"/>
    </row>
    <row r="86" spans="5:53">
      <c r="E86" s="90"/>
      <c r="I86" s="90"/>
      <c r="M86" s="90"/>
      <c r="Q86" s="90"/>
      <c r="U86" s="90"/>
      <c r="Y86" s="90"/>
      <c r="AC86" s="90"/>
      <c r="AG86" s="90"/>
      <c r="AK86" s="90"/>
      <c r="AO86" s="90"/>
      <c r="AS86" s="90"/>
      <c r="AW86" s="90"/>
      <c r="BA86" s="90"/>
    </row>
    <row r="87" spans="5:53">
      <c r="E87" s="90"/>
      <c r="I87" s="90"/>
      <c r="M87" s="90"/>
      <c r="Q87" s="90"/>
      <c r="U87" s="90"/>
      <c r="Y87" s="90"/>
      <c r="AC87" s="90"/>
      <c r="AG87" s="90"/>
      <c r="AK87" s="90"/>
      <c r="AO87" s="90"/>
      <c r="AS87" s="90"/>
      <c r="AW87" s="90"/>
      <c r="BA87" s="90"/>
    </row>
    <row r="88" spans="5:53">
      <c r="E88" s="90"/>
      <c r="I88" s="90"/>
      <c r="M88" s="90"/>
      <c r="Q88" s="90"/>
      <c r="U88" s="90"/>
      <c r="Y88" s="90"/>
      <c r="AC88" s="90"/>
      <c r="AG88" s="90"/>
      <c r="AK88" s="90"/>
      <c r="AO88" s="90"/>
      <c r="AS88" s="90"/>
      <c r="AW88" s="90"/>
      <c r="BA88" s="90"/>
    </row>
    <row r="89" spans="5:53">
      <c r="E89" s="90"/>
      <c r="I89" s="90"/>
      <c r="M89" s="90"/>
      <c r="Q89" s="90"/>
      <c r="U89" s="90"/>
      <c r="Y89" s="90"/>
      <c r="AC89" s="90"/>
      <c r="AG89" s="90"/>
      <c r="AK89" s="90"/>
      <c r="AO89" s="90"/>
      <c r="AS89" s="90"/>
      <c r="AW89" s="90"/>
      <c r="BA89" s="90"/>
    </row>
    <row r="90" spans="5:53">
      <c r="E90" s="90"/>
      <c r="I90" s="90"/>
      <c r="M90" s="90"/>
      <c r="Q90" s="90"/>
      <c r="U90" s="90"/>
      <c r="Y90" s="90"/>
      <c r="AC90" s="90"/>
      <c r="AG90" s="90"/>
      <c r="AK90" s="90"/>
      <c r="AO90" s="90"/>
      <c r="AS90" s="90"/>
      <c r="AW90" s="90"/>
      <c r="BA90" s="90"/>
    </row>
    <row r="91" spans="5:53">
      <c r="E91" s="90"/>
      <c r="I91" s="90"/>
      <c r="M91" s="90"/>
      <c r="Q91" s="90"/>
      <c r="U91" s="90"/>
      <c r="Y91" s="90"/>
      <c r="AC91" s="90"/>
      <c r="AG91" s="90"/>
      <c r="AK91" s="90"/>
      <c r="AO91" s="90"/>
      <c r="AS91" s="90"/>
      <c r="AW91" s="90"/>
      <c r="BA91" s="90"/>
    </row>
    <row r="92" spans="5:53">
      <c r="E92" s="90"/>
      <c r="I92" s="90"/>
      <c r="M92" s="90"/>
      <c r="Q92" s="90"/>
      <c r="U92" s="90"/>
      <c r="Y92" s="90"/>
      <c r="AC92" s="90"/>
      <c r="AG92" s="90"/>
      <c r="AK92" s="90"/>
      <c r="AO92" s="90"/>
      <c r="AS92" s="90"/>
      <c r="AW92" s="90"/>
      <c r="BA92" s="90"/>
    </row>
    <row r="93" spans="5:53">
      <c r="E93" s="90"/>
      <c r="I93" s="90"/>
      <c r="M93" s="90"/>
      <c r="Q93" s="90"/>
      <c r="U93" s="90"/>
      <c r="Y93" s="90"/>
      <c r="AC93" s="90"/>
      <c r="AG93" s="90"/>
      <c r="AK93" s="90"/>
      <c r="AO93" s="90"/>
      <c r="AS93" s="90"/>
      <c r="AW93" s="90"/>
      <c r="BA93" s="90"/>
    </row>
    <row r="94" spans="5:53">
      <c r="E94" s="90"/>
      <c r="I94" s="90"/>
      <c r="M94" s="90"/>
      <c r="Q94" s="90"/>
      <c r="U94" s="90"/>
      <c r="Y94" s="90"/>
      <c r="AC94" s="90"/>
      <c r="AG94" s="90"/>
      <c r="AK94" s="90"/>
      <c r="AO94" s="90"/>
      <c r="AS94" s="90"/>
      <c r="AW94" s="90"/>
      <c r="BA94" s="90"/>
    </row>
    <row r="95" spans="5:53">
      <c r="E95" s="90"/>
      <c r="I95" s="90"/>
      <c r="M95" s="90"/>
      <c r="Q95" s="90"/>
      <c r="U95" s="90"/>
      <c r="Y95" s="90"/>
      <c r="AC95" s="90"/>
      <c r="AG95" s="90"/>
      <c r="AK95" s="90"/>
      <c r="AO95" s="90"/>
      <c r="AS95" s="90"/>
      <c r="AW95" s="90"/>
      <c r="BA95" s="90"/>
    </row>
    <row r="96" spans="5:53">
      <c r="E96" s="90"/>
      <c r="I96" s="90"/>
      <c r="M96" s="90"/>
      <c r="Q96" s="90"/>
      <c r="U96" s="90"/>
      <c r="Y96" s="90"/>
      <c r="AC96" s="90"/>
      <c r="AG96" s="90"/>
      <c r="AK96" s="90"/>
      <c r="AO96" s="90"/>
      <c r="AS96" s="90"/>
      <c r="AW96" s="90"/>
      <c r="BA96" s="90"/>
    </row>
    <row r="97" spans="5:53">
      <c r="E97" s="90"/>
      <c r="I97" s="90"/>
      <c r="M97" s="90"/>
      <c r="Q97" s="90"/>
      <c r="U97" s="90"/>
      <c r="Y97" s="90"/>
      <c r="AC97" s="90"/>
      <c r="AG97" s="90"/>
      <c r="AK97" s="90"/>
      <c r="AO97" s="90"/>
      <c r="AS97" s="90"/>
      <c r="AW97" s="90"/>
      <c r="BA97" s="90"/>
    </row>
    <row r="98" spans="5:53">
      <c r="E98" s="90"/>
      <c r="I98" s="90"/>
      <c r="M98" s="90"/>
      <c r="Q98" s="90"/>
      <c r="U98" s="90"/>
      <c r="Y98" s="90"/>
      <c r="AC98" s="90"/>
      <c r="AG98" s="90"/>
      <c r="AK98" s="90"/>
      <c r="AO98" s="90"/>
      <c r="AS98" s="90"/>
      <c r="AW98" s="90"/>
      <c r="BA98" s="90"/>
    </row>
    <row r="99" spans="5:53">
      <c r="E99" s="90"/>
      <c r="I99" s="90"/>
      <c r="M99" s="90"/>
      <c r="Q99" s="90"/>
      <c r="U99" s="90"/>
      <c r="Y99" s="90"/>
      <c r="AC99" s="90"/>
      <c r="AG99" s="90"/>
      <c r="AK99" s="90"/>
      <c r="AO99" s="90"/>
      <c r="AS99" s="90"/>
      <c r="AW99" s="90"/>
      <c r="BA99" s="90"/>
    </row>
    <row r="100" spans="5:53">
      <c r="E100" s="90"/>
      <c r="I100" s="90"/>
      <c r="M100" s="90"/>
      <c r="Q100" s="90"/>
      <c r="U100" s="90"/>
      <c r="Y100" s="90"/>
      <c r="AC100" s="90"/>
      <c r="AG100" s="90"/>
      <c r="AK100" s="90"/>
      <c r="AO100" s="90"/>
      <c r="AS100" s="90"/>
      <c r="AW100" s="90"/>
      <c r="BA100" s="90"/>
    </row>
    <row r="101" spans="5:53">
      <c r="E101" s="90"/>
      <c r="I101" s="90"/>
      <c r="M101" s="90"/>
      <c r="Q101" s="90"/>
      <c r="U101" s="90"/>
      <c r="Y101" s="90"/>
      <c r="AC101" s="90"/>
      <c r="AG101" s="90"/>
      <c r="AK101" s="90"/>
      <c r="AO101" s="90"/>
      <c r="AS101" s="90"/>
      <c r="AW101" s="90"/>
      <c r="BA101" s="90"/>
    </row>
    <row r="102" spans="5:53">
      <c r="E102" s="90"/>
      <c r="I102" s="90"/>
      <c r="M102" s="90"/>
      <c r="Q102" s="90"/>
      <c r="U102" s="90"/>
      <c r="Y102" s="90"/>
      <c r="AC102" s="90"/>
      <c r="AG102" s="90"/>
      <c r="AK102" s="90"/>
      <c r="AO102" s="90"/>
      <c r="AS102" s="90"/>
      <c r="AW102" s="90"/>
      <c r="BA102" s="90"/>
    </row>
    <row r="103" spans="5:53">
      <c r="E103" s="90"/>
      <c r="I103" s="90"/>
      <c r="M103" s="90"/>
      <c r="Q103" s="90"/>
      <c r="U103" s="90"/>
      <c r="Y103" s="90"/>
      <c r="AC103" s="90"/>
      <c r="AG103" s="90"/>
      <c r="AK103" s="90"/>
      <c r="AO103" s="90"/>
      <c r="AS103" s="90"/>
      <c r="AW103" s="90"/>
      <c r="BA103" s="90"/>
    </row>
    <row r="104" spans="5:53">
      <c r="E104" s="90"/>
      <c r="I104" s="90"/>
      <c r="M104" s="90"/>
      <c r="Q104" s="90"/>
      <c r="U104" s="90"/>
      <c r="Y104" s="90"/>
      <c r="AC104" s="90"/>
      <c r="AG104" s="90"/>
      <c r="AK104" s="90"/>
      <c r="AO104" s="90"/>
      <c r="AS104" s="90"/>
      <c r="AW104" s="90"/>
      <c r="BA104" s="90"/>
    </row>
    <row r="105" spans="5:53">
      <c r="E105" s="90"/>
      <c r="I105" s="90"/>
      <c r="M105" s="90"/>
      <c r="Q105" s="90"/>
      <c r="U105" s="90"/>
      <c r="Y105" s="90"/>
      <c r="AC105" s="90"/>
      <c r="AG105" s="90"/>
      <c r="AK105" s="90"/>
      <c r="AO105" s="90"/>
      <c r="AS105" s="90"/>
      <c r="AW105" s="90"/>
      <c r="BA105" s="90"/>
    </row>
    <row r="106" spans="5:53">
      <c r="E106" s="90"/>
      <c r="I106" s="90"/>
      <c r="M106" s="90"/>
      <c r="Q106" s="90"/>
      <c r="U106" s="90"/>
      <c r="Y106" s="90"/>
      <c r="AC106" s="90"/>
      <c r="AG106" s="90"/>
      <c r="AK106" s="90"/>
      <c r="AO106" s="90"/>
      <c r="AS106" s="90"/>
      <c r="AW106" s="90"/>
      <c r="BA106" s="90"/>
    </row>
    <row r="107" spans="5:53">
      <c r="E107" s="90"/>
      <c r="I107" s="90"/>
      <c r="M107" s="90"/>
      <c r="Q107" s="90"/>
      <c r="U107" s="90"/>
      <c r="Y107" s="90"/>
      <c r="AC107" s="90"/>
      <c r="AG107" s="90"/>
      <c r="AK107" s="90"/>
      <c r="AO107" s="90"/>
      <c r="AS107" s="90"/>
      <c r="AW107" s="90"/>
      <c r="BA107" s="90"/>
    </row>
    <row r="108" spans="5:53">
      <c r="E108" s="90"/>
      <c r="I108" s="90"/>
      <c r="M108" s="90"/>
      <c r="Q108" s="90"/>
      <c r="U108" s="90"/>
      <c r="Y108" s="90"/>
      <c r="AC108" s="90"/>
      <c r="AG108" s="90"/>
      <c r="AK108" s="90"/>
      <c r="AO108" s="90"/>
      <c r="AS108" s="90"/>
      <c r="AW108" s="90"/>
      <c r="BA108" s="90"/>
    </row>
    <row r="109" spans="5:53">
      <c r="E109" s="90"/>
      <c r="I109" s="90"/>
      <c r="M109" s="90"/>
      <c r="Q109" s="90"/>
      <c r="U109" s="90"/>
      <c r="Y109" s="90"/>
      <c r="AC109" s="90"/>
      <c r="AG109" s="90"/>
      <c r="AK109" s="90"/>
      <c r="AO109" s="90"/>
      <c r="AS109" s="90"/>
      <c r="AW109" s="90"/>
      <c r="BA109" s="90"/>
    </row>
    <row r="110" spans="5:53">
      <c r="E110" s="90"/>
      <c r="I110" s="90"/>
      <c r="M110" s="90"/>
      <c r="Q110" s="90"/>
      <c r="U110" s="90"/>
      <c r="Y110" s="90"/>
      <c r="AC110" s="90"/>
      <c r="AG110" s="90"/>
      <c r="AK110" s="90"/>
      <c r="AO110" s="90"/>
      <c r="AS110" s="90"/>
      <c r="AW110" s="90"/>
      <c r="BA110" s="90"/>
    </row>
    <row r="111" spans="5:53">
      <c r="E111" s="90"/>
      <c r="I111" s="90"/>
      <c r="M111" s="90"/>
      <c r="Q111" s="90"/>
      <c r="U111" s="90"/>
      <c r="Y111" s="90"/>
      <c r="AC111" s="90"/>
      <c r="AG111" s="90"/>
      <c r="AK111" s="90"/>
      <c r="AO111" s="90"/>
      <c r="AS111" s="90"/>
      <c r="AW111" s="90"/>
      <c r="BA111" s="90"/>
    </row>
    <row r="112" spans="5:53">
      <c r="E112" s="90"/>
      <c r="I112" s="90"/>
      <c r="M112" s="90"/>
      <c r="Q112" s="90"/>
      <c r="U112" s="90"/>
      <c r="Y112" s="90"/>
      <c r="AC112" s="90"/>
      <c r="AG112" s="90"/>
      <c r="AK112" s="90"/>
      <c r="AO112" s="90"/>
      <c r="AS112" s="90"/>
      <c r="AW112" s="90"/>
      <c r="BA112" s="90"/>
    </row>
    <row r="113" spans="5:53">
      <c r="E113" s="90"/>
      <c r="I113" s="90"/>
      <c r="M113" s="90"/>
      <c r="Q113" s="90"/>
      <c r="U113" s="90"/>
      <c r="Y113" s="90"/>
      <c r="AC113" s="90"/>
      <c r="AG113" s="90"/>
      <c r="AK113" s="90"/>
      <c r="AO113" s="90"/>
      <c r="AS113" s="90"/>
      <c r="AW113" s="90"/>
      <c r="BA113" s="90"/>
    </row>
    <row r="114" spans="5:53">
      <c r="E114" s="90"/>
      <c r="I114" s="90"/>
      <c r="M114" s="90"/>
      <c r="Q114" s="90"/>
      <c r="U114" s="90"/>
      <c r="Y114" s="90"/>
      <c r="AC114" s="90"/>
      <c r="AG114" s="90"/>
      <c r="AK114" s="90"/>
      <c r="AO114" s="90"/>
      <c r="AS114" s="90"/>
      <c r="AW114" s="90"/>
      <c r="BA114" s="90"/>
    </row>
    <row r="115" spans="5:53">
      <c r="E115" s="90"/>
      <c r="I115" s="90"/>
      <c r="M115" s="90"/>
      <c r="Q115" s="90"/>
      <c r="U115" s="90"/>
      <c r="Y115" s="90"/>
      <c r="AC115" s="90"/>
      <c r="AG115" s="90"/>
      <c r="AK115" s="90"/>
      <c r="AO115" s="90"/>
      <c r="AS115" s="90"/>
      <c r="AW115" s="90"/>
      <c r="BA115" s="90"/>
    </row>
    <row r="116" spans="5:53">
      <c r="E116" s="90"/>
      <c r="I116" s="90"/>
      <c r="M116" s="90"/>
      <c r="Q116" s="90"/>
      <c r="U116" s="90"/>
      <c r="Y116" s="90"/>
      <c r="AC116" s="90"/>
      <c r="AG116" s="90"/>
      <c r="AK116" s="90"/>
      <c r="AO116" s="90"/>
      <c r="AS116" s="90"/>
      <c r="AW116" s="90"/>
      <c r="BA116" s="90"/>
    </row>
    <row r="117" spans="5:53">
      <c r="E117" s="90"/>
      <c r="I117" s="90"/>
      <c r="M117" s="90"/>
      <c r="Q117" s="90"/>
      <c r="U117" s="90"/>
      <c r="Y117" s="90"/>
      <c r="AC117" s="90"/>
      <c r="AG117" s="90"/>
      <c r="AK117" s="90"/>
      <c r="AO117" s="90"/>
      <c r="AS117" s="90"/>
      <c r="AW117" s="90"/>
      <c r="BA117" s="90"/>
    </row>
    <row r="118" spans="5:53">
      <c r="E118" s="90"/>
      <c r="I118" s="90"/>
      <c r="M118" s="90"/>
      <c r="Q118" s="90"/>
      <c r="U118" s="90"/>
      <c r="Y118" s="90"/>
      <c r="AC118" s="90"/>
      <c r="AG118" s="90"/>
      <c r="AK118" s="90"/>
      <c r="AO118" s="90"/>
      <c r="AS118" s="90"/>
      <c r="AW118" s="90"/>
      <c r="BA118" s="90"/>
    </row>
    <row r="119" spans="5:53">
      <c r="E119" s="90"/>
      <c r="I119" s="90"/>
      <c r="M119" s="90"/>
      <c r="Q119" s="90"/>
      <c r="U119" s="90"/>
      <c r="Y119" s="90"/>
      <c r="AC119" s="90"/>
      <c r="AG119" s="90"/>
      <c r="AK119" s="90"/>
      <c r="AO119" s="90"/>
      <c r="AS119" s="90"/>
      <c r="AW119" s="90"/>
      <c r="BA119" s="90"/>
    </row>
    <row r="120" spans="5:53">
      <c r="E120" s="90"/>
      <c r="I120" s="90"/>
      <c r="M120" s="90"/>
      <c r="Q120" s="90"/>
      <c r="U120" s="90"/>
      <c r="Y120" s="90"/>
      <c r="AC120" s="90"/>
      <c r="AG120" s="90"/>
      <c r="AK120" s="90"/>
      <c r="AO120" s="90"/>
      <c r="AS120" s="90"/>
      <c r="AW120" s="90"/>
      <c r="BA120" s="90"/>
    </row>
    <row r="121" spans="5:53">
      <c r="E121" s="90"/>
      <c r="I121" s="90"/>
      <c r="M121" s="90"/>
      <c r="Q121" s="90"/>
      <c r="U121" s="90"/>
      <c r="Y121" s="90"/>
      <c r="AC121" s="90"/>
      <c r="AG121" s="90"/>
      <c r="AK121" s="90"/>
      <c r="AO121" s="90"/>
      <c r="AS121" s="90"/>
      <c r="AW121" s="90"/>
      <c r="BA121" s="90"/>
    </row>
    <row r="122" spans="5:53">
      <c r="E122" s="90"/>
      <c r="I122" s="90"/>
      <c r="M122" s="90"/>
      <c r="Q122" s="90"/>
      <c r="U122" s="90"/>
      <c r="Y122" s="90"/>
      <c r="AC122" s="90"/>
      <c r="AG122" s="90"/>
      <c r="AK122" s="90"/>
      <c r="AO122" s="90"/>
      <c r="AS122" s="90"/>
      <c r="AW122" s="90"/>
      <c r="BA122" s="90"/>
    </row>
    <row r="123" spans="5:53">
      <c r="E123" s="90"/>
      <c r="I123" s="90"/>
      <c r="M123" s="90"/>
      <c r="Q123" s="90"/>
      <c r="U123" s="90"/>
      <c r="Y123" s="90"/>
      <c r="AC123" s="90"/>
      <c r="AG123" s="90"/>
      <c r="AK123" s="90"/>
      <c r="AO123" s="90"/>
      <c r="AS123" s="90"/>
      <c r="AW123" s="90"/>
      <c r="BA123" s="90"/>
    </row>
    <row r="124" spans="5:53">
      <c r="E124" s="90"/>
      <c r="I124" s="90"/>
      <c r="M124" s="90"/>
      <c r="Q124" s="90"/>
      <c r="U124" s="90"/>
      <c r="Y124" s="90"/>
      <c r="AC124" s="90"/>
      <c r="AG124" s="90"/>
      <c r="AK124" s="90"/>
      <c r="AO124" s="90"/>
      <c r="AS124" s="90"/>
      <c r="AW124" s="90"/>
      <c r="BA124" s="90"/>
    </row>
    <row r="125" spans="5:53">
      <c r="E125" s="90"/>
      <c r="I125" s="90"/>
      <c r="M125" s="90"/>
      <c r="Q125" s="90"/>
      <c r="U125" s="90"/>
      <c r="Y125" s="90"/>
      <c r="AC125" s="90"/>
      <c r="AG125" s="90"/>
      <c r="AK125" s="90"/>
      <c r="AO125" s="90"/>
      <c r="AS125" s="90"/>
      <c r="AW125" s="90"/>
      <c r="BA125" s="90"/>
    </row>
    <row r="126" spans="5:53">
      <c r="E126" s="90"/>
      <c r="I126" s="90"/>
      <c r="M126" s="90"/>
      <c r="Q126" s="90"/>
      <c r="U126" s="90"/>
      <c r="Y126" s="90"/>
      <c r="AC126" s="90"/>
      <c r="AG126" s="90"/>
      <c r="AK126" s="90"/>
      <c r="AO126" s="90"/>
      <c r="AS126" s="90"/>
      <c r="AW126" s="90"/>
      <c r="BA126" s="90"/>
    </row>
    <row r="127" spans="5:53">
      <c r="E127" s="90"/>
      <c r="I127" s="90"/>
      <c r="M127" s="90"/>
      <c r="Q127" s="90"/>
      <c r="U127" s="90"/>
      <c r="Y127" s="90"/>
      <c r="AC127" s="90"/>
      <c r="AG127" s="90"/>
      <c r="AK127" s="90"/>
      <c r="AO127" s="90"/>
      <c r="AS127" s="90"/>
      <c r="AW127" s="90"/>
      <c r="BA127" s="90"/>
    </row>
    <row r="128" spans="5:53">
      <c r="E128" s="90"/>
      <c r="I128" s="90"/>
      <c r="M128" s="90"/>
      <c r="Q128" s="90"/>
      <c r="U128" s="90"/>
      <c r="Y128" s="90"/>
      <c r="AC128" s="90"/>
      <c r="AG128" s="90"/>
      <c r="AK128" s="90"/>
      <c r="AO128" s="90"/>
      <c r="AS128" s="90"/>
      <c r="AW128" s="90"/>
      <c r="BA128" s="90"/>
    </row>
    <row r="129" spans="5:53">
      <c r="E129" s="90"/>
      <c r="I129" s="90"/>
      <c r="M129" s="90"/>
      <c r="Q129" s="90"/>
      <c r="U129" s="90"/>
      <c r="Y129" s="90"/>
      <c r="AC129" s="90"/>
      <c r="AG129" s="90"/>
      <c r="AK129" s="90"/>
      <c r="AO129" s="90"/>
      <c r="AS129" s="90"/>
      <c r="AW129" s="90"/>
      <c r="BA129" s="90"/>
    </row>
    <row r="130" spans="5:53">
      <c r="E130" s="90"/>
      <c r="I130" s="90"/>
      <c r="M130" s="90"/>
      <c r="Q130" s="90"/>
      <c r="U130" s="90"/>
      <c r="Y130" s="90"/>
      <c r="AC130" s="90"/>
      <c r="AG130" s="90"/>
      <c r="AK130" s="90"/>
      <c r="AO130" s="90"/>
      <c r="AS130" s="90"/>
      <c r="AW130" s="90"/>
      <c r="BA130" s="90"/>
    </row>
    <row r="131" spans="5:53">
      <c r="E131" s="90"/>
      <c r="I131" s="90"/>
      <c r="M131" s="90"/>
      <c r="Q131" s="90"/>
      <c r="U131" s="90"/>
      <c r="Y131" s="90"/>
      <c r="AC131" s="90"/>
      <c r="AG131" s="90"/>
      <c r="AK131" s="90"/>
      <c r="AO131" s="90"/>
      <c r="AS131" s="90"/>
      <c r="AW131" s="90"/>
      <c r="BA131" s="90"/>
    </row>
    <row r="132" spans="5:53">
      <c r="E132" s="90"/>
      <c r="I132" s="90"/>
      <c r="M132" s="90"/>
      <c r="Q132" s="90"/>
      <c r="U132" s="90"/>
      <c r="Y132" s="90"/>
      <c r="AC132" s="90"/>
      <c r="AG132" s="90"/>
      <c r="AK132" s="90"/>
      <c r="AO132" s="90"/>
      <c r="AS132" s="90"/>
      <c r="AW132" s="90"/>
      <c r="BA132" s="90"/>
    </row>
    <row r="133" spans="5:53">
      <c r="E133" s="90"/>
      <c r="I133" s="90"/>
      <c r="M133" s="90"/>
      <c r="Q133" s="90"/>
      <c r="U133" s="90"/>
      <c r="Y133" s="90"/>
      <c r="AC133" s="90"/>
      <c r="AG133" s="90"/>
      <c r="AK133" s="90"/>
      <c r="AO133" s="90"/>
      <c r="AS133" s="90"/>
      <c r="AW133" s="90"/>
      <c r="BA133" s="90"/>
    </row>
    <row r="134" spans="5:53">
      <c r="E134" s="90"/>
      <c r="I134" s="90"/>
      <c r="M134" s="90"/>
      <c r="Q134" s="90"/>
      <c r="U134" s="90"/>
      <c r="Y134" s="90"/>
      <c r="AC134" s="90"/>
      <c r="AG134" s="90"/>
      <c r="AK134" s="90"/>
      <c r="AO134" s="90"/>
      <c r="AS134" s="90"/>
      <c r="AW134" s="90"/>
      <c r="BA134" s="90"/>
    </row>
    <row r="135" spans="5:53">
      <c r="E135" s="90"/>
      <c r="I135" s="90"/>
      <c r="M135" s="90"/>
      <c r="Q135" s="90"/>
      <c r="U135" s="90"/>
      <c r="Y135" s="90"/>
      <c r="AC135" s="90"/>
      <c r="AG135" s="90"/>
      <c r="AK135" s="90"/>
      <c r="AO135" s="90"/>
      <c r="AS135" s="90"/>
      <c r="AW135" s="90"/>
      <c r="BA135" s="90"/>
    </row>
    <row r="136" spans="5:53">
      <c r="E136" s="90"/>
      <c r="I136" s="90"/>
      <c r="M136" s="90"/>
      <c r="Q136" s="90"/>
      <c r="U136" s="90"/>
      <c r="Y136" s="90"/>
      <c r="AC136" s="90"/>
      <c r="AG136" s="90"/>
      <c r="AK136" s="90"/>
      <c r="AO136" s="90"/>
      <c r="AS136" s="90"/>
      <c r="AW136" s="90"/>
      <c r="BA136" s="90"/>
    </row>
    <row r="137" spans="5:53">
      <c r="E137" s="90"/>
      <c r="I137" s="90"/>
      <c r="M137" s="90"/>
      <c r="Q137" s="90"/>
      <c r="U137" s="90"/>
      <c r="Y137" s="90"/>
      <c r="AC137" s="90"/>
      <c r="AG137" s="90"/>
      <c r="AK137" s="90"/>
      <c r="AO137" s="90"/>
      <c r="AS137" s="90"/>
      <c r="AW137" s="90"/>
      <c r="BA137" s="90"/>
    </row>
    <row r="138" spans="5:53">
      <c r="E138" s="90"/>
      <c r="I138" s="90"/>
      <c r="M138" s="90"/>
      <c r="Q138" s="90"/>
      <c r="U138" s="90"/>
      <c r="Y138" s="90"/>
      <c r="AC138" s="90"/>
      <c r="AG138" s="90"/>
      <c r="AK138" s="90"/>
      <c r="AO138" s="90"/>
      <c r="AS138" s="90"/>
      <c r="AW138" s="90"/>
      <c r="BA138" s="90"/>
    </row>
    <row r="139" spans="5:53">
      <c r="E139" s="90"/>
      <c r="I139" s="90"/>
      <c r="M139" s="90"/>
      <c r="Q139" s="90"/>
      <c r="U139" s="90"/>
      <c r="Y139" s="90"/>
      <c r="AC139" s="90"/>
      <c r="AG139" s="90"/>
      <c r="AK139" s="90"/>
      <c r="AO139" s="90"/>
      <c r="AS139" s="90"/>
      <c r="AW139" s="90"/>
      <c r="BA139" s="90"/>
    </row>
    <row r="140" spans="5:53">
      <c r="E140" s="90"/>
      <c r="I140" s="90"/>
      <c r="M140" s="90"/>
      <c r="Q140" s="90"/>
      <c r="U140" s="90"/>
      <c r="Y140" s="90"/>
      <c r="AC140" s="90"/>
      <c r="AG140" s="90"/>
      <c r="AK140" s="90"/>
      <c r="AO140" s="90"/>
      <c r="AS140" s="90"/>
      <c r="AW140" s="90"/>
      <c r="BA140" s="90"/>
    </row>
    <row r="141" spans="5:53">
      <c r="E141" s="90"/>
      <c r="I141" s="90"/>
      <c r="M141" s="90"/>
      <c r="Q141" s="90"/>
      <c r="U141" s="90"/>
      <c r="Y141" s="90"/>
      <c r="AC141" s="90"/>
      <c r="AG141" s="90"/>
      <c r="AK141" s="90"/>
      <c r="AO141" s="90"/>
      <c r="AS141" s="90"/>
      <c r="AW141" s="90"/>
      <c r="BA141" s="90"/>
    </row>
    <row r="142" spans="5:53">
      <c r="E142" s="90"/>
      <c r="I142" s="90"/>
      <c r="M142" s="90"/>
      <c r="Q142" s="90"/>
      <c r="U142" s="90"/>
      <c r="Y142" s="90"/>
      <c r="AC142" s="90"/>
      <c r="AG142" s="90"/>
      <c r="AK142" s="90"/>
      <c r="AO142" s="90"/>
      <c r="AS142" s="90"/>
      <c r="AW142" s="90"/>
      <c r="BA142" s="90"/>
    </row>
    <row r="143" spans="5:53">
      <c r="E143" s="90"/>
      <c r="I143" s="90"/>
      <c r="M143" s="90"/>
      <c r="Q143" s="90"/>
      <c r="U143" s="90"/>
      <c r="Y143" s="90"/>
      <c r="AC143" s="90"/>
      <c r="AG143" s="90"/>
      <c r="AK143" s="90"/>
      <c r="AO143" s="90"/>
      <c r="AS143" s="90"/>
      <c r="AW143" s="90"/>
      <c r="BA143" s="90"/>
    </row>
    <row r="144" spans="5:53">
      <c r="E144" s="90"/>
      <c r="I144" s="90"/>
      <c r="M144" s="90"/>
      <c r="Q144" s="90"/>
      <c r="U144" s="90"/>
      <c r="Y144" s="90"/>
      <c r="AC144" s="90"/>
      <c r="AG144" s="90"/>
      <c r="AK144" s="90"/>
      <c r="AO144" s="90"/>
      <c r="AS144" s="90"/>
      <c r="AW144" s="90"/>
      <c r="BA144" s="90"/>
    </row>
    <row r="145" spans="5:53">
      <c r="E145" s="90"/>
      <c r="I145" s="90"/>
      <c r="M145" s="90"/>
      <c r="Q145" s="90"/>
      <c r="U145" s="90"/>
      <c r="Y145" s="90"/>
      <c r="AC145" s="90"/>
      <c r="AG145" s="90"/>
      <c r="AK145" s="90"/>
      <c r="AO145" s="90"/>
      <c r="AS145" s="90"/>
      <c r="AW145" s="90"/>
      <c r="BA145" s="90"/>
    </row>
    <row r="146" spans="5:53">
      <c r="E146" s="90"/>
      <c r="I146" s="90"/>
      <c r="M146" s="90"/>
      <c r="Q146" s="90"/>
      <c r="U146" s="90"/>
      <c r="Y146" s="90"/>
      <c r="AC146" s="90"/>
      <c r="AG146" s="90"/>
      <c r="AK146" s="90"/>
      <c r="AO146" s="90"/>
      <c r="AS146" s="90"/>
      <c r="AW146" s="90"/>
      <c r="BA146" s="90"/>
    </row>
    <row r="147" spans="5:53">
      <c r="E147" s="90"/>
      <c r="I147" s="90"/>
      <c r="M147" s="90"/>
      <c r="Q147" s="90"/>
      <c r="U147" s="90"/>
      <c r="Y147" s="90"/>
      <c r="AC147" s="90"/>
      <c r="AG147" s="90"/>
      <c r="AK147" s="90"/>
      <c r="AO147" s="90"/>
      <c r="AS147" s="90"/>
      <c r="AW147" s="90"/>
      <c r="BA147" s="90"/>
    </row>
    <row r="148" spans="5:53">
      <c r="E148" s="90"/>
      <c r="I148" s="90"/>
      <c r="M148" s="90"/>
      <c r="Q148" s="90"/>
      <c r="U148" s="90"/>
      <c r="Y148" s="90"/>
      <c r="AC148" s="90"/>
      <c r="AG148" s="90"/>
      <c r="AK148" s="90"/>
      <c r="AO148" s="90"/>
      <c r="AS148" s="90"/>
      <c r="AW148" s="90"/>
      <c r="BA148" s="90"/>
    </row>
    <row r="149" spans="5:53">
      <c r="E149" s="90"/>
      <c r="I149" s="90"/>
      <c r="M149" s="90"/>
      <c r="Q149" s="90"/>
      <c r="U149" s="90"/>
      <c r="Y149" s="90"/>
      <c r="AC149" s="90"/>
      <c r="AG149" s="90"/>
      <c r="AK149" s="90"/>
      <c r="AO149" s="90"/>
      <c r="AS149" s="90"/>
      <c r="AW149" s="90"/>
      <c r="BA149" s="90"/>
    </row>
    <row r="150" spans="5:53">
      <c r="E150" s="90"/>
      <c r="I150" s="90"/>
      <c r="M150" s="90"/>
      <c r="Q150" s="90"/>
      <c r="U150" s="90"/>
      <c r="Y150" s="90"/>
      <c r="AC150" s="90"/>
      <c r="AG150" s="90"/>
      <c r="AK150" s="90"/>
      <c r="AO150" s="90"/>
      <c r="AS150" s="90"/>
      <c r="AW150" s="90"/>
      <c r="BA150" s="90"/>
    </row>
    <row r="151" spans="5:53">
      <c r="E151" s="90"/>
      <c r="I151" s="90"/>
      <c r="M151" s="90"/>
      <c r="Q151" s="90"/>
      <c r="U151" s="90"/>
      <c r="Y151" s="90"/>
      <c r="AC151" s="90"/>
      <c r="AG151" s="90"/>
      <c r="AK151" s="90"/>
      <c r="AO151" s="90"/>
      <c r="AS151" s="90"/>
      <c r="AW151" s="90"/>
      <c r="BA151" s="90"/>
    </row>
    <row r="152" spans="5:53">
      <c r="E152" s="90"/>
      <c r="I152" s="90"/>
      <c r="M152" s="90"/>
      <c r="Q152" s="90"/>
      <c r="U152" s="90"/>
      <c r="Y152" s="90"/>
      <c r="AC152" s="90"/>
      <c r="AG152" s="90"/>
      <c r="AK152" s="90"/>
      <c r="AO152" s="90"/>
      <c r="AS152" s="90"/>
      <c r="AW152" s="90"/>
      <c r="BA152" s="90"/>
    </row>
    <row r="153" spans="5:53">
      <c r="E153" s="90"/>
      <c r="I153" s="90"/>
      <c r="M153" s="90"/>
      <c r="Q153" s="90"/>
      <c r="U153" s="90"/>
      <c r="Y153" s="90"/>
      <c r="AC153" s="90"/>
      <c r="AG153" s="90"/>
      <c r="AK153" s="90"/>
      <c r="AO153" s="90"/>
      <c r="AS153" s="90"/>
      <c r="AW153" s="90"/>
      <c r="BA153" s="90"/>
    </row>
    <row r="154" spans="5:53">
      <c r="E154" s="90"/>
      <c r="I154" s="90"/>
      <c r="M154" s="90"/>
      <c r="Q154" s="90"/>
      <c r="U154" s="90"/>
      <c r="Y154" s="90"/>
      <c r="AC154" s="90"/>
      <c r="AG154" s="90"/>
      <c r="AK154" s="90"/>
      <c r="AO154" s="90"/>
      <c r="AS154" s="90"/>
      <c r="AW154" s="90"/>
      <c r="BA154" s="90"/>
    </row>
    <row r="155" spans="5:53">
      <c r="E155" s="90"/>
      <c r="I155" s="90"/>
      <c r="M155" s="90"/>
      <c r="Q155" s="90"/>
      <c r="U155" s="90"/>
      <c r="Y155" s="90"/>
      <c r="AC155" s="90"/>
      <c r="AG155" s="90"/>
      <c r="AK155" s="90"/>
      <c r="AO155" s="90"/>
      <c r="AS155" s="90"/>
      <c r="AW155" s="90"/>
      <c r="BA155" s="90"/>
    </row>
    <row r="156" spans="5:53">
      <c r="E156" s="90"/>
      <c r="I156" s="90"/>
      <c r="M156" s="90"/>
      <c r="Q156" s="90"/>
      <c r="U156" s="90"/>
      <c r="Y156" s="90"/>
      <c r="AC156" s="90"/>
      <c r="AG156" s="90"/>
      <c r="AK156" s="90"/>
      <c r="AO156" s="90"/>
      <c r="AS156" s="90"/>
      <c r="AW156" s="90"/>
      <c r="BA156" s="90"/>
    </row>
    <row r="157" spans="5:53">
      <c r="E157" s="90"/>
      <c r="I157" s="90"/>
      <c r="M157" s="90"/>
      <c r="Q157" s="90"/>
      <c r="U157" s="90"/>
      <c r="Y157" s="90"/>
      <c r="AC157" s="90"/>
      <c r="AG157" s="90"/>
      <c r="AK157" s="90"/>
      <c r="AO157" s="90"/>
      <c r="AS157" s="90"/>
      <c r="AW157" s="90"/>
      <c r="BA157" s="90"/>
    </row>
    <row r="158" spans="5:53">
      <c r="E158" s="90"/>
      <c r="I158" s="90"/>
      <c r="M158" s="90"/>
      <c r="Q158" s="90"/>
      <c r="U158" s="90"/>
      <c r="Y158" s="90"/>
      <c r="AC158" s="90"/>
      <c r="AG158" s="90"/>
      <c r="AK158" s="90"/>
      <c r="AO158" s="90"/>
      <c r="AS158" s="90"/>
      <c r="AW158" s="90"/>
      <c r="BA158" s="90"/>
    </row>
    <row r="159" spans="5:53">
      <c r="E159" s="90"/>
      <c r="I159" s="90"/>
      <c r="M159" s="90"/>
      <c r="Q159" s="90"/>
      <c r="U159" s="90"/>
      <c r="Y159" s="90"/>
      <c r="AC159" s="90"/>
      <c r="AG159" s="90"/>
      <c r="AK159" s="90"/>
      <c r="AO159" s="90"/>
      <c r="AS159" s="90"/>
      <c r="AW159" s="90"/>
      <c r="BA159" s="90"/>
    </row>
    <row r="160" spans="5:53">
      <c r="E160" s="90"/>
      <c r="I160" s="90"/>
      <c r="M160" s="90"/>
      <c r="Q160" s="90"/>
      <c r="U160" s="90"/>
      <c r="Y160" s="90"/>
      <c r="AC160" s="90"/>
      <c r="AG160" s="90"/>
      <c r="AK160" s="90"/>
      <c r="AO160" s="90"/>
      <c r="AS160" s="90"/>
      <c r="AW160" s="90"/>
      <c r="BA160" s="90"/>
    </row>
    <row r="161" spans="5:53">
      <c r="E161" s="90"/>
      <c r="I161" s="90"/>
      <c r="M161" s="90"/>
      <c r="Q161" s="90"/>
      <c r="U161" s="90"/>
      <c r="Y161" s="90"/>
      <c r="AC161" s="90"/>
      <c r="AG161" s="90"/>
      <c r="AK161" s="90"/>
      <c r="AO161" s="90"/>
      <c r="AS161" s="90"/>
      <c r="AW161" s="90"/>
      <c r="BA161" s="90"/>
    </row>
    <row r="162" spans="5:53">
      <c r="E162" s="90"/>
      <c r="I162" s="90"/>
      <c r="M162" s="90"/>
      <c r="Q162" s="90"/>
      <c r="U162" s="90"/>
      <c r="Y162" s="90"/>
      <c r="AC162" s="90"/>
      <c r="AG162" s="90"/>
      <c r="AK162" s="90"/>
      <c r="AO162" s="90"/>
      <c r="AS162" s="90"/>
      <c r="AW162" s="90"/>
      <c r="BA162" s="90"/>
    </row>
    <row r="163" spans="5:53">
      <c r="E163" s="90"/>
      <c r="I163" s="90"/>
      <c r="M163" s="90"/>
      <c r="Q163" s="90"/>
      <c r="U163" s="90"/>
      <c r="Y163" s="90"/>
      <c r="AC163" s="90"/>
      <c r="AG163" s="90"/>
      <c r="AK163" s="90"/>
      <c r="AO163" s="90"/>
      <c r="AS163" s="90"/>
      <c r="AW163" s="90"/>
      <c r="BA163" s="90"/>
    </row>
    <row r="164" spans="5:53">
      <c r="E164" s="90"/>
      <c r="I164" s="90"/>
      <c r="M164" s="90"/>
      <c r="Q164" s="90"/>
      <c r="U164" s="90"/>
      <c r="Y164" s="90"/>
      <c r="AC164" s="90"/>
      <c r="AG164" s="90"/>
      <c r="AK164" s="90"/>
      <c r="AO164" s="90"/>
      <c r="AS164" s="90"/>
      <c r="AW164" s="90"/>
      <c r="BA164" s="90"/>
    </row>
    <row r="165" spans="5:53">
      <c r="E165" s="90"/>
      <c r="I165" s="90"/>
      <c r="M165" s="90"/>
      <c r="Q165" s="90"/>
      <c r="U165" s="90"/>
      <c r="Y165" s="90"/>
      <c r="AC165" s="90"/>
      <c r="AG165" s="90"/>
      <c r="AK165" s="90"/>
      <c r="AO165" s="90"/>
      <c r="AS165" s="90"/>
      <c r="AW165" s="90"/>
      <c r="BA165" s="90"/>
    </row>
    <row r="166" spans="5:53">
      <c r="E166" s="90"/>
      <c r="I166" s="90"/>
      <c r="M166" s="90"/>
      <c r="Q166" s="90"/>
      <c r="U166" s="90"/>
      <c r="Y166" s="90"/>
      <c r="AC166" s="90"/>
      <c r="AG166" s="90"/>
      <c r="AK166" s="90"/>
      <c r="AO166" s="90"/>
      <c r="AS166" s="90"/>
      <c r="AW166" s="90"/>
      <c r="BA166" s="90"/>
    </row>
    <row r="167" spans="5:53">
      <c r="E167" s="90"/>
      <c r="I167" s="90"/>
      <c r="M167" s="90"/>
      <c r="Q167" s="90"/>
      <c r="U167" s="90"/>
      <c r="Y167" s="90"/>
      <c r="AC167" s="90"/>
      <c r="AG167" s="90"/>
      <c r="AK167" s="90"/>
      <c r="AO167" s="90"/>
      <c r="AS167" s="90"/>
      <c r="AW167" s="90"/>
      <c r="BA167" s="90"/>
    </row>
    <row r="168" spans="5:53">
      <c r="E168" s="90"/>
      <c r="I168" s="90"/>
      <c r="M168" s="90"/>
      <c r="Q168" s="90"/>
      <c r="U168" s="90"/>
      <c r="Y168" s="90"/>
      <c r="AC168" s="90"/>
      <c r="AG168" s="90"/>
      <c r="AK168" s="90"/>
      <c r="AO168" s="90"/>
      <c r="AS168" s="90"/>
      <c r="AW168" s="90"/>
      <c r="BA168" s="90"/>
    </row>
    <row r="169" spans="5:53">
      <c r="E169" s="90"/>
      <c r="I169" s="90"/>
      <c r="M169" s="90"/>
      <c r="Q169" s="90"/>
      <c r="U169" s="90"/>
      <c r="Y169" s="90"/>
      <c r="AC169" s="90"/>
      <c r="AG169" s="90"/>
      <c r="AK169" s="90"/>
      <c r="AO169" s="90"/>
      <c r="AS169" s="90"/>
      <c r="AW169" s="90"/>
      <c r="BA169" s="90"/>
    </row>
    <row r="170" spans="5:53">
      <c r="E170" s="90"/>
      <c r="I170" s="90"/>
      <c r="M170" s="90"/>
      <c r="Q170" s="90"/>
      <c r="U170" s="90"/>
      <c r="Y170" s="90"/>
      <c r="AC170" s="90"/>
      <c r="AG170" s="90"/>
      <c r="AK170" s="90"/>
      <c r="AO170" s="90"/>
      <c r="AS170" s="90"/>
      <c r="AW170" s="90"/>
      <c r="BA170" s="90"/>
    </row>
    <row r="171" spans="5:53">
      <c r="E171" s="90"/>
      <c r="I171" s="90"/>
      <c r="M171" s="90"/>
      <c r="Q171" s="90"/>
      <c r="U171" s="90"/>
      <c r="Y171" s="90"/>
      <c r="AC171" s="90"/>
      <c r="AG171" s="90"/>
      <c r="AK171" s="90"/>
      <c r="AO171" s="90"/>
      <c r="AS171" s="90"/>
      <c r="AW171" s="90"/>
      <c r="BA171" s="90"/>
    </row>
    <row r="172" spans="5:53">
      <c r="E172" s="90"/>
      <c r="I172" s="90"/>
      <c r="M172" s="90"/>
      <c r="Q172" s="90"/>
      <c r="U172" s="90"/>
      <c r="Y172" s="90"/>
      <c r="AC172" s="90"/>
      <c r="AG172" s="90"/>
      <c r="AK172" s="90"/>
      <c r="AO172" s="90"/>
      <c r="AS172" s="90"/>
      <c r="AW172" s="90"/>
      <c r="BA172" s="90"/>
    </row>
    <row r="173" spans="5:53">
      <c r="E173" s="90"/>
      <c r="I173" s="90"/>
      <c r="M173" s="90"/>
      <c r="Q173" s="90"/>
      <c r="U173" s="90"/>
      <c r="Y173" s="90"/>
      <c r="AC173" s="90"/>
      <c r="AG173" s="90"/>
      <c r="AK173" s="90"/>
      <c r="AO173" s="90"/>
      <c r="AS173" s="90"/>
      <c r="AW173" s="90"/>
      <c r="BA173" s="90"/>
    </row>
    <row r="174" spans="5:53">
      <c r="E174" s="90"/>
      <c r="I174" s="90"/>
      <c r="M174" s="90"/>
      <c r="Q174" s="90"/>
      <c r="U174" s="90"/>
      <c r="Y174" s="90"/>
      <c r="AC174" s="90"/>
      <c r="AG174" s="90"/>
      <c r="AK174" s="90"/>
      <c r="AO174" s="90"/>
      <c r="AS174" s="90"/>
      <c r="AW174" s="90"/>
      <c r="BA174" s="90"/>
    </row>
    <row r="175" spans="5:53">
      <c r="E175" s="90"/>
      <c r="I175" s="90"/>
      <c r="M175" s="90"/>
      <c r="Q175" s="90"/>
      <c r="U175" s="90"/>
      <c r="Y175" s="90"/>
      <c r="AC175" s="90"/>
      <c r="AG175" s="90"/>
      <c r="AK175" s="90"/>
      <c r="AO175" s="90"/>
      <c r="AS175" s="90"/>
      <c r="AW175" s="90"/>
      <c r="BA175" s="90"/>
    </row>
    <row r="176" spans="5:53">
      <c r="E176" s="90"/>
      <c r="I176" s="90"/>
      <c r="M176" s="90"/>
      <c r="Q176" s="90"/>
      <c r="U176" s="90"/>
      <c r="Y176" s="90"/>
      <c r="AC176" s="90"/>
      <c r="AG176" s="90"/>
      <c r="AK176" s="90"/>
      <c r="AO176" s="90"/>
      <c r="AS176" s="90"/>
      <c r="AW176" s="90"/>
      <c r="BA176" s="90"/>
    </row>
    <row r="177" spans="5:53">
      <c r="E177" s="90"/>
      <c r="I177" s="90"/>
      <c r="M177" s="90"/>
      <c r="Q177" s="90"/>
      <c r="U177" s="90"/>
      <c r="Y177" s="90"/>
      <c r="AC177" s="90"/>
      <c r="AG177" s="90"/>
      <c r="AK177" s="90"/>
      <c r="AO177" s="90"/>
      <c r="AS177" s="90"/>
      <c r="AW177" s="90"/>
      <c r="BA177" s="90"/>
    </row>
    <row r="178" spans="5:53">
      <c r="E178" s="90"/>
      <c r="I178" s="90"/>
      <c r="M178" s="90"/>
      <c r="Q178" s="90"/>
      <c r="U178" s="90"/>
      <c r="Y178" s="90"/>
      <c r="AC178" s="90"/>
      <c r="AG178" s="90"/>
      <c r="AK178" s="90"/>
      <c r="AO178" s="90"/>
      <c r="AS178" s="90"/>
      <c r="AW178" s="90"/>
      <c r="BA178" s="90"/>
    </row>
    <row r="179" spans="5:53">
      <c r="E179" s="90"/>
      <c r="I179" s="90"/>
      <c r="M179" s="90"/>
      <c r="Q179" s="90"/>
      <c r="U179" s="90"/>
      <c r="Y179" s="90"/>
      <c r="AC179" s="90"/>
      <c r="AG179" s="90"/>
      <c r="AK179" s="90"/>
      <c r="AO179" s="90"/>
      <c r="AS179" s="90"/>
      <c r="AW179" s="90"/>
      <c r="BA179" s="90"/>
    </row>
    <row r="180" spans="5:53">
      <c r="E180" s="90"/>
      <c r="I180" s="90"/>
      <c r="M180" s="90"/>
      <c r="Q180" s="90"/>
      <c r="U180" s="90"/>
      <c r="Y180" s="90"/>
      <c r="AC180" s="90"/>
      <c r="AG180" s="90"/>
      <c r="AK180" s="90"/>
      <c r="AO180" s="90"/>
      <c r="AS180" s="90"/>
      <c r="AW180" s="90"/>
      <c r="BA180" s="90"/>
    </row>
    <row r="181" spans="5:53">
      <c r="E181" s="90"/>
      <c r="I181" s="90"/>
      <c r="M181" s="90"/>
      <c r="Q181" s="90"/>
      <c r="U181" s="90"/>
      <c r="Y181" s="90"/>
      <c r="AC181" s="90"/>
      <c r="AG181" s="90"/>
      <c r="AK181" s="90"/>
      <c r="AO181" s="90"/>
      <c r="AS181" s="90"/>
      <c r="AW181" s="90"/>
      <c r="BA181" s="90"/>
    </row>
    <row r="182" spans="5:53">
      <c r="E182" s="90"/>
      <c r="I182" s="90"/>
      <c r="M182" s="90"/>
      <c r="Q182" s="90"/>
      <c r="U182" s="90"/>
      <c r="Y182" s="90"/>
      <c r="AC182" s="90"/>
      <c r="AG182" s="90"/>
      <c r="AK182" s="90"/>
      <c r="AO182" s="90"/>
      <c r="AS182" s="90"/>
      <c r="AW182" s="90"/>
      <c r="BA182" s="90"/>
    </row>
    <row r="183" spans="5:53">
      <c r="E183" s="90"/>
      <c r="I183" s="90"/>
      <c r="M183" s="90"/>
      <c r="Q183" s="90"/>
      <c r="U183" s="90"/>
      <c r="Y183" s="90"/>
      <c r="AC183" s="90"/>
      <c r="AG183" s="90"/>
      <c r="AK183" s="90"/>
      <c r="AO183" s="90"/>
      <c r="AS183" s="90"/>
      <c r="AW183" s="90"/>
      <c r="BA183" s="90"/>
    </row>
    <row r="184" spans="5:53">
      <c r="E184" s="90"/>
      <c r="I184" s="90"/>
      <c r="M184" s="90"/>
      <c r="Q184" s="90"/>
      <c r="U184" s="90"/>
      <c r="Y184" s="90"/>
      <c r="AC184" s="90"/>
      <c r="AG184" s="90"/>
      <c r="AK184" s="90"/>
      <c r="AO184" s="90"/>
      <c r="AS184" s="90"/>
      <c r="AW184" s="90"/>
      <c r="BA184" s="90"/>
    </row>
    <row r="185" spans="5:53">
      <c r="E185" s="90"/>
      <c r="I185" s="90"/>
      <c r="M185" s="90"/>
      <c r="Q185" s="90"/>
      <c r="U185" s="90"/>
      <c r="Y185" s="90"/>
      <c r="AC185" s="90"/>
      <c r="AG185" s="90"/>
      <c r="AK185" s="90"/>
      <c r="AO185" s="90"/>
      <c r="AS185" s="90"/>
      <c r="AW185" s="90"/>
      <c r="BA185" s="90"/>
    </row>
    <row r="186" spans="5:53">
      <c r="E186" s="90"/>
      <c r="I186" s="90"/>
      <c r="M186" s="90"/>
      <c r="Q186" s="90"/>
      <c r="U186" s="90"/>
      <c r="Y186" s="90"/>
      <c r="AC186" s="90"/>
      <c r="AG186" s="90"/>
      <c r="AK186" s="90"/>
      <c r="AO186" s="90"/>
      <c r="AS186" s="90"/>
      <c r="AW186" s="90"/>
      <c r="BA186" s="90"/>
    </row>
    <row r="187" spans="5:53">
      <c r="E187" s="90"/>
      <c r="I187" s="90"/>
      <c r="M187" s="90"/>
      <c r="Q187" s="90"/>
      <c r="U187" s="90"/>
      <c r="Y187" s="90"/>
      <c r="AC187" s="90"/>
      <c r="AG187" s="90"/>
      <c r="AK187" s="90"/>
      <c r="AO187" s="90"/>
      <c r="AS187" s="90"/>
      <c r="AW187" s="90"/>
      <c r="BA187" s="90"/>
    </row>
    <row r="188" spans="5:53">
      <c r="E188" s="90"/>
      <c r="I188" s="90"/>
      <c r="M188" s="90"/>
      <c r="Q188" s="90"/>
      <c r="U188" s="90"/>
      <c r="Y188" s="90"/>
      <c r="AC188" s="90"/>
      <c r="AG188" s="90"/>
      <c r="AK188" s="90"/>
      <c r="AO188" s="90"/>
      <c r="AS188" s="90"/>
      <c r="AW188" s="90"/>
      <c r="BA188" s="90"/>
    </row>
    <row r="189" spans="5:53">
      <c r="E189" s="90"/>
      <c r="I189" s="90"/>
      <c r="M189" s="90"/>
      <c r="Q189" s="90"/>
      <c r="U189" s="90"/>
      <c r="Y189" s="90"/>
      <c r="AC189" s="90"/>
      <c r="AG189" s="90"/>
      <c r="AK189" s="90"/>
      <c r="AO189" s="90"/>
      <c r="AS189" s="90"/>
      <c r="AW189" s="90"/>
      <c r="BA189" s="90"/>
    </row>
    <row r="190" spans="5:53">
      <c r="E190" s="90"/>
      <c r="I190" s="90"/>
      <c r="M190" s="90"/>
      <c r="Q190" s="90"/>
      <c r="U190" s="90"/>
      <c r="Y190" s="90"/>
      <c r="AC190" s="90"/>
      <c r="AG190" s="90"/>
      <c r="AK190" s="90"/>
      <c r="AO190" s="90"/>
      <c r="AS190" s="90"/>
      <c r="AW190" s="90"/>
      <c r="BA190" s="90"/>
    </row>
    <row r="191" spans="5:53">
      <c r="E191" s="90"/>
      <c r="I191" s="90"/>
      <c r="M191" s="90"/>
      <c r="Q191" s="90"/>
      <c r="U191" s="90"/>
      <c r="Y191" s="90"/>
      <c r="AC191" s="90"/>
      <c r="AG191" s="90"/>
      <c r="AK191" s="90"/>
      <c r="AO191" s="90"/>
      <c r="AS191" s="90"/>
      <c r="AW191" s="90"/>
      <c r="BA191" s="90"/>
    </row>
    <row r="192" spans="5:53">
      <c r="E192" s="90"/>
      <c r="I192" s="90"/>
      <c r="M192" s="90"/>
      <c r="Q192" s="90"/>
      <c r="U192" s="90"/>
      <c r="Y192" s="90"/>
      <c r="AC192" s="90"/>
      <c r="AG192" s="90"/>
      <c r="AK192" s="90"/>
      <c r="AO192" s="90"/>
      <c r="AS192" s="90"/>
      <c r="AW192" s="90"/>
      <c r="BA192" s="90"/>
    </row>
    <row r="193" spans="5:53">
      <c r="E193" s="90"/>
      <c r="I193" s="90"/>
      <c r="M193" s="90"/>
      <c r="Q193" s="90"/>
      <c r="U193" s="90"/>
      <c r="Y193" s="90"/>
      <c r="AC193" s="90"/>
      <c r="AG193" s="90"/>
      <c r="AK193" s="90"/>
      <c r="AO193" s="90"/>
      <c r="AS193" s="90"/>
      <c r="AW193" s="90"/>
      <c r="BA193" s="90"/>
    </row>
    <row r="194" spans="5:53">
      <c r="E194" s="90"/>
      <c r="I194" s="90"/>
      <c r="M194" s="90"/>
      <c r="Q194" s="90"/>
      <c r="U194" s="90"/>
      <c r="Y194" s="90"/>
      <c r="AC194" s="90"/>
      <c r="AG194" s="90"/>
      <c r="AK194" s="90"/>
      <c r="AO194" s="90"/>
      <c r="AS194" s="90"/>
      <c r="AW194" s="90"/>
      <c r="BA194" s="90"/>
    </row>
    <row r="195" spans="5:53">
      <c r="E195" s="90"/>
      <c r="I195" s="90"/>
      <c r="M195" s="90"/>
      <c r="Q195" s="90"/>
      <c r="U195" s="90"/>
      <c r="Y195" s="90"/>
      <c r="AC195" s="90"/>
      <c r="AG195" s="90"/>
      <c r="AK195" s="90"/>
      <c r="AO195" s="90"/>
      <c r="AS195" s="90"/>
      <c r="AW195" s="90"/>
      <c r="BA195" s="90"/>
    </row>
    <row r="196" spans="5:53">
      <c r="E196" s="90"/>
      <c r="I196" s="90"/>
      <c r="M196" s="90"/>
      <c r="Q196" s="90"/>
      <c r="U196" s="90"/>
      <c r="Y196" s="90"/>
      <c r="AC196" s="90"/>
      <c r="AG196" s="90"/>
      <c r="AK196" s="90"/>
      <c r="AO196" s="90"/>
      <c r="AS196" s="90"/>
      <c r="AW196" s="90"/>
      <c r="BA196" s="90"/>
    </row>
    <row r="197" spans="5:53">
      <c r="E197" s="90"/>
      <c r="I197" s="90"/>
      <c r="M197" s="90"/>
      <c r="Q197" s="90"/>
      <c r="U197" s="90"/>
      <c r="Y197" s="90"/>
      <c r="AC197" s="90"/>
      <c r="AG197" s="90"/>
      <c r="AK197" s="90"/>
      <c r="AO197" s="90"/>
      <c r="AS197" s="90"/>
      <c r="AW197" s="90"/>
      <c r="BA197" s="90"/>
    </row>
    <row r="198" spans="5:53">
      <c r="E198" s="90"/>
      <c r="I198" s="90"/>
      <c r="M198" s="90"/>
      <c r="Q198" s="90"/>
      <c r="U198" s="90"/>
      <c r="Y198" s="90"/>
      <c r="AC198" s="90"/>
      <c r="AG198" s="90"/>
      <c r="AK198" s="90"/>
      <c r="AO198" s="90"/>
      <c r="AS198" s="90"/>
      <c r="AW198" s="90"/>
      <c r="BA198" s="90"/>
    </row>
    <row r="199" spans="5:53">
      <c r="E199" s="90"/>
      <c r="I199" s="90"/>
      <c r="M199" s="90"/>
      <c r="Q199" s="90"/>
      <c r="U199" s="90"/>
      <c r="Y199" s="90"/>
      <c r="AC199" s="90"/>
      <c r="AG199" s="90"/>
      <c r="AK199" s="90"/>
      <c r="AO199" s="90"/>
      <c r="AS199" s="90"/>
      <c r="AW199" s="90"/>
      <c r="BA199" s="90"/>
    </row>
    <row r="200" spans="5:53">
      <c r="E200" s="90"/>
      <c r="I200" s="90"/>
      <c r="M200" s="90"/>
      <c r="Q200" s="90"/>
      <c r="U200" s="90"/>
      <c r="Y200" s="90"/>
      <c r="AC200" s="90"/>
      <c r="AG200" s="90"/>
      <c r="AK200" s="90"/>
      <c r="AO200" s="90"/>
      <c r="AS200" s="90"/>
      <c r="AW200" s="90"/>
      <c r="BA200" s="90"/>
    </row>
    <row r="201" spans="5:53">
      <c r="E201" s="90"/>
      <c r="I201" s="90"/>
      <c r="M201" s="90"/>
      <c r="Q201" s="90"/>
      <c r="U201" s="90"/>
      <c r="Y201" s="90"/>
      <c r="AC201" s="90"/>
      <c r="AG201" s="90"/>
      <c r="AK201" s="90"/>
      <c r="AO201" s="90"/>
      <c r="AS201" s="90"/>
      <c r="AW201" s="90"/>
      <c r="BA201" s="90"/>
    </row>
    <row r="202" spans="5:53">
      <c r="E202" s="90"/>
      <c r="I202" s="90"/>
      <c r="M202" s="90"/>
      <c r="Q202" s="90"/>
      <c r="U202" s="90"/>
      <c r="Y202" s="90"/>
      <c r="AC202" s="90"/>
      <c r="AG202" s="90"/>
      <c r="AK202" s="90"/>
      <c r="AO202" s="90"/>
      <c r="AS202" s="90"/>
      <c r="AW202" s="90"/>
      <c r="BA202" s="90"/>
    </row>
  </sheetData>
  <sheetProtection algorithmName="SHA-512" hashValue="RqBQ1mhgRT/FAKri+ApA26eFZYM0sh9Z+taCz3IZHHudsW6Cmghi1bvb1yX9KEvf1K4TPHT5Xm847ywXvTrXww==" saltValue="tSiI/1mo+2vh9tIZnacdeg==" spinCount="100000" sheet="1" objects="1" scenarios="1"/>
  <sortState xmlns:xlrd2="http://schemas.microsoft.com/office/spreadsheetml/2017/richdata2" ref="AZ3:BB3">
    <sortCondition ref="AZ2"/>
  </sortState>
  <dataValidations count="2">
    <dataValidation type="list" allowBlank="1" showInputMessage="1" showErrorMessage="1" sqref="AO3 AW3 BA3 AS3 Y3 I3:I4 E3:E7 AC3 M3:M13 AG3 U3 AK3 Q3:Q11" xr:uid="{00000000-0002-0000-0000-000000000000}">
      <formula1>"x"</formula1>
    </dataValidation>
    <dataValidation type="list" allowBlank="1" showInputMessage="1" showErrorMessage="1" sqref="B3" xr:uid="{00000000-0002-0000-0000-000001000000}">
      <formula1>Agents</formula1>
    </dataValidation>
  </dataValidations>
  <pageMargins left="0.7" right="0.7" top="0.75" bottom="0.75" header="0.3" footer="0.3"/>
  <pageSetup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bUNK">
              <controlPr defaultSize="0" autoFill="0" autoLine="0" autoPict="0">
                <anchor>
                  <from>
                    <xdr:col>34</xdr:col>
                    <xdr:colOff>91440</xdr:colOff>
                    <xdr:row>0</xdr:row>
                    <xdr:rowOff>1242060</xdr:rowOff>
                  </from>
                  <to>
                    <xdr:col>36</xdr:col>
                    <xdr:colOff>396240</xdr:colOff>
                    <xdr:row>0</xdr:row>
                    <xdr:rowOff>1470660</xdr:rowOff>
                  </to>
                </anchor>
              </controlPr>
            </control>
          </mc:Choice>
        </mc:AlternateContent>
        <mc:AlternateContent xmlns:mc="http://schemas.openxmlformats.org/markup-compatibility/2006">
          <mc:Choice Requires="x14">
            <control shapeId="1026" r:id="rId5" name="cbUNC">
              <controlPr defaultSize="0" autoFill="0" autoLine="0" autoPict="0">
                <anchor>
                  <from>
                    <xdr:col>34</xdr:col>
                    <xdr:colOff>91440</xdr:colOff>
                    <xdr:row>0</xdr:row>
                    <xdr:rowOff>1432560</xdr:rowOff>
                  </from>
                  <to>
                    <xdr:col>36</xdr:col>
                    <xdr:colOff>396240</xdr:colOff>
                    <xdr:row>0</xdr:row>
                    <xdr:rowOff>1661160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BK1"/>
  <sheetViews>
    <sheetView topLeftCell="Q1" workbookViewId="0">
      <selection activeCell="BO3" sqref="BO3"/>
    </sheetView>
  </sheetViews>
  <sheetFormatPr defaultRowHeight="14.4"/>
  <cols>
    <col min="1" max="16" width="9.109375" hidden="1" customWidth="1"/>
    <col min="17" max="17" width="9.109375" customWidth="1"/>
    <col min="18" max="63" width="9.109375" hidden="1" customWidth="1"/>
    <col min="64" max="64" width="0" hidden="1" customWidth="1"/>
  </cols>
  <sheetData>
    <row r="1" spans="17:17">
      <c r="Q1" s="87" t="s">
        <v>8</v>
      </c>
    </row>
  </sheetData>
  <autoFilter ref="A1:BM2"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9" tint="-0.249977111117893"/>
  </sheetPr>
  <dimension ref="B2:L53"/>
  <sheetViews>
    <sheetView showGridLines="0" showRowColHeaders="0" topLeftCell="C1" zoomScale="120" zoomScaleNormal="120" workbookViewId="0"/>
  </sheetViews>
  <sheetFormatPr defaultRowHeight="14.4"/>
  <cols>
    <col min="1" max="1" width="5.5546875" customWidth="1"/>
    <col min="2" max="2" width="11" bestFit="1" customWidth="1"/>
    <col min="3" max="3" width="32.88671875" bestFit="1" customWidth="1"/>
    <col min="4" max="4" width="16.33203125" bestFit="1" customWidth="1"/>
    <col min="5" max="5" width="17.109375" bestFit="1" customWidth="1"/>
    <col min="6" max="6" width="19.6640625" bestFit="1" customWidth="1"/>
    <col min="7" max="7" width="20.88671875" bestFit="1" customWidth="1"/>
    <col min="8" max="8" width="17.44140625" bestFit="1" customWidth="1"/>
    <col min="9" max="9" width="8.44140625" bestFit="1" customWidth="1"/>
    <col min="10" max="10" width="19.109375" bestFit="1" customWidth="1"/>
    <col min="11" max="11" width="17.33203125" bestFit="1" customWidth="1"/>
    <col min="12" max="12" width="17.6640625" customWidth="1"/>
    <col min="13" max="13" width="8" bestFit="1" customWidth="1"/>
    <col min="14" max="14" width="11.5546875" bestFit="1" customWidth="1"/>
    <col min="25" max="25" width="10.109375" bestFit="1" customWidth="1"/>
  </cols>
  <sheetData>
    <row r="2" spans="2:12">
      <c r="D2" s="62" t="s">
        <v>112</v>
      </c>
      <c r="E2" s="39">
        <v>741</v>
      </c>
      <c r="G2" s="62" t="s">
        <v>481</v>
      </c>
      <c r="H2" s="96"/>
      <c r="L2" s="135" t="str">
        <f ca="1">"Total Categories: "&amp; output_catcount</f>
        <v>Total Categories: 40</v>
      </c>
    </row>
    <row r="3" spans="2:12">
      <c r="L3" s="88" t="s">
        <v>480</v>
      </c>
    </row>
    <row r="4" spans="2:12">
      <c r="L4" s="97">
        <v>40</v>
      </c>
    </row>
    <row r="6" spans="2:12">
      <c r="B6" s="129"/>
      <c r="D6" s="21"/>
      <c r="E6" s="79" t="s">
        <v>113</v>
      </c>
      <c r="F6" s="74" t="s">
        <v>114</v>
      </c>
      <c r="G6" s="41" t="s">
        <v>108</v>
      </c>
      <c r="H6" s="41" t="s">
        <v>110</v>
      </c>
      <c r="I6" s="120" t="s">
        <v>89</v>
      </c>
      <c r="J6" s="79" t="s">
        <v>584</v>
      </c>
      <c r="K6" s="122" t="s">
        <v>583</v>
      </c>
    </row>
    <row r="7" spans="2:12">
      <c r="B7" s="129"/>
      <c r="D7" s="75" t="s">
        <v>92</v>
      </c>
      <c r="E7" s="30">
        <v>229</v>
      </c>
      <c r="F7" s="76">
        <v>0.13070776255707764</v>
      </c>
      <c r="G7" s="28">
        <v>185</v>
      </c>
      <c r="H7" s="76">
        <v>0.24966261808367071</v>
      </c>
      <c r="I7" s="119"/>
      <c r="J7" s="123"/>
      <c r="K7" s="124"/>
    </row>
    <row r="8" spans="2:12">
      <c r="D8" s="77" t="s">
        <v>93</v>
      </c>
      <c r="E8" s="33">
        <v>846</v>
      </c>
      <c r="F8" s="78">
        <v>0.48287671232876711</v>
      </c>
      <c r="G8" s="31">
        <v>546</v>
      </c>
      <c r="H8" s="78">
        <v>0.73684210526315785</v>
      </c>
      <c r="I8" s="121"/>
      <c r="J8" s="125"/>
      <c r="K8" s="126"/>
    </row>
    <row r="9" spans="2:12">
      <c r="D9" s="75" t="s">
        <v>101</v>
      </c>
      <c r="E9" s="30">
        <v>677</v>
      </c>
      <c r="F9" s="76">
        <v>0.38641552511415528</v>
      </c>
      <c r="G9" s="28">
        <v>451</v>
      </c>
      <c r="H9" s="76">
        <v>0.60863697705802966</v>
      </c>
      <c r="I9" s="119"/>
      <c r="J9" s="123"/>
      <c r="K9" s="124"/>
    </row>
    <row r="10" spans="2:12">
      <c r="D10" s="77" t="s">
        <v>107</v>
      </c>
      <c r="E10" s="33">
        <v>0</v>
      </c>
      <c r="F10" s="78">
        <v>0</v>
      </c>
      <c r="G10" s="31">
        <v>0</v>
      </c>
      <c r="H10" s="78">
        <v>0</v>
      </c>
      <c r="I10" s="121"/>
      <c r="J10" s="125"/>
      <c r="K10" s="126"/>
    </row>
    <row r="11" spans="2:12">
      <c r="B11" s="40"/>
      <c r="C11" s="40"/>
      <c r="D11" s="40"/>
      <c r="E11" s="40"/>
      <c r="F11" s="40"/>
      <c r="G11" s="40"/>
      <c r="H11" s="40"/>
    </row>
    <row r="12" spans="2:12">
      <c r="B12" s="84"/>
      <c r="C12" s="40"/>
      <c r="D12" s="40"/>
      <c r="E12" s="40"/>
      <c r="F12" s="40"/>
      <c r="G12" s="40"/>
      <c r="H12" s="40"/>
      <c r="L12" s="83" t="s">
        <v>5765</v>
      </c>
    </row>
    <row r="13" spans="2:12">
      <c r="B13" s="148" t="s">
        <v>1</v>
      </c>
      <c r="C13" s="148" t="s">
        <v>84</v>
      </c>
      <c r="D13" s="148" t="s">
        <v>90</v>
      </c>
      <c r="E13" s="64" t="s">
        <v>85</v>
      </c>
      <c r="F13" s="82" t="s">
        <v>87</v>
      </c>
      <c r="G13" s="65" t="s">
        <v>478</v>
      </c>
      <c r="H13" s="81" t="s">
        <v>88</v>
      </c>
      <c r="I13" s="80" t="s">
        <v>89</v>
      </c>
      <c r="J13" s="59" t="s">
        <v>479</v>
      </c>
      <c r="K13" s="80" t="s">
        <v>584</v>
      </c>
      <c r="L13" s="80" t="s">
        <v>583</v>
      </c>
    </row>
    <row r="14" spans="2:12">
      <c r="B14" s="153" t="s">
        <v>154</v>
      </c>
      <c r="C14" s="42" t="s">
        <v>468</v>
      </c>
      <c r="D14" s="42" t="s">
        <v>101</v>
      </c>
      <c r="E14" s="70">
        <v>212</v>
      </c>
      <c r="F14" s="66">
        <v>0.12100456621004566</v>
      </c>
      <c r="G14" s="67">
        <v>0.12100456621004566</v>
      </c>
      <c r="H14" s="72">
        <v>0.28609986504723345</v>
      </c>
      <c r="I14" s="43"/>
      <c r="J14" s="43"/>
      <c r="K14" s="104"/>
      <c r="L14" s="104"/>
    </row>
    <row r="15" spans="2:12">
      <c r="B15" s="61" t="s">
        <v>507</v>
      </c>
      <c r="C15" s="61" t="s">
        <v>815</v>
      </c>
      <c r="D15" s="61" t="s">
        <v>93</v>
      </c>
      <c r="E15" s="71">
        <v>167</v>
      </c>
      <c r="F15" s="68">
        <v>9.5319634703196349E-2</v>
      </c>
      <c r="G15" s="69">
        <v>0.216324200913242</v>
      </c>
      <c r="H15" s="73">
        <v>0.2253711201079622</v>
      </c>
      <c r="I15" s="60"/>
      <c r="J15" s="60"/>
      <c r="K15" s="105"/>
      <c r="L15" s="105"/>
    </row>
    <row r="16" spans="2:12">
      <c r="B16" s="153" t="s">
        <v>164</v>
      </c>
      <c r="C16" s="42" t="s">
        <v>633</v>
      </c>
      <c r="D16" s="42" t="s">
        <v>101</v>
      </c>
      <c r="E16" s="70">
        <v>162</v>
      </c>
      <c r="F16" s="66">
        <v>9.2465753424657529E-2</v>
      </c>
      <c r="G16" s="67">
        <v>0.30878995433789952</v>
      </c>
      <c r="H16" s="72">
        <v>0.21862348178137653</v>
      </c>
      <c r="I16" s="43"/>
      <c r="J16" s="43"/>
      <c r="K16" s="104"/>
      <c r="L16" s="104"/>
    </row>
    <row r="17" spans="2:12">
      <c r="B17" s="61" t="s">
        <v>2467</v>
      </c>
      <c r="C17" s="61" t="s">
        <v>3543</v>
      </c>
      <c r="D17" s="61" t="s">
        <v>93</v>
      </c>
      <c r="E17" s="71">
        <v>140</v>
      </c>
      <c r="F17" s="68">
        <v>7.9908675799086754E-2</v>
      </c>
      <c r="G17" s="69">
        <v>0.38869863013698625</v>
      </c>
      <c r="H17" s="73">
        <v>0.18893387314439947</v>
      </c>
      <c r="I17" s="60"/>
      <c r="J17" s="60"/>
      <c r="K17" s="105"/>
      <c r="L17" s="105"/>
    </row>
    <row r="18" spans="2:12">
      <c r="B18" s="153" t="s">
        <v>551</v>
      </c>
      <c r="C18" s="42" t="s">
        <v>3383</v>
      </c>
      <c r="D18" s="42" t="s">
        <v>93</v>
      </c>
      <c r="E18" s="70">
        <v>123</v>
      </c>
      <c r="F18" s="66">
        <v>7.0205479452054798E-2</v>
      </c>
      <c r="G18" s="67">
        <v>0.45890410958904104</v>
      </c>
      <c r="H18" s="72">
        <v>0.16599190283400811</v>
      </c>
      <c r="I18" s="43"/>
      <c r="J18" s="43"/>
      <c r="K18" s="104"/>
      <c r="L18" s="104"/>
    </row>
    <row r="19" spans="2:12">
      <c r="B19" s="61" t="s">
        <v>671</v>
      </c>
      <c r="C19" s="61" t="s">
        <v>3134</v>
      </c>
      <c r="D19" s="61" t="s">
        <v>101</v>
      </c>
      <c r="E19" s="71">
        <v>111</v>
      </c>
      <c r="F19" s="68">
        <v>6.3356164383561647E-2</v>
      </c>
      <c r="G19" s="69">
        <v>0.52226027397260266</v>
      </c>
      <c r="H19" s="73">
        <v>0.14979757085020243</v>
      </c>
      <c r="I19" s="60"/>
      <c r="J19" s="60"/>
      <c r="K19" s="105"/>
      <c r="L19" s="105"/>
    </row>
    <row r="20" spans="2:12">
      <c r="B20" s="153" t="s">
        <v>159</v>
      </c>
      <c r="C20" s="42" t="s">
        <v>35</v>
      </c>
      <c r="D20" s="42" t="s">
        <v>101</v>
      </c>
      <c r="E20" s="70">
        <v>93</v>
      </c>
      <c r="F20" s="66">
        <v>5.3082191780821915E-2</v>
      </c>
      <c r="G20" s="67">
        <v>0.57534246575342463</v>
      </c>
      <c r="H20" s="72">
        <v>0.12550607287449392</v>
      </c>
      <c r="I20" s="43"/>
      <c r="J20" s="43"/>
      <c r="K20" s="104"/>
      <c r="L20" s="104"/>
    </row>
    <row r="21" spans="2:12">
      <c r="B21" s="61" t="s">
        <v>155</v>
      </c>
      <c r="C21" s="61" t="s">
        <v>621</v>
      </c>
      <c r="D21" s="61" t="s">
        <v>93</v>
      </c>
      <c r="E21" s="71">
        <v>90</v>
      </c>
      <c r="F21" s="68">
        <v>5.1369863013698627E-2</v>
      </c>
      <c r="G21" s="69">
        <v>0.62671232876712324</v>
      </c>
      <c r="H21" s="73">
        <v>0.1214574898785425</v>
      </c>
      <c r="I21" s="60"/>
      <c r="J21" s="60"/>
      <c r="K21" s="105"/>
      <c r="L21" s="105"/>
    </row>
    <row r="22" spans="2:12">
      <c r="B22" s="153" t="s">
        <v>151</v>
      </c>
      <c r="C22" s="42" t="s">
        <v>2047</v>
      </c>
      <c r="D22" s="42" t="s">
        <v>92</v>
      </c>
      <c r="E22" s="70">
        <v>82</v>
      </c>
      <c r="F22" s="66">
        <v>4.6803652968036527E-2</v>
      </c>
      <c r="G22" s="67">
        <v>0.67351598173515981</v>
      </c>
      <c r="H22" s="72">
        <v>0.1106612685560054</v>
      </c>
      <c r="I22" s="43"/>
      <c r="J22" s="43"/>
      <c r="K22" s="104"/>
      <c r="L22" s="104"/>
    </row>
    <row r="23" spans="2:12">
      <c r="B23" s="61" t="s">
        <v>174</v>
      </c>
      <c r="C23" s="61" t="s">
        <v>625</v>
      </c>
      <c r="D23" s="61" t="s">
        <v>93</v>
      </c>
      <c r="E23" s="71">
        <v>74</v>
      </c>
      <c r="F23" s="68">
        <v>4.2237442922374427E-2</v>
      </c>
      <c r="G23" s="69">
        <v>0.71575342465753422</v>
      </c>
      <c r="H23" s="73">
        <v>9.9865047233468285E-2</v>
      </c>
      <c r="I23" s="60"/>
      <c r="J23" s="60"/>
      <c r="K23" s="105"/>
      <c r="L23" s="105"/>
    </row>
    <row r="24" spans="2:12">
      <c r="B24" s="153" t="s">
        <v>165</v>
      </c>
      <c r="C24" s="42" t="s">
        <v>628</v>
      </c>
      <c r="D24" s="42" t="s">
        <v>101</v>
      </c>
      <c r="E24" s="70">
        <v>70</v>
      </c>
      <c r="F24" s="66">
        <v>3.9954337899543377E-2</v>
      </c>
      <c r="G24" s="67">
        <v>0.75570776255707761</v>
      </c>
      <c r="H24" s="72">
        <v>9.4466936572199733E-2</v>
      </c>
      <c r="I24" s="43"/>
      <c r="J24" s="43"/>
      <c r="K24" s="104"/>
      <c r="L24" s="104"/>
    </row>
    <row r="25" spans="2:12">
      <c r="B25" s="61" t="s">
        <v>3</v>
      </c>
      <c r="C25" s="61" t="s">
        <v>629</v>
      </c>
      <c r="D25" s="61" t="s">
        <v>92</v>
      </c>
      <c r="E25" s="71">
        <v>64</v>
      </c>
      <c r="F25" s="68">
        <v>3.6529680365296802E-2</v>
      </c>
      <c r="G25" s="69">
        <v>0.79223744292237441</v>
      </c>
      <c r="H25" s="73">
        <v>8.6369770580296892E-2</v>
      </c>
      <c r="I25" s="60"/>
      <c r="J25" s="60"/>
      <c r="K25" s="105"/>
      <c r="L25" s="105"/>
    </row>
    <row r="26" spans="2:12">
      <c r="B26" s="153" t="s">
        <v>655</v>
      </c>
      <c r="C26" s="42" t="s">
        <v>656</v>
      </c>
      <c r="D26" s="42" t="s">
        <v>93</v>
      </c>
      <c r="E26" s="70">
        <v>60</v>
      </c>
      <c r="F26" s="66">
        <v>3.4246575342465752E-2</v>
      </c>
      <c r="G26" s="67">
        <v>0.82648401826484019</v>
      </c>
      <c r="H26" s="72">
        <v>8.0971659919028341E-2</v>
      </c>
      <c r="I26" s="43"/>
      <c r="J26" s="43"/>
      <c r="K26" s="104"/>
      <c r="L26" s="104"/>
    </row>
    <row r="27" spans="2:12">
      <c r="B27" s="61" t="s">
        <v>3127</v>
      </c>
      <c r="C27" s="61" t="s">
        <v>3133</v>
      </c>
      <c r="D27" s="61" t="s">
        <v>93</v>
      </c>
      <c r="E27" s="71">
        <v>49</v>
      </c>
      <c r="F27" s="68">
        <v>2.7968036529680364E-2</v>
      </c>
      <c r="G27" s="69">
        <v>0.85445205479452058</v>
      </c>
      <c r="H27" s="73">
        <v>6.6126855600539811E-2</v>
      </c>
      <c r="I27" s="60"/>
      <c r="J27" s="60"/>
      <c r="K27" s="105"/>
      <c r="L27" s="105"/>
    </row>
    <row r="28" spans="2:12">
      <c r="B28" s="153" t="s">
        <v>150</v>
      </c>
      <c r="C28" s="42" t="s">
        <v>620</v>
      </c>
      <c r="D28" s="42" t="s">
        <v>93</v>
      </c>
      <c r="E28" s="70">
        <v>36</v>
      </c>
      <c r="F28" s="66">
        <v>2.0547945205479451E-2</v>
      </c>
      <c r="G28" s="67">
        <v>0.875</v>
      </c>
      <c r="H28" s="72">
        <v>4.8582995951417005E-2</v>
      </c>
      <c r="I28" s="43"/>
      <c r="J28" s="43"/>
      <c r="K28" s="104"/>
      <c r="L28" s="104"/>
    </row>
    <row r="29" spans="2:12">
      <c r="B29" s="61" t="s">
        <v>2095</v>
      </c>
      <c r="C29" s="61" t="s">
        <v>2096</v>
      </c>
      <c r="D29" s="61" t="s">
        <v>92</v>
      </c>
      <c r="E29" s="71">
        <v>22</v>
      </c>
      <c r="F29" s="68">
        <v>1.2557077625570776E-2</v>
      </c>
      <c r="G29" s="69">
        <v>0.88755707762557079</v>
      </c>
      <c r="H29" s="73">
        <v>2.9689608636977057E-2</v>
      </c>
      <c r="I29" s="60"/>
      <c r="J29" s="60"/>
      <c r="K29" s="105"/>
      <c r="L29" s="105"/>
    </row>
    <row r="30" spans="2:12">
      <c r="B30" s="153" t="s">
        <v>162</v>
      </c>
      <c r="C30" s="42" t="s">
        <v>3556</v>
      </c>
      <c r="D30" s="42" t="s">
        <v>92</v>
      </c>
      <c r="E30" s="70">
        <v>22</v>
      </c>
      <c r="F30" s="66">
        <v>1.2557077625570776E-2</v>
      </c>
      <c r="G30" s="67">
        <v>0.90011415525114158</v>
      </c>
      <c r="H30" s="72">
        <v>2.9689608636977057E-2</v>
      </c>
      <c r="I30" s="43"/>
      <c r="J30" s="43"/>
      <c r="K30" s="104"/>
      <c r="L30" s="104"/>
    </row>
    <row r="31" spans="2:12">
      <c r="B31" s="61" t="s">
        <v>2097</v>
      </c>
      <c r="C31" s="61" t="s">
        <v>2100</v>
      </c>
      <c r="D31" s="61" t="s">
        <v>93</v>
      </c>
      <c r="E31" s="71">
        <v>21</v>
      </c>
      <c r="F31" s="68">
        <v>1.1986301369863013E-2</v>
      </c>
      <c r="G31" s="69">
        <v>0.91210045662100458</v>
      </c>
      <c r="H31" s="73">
        <v>2.8340080971659919E-2</v>
      </c>
      <c r="I31" s="60"/>
      <c r="J31" s="60"/>
      <c r="K31" s="105"/>
      <c r="L31" s="105"/>
    </row>
    <row r="32" spans="2:12">
      <c r="B32" s="153" t="s">
        <v>2700</v>
      </c>
      <c r="C32" s="42" t="s">
        <v>2701</v>
      </c>
      <c r="D32" s="42" t="s">
        <v>101</v>
      </c>
      <c r="E32" s="70">
        <v>19</v>
      </c>
      <c r="F32" s="66">
        <v>1.0844748858447488E-2</v>
      </c>
      <c r="G32" s="67">
        <v>0.92294520547945202</v>
      </c>
      <c r="H32" s="72">
        <v>2.564102564102564E-2</v>
      </c>
      <c r="I32" s="43"/>
      <c r="J32" s="43"/>
      <c r="K32" s="104"/>
      <c r="L32" s="104"/>
    </row>
    <row r="33" spans="2:12">
      <c r="B33" s="61" t="s">
        <v>166</v>
      </c>
      <c r="C33" s="61" t="s">
        <v>630</v>
      </c>
      <c r="D33" s="61" t="s">
        <v>93</v>
      </c>
      <c r="E33" s="71">
        <v>19</v>
      </c>
      <c r="F33" s="68">
        <v>1.0844748858447488E-2</v>
      </c>
      <c r="G33" s="69">
        <v>0.93378995433789946</v>
      </c>
      <c r="H33" s="73">
        <v>2.564102564102564E-2</v>
      </c>
      <c r="I33" s="60"/>
      <c r="J33" s="60"/>
      <c r="K33" s="105"/>
      <c r="L33" s="105"/>
    </row>
    <row r="34" spans="2:12">
      <c r="B34" s="153" t="s">
        <v>2698</v>
      </c>
      <c r="C34" s="42" t="s">
        <v>2699</v>
      </c>
      <c r="D34" s="42" t="s">
        <v>93</v>
      </c>
      <c r="E34" s="70">
        <v>14</v>
      </c>
      <c r="F34" s="66">
        <v>7.9908675799086754E-3</v>
      </c>
      <c r="G34" s="67">
        <v>0.9417808219178081</v>
      </c>
      <c r="H34" s="72">
        <v>1.8893387314439947E-2</v>
      </c>
      <c r="I34" s="43"/>
      <c r="J34" s="43"/>
      <c r="K34" s="104"/>
      <c r="L34" s="104"/>
    </row>
    <row r="35" spans="2:12">
      <c r="B35" s="61" t="s">
        <v>178</v>
      </c>
      <c r="C35" s="61" t="s">
        <v>619</v>
      </c>
      <c r="D35" s="61" t="s">
        <v>92</v>
      </c>
      <c r="E35" s="71">
        <v>14</v>
      </c>
      <c r="F35" s="68">
        <v>7.9908675799086754E-3</v>
      </c>
      <c r="G35" s="69">
        <v>0.94977168949771673</v>
      </c>
      <c r="H35" s="73">
        <v>1.8893387314439947E-2</v>
      </c>
      <c r="I35" s="60"/>
      <c r="J35" s="60"/>
      <c r="K35" s="105"/>
      <c r="L35" s="105"/>
    </row>
    <row r="36" spans="2:12">
      <c r="B36" s="153" t="s">
        <v>160</v>
      </c>
      <c r="C36" s="42" t="s">
        <v>634</v>
      </c>
      <c r="D36" s="42" t="s">
        <v>92</v>
      </c>
      <c r="E36" s="70">
        <v>13</v>
      </c>
      <c r="F36" s="66">
        <v>7.4200913242009128E-3</v>
      </c>
      <c r="G36" s="67">
        <v>0.95719178082191769</v>
      </c>
      <c r="H36" s="72">
        <v>1.7543859649122806E-2</v>
      </c>
      <c r="I36" s="43"/>
      <c r="J36" s="43"/>
      <c r="K36" s="104"/>
      <c r="L36" s="104"/>
    </row>
    <row r="37" spans="2:12">
      <c r="B37" s="61" t="s">
        <v>548</v>
      </c>
      <c r="C37" s="61" t="s">
        <v>685</v>
      </c>
      <c r="D37" s="61" t="s">
        <v>93</v>
      </c>
      <c r="E37" s="71">
        <v>12</v>
      </c>
      <c r="F37" s="68">
        <v>6.8493150684931503E-3</v>
      </c>
      <c r="G37" s="69">
        <v>0.96404109589041087</v>
      </c>
      <c r="H37" s="73">
        <v>1.6194331983805668E-2</v>
      </c>
      <c r="I37" s="60"/>
      <c r="J37" s="60"/>
      <c r="K37" s="105"/>
      <c r="L37" s="105"/>
    </row>
    <row r="38" spans="2:12">
      <c r="B38" s="153" t="s">
        <v>193</v>
      </c>
      <c r="C38" s="42" t="s">
        <v>623</v>
      </c>
      <c r="D38" s="42" t="s">
        <v>93</v>
      </c>
      <c r="E38" s="70">
        <v>11</v>
      </c>
      <c r="F38" s="66">
        <v>6.2785388127853878E-3</v>
      </c>
      <c r="G38" s="67">
        <v>0.97031963470319627</v>
      </c>
      <c r="H38" s="72">
        <v>1.4844804318488529E-2</v>
      </c>
      <c r="I38" s="43"/>
      <c r="J38" s="43"/>
      <c r="K38" s="104"/>
      <c r="L38" s="104"/>
    </row>
    <row r="39" spans="2:12">
      <c r="B39" s="61" t="s">
        <v>3157</v>
      </c>
      <c r="C39" s="61" t="s">
        <v>3158</v>
      </c>
      <c r="D39" s="61" t="s">
        <v>92</v>
      </c>
      <c r="E39" s="71">
        <v>10</v>
      </c>
      <c r="F39" s="68">
        <v>5.7077625570776253E-3</v>
      </c>
      <c r="G39" s="69">
        <v>0.97602739726027388</v>
      </c>
      <c r="H39" s="73">
        <v>1.3495276653171391E-2</v>
      </c>
      <c r="I39" s="60"/>
      <c r="J39" s="60"/>
      <c r="K39" s="105"/>
      <c r="L39" s="105"/>
    </row>
    <row r="40" spans="2:12">
      <c r="B40" s="153" t="s">
        <v>157</v>
      </c>
      <c r="C40" s="42" t="s">
        <v>157</v>
      </c>
      <c r="D40" s="42" t="s">
        <v>93</v>
      </c>
      <c r="E40" s="70">
        <v>6</v>
      </c>
      <c r="F40" s="66">
        <v>3.4246575342465752E-3</v>
      </c>
      <c r="G40" s="67">
        <v>0.97945205479452047</v>
      </c>
      <c r="H40" s="72">
        <v>8.0971659919028341E-3</v>
      </c>
      <c r="I40" s="43"/>
      <c r="J40" s="43"/>
      <c r="K40" s="104"/>
      <c r="L40" s="104"/>
    </row>
    <row r="41" spans="2:12">
      <c r="B41" s="61" t="s">
        <v>5557</v>
      </c>
      <c r="C41" s="61" t="s">
        <v>5558</v>
      </c>
      <c r="D41" s="61" t="s">
        <v>101</v>
      </c>
      <c r="E41" s="71">
        <v>5</v>
      </c>
      <c r="F41" s="68">
        <v>2.8538812785388126E-3</v>
      </c>
      <c r="G41" s="69">
        <v>0.98230593607305927</v>
      </c>
      <c r="H41" s="73">
        <v>6.7476383265856954E-3</v>
      </c>
      <c r="I41" s="60"/>
      <c r="J41" s="60"/>
      <c r="K41" s="105"/>
      <c r="L41" s="105"/>
    </row>
    <row r="42" spans="2:12">
      <c r="B42" s="153" t="s">
        <v>3380</v>
      </c>
      <c r="C42" s="42" t="s">
        <v>3381</v>
      </c>
      <c r="D42" s="42" t="s">
        <v>93</v>
      </c>
      <c r="E42" s="70">
        <v>5</v>
      </c>
      <c r="F42" s="66">
        <v>2.8538812785388126E-3</v>
      </c>
      <c r="G42" s="67">
        <v>0.98515981735159808</v>
      </c>
      <c r="H42" s="72">
        <v>6.7476383265856954E-3</v>
      </c>
      <c r="I42" s="43"/>
      <c r="J42" s="43"/>
      <c r="K42" s="104"/>
      <c r="L42" s="104"/>
    </row>
    <row r="43" spans="2:12">
      <c r="B43" s="61" t="s">
        <v>158</v>
      </c>
      <c r="C43" s="61" t="s">
        <v>627</v>
      </c>
      <c r="D43" s="61" t="s">
        <v>93</v>
      </c>
      <c r="E43" s="71">
        <v>4</v>
      </c>
      <c r="F43" s="68">
        <v>2.2831050228310501E-3</v>
      </c>
      <c r="G43" s="69">
        <v>0.9874429223744291</v>
      </c>
      <c r="H43" s="73">
        <v>5.3981106612685558E-3</v>
      </c>
      <c r="I43" s="60"/>
      <c r="J43" s="60"/>
      <c r="K43" s="105"/>
      <c r="L43" s="105"/>
    </row>
    <row r="44" spans="2:12">
      <c r="B44" s="153" t="s">
        <v>527</v>
      </c>
      <c r="C44" s="42" t="s">
        <v>528</v>
      </c>
      <c r="D44" s="42" t="s">
        <v>93</v>
      </c>
      <c r="E44" s="70">
        <v>4</v>
      </c>
      <c r="F44" s="66">
        <v>2.2831050228310501E-3</v>
      </c>
      <c r="G44" s="67">
        <v>0.98972602739726012</v>
      </c>
      <c r="H44" s="72">
        <v>5.3981106612685558E-3</v>
      </c>
      <c r="I44" s="43"/>
      <c r="J44" s="43"/>
      <c r="K44" s="104"/>
      <c r="L44" s="104"/>
    </row>
    <row r="45" spans="2:12">
      <c r="B45" s="61" t="s">
        <v>5562</v>
      </c>
      <c r="C45" s="61" t="s">
        <v>5559</v>
      </c>
      <c r="D45" s="61" t="s">
        <v>93</v>
      </c>
      <c r="E45" s="71">
        <v>4</v>
      </c>
      <c r="F45" s="68">
        <v>2.2831050228310501E-3</v>
      </c>
      <c r="G45" s="69">
        <v>0.99200913242009114</v>
      </c>
      <c r="H45" s="73">
        <v>5.3981106612685558E-3</v>
      </c>
      <c r="I45" s="60"/>
      <c r="J45" s="60"/>
      <c r="K45" s="105"/>
      <c r="L45" s="105"/>
    </row>
    <row r="46" spans="2:12">
      <c r="B46" s="153" t="s">
        <v>5635</v>
      </c>
      <c r="C46" s="42" t="s">
        <v>5636</v>
      </c>
      <c r="D46" s="42" t="s">
        <v>101</v>
      </c>
      <c r="E46" s="70">
        <v>3</v>
      </c>
      <c r="F46" s="66">
        <v>1.7123287671232876E-3</v>
      </c>
      <c r="G46" s="67">
        <v>0.99372146118721438</v>
      </c>
      <c r="H46" s="72">
        <v>4.048582995951417E-3</v>
      </c>
      <c r="I46" s="43"/>
      <c r="J46" s="43"/>
      <c r="K46" s="104"/>
      <c r="L46" s="104"/>
    </row>
    <row r="47" spans="2:12">
      <c r="B47" s="61" t="s">
        <v>518</v>
      </c>
      <c r="C47" s="61" t="s">
        <v>2101</v>
      </c>
      <c r="D47" s="61" t="s">
        <v>101</v>
      </c>
      <c r="E47" s="71">
        <v>2</v>
      </c>
      <c r="F47" s="68">
        <v>1.1415525114155251E-3</v>
      </c>
      <c r="G47" s="69">
        <v>0.99486301369862995</v>
      </c>
      <c r="H47" s="73">
        <v>2.6990553306342779E-3</v>
      </c>
      <c r="I47" s="60"/>
      <c r="J47" s="60"/>
      <c r="K47" s="105"/>
      <c r="L47" s="105"/>
    </row>
    <row r="48" spans="2:12">
      <c r="B48" s="153" t="s">
        <v>5560</v>
      </c>
      <c r="C48" s="42" t="s">
        <v>5561</v>
      </c>
      <c r="D48" s="42" t="s">
        <v>93</v>
      </c>
      <c r="E48" s="70">
        <v>2</v>
      </c>
      <c r="F48" s="66">
        <v>1.1415525114155251E-3</v>
      </c>
      <c r="G48" s="67">
        <v>0.99600456621004552</v>
      </c>
      <c r="H48" s="72">
        <v>2.6990553306342779E-3</v>
      </c>
      <c r="I48" s="43"/>
      <c r="J48" s="43"/>
      <c r="K48" s="104"/>
      <c r="L48" s="104"/>
    </row>
    <row r="49" spans="2:12">
      <c r="B49" s="61" t="s">
        <v>2141</v>
      </c>
      <c r="C49" s="61" t="s">
        <v>2142</v>
      </c>
      <c r="D49" s="61" t="s">
        <v>93</v>
      </c>
      <c r="E49" s="71">
        <v>2</v>
      </c>
      <c r="F49" s="68">
        <v>1.1415525114155251E-3</v>
      </c>
      <c r="G49" s="69">
        <v>0.99714611872146108</v>
      </c>
      <c r="H49" s="73">
        <v>2.6990553306342779E-3</v>
      </c>
      <c r="I49" s="60"/>
      <c r="J49" s="60"/>
      <c r="K49" s="105"/>
      <c r="L49" s="105"/>
    </row>
    <row r="50" spans="2:12">
      <c r="B50" s="153" t="s">
        <v>3123</v>
      </c>
      <c r="C50" s="42" t="s">
        <v>3135</v>
      </c>
      <c r="D50" s="42" t="s">
        <v>92</v>
      </c>
      <c r="E50" s="70">
        <v>2</v>
      </c>
      <c r="F50" s="66">
        <v>1.1415525114155251E-3</v>
      </c>
      <c r="G50" s="67">
        <v>0.99828767123287665</v>
      </c>
      <c r="H50" s="72">
        <v>2.6990553306342779E-3</v>
      </c>
      <c r="I50" s="43"/>
      <c r="J50" s="43"/>
      <c r="K50" s="104"/>
      <c r="L50" s="104"/>
    </row>
    <row r="51" spans="2:12">
      <c r="B51" s="61" t="s">
        <v>3554</v>
      </c>
      <c r="C51" s="61" t="s">
        <v>3555</v>
      </c>
      <c r="D51" s="61" t="s">
        <v>93</v>
      </c>
      <c r="E51" s="71">
        <v>1</v>
      </c>
      <c r="F51" s="68">
        <v>5.7077625570776253E-4</v>
      </c>
      <c r="G51" s="69">
        <v>0.99885844748858443</v>
      </c>
      <c r="H51" s="73">
        <v>1.3495276653171389E-3</v>
      </c>
      <c r="I51" s="60"/>
      <c r="J51" s="60"/>
      <c r="K51" s="105"/>
      <c r="L51" s="105"/>
    </row>
    <row r="52" spans="2:12">
      <c r="B52" s="153" t="s">
        <v>529</v>
      </c>
      <c r="C52" s="42" t="s">
        <v>530</v>
      </c>
      <c r="D52" s="42" t="s">
        <v>93</v>
      </c>
      <c r="E52" s="70">
        <v>1</v>
      </c>
      <c r="F52" s="66">
        <v>5.7077625570776253E-4</v>
      </c>
      <c r="G52" s="67">
        <v>0.99942922374429222</v>
      </c>
      <c r="H52" s="72">
        <v>1.3495276653171389E-3</v>
      </c>
      <c r="I52" s="43"/>
      <c r="J52" s="43"/>
      <c r="K52" s="104"/>
      <c r="L52" s="104"/>
    </row>
    <row r="53" spans="2:12">
      <c r="B53" s="61" t="s">
        <v>168</v>
      </c>
      <c r="C53" s="61" t="s">
        <v>471</v>
      </c>
      <c r="D53" s="61" t="s">
        <v>93</v>
      </c>
      <c r="E53" s="71">
        <v>1</v>
      </c>
      <c r="F53" s="68">
        <v>5.7077625570776253E-4</v>
      </c>
      <c r="G53" s="69">
        <v>1</v>
      </c>
      <c r="H53" s="73">
        <v>1.3495276653171389E-3</v>
      </c>
      <c r="I53" s="60"/>
      <c r="J53" s="60"/>
      <c r="K53" s="105"/>
      <c r="L53" s="105"/>
    </row>
  </sheetData>
  <sheetProtection algorithmName="SHA-512" hashValue="QFaIJWoCmeMsD/4rb2qcYO93ozHAT44G0PFno2AjWTApinFm7+FN0CXKkXqmdMDD0uGHrhAoZ48mlFVjlS5GLQ==" saltValue="YJiAzwpnyl17lypbIUZRgg==" spinCount="100000" sheet="1" objects="1" scenarios="1"/>
  <sortState xmlns:xlrd2="http://schemas.microsoft.com/office/spreadsheetml/2017/richdata2" ref="B14:L53">
    <sortCondition descending="1" ref="H3"/>
  </sortState>
  <dataValidations count="1">
    <dataValidation type="list" allowBlank="1" showInputMessage="1" showErrorMessage="1" sqref="H2" xr:uid="{00000000-0002-0000-0200-000000000000}">
      <formula1>Output_DD</formula1>
    </dataValidation>
  </dataValidations>
  <hyperlinks>
    <hyperlink ref="F13" location="Output!F13" tooltip="Sort by this field" display="Category Frequency % " xr:uid="{00000000-0004-0000-0200-000000000000}"/>
    <hyperlink ref="H13" location="Output!H13" tooltip="Sort by this field" display="Survey Frequency %" xr:uid="{00000000-0004-0000-0200-000001000000}"/>
    <hyperlink ref="I13" location="Output!I13" tooltip="Sort by this field" display="Impact %" xr:uid="{00000000-0004-0000-0200-000002000000}"/>
    <hyperlink ref="K13" location="Output!K13" tooltip="Sort by Top Box in descending order of impact" display="Top Box Impact Pts." xr:uid="{00000000-0004-0000-0200-000003000000}"/>
    <hyperlink ref="L13" location="Output!L13" tooltip="Sort by Bottom Box in decreasing order of absolute impact" display="Bot. Box Impact Pts." xr:uid="{00000000-0004-0000-0200-000004000000}"/>
    <hyperlink ref="B13" location="Output!B13" tooltip="Click to sort by Category in ascending order" display="Category" xr:uid="{00000000-0004-0000-0200-000005000000}"/>
    <hyperlink ref="C13" location="Output!C13" tooltip="Click to sort by description in ascending order" display="Description                                           " xr:uid="{00000000-0004-0000-0200-000006000000}"/>
    <hyperlink ref="D13" location="Output!D13" tooltip="Sorted by Type in ascending order" display="Type" xr:uid="{00000000-0004-0000-0200-000007000000}"/>
  </hyperlinks>
  <pageMargins left="0.7" right="0.7" top="0.75" bottom="0.75" header="0.3" footer="0.3"/>
  <pageSetup orientation="portrait"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142" r:id="rId4" name="cb_all">
              <controlPr defaultSize="0" autoFill="0" autoLine="0" autoPict="0" macro="[0]!check_uncheck_all">
                <anchor moveWithCells="1">
                  <from>
                    <xdr:col>0</xdr:col>
                    <xdr:colOff>0</xdr:colOff>
                    <xdr:row>11</xdr:row>
                    <xdr:rowOff>182880</xdr:rowOff>
                  </from>
                  <to>
                    <xdr:col>0</xdr:col>
                    <xdr:colOff>297180</xdr:colOff>
                    <xdr:row>13</xdr:row>
                    <xdr:rowOff>7620</xdr:rowOff>
                  </to>
                </anchor>
              </controlPr>
            </control>
          </mc:Choice>
        </mc:AlternateContent>
        <mc:AlternateContent xmlns:mc="http://schemas.openxmlformats.org/markup-compatibility/2006">
          <mc:Choice Requires="x14">
            <control shapeId="2146" r:id="rId5" name="Check Box 98">
              <controlPr defaultSize="0" autoFill="0" autoLine="0" autoPict="0" macro="[0]!correl">
                <anchor moveWithCells="1">
                  <from>
                    <xdr:col>1</xdr:col>
                    <xdr:colOff>0</xdr:colOff>
                    <xdr:row>9</xdr:row>
                    <xdr:rowOff>182880</xdr:rowOff>
                  </from>
                  <to>
                    <xdr:col>2</xdr:col>
                    <xdr:colOff>213360</xdr:colOff>
                    <xdr:row>11</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theme="9" tint="0.59999389629810485"/>
  </sheetPr>
  <dimension ref="A1:P1"/>
  <sheetViews>
    <sheetView showRowColHeaders="0" zoomScale="90" zoomScaleNormal="90" workbookViewId="0">
      <pane ySplit="1" topLeftCell="A5" activePane="bottomLeft" state="frozen"/>
      <selection pane="bottomLeft" activeCell="B2" sqref="B2:B12"/>
    </sheetView>
  </sheetViews>
  <sheetFormatPr defaultColWidth="0" defaultRowHeight="14.4"/>
  <cols>
    <col min="1" max="1" width="7.44140625" customWidth="1"/>
    <col min="2" max="2" width="12" customWidth="1"/>
    <col min="3" max="4" width="8.88671875" customWidth="1"/>
    <col min="5" max="5" width="6.5546875" customWidth="1"/>
    <col min="6" max="6" width="6.109375" customWidth="1"/>
    <col min="7" max="7" width="90.5546875" customWidth="1"/>
    <col min="8" max="16" width="0" hidden="1" customWidth="1"/>
    <col min="17" max="16384" width="9.109375" hidden="1"/>
  </cols>
  <sheetData>
    <row r="1" ht="54" customHeight="1"/>
  </sheetData>
  <sheetProtection algorithmName="SHA-512" hashValue="NhA5MmCH90Qy/kZ91W4ME5cRNsZYoVURjFpIKhEAfiG7WHDsQeV4MQQ0+QymSlOMrFWZpq6zgrroin5Akv6Bkw==" saltValue="zQ6Muri4/XB1vo1et/o4HQ==" spinCount="100000" sheet="1" objects="1" scenarios="1"/>
  <pageMargins left="0.7" right="0.7" top="0.75" bottom="0.75" header="0.3" footer="0.3"/>
  <pageSetup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0000"/>
  </sheetPr>
  <dimension ref="A1:CP1777"/>
  <sheetViews>
    <sheetView showRowColHeaders="0" zoomScale="110" zoomScaleNormal="110" workbookViewId="0">
      <pane ySplit="1" topLeftCell="A2" activePane="bottomLeft" state="frozen"/>
      <selection pane="bottomLeft" activeCell="P889" sqref="P889:P1775"/>
    </sheetView>
  </sheetViews>
  <sheetFormatPr defaultColWidth="0" defaultRowHeight="14.4"/>
  <cols>
    <col min="1" max="1" width="8.44140625" style="90" bestFit="1" customWidth="1"/>
    <col min="2" max="2" width="10" style="90" bestFit="1" customWidth="1"/>
    <col min="3" max="3" width="10.21875" style="90" bestFit="1" customWidth="1"/>
    <col min="4" max="4" width="10.109375" style="90" bestFit="1" customWidth="1"/>
    <col min="5" max="5" width="9.5546875" style="90" bestFit="1" customWidth="1"/>
    <col min="6" max="6" width="18.88671875" style="90" bestFit="1" customWidth="1"/>
    <col min="7" max="9" width="6.33203125" style="90" bestFit="1" customWidth="1"/>
    <col min="10" max="15" width="7.44140625" style="90" bestFit="1" customWidth="1"/>
    <col min="16" max="16" width="127" style="90" bestFit="1" customWidth="1"/>
    <col min="17" max="17" width="10" style="90" bestFit="1" customWidth="1"/>
    <col min="18" max="19" width="12.33203125" style="90" bestFit="1" customWidth="1"/>
    <col min="20" max="26" width="9" style="90" bestFit="1" customWidth="1"/>
    <col min="27" max="27" width="10" style="90" bestFit="1" customWidth="1"/>
    <col min="28" max="30" width="7.5546875" style="90" hidden="1" customWidth="1"/>
    <col min="31" max="31" width="13.33203125" style="90" hidden="1" customWidth="1"/>
    <col min="32" max="32" width="9.109375" style="90" hidden="1" customWidth="1"/>
    <col min="33" max="33" width="13.33203125" style="90" hidden="1" customWidth="1"/>
    <col min="34" max="34" width="10.33203125" style="90" hidden="1" customWidth="1"/>
    <col min="35" max="35" width="8.5546875" style="90" hidden="1" customWidth="1"/>
    <col min="36" max="36" width="15.88671875" style="90" hidden="1" customWidth="1"/>
    <col min="37" max="37" width="18.5546875" style="90" hidden="1" customWidth="1"/>
    <col min="38" max="38" width="19.88671875" style="90" hidden="1" customWidth="1"/>
    <col min="39" max="39" width="18.5546875" style="90" hidden="1" customWidth="1"/>
    <col min="40" max="40" width="19.88671875" style="90" hidden="1" customWidth="1"/>
    <col min="41" max="41" width="9.5546875" style="90" hidden="1" customWidth="1"/>
    <col min="42" max="64" width="9.109375" style="90" hidden="1" customWidth="1"/>
    <col min="65" max="65" width="21" style="90" hidden="1" customWidth="1"/>
    <col min="66" max="66" width="16.44140625" style="90" hidden="1" customWidth="1"/>
    <col min="67" max="67" width="22.44140625" style="90" hidden="1" customWidth="1"/>
    <col min="68" max="68" width="14.109375" style="90" hidden="1" customWidth="1"/>
    <col min="69" max="69" width="17.88671875" style="90" hidden="1" customWidth="1"/>
    <col min="70" max="70" width="16.109375" style="90" hidden="1" customWidth="1"/>
    <col min="71" max="71" width="9.44140625" style="90" hidden="1" customWidth="1"/>
    <col min="72" max="72" width="9.88671875" style="90" hidden="1" customWidth="1"/>
    <col min="73" max="73" width="11.88671875" style="90" hidden="1" customWidth="1"/>
    <col min="74" max="74" width="12.44140625" style="90" hidden="1" customWidth="1"/>
    <col min="75" max="75" width="11.109375" style="90" hidden="1" customWidth="1"/>
    <col min="76" max="76" width="7.88671875" style="90" hidden="1" customWidth="1"/>
    <col min="77" max="77" width="11" style="90" hidden="1" customWidth="1"/>
    <col min="78" max="78" width="6.6640625" style="90" hidden="1" customWidth="1"/>
    <col min="79" max="79" width="8.109375" style="90" hidden="1" customWidth="1"/>
    <col min="80" max="94" width="0" style="90" hidden="1" customWidth="1"/>
    <col min="95" max="16384" width="9.109375" style="90" hidden="1"/>
  </cols>
  <sheetData>
    <row r="1" spans="1:68">
      <c r="A1" s="91" t="s">
        <v>810</v>
      </c>
      <c r="B1" s="91" t="s">
        <v>55</v>
      </c>
      <c r="C1" s="91" t="s">
        <v>72</v>
      </c>
      <c r="D1" s="158" t="s">
        <v>35</v>
      </c>
      <c r="E1" s="158" t="s">
        <v>811</v>
      </c>
      <c r="F1" s="159" t="str">
        <f>IF(Configuration!E8="",Configuration!C8,Configuration!E8)</f>
        <v>LOB</v>
      </c>
      <c r="G1" s="159" t="str">
        <f>IF(Configuration!E9="",Configuration!C9,Configuration!E9)</f>
        <v>Field 7</v>
      </c>
      <c r="H1" s="159" t="str">
        <f>IF(Configuration!E10="",Configuration!C10,Configuration!E10)</f>
        <v>Field 8</v>
      </c>
      <c r="I1" s="159" t="str">
        <f>IF(Configuration!E11="",Configuration!C11,Configuration!E11)</f>
        <v>Field 9</v>
      </c>
      <c r="J1" s="159" t="str">
        <f>IF(Configuration!E12="",Configuration!C12,Configuration!E12)</f>
        <v>Field 10</v>
      </c>
      <c r="K1" s="159" t="str">
        <f>IF(Configuration!E13="",Configuration!C13,Configuration!E13)</f>
        <v>Field 11</v>
      </c>
      <c r="L1" s="159" t="str">
        <f>IF(Configuration!E14="",Configuration!C14,Configuration!E14)</f>
        <v>Field 12</v>
      </c>
      <c r="M1" s="159" t="str">
        <f>IF(Configuration!E15="",Configuration!C15,Configuration!E15)</f>
        <v>Field 13</v>
      </c>
      <c r="N1" s="159" t="str">
        <f>IF(Configuration!E16="",Configuration!C16,Configuration!E16)</f>
        <v>Field 14</v>
      </c>
      <c r="O1" s="159" t="str">
        <f>IF(Configuration!E17="",Configuration!C17,Configuration!E17)</f>
        <v>Field 15</v>
      </c>
      <c r="P1" s="160" t="s">
        <v>7</v>
      </c>
      <c r="Q1" s="161" t="s">
        <v>8</v>
      </c>
      <c r="R1" s="162" t="s">
        <v>9</v>
      </c>
      <c r="S1" s="162" t="s">
        <v>10</v>
      </c>
      <c r="T1" s="162" t="s">
        <v>11</v>
      </c>
      <c r="U1" s="162" t="s">
        <v>12</v>
      </c>
      <c r="V1" s="162" t="s">
        <v>13</v>
      </c>
      <c r="W1" s="162" t="s">
        <v>14</v>
      </c>
      <c r="X1" s="162" t="s">
        <v>15</v>
      </c>
      <c r="Y1" s="162" t="s">
        <v>16</v>
      </c>
      <c r="Z1" s="162" t="s">
        <v>17</v>
      </c>
      <c r="AA1" s="162" t="s">
        <v>18</v>
      </c>
    </row>
    <row r="2" spans="1:68">
      <c r="A2" s="192">
        <v>1</v>
      </c>
      <c r="B2" s="193">
        <v>20000852</v>
      </c>
      <c r="C2" s="193">
        <v>3</v>
      </c>
      <c r="D2" s="193" t="s">
        <v>56</v>
      </c>
      <c r="E2" s="198">
        <v>45112</v>
      </c>
      <c r="F2" s="193" t="s">
        <v>4679</v>
      </c>
      <c r="G2" s="192"/>
      <c r="H2" s="192"/>
      <c r="I2" s="192"/>
      <c r="J2" s="192"/>
      <c r="K2" s="192"/>
      <c r="L2" s="192"/>
      <c r="M2" s="192"/>
      <c r="N2" s="192"/>
      <c r="O2" s="192"/>
      <c r="P2" s="197" t="s">
        <v>5159</v>
      </c>
      <c r="Q2" s="192"/>
      <c r="R2" s="192" t="s">
        <v>159</v>
      </c>
      <c r="S2" s="192" t="s">
        <v>164</v>
      </c>
      <c r="T2" s="192"/>
      <c r="U2" s="192"/>
      <c r="V2" s="192"/>
      <c r="W2" s="192"/>
      <c r="X2" s="192"/>
      <c r="Y2" s="192"/>
      <c r="Z2" s="192"/>
      <c r="AA2" s="192"/>
      <c r="BM2" s="90" t="s">
        <v>5152</v>
      </c>
      <c r="BN2" s="90" t="s">
        <v>5156</v>
      </c>
    </row>
    <row r="3" spans="1:68">
      <c r="A3" s="192">
        <v>2</v>
      </c>
      <c r="B3" s="193">
        <v>200673136</v>
      </c>
      <c r="C3" s="193">
        <v>3</v>
      </c>
      <c r="D3" s="193" t="s">
        <v>56</v>
      </c>
      <c r="E3" s="198">
        <v>45112</v>
      </c>
      <c r="F3" s="193" t="s">
        <v>4679</v>
      </c>
      <c r="G3" s="192"/>
      <c r="H3" s="192"/>
      <c r="I3" s="192"/>
      <c r="J3" s="192"/>
      <c r="K3" s="192"/>
      <c r="L3" s="192"/>
      <c r="M3" s="192"/>
      <c r="N3" s="192"/>
      <c r="O3" s="192"/>
      <c r="P3" s="196" t="s">
        <v>4705</v>
      </c>
      <c r="Q3" s="192"/>
      <c r="R3" s="192" t="s">
        <v>164</v>
      </c>
      <c r="S3" s="192" t="s">
        <v>655</v>
      </c>
      <c r="T3" s="192"/>
      <c r="U3" s="192"/>
      <c r="V3" s="192"/>
      <c r="W3" s="192"/>
      <c r="X3" s="192"/>
      <c r="Y3" s="192"/>
      <c r="Z3" s="192"/>
      <c r="AA3" s="192"/>
      <c r="BM3" s="90" t="s">
        <v>3481</v>
      </c>
      <c r="BN3" s="90" t="s">
        <v>783</v>
      </c>
      <c r="BO3" s="90" t="s">
        <v>1835</v>
      </c>
      <c r="BP3" s="90" t="s">
        <v>1991</v>
      </c>
    </row>
    <row r="4" spans="1:68" ht="43.2">
      <c r="A4" s="192">
        <v>3</v>
      </c>
      <c r="B4" s="193">
        <v>200673136</v>
      </c>
      <c r="C4" s="193">
        <v>5</v>
      </c>
      <c r="D4" s="193" t="s">
        <v>56</v>
      </c>
      <c r="E4" s="198">
        <v>45112</v>
      </c>
      <c r="F4" s="193" t="s">
        <v>4679</v>
      </c>
      <c r="G4" s="192"/>
      <c r="H4" s="192"/>
      <c r="I4" s="192"/>
      <c r="J4" s="192"/>
      <c r="K4" s="192"/>
      <c r="L4" s="192"/>
      <c r="M4" s="192"/>
      <c r="N4" s="192"/>
      <c r="O4" s="192"/>
      <c r="P4" s="196" t="s">
        <v>5385</v>
      </c>
      <c r="Q4" s="192"/>
      <c r="R4" s="192" t="s">
        <v>2467</v>
      </c>
      <c r="S4" s="192"/>
      <c r="T4" s="192"/>
      <c r="U4" s="192"/>
      <c r="V4" s="192"/>
      <c r="W4" s="192"/>
      <c r="X4" s="192"/>
      <c r="Y4" s="192"/>
      <c r="Z4" s="192"/>
      <c r="AA4" s="192"/>
      <c r="BM4" s="90" t="s">
        <v>173</v>
      </c>
    </row>
    <row r="5" spans="1:68">
      <c r="A5" s="192">
        <v>4</v>
      </c>
      <c r="B5" s="193">
        <v>33000197</v>
      </c>
      <c r="C5" s="193">
        <v>3</v>
      </c>
      <c r="D5" s="193" t="s">
        <v>56</v>
      </c>
      <c r="E5" s="198">
        <v>45112</v>
      </c>
      <c r="F5" s="193" t="s">
        <v>4680</v>
      </c>
      <c r="G5" s="192"/>
      <c r="H5" s="192"/>
      <c r="I5" s="192"/>
      <c r="J5" s="192"/>
      <c r="K5" s="192"/>
      <c r="L5" s="192"/>
      <c r="M5" s="192"/>
      <c r="N5" s="192"/>
      <c r="O5" s="192"/>
      <c r="P5" s="196" t="s">
        <v>4706</v>
      </c>
      <c r="Q5" s="192"/>
      <c r="R5" s="192" t="s">
        <v>507</v>
      </c>
      <c r="S5" s="192"/>
      <c r="T5" s="192"/>
      <c r="U5" s="192"/>
      <c r="V5" s="192"/>
      <c r="W5" s="192"/>
      <c r="X5" s="192"/>
      <c r="Y5" s="192"/>
      <c r="Z5" s="192"/>
      <c r="AA5" s="192"/>
      <c r="BM5" s="90" t="s">
        <v>3575</v>
      </c>
    </row>
    <row r="6" spans="1:68" ht="28.8">
      <c r="A6" s="192">
        <v>5</v>
      </c>
      <c r="B6" s="193">
        <v>33000197</v>
      </c>
      <c r="C6" s="193">
        <v>1</v>
      </c>
      <c r="D6" s="193" t="s">
        <v>56</v>
      </c>
      <c r="E6" s="198">
        <v>45112</v>
      </c>
      <c r="F6" s="193" t="s">
        <v>4680</v>
      </c>
      <c r="G6" s="192"/>
      <c r="H6" s="192"/>
      <c r="I6" s="192"/>
      <c r="J6" s="192"/>
      <c r="K6" s="192"/>
      <c r="L6" s="192"/>
      <c r="M6" s="192"/>
      <c r="N6" s="192"/>
      <c r="O6" s="192"/>
      <c r="P6" s="197" t="s">
        <v>4707</v>
      </c>
      <c r="Q6" s="192"/>
      <c r="R6" s="192" t="s">
        <v>551</v>
      </c>
      <c r="S6" s="192" t="s">
        <v>2095</v>
      </c>
      <c r="T6" s="192"/>
      <c r="U6" s="192"/>
      <c r="V6" s="192"/>
      <c r="W6" s="192"/>
      <c r="X6" s="192"/>
      <c r="Y6" s="192"/>
      <c r="Z6" s="192"/>
      <c r="AA6" s="192"/>
      <c r="BM6" s="90" t="s">
        <v>2147</v>
      </c>
      <c r="BN6" s="90" t="s">
        <v>2865</v>
      </c>
    </row>
    <row r="7" spans="1:68" ht="28.8">
      <c r="A7" s="192">
        <v>6</v>
      </c>
      <c r="B7" s="193">
        <v>33000198</v>
      </c>
      <c r="C7" s="193">
        <v>5</v>
      </c>
      <c r="D7" s="193" t="s">
        <v>56</v>
      </c>
      <c r="E7" s="198">
        <v>45112</v>
      </c>
      <c r="F7" s="193" t="s">
        <v>4680</v>
      </c>
      <c r="G7" s="192"/>
      <c r="H7" s="192"/>
      <c r="I7" s="192"/>
      <c r="J7" s="192"/>
      <c r="K7" s="192"/>
      <c r="L7" s="192"/>
      <c r="M7" s="192"/>
      <c r="N7" s="192"/>
      <c r="O7" s="192"/>
      <c r="P7" s="196" t="s">
        <v>4708</v>
      </c>
      <c r="Q7" s="192"/>
      <c r="R7" s="192" t="s">
        <v>507</v>
      </c>
      <c r="S7" s="192" t="s">
        <v>193</v>
      </c>
      <c r="T7" s="192"/>
      <c r="U7" s="192"/>
      <c r="V7" s="192"/>
      <c r="W7" s="192"/>
      <c r="X7" s="192"/>
      <c r="Y7" s="192"/>
      <c r="Z7" s="192"/>
      <c r="AA7" s="192"/>
      <c r="BM7" s="90" t="s">
        <v>3575</v>
      </c>
      <c r="BN7" s="90" t="s">
        <v>784</v>
      </c>
    </row>
    <row r="8" spans="1:68">
      <c r="A8" s="192">
        <v>7</v>
      </c>
      <c r="B8" s="193">
        <v>40000281</v>
      </c>
      <c r="C8" s="193">
        <v>4</v>
      </c>
      <c r="D8" s="193" t="s">
        <v>51</v>
      </c>
      <c r="E8" s="198">
        <v>45112</v>
      </c>
      <c r="F8" s="193" t="s">
        <v>4680</v>
      </c>
      <c r="G8" s="192"/>
      <c r="H8" s="192"/>
      <c r="I8" s="192"/>
      <c r="J8" s="192"/>
      <c r="K8" s="192"/>
      <c r="L8" s="192"/>
      <c r="M8" s="192"/>
      <c r="N8" s="192"/>
      <c r="O8" s="192"/>
      <c r="P8" s="196" t="s">
        <v>4709</v>
      </c>
      <c r="Q8" s="192"/>
      <c r="R8" s="192" t="s">
        <v>174</v>
      </c>
      <c r="S8" s="192" t="s">
        <v>507</v>
      </c>
      <c r="T8" s="192"/>
      <c r="U8" s="192"/>
      <c r="V8" s="192"/>
      <c r="W8" s="192"/>
      <c r="X8" s="192"/>
      <c r="Y8" s="192"/>
      <c r="Z8" s="192"/>
      <c r="AA8" s="192"/>
      <c r="BM8" s="90" t="s">
        <v>1777</v>
      </c>
      <c r="BN8" s="90" t="s">
        <v>3575</v>
      </c>
    </row>
    <row r="9" spans="1:68" ht="43.2">
      <c r="A9" s="192">
        <v>8</v>
      </c>
      <c r="B9" s="193">
        <v>40000384</v>
      </c>
      <c r="C9" s="193">
        <v>4</v>
      </c>
      <c r="D9" s="193" t="s">
        <v>56</v>
      </c>
      <c r="E9" s="198">
        <v>45112</v>
      </c>
      <c r="F9" s="193" t="s">
        <v>4680</v>
      </c>
      <c r="G9" s="192"/>
      <c r="H9" s="192"/>
      <c r="I9" s="192"/>
      <c r="J9" s="192"/>
      <c r="K9" s="192"/>
      <c r="L9" s="192"/>
      <c r="M9" s="192"/>
      <c r="N9" s="192"/>
      <c r="O9" s="192"/>
      <c r="P9" s="196" t="s">
        <v>4019</v>
      </c>
      <c r="Q9" s="192"/>
      <c r="R9" s="192" t="s">
        <v>86</v>
      </c>
      <c r="S9" s="192"/>
      <c r="T9" s="192"/>
      <c r="U9" s="192"/>
      <c r="V9" s="192"/>
      <c r="W9" s="192"/>
      <c r="X9" s="192"/>
      <c r="Y9" s="192"/>
      <c r="Z9" s="192"/>
      <c r="AA9" s="192"/>
    </row>
    <row r="10" spans="1:68">
      <c r="A10" s="192">
        <v>9</v>
      </c>
      <c r="B10" s="193">
        <v>71000273</v>
      </c>
      <c r="C10" s="193">
        <v>4</v>
      </c>
      <c r="D10" s="193" t="s">
        <v>56</v>
      </c>
      <c r="E10" s="198">
        <v>45112</v>
      </c>
      <c r="F10" s="193" t="s">
        <v>4679</v>
      </c>
      <c r="G10" s="192"/>
      <c r="H10" s="192"/>
      <c r="I10" s="192"/>
      <c r="J10" s="192"/>
      <c r="K10" s="192"/>
      <c r="L10" s="192"/>
      <c r="M10" s="192"/>
      <c r="N10" s="192"/>
      <c r="O10" s="192"/>
      <c r="P10" s="196" t="s">
        <v>5698</v>
      </c>
      <c r="Q10" s="192"/>
      <c r="R10" s="192" t="s">
        <v>3127</v>
      </c>
      <c r="S10" s="192"/>
      <c r="T10" s="192"/>
      <c r="U10" s="192"/>
      <c r="V10" s="192"/>
      <c r="W10" s="192"/>
      <c r="X10" s="192"/>
      <c r="Y10" s="192"/>
      <c r="Z10" s="192"/>
      <c r="AA10" s="192"/>
      <c r="BM10" s="90" t="s">
        <v>2817</v>
      </c>
    </row>
    <row r="11" spans="1:68" ht="43.2">
      <c r="A11" s="192">
        <v>10</v>
      </c>
      <c r="B11" s="193">
        <v>72000058</v>
      </c>
      <c r="C11" s="193">
        <v>2</v>
      </c>
      <c r="D11" s="193" t="s">
        <v>51</v>
      </c>
      <c r="E11" s="198">
        <v>45112</v>
      </c>
      <c r="F11" s="193" t="s">
        <v>4681</v>
      </c>
      <c r="G11" s="192"/>
      <c r="H11" s="192"/>
      <c r="I11" s="192"/>
      <c r="J11" s="192"/>
      <c r="K11" s="192"/>
      <c r="L11" s="192"/>
      <c r="M11" s="192"/>
      <c r="N11" s="192"/>
      <c r="O11" s="192"/>
      <c r="P11" s="196" t="s">
        <v>4710</v>
      </c>
      <c r="Q11" s="192"/>
      <c r="R11" s="192" t="s">
        <v>551</v>
      </c>
      <c r="S11" s="192"/>
      <c r="T11" s="192"/>
      <c r="U11" s="192"/>
      <c r="V11" s="192"/>
      <c r="W11" s="192"/>
      <c r="X11" s="192"/>
      <c r="Y11" s="192"/>
      <c r="Z11" s="192"/>
      <c r="AA11" s="192"/>
      <c r="BM11" s="90" t="s">
        <v>2490</v>
      </c>
    </row>
    <row r="12" spans="1:68" ht="28.8">
      <c r="A12" s="192">
        <v>11</v>
      </c>
      <c r="B12" s="193">
        <v>72000058</v>
      </c>
      <c r="C12" s="193">
        <v>1</v>
      </c>
      <c r="D12" s="193" t="s">
        <v>56</v>
      </c>
      <c r="E12" s="198">
        <v>45112</v>
      </c>
      <c r="F12" s="193" t="s">
        <v>4681</v>
      </c>
      <c r="G12" s="192"/>
      <c r="H12" s="192"/>
      <c r="I12" s="192"/>
      <c r="J12" s="192"/>
      <c r="K12" s="192"/>
      <c r="L12" s="192"/>
      <c r="M12" s="192"/>
      <c r="N12" s="192"/>
      <c r="O12" s="192"/>
      <c r="P12" s="196" t="s">
        <v>5386</v>
      </c>
      <c r="Q12" s="192"/>
      <c r="R12" s="192" t="s">
        <v>154</v>
      </c>
      <c r="S12" s="192"/>
      <c r="T12" s="192"/>
      <c r="U12" s="192"/>
      <c r="V12" s="192"/>
      <c r="W12" s="192"/>
      <c r="X12" s="192"/>
      <c r="Y12" s="192"/>
      <c r="Z12" s="192"/>
      <c r="AA12" s="192"/>
      <c r="BM12" s="90" t="s">
        <v>1952</v>
      </c>
    </row>
    <row r="13" spans="1:68">
      <c r="A13" s="192">
        <v>12</v>
      </c>
      <c r="B13" s="193">
        <v>72000066</v>
      </c>
      <c r="C13" s="193">
        <v>4</v>
      </c>
      <c r="D13" s="193" t="s">
        <v>51</v>
      </c>
      <c r="E13" s="198">
        <v>45112</v>
      </c>
      <c r="F13" s="193" t="s">
        <v>4679</v>
      </c>
      <c r="G13" s="192"/>
      <c r="H13" s="192"/>
      <c r="I13" s="192"/>
      <c r="J13" s="192"/>
      <c r="K13" s="192"/>
      <c r="L13" s="192"/>
      <c r="M13" s="192"/>
      <c r="N13" s="192"/>
      <c r="O13" s="192"/>
      <c r="P13" s="196" t="s">
        <v>4022</v>
      </c>
      <c r="Q13" s="192"/>
      <c r="R13" s="192" t="s">
        <v>86</v>
      </c>
      <c r="S13" s="192"/>
      <c r="T13" s="192"/>
      <c r="U13" s="192"/>
      <c r="V13" s="192"/>
      <c r="W13" s="192"/>
      <c r="X13" s="192"/>
      <c r="Y13" s="192"/>
      <c r="Z13" s="192"/>
      <c r="AA13" s="192"/>
    </row>
    <row r="14" spans="1:68">
      <c r="A14" s="192">
        <v>13</v>
      </c>
      <c r="B14" s="193">
        <v>72000070</v>
      </c>
      <c r="C14" s="193">
        <v>5</v>
      </c>
      <c r="D14" s="193" t="s">
        <v>51</v>
      </c>
      <c r="E14" s="198">
        <v>45112</v>
      </c>
      <c r="F14" s="193" t="s">
        <v>4679</v>
      </c>
      <c r="G14" s="192"/>
      <c r="H14" s="192"/>
      <c r="I14" s="192"/>
      <c r="J14" s="192"/>
      <c r="K14" s="192"/>
      <c r="L14" s="192"/>
      <c r="M14" s="192"/>
      <c r="N14" s="192"/>
      <c r="O14" s="192"/>
      <c r="P14" s="196" t="s">
        <v>5160</v>
      </c>
      <c r="Q14" s="192"/>
      <c r="R14" s="192" t="s">
        <v>3</v>
      </c>
      <c r="S14" s="192"/>
      <c r="T14" s="192"/>
      <c r="U14" s="192"/>
      <c r="V14" s="192"/>
      <c r="W14" s="192"/>
      <c r="X14" s="192"/>
      <c r="Y14" s="192"/>
      <c r="Z14" s="192"/>
      <c r="AA14" s="192"/>
      <c r="BM14" s="90" t="s">
        <v>5155</v>
      </c>
    </row>
    <row r="15" spans="1:68" ht="28.8">
      <c r="A15" s="192">
        <v>14</v>
      </c>
      <c r="B15" s="193">
        <v>72000070</v>
      </c>
      <c r="C15" s="193">
        <v>4</v>
      </c>
      <c r="D15" s="193" t="s">
        <v>51</v>
      </c>
      <c r="E15" s="198">
        <v>45112</v>
      </c>
      <c r="F15" s="193" t="s">
        <v>4679</v>
      </c>
      <c r="G15" s="192"/>
      <c r="H15" s="192"/>
      <c r="I15" s="192"/>
      <c r="J15" s="192"/>
      <c r="K15" s="192"/>
      <c r="L15" s="192"/>
      <c r="M15" s="192"/>
      <c r="N15" s="192"/>
      <c r="O15" s="192"/>
      <c r="P15" s="196" t="s">
        <v>4711</v>
      </c>
      <c r="Q15" s="192"/>
      <c r="R15" s="192" t="s">
        <v>2097</v>
      </c>
      <c r="S15" s="192"/>
      <c r="T15" s="192"/>
      <c r="U15" s="192"/>
      <c r="V15" s="192"/>
      <c r="W15" s="192"/>
      <c r="X15" s="192"/>
      <c r="Y15" s="192"/>
      <c r="Z15" s="192"/>
      <c r="AA15" s="192"/>
      <c r="BM15" s="90" t="s">
        <v>2942</v>
      </c>
    </row>
    <row r="16" spans="1:68">
      <c r="A16" s="192">
        <v>15</v>
      </c>
      <c r="B16" s="193">
        <v>20000849</v>
      </c>
      <c r="C16" s="193">
        <v>4</v>
      </c>
      <c r="D16" s="193" t="s">
        <v>56</v>
      </c>
      <c r="E16" s="198">
        <v>45113</v>
      </c>
      <c r="F16" s="193" t="s">
        <v>4679</v>
      </c>
      <c r="G16" s="192"/>
      <c r="H16" s="192"/>
      <c r="I16" s="192"/>
      <c r="J16" s="192"/>
      <c r="K16" s="192"/>
      <c r="L16" s="192"/>
      <c r="M16" s="192"/>
      <c r="N16" s="192"/>
      <c r="O16" s="192"/>
      <c r="P16" s="196" t="s">
        <v>5161</v>
      </c>
      <c r="Q16" s="192"/>
      <c r="R16" s="192" t="s">
        <v>155</v>
      </c>
      <c r="S16" s="192"/>
      <c r="T16" s="192"/>
      <c r="U16" s="192"/>
      <c r="V16" s="192"/>
      <c r="W16" s="192"/>
      <c r="X16" s="192"/>
      <c r="Y16" s="192"/>
      <c r="Z16" s="192"/>
      <c r="AA16" s="192"/>
      <c r="BM16" s="90" t="s">
        <v>5153</v>
      </c>
    </row>
    <row r="17" spans="1:71">
      <c r="A17" s="192">
        <v>16</v>
      </c>
      <c r="B17" s="193">
        <v>40000388</v>
      </c>
      <c r="C17" s="193">
        <v>1</v>
      </c>
      <c r="D17" s="193" t="s">
        <v>56</v>
      </c>
      <c r="E17" s="198">
        <v>45113</v>
      </c>
      <c r="F17" s="193" t="s">
        <v>4680</v>
      </c>
      <c r="G17" s="192"/>
      <c r="H17" s="192"/>
      <c r="I17" s="192"/>
      <c r="J17" s="192"/>
      <c r="K17" s="192"/>
      <c r="L17" s="192"/>
      <c r="M17" s="192"/>
      <c r="N17" s="192"/>
      <c r="O17" s="192"/>
      <c r="P17" s="196" t="s">
        <v>4712</v>
      </c>
      <c r="Q17" s="192"/>
      <c r="R17" s="192" t="s">
        <v>155</v>
      </c>
      <c r="S17" s="192" t="s">
        <v>164</v>
      </c>
      <c r="T17" s="192" t="s">
        <v>2467</v>
      </c>
      <c r="U17" s="192"/>
      <c r="V17" s="192"/>
      <c r="W17" s="192"/>
      <c r="X17" s="192"/>
      <c r="Y17" s="192"/>
      <c r="Z17" s="192"/>
      <c r="AA17" s="192"/>
      <c r="BM17" s="90" t="s">
        <v>2804</v>
      </c>
      <c r="BN17" s="90" t="s">
        <v>3458</v>
      </c>
      <c r="BO17" s="90" t="s">
        <v>3571</v>
      </c>
    </row>
    <row r="18" spans="1:71">
      <c r="A18" s="192">
        <v>17</v>
      </c>
      <c r="B18" s="193">
        <v>71000273</v>
      </c>
      <c r="C18" s="193">
        <v>4</v>
      </c>
      <c r="D18" s="193" t="s">
        <v>51</v>
      </c>
      <c r="E18" s="198">
        <v>45113</v>
      </c>
      <c r="F18" s="193" t="s">
        <v>4679</v>
      </c>
      <c r="G18" s="192"/>
      <c r="H18" s="192"/>
      <c r="I18" s="192"/>
      <c r="J18" s="192"/>
      <c r="K18" s="192"/>
      <c r="L18" s="192"/>
      <c r="M18" s="192"/>
      <c r="N18" s="192"/>
      <c r="O18" s="192"/>
      <c r="P18" s="196" t="s">
        <v>4027</v>
      </c>
      <c r="Q18" s="192"/>
      <c r="R18" s="192" t="s">
        <v>86</v>
      </c>
      <c r="S18" s="192"/>
      <c r="T18" s="192"/>
      <c r="U18" s="192"/>
      <c r="V18" s="192"/>
      <c r="W18" s="192"/>
      <c r="X18" s="192"/>
      <c r="Y18" s="192"/>
      <c r="Z18" s="192"/>
      <c r="AA18" s="192"/>
    </row>
    <row r="19" spans="1:71">
      <c r="A19" s="192">
        <v>18</v>
      </c>
      <c r="B19" s="193">
        <v>72000070</v>
      </c>
      <c r="C19" s="193">
        <v>4</v>
      </c>
      <c r="D19" s="193" t="s">
        <v>51</v>
      </c>
      <c r="E19" s="198">
        <v>45113</v>
      </c>
      <c r="F19" s="193" t="s">
        <v>4679</v>
      </c>
      <c r="G19" s="192"/>
      <c r="H19" s="192"/>
      <c r="I19" s="192"/>
      <c r="J19" s="192"/>
      <c r="K19" s="192"/>
      <c r="L19" s="192"/>
      <c r="M19" s="192"/>
      <c r="N19" s="192"/>
      <c r="O19" s="192"/>
      <c r="P19" s="196" t="s">
        <v>4713</v>
      </c>
      <c r="Q19" s="192"/>
      <c r="R19" s="192" t="s">
        <v>671</v>
      </c>
      <c r="S19" s="192"/>
      <c r="T19" s="192"/>
      <c r="U19" s="192"/>
      <c r="V19" s="192"/>
      <c r="W19" s="192"/>
      <c r="X19" s="192"/>
      <c r="Y19" s="192"/>
      <c r="Z19" s="192"/>
      <c r="AA19" s="192"/>
      <c r="BM19" s="90" t="s">
        <v>2638</v>
      </c>
      <c r="BN19" s="90" t="s">
        <v>2639</v>
      </c>
    </row>
    <row r="20" spans="1:71">
      <c r="A20" s="192">
        <v>19</v>
      </c>
      <c r="B20" s="193">
        <v>72000070</v>
      </c>
      <c r="C20" s="193">
        <v>4</v>
      </c>
      <c r="D20" s="193" t="s">
        <v>51</v>
      </c>
      <c r="E20" s="198">
        <v>45113</v>
      </c>
      <c r="F20" s="193" t="s">
        <v>4679</v>
      </c>
      <c r="G20" s="192"/>
      <c r="H20" s="192"/>
      <c r="I20" s="192"/>
      <c r="J20" s="192"/>
      <c r="K20" s="192"/>
      <c r="L20" s="192"/>
      <c r="M20" s="192"/>
      <c r="N20" s="192"/>
      <c r="O20" s="192"/>
      <c r="P20" s="196" t="s">
        <v>4029</v>
      </c>
      <c r="Q20" s="192"/>
      <c r="R20" s="192" t="s">
        <v>86</v>
      </c>
      <c r="S20" s="192"/>
      <c r="T20" s="192"/>
      <c r="U20" s="192"/>
      <c r="V20" s="192"/>
      <c r="W20" s="192"/>
      <c r="X20" s="192"/>
      <c r="Y20" s="192"/>
      <c r="Z20" s="192"/>
      <c r="AA20" s="192"/>
    </row>
    <row r="21" spans="1:71" ht="28.8">
      <c r="A21" s="192">
        <v>20</v>
      </c>
      <c r="B21" s="193">
        <v>72000094</v>
      </c>
      <c r="C21" s="193">
        <v>4</v>
      </c>
      <c r="D21" s="193" t="s">
        <v>51</v>
      </c>
      <c r="E21" s="198">
        <v>45113</v>
      </c>
      <c r="F21" s="193" t="s">
        <v>4679</v>
      </c>
      <c r="G21" s="192"/>
      <c r="H21" s="192"/>
      <c r="I21" s="192"/>
      <c r="J21" s="192"/>
      <c r="K21" s="192"/>
      <c r="L21" s="192"/>
      <c r="M21" s="192"/>
      <c r="N21" s="192"/>
      <c r="O21" s="192"/>
      <c r="P21" s="196" t="s">
        <v>5699</v>
      </c>
      <c r="Q21" s="192"/>
      <c r="R21" s="192" t="s">
        <v>178</v>
      </c>
      <c r="S21" s="192" t="s">
        <v>164</v>
      </c>
      <c r="T21" s="192"/>
      <c r="U21" s="192"/>
      <c r="V21" s="192"/>
      <c r="W21" s="192"/>
      <c r="X21" s="192"/>
      <c r="Y21" s="192"/>
      <c r="Z21" s="192"/>
      <c r="AA21" s="192"/>
      <c r="BM21" s="90" t="s">
        <v>1119</v>
      </c>
      <c r="BN21" s="90" t="s">
        <v>5672</v>
      </c>
    </row>
    <row r="22" spans="1:71" ht="28.8">
      <c r="A22" s="192">
        <v>21</v>
      </c>
      <c r="B22" s="193">
        <v>114377880</v>
      </c>
      <c r="C22" s="193">
        <v>3</v>
      </c>
      <c r="D22" s="193" t="s">
        <v>56</v>
      </c>
      <c r="E22" s="198">
        <v>45113</v>
      </c>
      <c r="F22" s="193" t="s">
        <v>4682</v>
      </c>
      <c r="G22" s="192"/>
      <c r="H22" s="192"/>
      <c r="I22" s="192"/>
      <c r="J22" s="192"/>
      <c r="K22" s="192"/>
      <c r="L22" s="192"/>
      <c r="M22" s="192"/>
      <c r="N22" s="192"/>
      <c r="O22" s="192"/>
      <c r="P22" s="196" t="s">
        <v>4714</v>
      </c>
      <c r="Q22" s="192"/>
      <c r="R22" s="192" t="s">
        <v>174</v>
      </c>
      <c r="S22" s="192" t="s">
        <v>507</v>
      </c>
      <c r="T22" s="192"/>
      <c r="U22" s="192"/>
      <c r="V22" s="192"/>
      <c r="W22" s="192"/>
      <c r="X22" s="192"/>
      <c r="Y22" s="192"/>
      <c r="Z22" s="192"/>
      <c r="AA22" s="192"/>
      <c r="BM22" s="90" t="s">
        <v>1778</v>
      </c>
      <c r="BN22" s="90" t="s">
        <v>3575</v>
      </c>
    </row>
    <row r="23" spans="1:71">
      <c r="A23" s="192">
        <v>22</v>
      </c>
      <c r="B23" s="193">
        <v>11721</v>
      </c>
      <c r="C23" s="193">
        <v>4</v>
      </c>
      <c r="D23" s="193" t="s">
        <v>51</v>
      </c>
      <c r="E23" s="198">
        <v>45113</v>
      </c>
      <c r="F23" s="193" t="s">
        <v>4679</v>
      </c>
      <c r="G23" s="192"/>
      <c r="H23" s="192"/>
      <c r="I23" s="192"/>
      <c r="J23" s="192"/>
      <c r="K23" s="192"/>
      <c r="L23" s="192"/>
      <c r="M23" s="192"/>
      <c r="N23" s="192"/>
      <c r="O23" s="192"/>
      <c r="P23" s="196" t="s">
        <v>5380</v>
      </c>
      <c r="Q23" s="192"/>
      <c r="R23" s="192" t="s">
        <v>86</v>
      </c>
      <c r="S23" s="192"/>
      <c r="T23" s="192"/>
      <c r="U23" s="192"/>
      <c r="V23" s="192"/>
      <c r="W23" s="192"/>
      <c r="X23" s="192"/>
      <c r="Y23" s="192"/>
      <c r="Z23" s="192"/>
      <c r="AA23" s="192"/>
    </row>
    <row r="24" spans="1:71" ht="43.2">
      <c r="A24" s="192">
        <v>23</v>
      </c>
      <c r="B24" s="193">
        <v>136293685</v>
      </c>
      <c r="C24" s="193">
        <v>2</v>
      </c>
      <c r="D24" s="193" t="s">
        <v>51</v>
      </c>
      <c r="E24" s="198">
        <v>45113</v>
      </c>
      <c r="F24" s="193" t="s">
        <v>4680</v>
      </c>
      <c r="G24" s="192"/>
      <c r="H24" s="192"/>
      <c r="I24" s="192"/>
      <c r="J24" s="192"/>
      <c r="K24" s="192"/>
      <c r="L24" s="192"/>
      <c r="M24" s="192"/>
      <c r="N24" s="192"/>
      <c r="O24" s="192"/>
      <c r="P24" s="196" t="s">
        <v>4715</v>
      </c>
      <c r="Q24" s="192"/>
      <c r="R24" s="192" t="s">
        <v>165</v>
      </c>
      <c r="S24" s="192"/>
      <c r="T24" s="192"/>
      <c r="U24" s="192"/>
      <c r="V24" s="192"/>
      <c r="W24" s="192"/>
      <c r="X24" s="192"/>
      <c r="Y24" s="192"/>
      <c r="Z24" s="192"/>
      <c r="AA24" s="192"/>
      <c r="BM24" s="90" t="s">
        <v>3148</v>
      </c>
    </row>
    <row r="25" spans="1:71" ht="86.4">
      <c r="A25" s="192">
        <v>24</v>
      </c>
      <c r="B25" s="193">
        <v>20000695</v>
      </c>
      <c r="C25" s="193">
        <v>3</v>
      </c>
      <c r="D25" s="193" t="s">
        <v>56</v>
      </c>
      <c r="E25" s="198">
        <v>45113</v>
      </c>
      <c r="F25" s="193" t="s">
        <v>4681</v>
      </c>
      <c r="G25" s="192"/>
      <c r="H25" s="192"/>
      <c r="I25" s="192"/>
      <c r="J25" s="192"/>
      <c r="K25" s="192"/>
      <c r="L25" s="192"/>
      <c r="M25" s="192"/>
      <c r="N25" s="192"/>
      <c r="O25" s="192"/>
      <c r="P25" s="196" t="s">
        <v>5387</v>
      </c>
      <c r="Q25" s="192"/>
      <c r="R25" s="192" t="s">
        <v>154</v>
      </c>
      <c r="S25" s="192" t="s">
        <v>150</v>
      </c>
      <c r="T25" s="192" t="s">
        <v>159</v>
      </c>
      <c r="U25" s="192" t="s">
        <v>507</v>
      </c>
      <c r="V25" s="192"/>
      <c r="W25" s="192"/>
      <c r="X25" s="192"/>
      <c r="Y25" s="192"/>
      <c r="Z25" s="192"/>
      <c r="AA25" s="192"/>
      <c r="BM25" s="90" t="s">
        <v>506</v>
      </c>
      <c r="BN25" s="90" t="s">
        <v>1620</v>
      </c>
      <c r="BO25" s="90" t="s">
        <v>1567</v>
      </c>
      <c r="BP25" s="90" t="s">
        <v>2298</v>
      </c>
      <c r="BQ25" s="90" t="s">
        <v>3769</v>
      </c>
      <c r="BR25" s="90" t="s">
        <v>3575</v>
      </c>
    </row>
    <row r="26" spans="1:71">
      <c r="A26" s="192">
        <v>25</v>
      </c>
      <c r="B26" s="193">
        <v>20000763</v>
      </c>
      <c r="C26" s="193">
        <v>4</v>
      </c>
      <c r="D26" s="193" t="s">
        <v>51</v>
      </c>
      <c r="E26" s="198">
        <v>45113</v>
      </c>
      <c r="F26" s="193" t="s">
        <v>4679</v>
      </c>
      <c r="G26" s="192"/>
      <c r="H26" s="192"/>
      <c r="I26" s="192"/>
      <c r="J26" s="192"/>
      <c r="K26" s="192"/>
      <c r="L26" s="192"/>
      <c r="M26" s="192"/>
      <c r="N26" s="192"/>
      <c r="O26" s="192"/>
      <c r="P26" s="196" t="s">
        <v>4716</v>
      </c>
      <c r="Q26" s="192"/>
      <c r="R26" s="192" t="s">
        <v>507</v>
      </c>
      <c r="S26" s="192"/>
      <c r="T26" s="192"/>
      <c r="U26" s="192"/>
      <c r="V26" s="192"/>
      <c r="W26" s="192"/>
      <c r="X26" s="192"/>
      <c r="Y26" s="192"/>
      <c r="Z26" s="192"/>
      <c r="AA26" s="192"/>
      <c r="BM26" s="90" t="s">
        <v>3575</v>
      </c>
    </row>
    <row r="27" spans="1:71" ht="43.2">
      <c r="A27" s="192">
        <v>26</v>
      </c>
      <c r="B27" s="193">
        <v>200465920</v>
      </c>
      <c r="C27" s="193">
        <v>4</v>
      </c>
      <c r="D27" s="193" t="s">
        <v>51</v>
      </c>
      <c r="E27" s="198">
        <v>45113</v>
      </c>
      <c r="F27" s="193" t="s">
        <v>4679</v>
      </c>
      <c r="G27" s="192"/>
      <c r="H27" s="192"/>
      <c r="I27" s="192"/>
      <c r="J27" s="192"/>
      <c r="K27" s="192"/>
      <c r="L27" s="192"/>
      <c r="M27" s="192"/>
      <c r="N27" s="192"/>
      <c r="O27" s="192"/>
      <c r="P27" s="196" t="s">
        <v>4034</v>
      </c>
      <c r="Q27" s="192"/>
      <c r="R27" s="192" t="s">
        <v>86</v>
      </c>
      <c r="S27" s="192"/>
      <c r="T27" s="192"/>
      <c r="U27" s="192"/>
      <c r="V27" s="192"/>
      <c r="W27" s="192"/>
      <c r="X27" s="192"/>
      <c r="Y27" s="192"/>
      <c r="Z27" s="192"/>
      <c r="AA27" s="192"/>
    </row>
    <row r="28" spans="1:71" ht="57.6">
      <c r="A28" s="192">
        <v>27</v>
      </c>
      <c r="B28" s="193">
        <v>200802953</v>
      </c>
      <c r="C28" s="193">
        <v>2</v>
      </c>
      <c r="D28" s="193" t="s">
        <v>56</v>
      </c>
      <c r="E28" s="198">
        <v>45113</v>
      </c>
      <c r="F28" s="193" t="s">
        <v>4679</v>
      </c>
      <c r="G28" s="192"/>
      <c r="H28" s="192"/>
      <c r="I28" s="192"/>
      <c r="J28" s="192"/>
      <c r="K28" s="192"/>
      <c r="L28" s="192"/>
      <c r="M28" s="192"/>
      <c r="N28" s="192"/>
      <c r="O28" s="192"/>
      <c r="P28" s="196" t="s">
        <v>4717</v>
      </c>
      <c r="Q28" s="192"/>
      <c r="R28" s="192" t="s">
        <v>154</v>
      </c>
      <c r="S28" s="192" t="s">
        <v>166</v>
      </c>
      <c r="T28" s="192" t="s">
        <v>155</v>
      </c>
      <c r="U28" s="192" t="s">
        <v>2467</v>
      </c>
      <c r="V28" s="192"/>
      <c r="W28" s="192"/>
      <c r="X28" s="192"/>
      <c r="Y28" s="192"/>
      <c r="Z28" s="192"/>
      <c r="AA28" s="192"/>
      <c r="BM28" s="90" t="s">
        <v>3692</v>
      </c>
      <c r="BN28" s="90" t="s">
        <v>542</v>
      </c>
      <c r="BO28" s="90" t="s">
        <v>1859</v>
      </c>
      <c r="BP28" s="90" t="s">
        <v>2963</v>
      </c>
      <c r="BQ28" s="90" t="s">
        <v>173</v>
      </c>
    </row>
    <row r="29" spans="1:71" ht="86.4">
      <c r="A29" s="192">
        <v>28</v>
      </c>
      <c r="B29" s="193">
        <v>40000350</v>
      </c>
      <c r="C29" s="193">
        <v>3</v>
      </c>
      <c r="D29" s="193" t="s">
        <v>56</v>
      </c>
      <c r="E29" s="198">
        <v>45113</v>
      </c>
      <c r="F29" s="193" t="s">
        <v>4680</v>
      </c>
      <c r="G29" s="192"/>
      <c r="H29" s="192"/>
      <c r="I29" s="192"/>
      <c r="J29" s="192"/>
      <c r="K29" s="192"/>
      <c r="L29" s="192"/>
      <c r="M29" s="192"/>
      <c r="N29" s="192"/>
      <c r="O29" s="192"/>
      <c r="P29" s="196" t="s">
        <v>5388</v>
      </c>
      <c r="Q29" s="192"/>
      <c r="R29" s="192" t="s">
        <v>154</v>
      </c>
      <c r="S29" s="192" t="s">
        <v>2095</v>
      </c>
      <c r="T29" s="192" t="s">
        <v>671</v>
      </c>
      <c r="U29" s="192" t="s">
        <v>159</v>
      </c>
      <c r="V29" s="192" t="s">
        <v>3127</v>
      </c>
      <c r="W29" s="192" t="s">
        <v>507</v>
      </c>
      <c r="X29" s="192"/>
      <c r="Y29" s="192"/>
      <c r="Z29" s="192"/>
      <c r="AA29" s="192"/>
      <c r="BM29" s="90" t="s">
        <v>1824</v>
      </c>
      <c r="BN29" s="90" t="s">
        <v>1952</v>
      </c>
      <c r="BO29" s="90" t="s">
        <v>3460</v>
      </c>
      <c r="BP29" s="90" t="s">
        <v>534</v>
      </c>
      <c r="BQ29" s="90" t="s">
        <v>2443</v>
      </c>
      <c r="BR29" s="90" t="s">
        <v>3394</v>
      </c>
      <c r="BS29" s="90" t="s">
        <v>3575</v>
      </c>
    </row>
    <row r="30" spans="1:71">
      <c r="A30" s="192">
        <v>29</v>
      </c>
      <c r="B30" s="193">
        <v>40000392</v>
      </c>
      <c r="C30" s="193">
        <v>3</v>
      </c>
      <c r="D30" s="193" t="s">
        <v>56</v>
      </c>
      <c r="E30" s="198">
        <v>45113</v>
      </c>
      <c r="F30" s="193" t="s">
        <v>4680</v>
      </c>
      <c r="G30" s="192"/>
      <c r="H30" s="192"/>
      <c r="I30" s="192"/>
      <c r="J30" s="192"/>
      <c r="K30" s="192"/>
      <c r="L30" s="192"/>
      <c r="M30" s="192"/>
      <c r="N30" s="192"/>
      <c r="O30" s="192"/>
      <c r="P30" s="197" t="s">
        <v>4718</v>
      </c>
      <c r="Q30" s="192"/>
      <c r="R30" s="192" t="s">
        <v>671</v>
      </c>
      <c r="S30" s="192"/>
      <c r="T30" s="192"/>
      <c r="U30" s="192"/>
      <c r="V30" s="192"/>
      <c r="W30" s="192"/>
      <c r="X30" s="192"/>
      <c r="Y30" s="192"/>
      <c r="Z30" s="192"/>
      <c r="AA30" s="192"/>
      <c r="BM30" s="90" t="s">
        <v>2638</v>
      </c>
      <c r="BN30" s="90" t="s">
        <v>2639</v>
      </c>
    </row>
    <row r="31" spans="1:71" ht="28.8">
      <c r="A31" s="192">
        <v>30</v>
      </c>
      <c r="B31" s="193">
        <v>40000395</v>
      </c>
      <c r="C31" s="193">
        <v>1</v>
      </c>
      <c r="D31" s="193" t="s">
        <v>56</v>
      </c>
      <c r="E31" s="198">
        <v>45113</v>
      </c>
      <c r="F31" s="193" t="s">
        <v>4679</v>
      </c>
      <c r="G31" s="192"/>
      <c r="H31" s="192"/>
      <c r="I31" s="192"/>
      <c r="J31" s="192"/>
      <c r="K31" s="192"/>
      <c r="L31" s="192"/>
      <c r="M31" s="192"/>
      <c r="N31" s="192"/>
      <c r="O31" s="192"/>
      <c r="P31" s="196" t="s">
        <v>4719</v>
      </c>
      <c r="Q31" s="192"/>
      <c r="R31" s="192" t="s">
        <v>154</v>
      </c>
      <c r="S31" s="192" t="s">
        <v>155</v>
      </c>
      <c r="T31" s="192" t="s">
        <v>164</v>
      </c>
      <c r="U31" s="192" t="s">
        <v>2467</v>
      </c>
      <c r="V31" s="192"/>
      <c r="W31" s="192"/>
      <c r="X31" s="192"/>
      <c r="Y31" s="192"/>
      <c r="Z31" s="192"/>
      <c r="AA31" s="192"/>
      <c r="BM31" s="90" t="s">
        <v>542</v>
      </c>
      <c r="BN31" s="90" t="s">
        <v>2963</v>
      </c>
      <c r="BO31" s="90" t="s">
        <v>3779</v>
      </c>
      <c r="BP31" s="90" t="s">
        <v>3086</v>
      </c>
    </row>
    <row r="32" spans="1:71" ht="43.2">
      <c r="A32" s="192">
        <v>31</v>
      </c>
      <c r="B32" s="193">
        <v>40000396</v>
      </c>
      <c r="C32" s="193">
        <v>4</v>
      </c>
      <c r="D32" s="193" t="s">
        <v>51</v>
      </c>
      <c r="E32" s="198">
        <v>45113</v>
      </c>
      <c r="F32" s="193" t="s">
        <v>4679</v>
      </c>
      <c r="G32" s="192"/>
      <c r="H32" s="192"/>
      <c r="I32" s="192"/>
      <c r="J32" s="192"/>
      <c r="K32" s="192"/>
      <c r="L32" s="192"/>
      <c r="M32" s="192"/>
      <c r="N32" s="192"/>
      <c r="O32" s="192"/>
      <c r="P32" s="196" t="s">
        <v>4720</v>
      </c>
      <c r="Q32" s="192"/>
      <c r="R32" s="192" t="s">
        <v>165</v>
      </c>
      <c r="S32" s="192" t="s">
        <v>655</v>
      </c>
      <c r="T32" s="192" t="s">
        <v>2467</v>
      </c>
      <c r="U32" s="192"/>
      <c r="V32" s="192"/>
      <c r="W32" s="192"/>
      <c r="X32" s="192"/>
      <c r="Y32" s="192"/>
      <c r="Z32" s="192"/>
      <c r="AA32" s="192"/>
      <c r="BM32" s="90" t="s">
        <v>3148</v>
      </c>
      <c r="BN32" s="90" t="s">
        <v>1679</v>
      </c>
      <c r="BO32" s="90" t="s">
        <v>2695</v>
      </c>
    </row>
    <row r="33" spans="1:73" ht="57.6">
      <c r="A33" s="192">
        <v>32</v>
      </c>
      <c r="B33" s="193">
        <v>40000401</v>
      </c>
      <c r="C33" s="193">
        <v>4</v>
      </c>
      <c r="D33" s="193" t="s">
        <v>56</v>
      </c>
      <c r="E33" s="198">
        <v>45113</v>
      </c>
      <c r="F33" s="193" t="s">
        <v>4679</v>
      </c>
      <c r="G33" s="192"/>
      <c r="H33" s="192"/>
      <c r="I33" s="192"/>
      <c r="J33" s="192"/>
      <c r="K33" s="192"/>
      <c r="L33" s="192"/>
      <c r="M33" s="192"/>
      <c r="N33" s="192"/>
      <c r="O33" s="192"/>
      <c r="P33" s="196" t="s">
        <v>5389</v>
      </c>
      <c r="Q33" s="192"/>
      <c r="R33" s="192" t="s">
        <v>551</v>
      </c>
      <c r="S33" s="192" t="s">
        <v>154</v>
      </c>
      <c r="T33" s="192" t="s">
        <v>165</v>
      </c>
      <c r="U33" s="192" t="s">
        <v>671</v>
      </c>
      <c r="V33" s="192" t="s">
        <v>507</v>
      </c>
      <c r="W33" s="192" t="s">
        <v>164</v>
      </c>
      <c r="X33" s="192"/>
      <c r="Y33" s="192"/>
      <c r="Z33" s="192"/>
      <c r="AA33" s="192"/>
      <c r="BM33" s="90" t="s">
        <v>2150</v>
      </c>
      <c r="BN33" s="90" t="s">
        <v>2169</v>
      </c>
      <c r="BO33" s="90" t="s">
        <v>506</v>
      </c>
      <c r="BP33" s="90" t="s">
        <v>1463</v>
      </c>
      <c r="BQ33" s="90" t="s">
        <v>3389</v>
      </c>
      <c r="BR33" s="90" t="s">
        <v>2554</v>
      </c>
      <c r="BS33" s="90" t="s">
        <v>3575</v>
      </c>
      <c r="BT33" s="90" t="s">
        <v>3231</v>
      </c>
      <c r="BU33" s="90" t="s">
        <v>1412</v>
      </c>
    </row>
    <row r="34" spans="1:73">
      <c r="A34" s="192">
        <v>33</v>
      </c>
      <c r="B34" s="193">
        <v>72000139</v>
      </c>
      <c r="C34" s="193">
        <v>4</v>
      </c>
      <c r="D34" s="193" t="s">
        <v>51</v>
      </c>
      <c r="E34" s="198">
        <v>45113</v>
      </c>
      <c r="F34" s="193" t="s">
        <v>4679</v>
      </c>
      <c r="G34" s="192"/>
      <c r="H34" s="192"/>
      <c r="I34" s="192"/>
      <c r="J34" s="192"/>
      <c r="K34" s="192"/>
      <c r="L34" s="192"/>
      <c r="M34" s="192"/>
      <c r="N34" s="192"/>
      <c r="O34" s="192"/>
      <c r="P34" s="196" t="s">
        <v>4692</v>
      </c>
      <c r="Q34" s="192"/>
      <c r="R34" s="192" t="s">
        <v>86</v>
      </c>
      <c r="S34" s="192"/>
      <c r="T34" s="192"/>
      <c r="U34" s="192"/>
      <c r="V34" s="192"/>
      <c r="W34" s="192"/>
      <c r="X34" s="192"/>
      <c r="Y34" s="192"/>
      <c r="Z34" s="192"/>
      <c r="AA34" s="192"/>
    </row>
    <row r="35" spans="1:73" ht="28.8">
      <c r="A35" s="192">
        <v>34</v>
      </c>
      <c r="B35" s="193">
        <v>11583</v>
      </c>
      <c r="C35" s="193">
        <v>4</v>
      </c>
      <c r="D35" s="193" t="s">
        <v>51</v>
      </c>
      <c r="E35" s="198">
        <v>45116</v>
      </c>
      <c r="F35" s="193" t="s">
        <v>4679</v>
      </c>
      <c r="G35" s="192"/>
      <c r="H35" s="192"/>
      <c r="I35" s="192"/>
      <c r="J35" s="192"/>
      <c r="K35" s="192"/>
      <c r="L35" s="192"/>
      <c r="M35" s="192"/>
      <c r="N35" s="192"/>
      <c r="O35" s="192"/>
      <c r="P35" s="196" t="s">
        <v>4040</v>
      </c>
      <c r="Q35" s="192"/>
      <c r="R35" s="192" t="s">
        <v>86</v>
      </c>
      <c r="S35" s="192"/>
      <c r="T35" s="192"/>
      <c r="U35" s="192"/>
      <c r="V35" s="192"/>
      <c r="W35" s="192"/>
      <c r="X35" s="192"/>
      <c r="Y35" s="192"/>
      <c r="Z35" s="192"/>
      <c r="AA35" s="192"/>
    </row>
    <row r="36" spans="1:73" ht="43.2">
      <c r="A36" s="192">
        <v>35</v>
      </c>
      <c r="B36" s="193">
        <v>104590112</v>
      </c>
      <c r="C36" s="193">
        <v>1</v>
      </c>
      <c r="D36" s="193" t="s">
        <v>56</v>
      </c>
      <c r="E36" s="198">
        <v>45116</v>
      </c>
      <c r="F36" s="193" t="s">
        <v>4679</v>
      </c>
      <c r="G36" s="192"/>
      <c r="H36" s="192"/>
      <c r="I36" s="192"/>
      <c r="J36" s="192"/>
      <c r="K36" s="192"/>
      <c r="L36" s="192"/>
      <c r="M36" s="192"/>
      <c r="N36" s="192"/>
      <c r="O36" s="192"/>
      <c r="P36" s="196" t="s">
        <v>4721</v>
      </c>
      <c r="Q36" s="192"/>
      <c r="R36" s="192" t="s">
        <v>155</v>
      </c>
      <c r="S36" s="192"/>
      <c r="T36" s="192"/>
      <c r="U36" s="192"/>
      <c r="V36" s="192"/>
      <c r="W36" s="192"/>
      <c r="X36" s="192"/>
      <c r="Y36" s="192"/>
      <c r="Z36" s="192"/>
      <c r="AA36" s="192"/>
      <c r="BM36" s="90" t="s">
        <v>2998</v>
      </c>
      <c r="BN36" s="90" t="s">
        <v>3001</v>
      </c>
    </row>
    <row r="37" spans="1:73" ht="72">
      <c r="A37" s="192">
        <v>36</v>
      </c>
      <c r="B37" s="193">
        <v>11180270</v>
      </c>
      <c r="C37" s="193">
        <v>4</v>
      </c>
      <c r="D37" s="193" t="s">
        <v>51</v>
      </c>
      <c r="E37" s="198">
        <v>45116</v>
      </c>
      <c r="F37" s="193" t="s">
        <v>4683</v>
      </c>
      <c r="G37" s="192"/>
      <c r="H37" s="192"/>
      <c r="I37" s="192"/>
      <c r="J37" s="192"/>
      <c r="K37" s="192"/>
      <c r="L37" s="192"/>
      <c r="M37" s="192"/>
      <c r="N37" s="192"/>
      <c r="O37" s="192"/>
      <c r="P37" s="196" t="s">
        <v>4042</v>
      </c>
      <c r="Q37" s="192"/>
      <c r="R37" s="192" t="s">
        <v>86</v>
      </c>
      <c r="S37" s="192"/>
      <c r="T37" s="192"/>
      <c r="U37" s="192"/>
      <c r="V37" s="192"/>
      <c r="W37" s="192"/>
      <c r="X37" s="192"/>
      <c r="Y37" s="192"/>
      <c r="Z37" s="192"/>
      <c r="AA37" s="192"/>
    </row>
    <row r="38" spans="1:73" ht="72">
      <c r="A38" s="192">
        <v>37</v>
      </c>
      <c r="B38" s="193">
        <v>11190071</v>
      </c>
      <c r="C38" s="193">
        <v>1</v>
      </c>
      <c r="D38" s="193" t="s">
        <v>51</v>
      </c>
      <c r="E38" s="198">
        <v>45116</v>
      </c>
      <c r="F38" s="193" t="s">
        <v>4684</v>
      </c>
      <c r="G38" s="192"/>
      <c r="H38" s="192"/>
      <c r="I38" s="192"/>
      <c r="J38" s="192"/>
      <c r="K38" s="192"/>
      <c r="L38" s="192"/>
      <c r="M38" s="192"/>
      <c r="N38" s="192"/>
      <c r="O38" s="192"/>
      <c r="P38" s="196" t="s">
        <v>4722</v>
      </c>
      <c r="Q38" s="192"/>
      <c r="R38" s="192" t="s">
        <v>154</v>
      </c>
      <c r="S38" s="192" t="s">
        <v>164</v>
      </c>
      <c r="T38" s="192"/>
      <c r="U38" s="192"/>
      <c r="V38" s="192"/>
      <c r="W38" s="192"/>
      <c r="X38" s="192"/>
      <c r="Y38" s="192"/>
      <c r="Z38" s="192"/>
      <c r="AA38" s="192"/>
      <c r="BM38" s="90" t="s">
        <v>1702</v>
      </c>
      <c r="BN38" s="90" t="s">
        <v>1804</v>
      </c>
      <c r="BO38" s="90" t="s">
        <v>2037</v>
      </c>
      <c r="BP38" s="90" t="s">
        <v>3458</v>
      </c>
    </row>
    <row r="39" spans="1:73" ht="28.8">
      <c r="A39" s="192">
        <v>38</v>
      </c>
      <c r="B39" s="193">
        <v>11270654</v>
      </c>
      <c r="C39" s="193">
        <v>4</v>
      </c>
      <c r="D39" s="193" t="s">
        <v>51</v>
      </c>
      <c r="E39" s="198">
        <v>45116</v>
      </c>
      <c r="F39" s="193" t="s">
        <v>4685</v>
      </c>
      <c r="G39" s="192"/>
      <c r="H39" s="192"/>
      <c r="I39" s="192"/>
      <c r="J39" s="192"/>
      <c r="K39" s="192"/>
      <c r="L39" s="192"/>
      <c r="M39" s="192"/>
      <c r="N39" s="192"/>
      <c r="O39" s="192"/>
      <c r="P39" s="196" t="s">
        <v>4044</v>
      </c>
      <c r="Q39" s="192"/>
      <c r="R39" s="192" t="s">
        <v>86</v>
      </c>
      <c r="S39" s="192"/>
      <c r="T39" s="192"/>
      <c r="U39" s="192"/>
      <c r="V39" s="192"/>
      <c r="W39" s="192"/>
      <c r="X39" s="192"/>
      <c r="Y39" s="192"/>
      <c r="Z39" s="192"/>
      <c r="AA39" s="192"/>
    </row>
    <row r="40" spans="1:73">
      <c r="A40" s="192">
        <v>39</v>
      </c>
      <c r="B40" s="193">
        <v>11515</v>
      </c>
      <c r="C40" s="193">
        <v>4</v>
      </c>
      <c r="D40" s="193" t="s">
        <v>51</v>
      </c>
      <c r="E40" s="198">
        <v>45114</v>
      </c>
      <c r="F40" s="193" t="s">
        <v>4679</v>
      </c>
      <c r="G40" s="192"/>
      <c r="H40" s="192"/>
      <c r="I40" s="192"/>
      <c r="J40" s="192"/>
      <c r="K40" s="192"/>
      <c r="L40" s="192"/>
      <c r="M40" s="192"/>
      <c r="N40" s="192"/>
      <c r="O40" s="192"/>
      <c r="P40" s="196" t="s">
        <v>4045</v>
      </c>
      <c r="Q40" s="192"/>
      <c r="R40" s="192" t="s">
        <v>86</v>
      </c>
      <c r="S40" s="192"/>
      <c r="T40" s="192"/>
      <c r="U40" s="192"/>
      <c r="V40" s="192"/>
      <c r="W40" s="192"/>
      <c r="X40" s="192"/>
      <c r="Y40" s="192"/>
      <c r="Z40" s="192"/>
      <c r="AA40" s="192"/>
    </row>
    <row r="41" spans="1:73" ht="158.4">
      <c r="A41" s="192">
        <v>40</v>
      </c>
      <c r="B41" s="193">
        <v>11712</v>
      </c>
      <c r="C41" s="193">
        <v>2</v>
      </c>
      <c r="D41" s="193" t="s">
        <v>56</v>
      </c>
      <c r="E41" s="198">
        <v>45114</v>
      </c>
      <c r="F41" s="193" t="s">
        <v>4679</v>
      </c>
      <c r="G41" s="192"/>
      <c r="H41" s="192"/>
      <c r="I41" s="192"/>
      <c r="J41" s="192"/>
      <c r="K41" s="192"/>
      <c r="L41" s="192"/>
      <c r="M41" s="192"/>
      <c r="N41" s="192"/>
      <c r="O41" s="192"/>
      <c r="P41" s="196" t="s">
        <v>5390</v>
      </c>
      <c r="Q41" s="192"/>
      <c r="R41" s="192" t="s">
        <v>551</v>
      </c>
      <c r="S41" s="192" t="s">
        <v>154</v>
      </c>
      <c r="T41" s="192" t="s">
        <v>165</v>
      </c>
      <c r="U41" s="192" t="s">
        <v>159</v>
      </c>
      <c r="V41" s="192"/>
      <c r="W41" s="192"/>
      <c r="X41" s="192"/>
      <c r="Y41" s="192"/>
      <c r="Z41" s="192"/>
      <c r="AA41" s="192"/>
      <c r="BM41" s="90" t="s">
        <v>2169</v>
      </c>
      <c r="BN41" s="90" t="s">
        <v>2171</v>
      </c>
      <c r="BO41" s="90" t="s">
        <v>1484</v>
      </c>
      <c r="BP41" s="90" t="s">
        <v>1270</v>
      </c>
      <c r="BQ41" s="90" t="s">
        <v>1360</v>
      </c>
    </row>
    <row r="42" spans="1:73">
      <c r="A42" s="192">
        <v>41</v>
      </c>
      <c r="B42" s="193">
        <v>11712</v>
      </c>
      <c r="C42" s="193">
        <v>4</v>
      </c>
      <c r="D42" s="193" t="s">
        <v>51</v>
      </c>
      <c r="E42" s="198">
        <v>45114</v>
      </c>
      <c r="F42" s="193" t="s">
        <v>4679</v>
      </c>
      <c r="G42" s="192"/>
      <c r="H42" s="192"/>
      <c r="I42" s="192"/>
      <c r="J42" s="192"/>
      <c r="K42" s="192"/>
      <c r="L42" s="192"/>
      <c r="M42" s="192"/>
      <c r="N42" s="192"/>
      <c r="O42" s="192"/>
      <c r="P42" s="196" t="s">
        <v>5700</v>
      </c>
      <c r="Q42" s="192"/>
      <c r="R42" s="192" t="s">
        <v>3</v>
      </c>
      <c r="S42" s="192"/>
      <c r="T42" s="192"/>
      <c r="U42" s="192"/>
      <c r="V42" s="192"/>
      <c r="W42" s="192"/>
      <c r="X42" s="192"/>
      <c r="Y42" s="192"/>
      <c r="Z42" s="192"/>
      <c r="AA42" s="192"/>
      <c r="BM42" s="90" t="s">
        <v>1253</v>
      </c>
    </row>
    <row r="43" spans="1:73" ht="86.4">
      <c r="A43" s="192">
        <v>42</v>
      </c>
      <c r="B43" s="193">
        <v>11717</v>
      </c>
      <c r="C43" s="193">
        <v>2</v>
      </c>
      <c r="D43" s="193" t="s">
        <v>56</v>
      </c>
      <c r="E43" s="198">
        <v>45114</v>
      </c>
      <c r="F43" s="193" t="s">
        <v>4679</v>
      </c>
      <c r="G43" s="192"/>
      <c r="H43" s="192"/>
      <c r="I43" s="192"/>
      <c r="J43" s="192"/>
      <c r="K43" s="192"/>
      <c r="L43" s="192"/>
      <c r="M43" s="192"/>
      <c r="N43" s="192"/>
      <c r="O43" s="192"/>
      <c r="P43" s="196" t="s">
        <v>4723</v>
      </c>
      <c r="Q43" s="192"/>
      <c r="R43" s="192" t="s">
        <v>551</v>
      </c>
      <c r="S43" s="192" t="s">
        <v>155</v>
      </c>
      <c r="T43" s="192" t="s">
        <v>2467</v>
      </c>
      <c r="U43" s="192"/>
      <c r="V43" s="192"/>
      <c r="W43" s="192"/>
      <c r="X43" s="192"/>
      <c r="Y43" s="192"/>
      <c r="Z43" s="192"/>
      <c r="AA43" s="192"/>
      <c r="BM43" s="90" t="s">
        <v>2162</v>
      </c>
      <c r="BN43" s="90" t="s">
        <v>2960</v>
      </c>
      <c r="BO43" s="90" t="s">
        <v>2255</v>
      </c>
      <c r="BP43" s="90" t="s">
        <v>173</v>
      </c>
    </row>
    <row r="44" spans="1:73" ht="28.8">
      <c r="A44" s="192">
        <v>43</v>
      </c>
      <c r="B44" s="193">
        <v>11717</v>
      </c>
      <c r="C44" s="193">
        <v>2</v>
      </c>
      <c r="D44" s="193" t="s">
        <v>56</v>
      </c>
      <c r="E44" s="198">
        <v>45114</v>
      </c>
      <c r="F44" s="193" t="s">
        <v>4679</v>
      </c>
      <c r="G44" s="192"/>
      <c r="H44" s="192"/>
      <c r="I44" s="192"/>
      <c r="J44" s="192"/>
      <c r="K44" s="192"/>
      <c r="L44" s="192"/>
      <c r="M44" s="192"/>
      <c r="N44" s="192"/>
      <c r="O44" s="192"/>
      <c r="P44" s="196" t="s">
        <v>4724</v>
      </c>
      <c r="Q44" s="192"/>
      <c r="R44" s="192" t="s">
        <v>165</v>
      </c>
      <c r="S44" s="192" t="s">
        <v>2095</v>
      </c>
      <c r="T44" s="192" t="s">
        <v>159</v>
      </c>
      <c r="U44" s="192" t="s">
        <v>164</v>
      </c>
      <c r="V44" s="192"/>
      <c r="W44" s="192"/>
      <c r="X44" s="192"/>
      <c r="Y44" s="192"/>
      <c r="Z44" s="192"/>
      <c r="AA44" s="192"/>
      <c r="BM44" s="90" t="s">
        <v>1279</v>
      </c>
      <c r="BN44" s="90" t="s">
        <v>2217</v>
      </c>
      <c r="BO44" s="90" t="s">
        <v>1360</v>
      </c>
      <c r="BP44" s="90" t="s">
        <v>216</v>
      </c>
      <c r="BQ44" s="90" t="s">
        <v>2794</v>
      </c>
    </row>
    <row r="45" spans="1:73" ht="28.8">
      <c r="A45" s="192">
        <v>44</v>
      </c>
      <c r="B45" s="193">
        <v>11721</v>
      </c>
      <c r="C45" s="193">
        <v>5</v>
      </c>
      <c r="D45" s="193" t="s">
        <v>56</v>
      </c>
      <c r="E45" s="198">
        <v>45114</v>
      </c>
      <c r="F45" s="193" t="s">
        <v>4679</v>
      </c>
      <c r="G45" s="192"/>
      <c r="H45" s="192"/>
      <c r="I45" s="192"/>
      <c r="J45" s="192"/>
      <c r="K45" s="192"/>
      <c r="L45" s="192"/>
      <c r="M45" s="192"/>
      <c r="N45" s="192"/>
      <c r="O45" s="192"/>
      <c r="P45" s="196" t="s">
        <v>4725</v>
      </c>
      <c r="Q45" s="192"/>
      <c r="R45" s="192" t="s">
        <v>551</v>
      </c>
      <c r="S45" s="192" t="s">
        <v>154</v>
      </c>
      <c r="T45" s="192" t="s">
        <v>671</v>
      </c>
      <c r="U45" s="192" t="s">
        <v>159</v>
      </c>
      <c r="V45" s="192"/>
      <c r="W45" s="192"/>
      <c r="X45" s="192"/>
      <c r="Y45" s="192"/>
      <c r="Z45" s="192"/>
      <c r="AA45" s="192"/>
      <c r="BM45" s="90" t="s">
        <v>2490</v>
      </c>
      <c r="BN45" s="90" t="s">
        <v>506</v>
      </c>
      <c r="BO45" s="90" t="s">
        <v>2623</v>
      </c>
      <c r="BP45" s="90" t="s">
        <v>3784</v>
      </c>
      <c r="BQ45" s="90" t="s">
        <v>3726</v>
      </c>
    </row>
    <row r="46" spans="1:73">
      <c r="A46" s="192">
        <v>45</v>
      </c>
      <c r="B46" s="193">
        <v>11721</v>
      </c>
      <c r="C46" s="193">
        <v>5</v>
      </c>
      <c r="D46" s="193" t="s">
        <v>51</v>
      </c>
      <c r="E46" s="198">
        <v>45114</v>
      </c>
      <c r="F46" s="193" t="s">
        <v>4679</v>
      </c>
      <c r="G46" s="192"/>
      <c r="H46" s="192"/>
      <c r="I46" s="192"/>
      <c r="J46" s="192"/>
      <c r="K46" s="192"/>
      <c r="L46" s="192"/>
      <c r="M46" s="192"/>
      <c r="N46" s="192"/>
      <c r="O46" s="192"/>
      <c r="P46" s="196" t="s">
        <v>4049</v>
      </c>
      <c r="Q46" s="192"/>
      <c r="R46" s="192" t="s">
        <v>86</v>
      </c>
      <c r="S46" s="192"/>
      <c r="T46" s="192"/>
      <c r="U46" s="192"/>
      <c r="V46" s="192"/>
      <c r="W46" s="192"/>
      <c r="X46" s="192"/>
      <c r="Y46" s="192"/>
      <c r="Z46" s="192"/>
      <c r="AA46" s="192"/>
    </row>
    <row r="47" spans="1:73" ht="43.2">
      <c r="A47" s="192">
        <v>46</v>
      </c>
      <c r="B47" s="193">
        <v>104590112</v>
      </c>
      <c r="C47" s="193">
        <v>2</v>
      </c>
      <c r="D47" s="193" t="s">
        <v>56</v>
      </c>
      <c r="E47" s="198">
        <v>45114</v>
      </c>
      <c r="F47" s="193" t="s">
        <v>4679</v>
      </c>
      <c r="G47" s="192"/>
      <c r="H47" s="192"/>
      <c r="I47" s="192"/>
      <c r="J47" s="192"/>
      <c r="K47" s="192"/>
      <c r="L47" s="192"/>
      <c r="M47" s="192"/>
      <c r="N47" s="192"/>
      <c r="O47" s="192"/>
      <c r="P47" s="196" t="s">
        <v>4726</v>
      </c>
      <c r="Q47" s="192"/>
      <c r="R47" s="192" t="s">
        <v>154</v>
      </c>
      <c r="S47" s="192" t="s">
        <v>655</v>
      </c>
      <c r="T47" s="192" t="s">
        <v>2467</v>
      </c>
      <c r="U47" s="192"/>
      <c r="V47" s="192"/>
      <c r="W47" s="192"/>
      <c r="X47" s="192"/>
      <c r="Y47" s="192"/>
      <c r="Z47" s="192"/>
      <c r="AA47" s="192"/>
      <c r="BM47" s="90" t="s">
        <v>1658</v>
      </c>
      <c r="BN47" s="90" t="s">
        <v>1983</v>
      </c>
      <c r="BO47" s="90" t="s">
        <v>2695</v>
      </c>
      <c r="BP47" s="90" t="s">
        <v>173</v>
      </c>
    </row>
    <row r="48" spans="1:73" ht="28.8">
      <c r="A48" s="192">
        <v>47</v>
      </c>
      <c r="B48" s="193">
        <v>104590112</v>
      </c>
      <c r="C48" s="193">
        <v>5</v>
      </c>
      <c r="D48" s="193" t="s">
        <v>51</v>
      </c>
      <c r="E48" s="198">
        <v>45114</v>
      </c>
      <c r="F48" s="193" t="s">
        <v>4679</v>
      </c>
      <c r="G48" s="192"/>
      <c r="H48" s="192"/>
      <c r="I48" s="192"/>
      <c r="J48" s="192"/>
      <c r="K48" s="192"/>
      <c r="L48" s="192"/>
      <c r="M48" s="192"/>
      <c r="N48" s="192"/>
      <c r="O48" s="192"/>
      <c r="P48" s="196" t="s">
        <v>4727</v>
      </c>
      <c r="Q48" s="192"/>
      <c r="R48" s="192" t="s">
        <v>671</v>
      </c>
      <c r="S48" s="192" t="s">
        <v>2467</v>
      </c>
      <c r="T48" s="192"/>
      <c r="U48" s="192"/>
      <c r="V48" s="192"/>
      <c r="W48" s="192"/>
      <c r="X48" s="192"/>
      <c r="Y48" s="192"/>
      <c r="Z48" s="192"/>
      <c r="AA48" s="192"/>
      <c r="BM48" s="90" t="s">
        <v>534</v>
      </c>
      <c r="BN48" s="90" t="s">
        <v>3086</v>
      </c>
      <c r="BO48" s="90" t="s">
        <v>2695</v>
      </c>
    </row>
    <row r="49" spans="1:74">
      <c r="A49" s="192">
        <v>48</v>
      </c>
      <c r="B49" s="193">
        <v>114377880</v>
      </c>
      <c r="C49" s="193">
        <v>4</v>
      </c>
      <c r="D49" s="193" t="s">
        <v>51</v>
      </c>
      <c r="E49" s="198">
        <v>45114</v>
      </c>
      <c r="F49" s="193" t="s">
        <v>4682</v>
      </c>
      <c r="G49" s="192"/>
      <c r="H49" s="192"/>
      <c r="I49" s="192"/>
      <c r="J49" s="192"/>
      <c r="K49" s="192"/>
      <c r="L49" s="192"/>
      <c r="M49" s="192"/>
      <c r="N49" s="192"/>
      <c r="O49" s="192"/>
      <c r="P49" s="196" t="s">
        <v>5162</v>
      </c>
      <c r="Q49" s="192"/>
      <c r="R49" s="192" t="s">
        <v>164</v>
      </c>
      <c r="S49" s="192"/>
      <c r="T49" s="192"/>
      <c r="U49" s="192"/>
      <c r="V49" s="192"/>
      <c r="W49" s="192"/>
      <c r="X49" s="192"/>
      <c r="Y49" s="192"/>
      <c r="Z49" s="192"/>
      <c r="AA49" s="192"/>
      <c r="BM49" s="90" t="s">
        <v>5157</v>
      </c>
    </row>
    <row r="50" spans="1:74" ht="57.6">
      <c r="A50" s="192">
        <v>49</v>
      </c>
      <c r="B50" s="193">
        <v>126954395</v>
      </c>
      <c r="C50" s="193">
        <v>5</v>
      </c>
      <c r="D50" s="193" t="s">
        <v>56</v>
      </c>
      <c r="E50" s="198">
        <v>45114</v>
      </c>
      <c r="F50" s="193" t="s">
        <v>4680</v>
      </c>
      <c r="G50" s="192"/>
      <c r="H50" s="192"/>
      <c r="I50" s="192"/>
      <c r="J50" s="192"/>
      <c r="K50" s="192"/>
      <c r="L50" s="192"/>
      <c r="M50" s="192"/>
      <c r="N50" s="192"/>
      <c r="O50" s="192"/>
      <c r="P50" s="196" t="s">
        <v>4728</v>
      </c>
      <c r="Q50" s="192"/>
      <c r="R50" s="192" t="s">
        <v>551</v>
      </c>
      <c r="S50" s="192"/>
      <c r="T50" s="192"/>
      <c r="U50" s="192"/>
      <c r="V50" s="192"/>
      <c r="W50" s="192"/>
      <c r="X50" s="192"/>
      <c r="Y50" s="192"/>
      <c r="Z50" s="192"/>
      <c r="AA50" s="192"/>
      <c r="BM50" s="90" t="s">
        <v>2151</v>
      </c>
    </row>
    <row r="51" spans="1:74" ht="43.2">
      <c r="A51" s="192">
        <v>50</v>
      </c>
      <c r="B51" s="193">
        <v>129293916</v>
      </c>
      <c r="C51" s="193">
        <v>4</v>
      </c>
      <c r="D51" s="193" t="s">
        <v>56</v>
      </c>
      <c r="E51" s="198">
        <v>45114</v>
      </c>
      <c r="F51" s="193" t="s">
        <v>4680</v>
      </c>
      <c r="G51" s="192"/>
      <c r="H51" s="192"/>
      <c r="I51" s="192"/>
      <c r="J51" s="192"/>
      <c r="K51" s="192"/>
      <c r="L51" s="192"/>
      <c r="M51" s="192"/>
      <c r="N51" s="192"/>
      <c r="O51" s="192"/>
      <c r="P51" s="196" t="s">
        <v>4729</v>
      </c>
      <c r="Q51" s="192"/>
      <c r="R51" s="192" t="s">
        <v>154</v>
      </c>
      <c r="S51" s="192" t="s">
        <v>2700</v>
      </c>
      <c r="T51" s="192" t="s">
        <v>2097</v>
      </c>
      <c r="U51" s="192" t="s">
        <v>671</v>
      </c>
      <c r="V51" s="192" t="s">
        <v>159</v>
      </c>
      <c r="W51" s="192" t="s">
        <v>507</v>
      </c>
      <c r="X51" s="192" t="s">
        <v>2467</v>
      </c>
      <c r="Y51" s="192"/>
      <c r="Z51" s="192"/>
      <c r="AA51" s="192"/>
      <c r="BM51" s="90" t="s">
        <v>506</v>
      </c>
      <c r="BN51" s="90" t="s">
        <v>2670</v>
      </c>
      <c r="BO51" s="90" t="s">
        <v>2462</v>
      </c>
      <c r="BP51" s="90" t="s">
        <v>176</v>
      </c>
      <c r="BQ51" s="90" t="s">
        <v>1360</v>
      </c>
      <c r="BR51" s="90" t="s">
        <v>3575</v>
      </c>
      <c r="BS51" s="90" t="s">
        <v>173</v>
      </c>
    </row>
    <row r="52" spans="1:74">
      <c r="A52" s="192">
        <v>51</v>
      </c>
      <c r="B52" s="193">
        <v>130042856</v>
      </c>
      <c r="C52" s="193">
        <v>3</v>
      </c>
      <c r="D52" s="193" t="s">
        <v>56</v>
      </c>
      <c r="E52" s="198">
        <v>45114</v>
      </c>
      <c r="F52" s="193" t="s">
        <v>4679</v>
      </c>
      <c r="G52" s="192"/>
      <c r="H52" s="192"/>
      <c r="I52" s="192"/>
      <c r="J52" s="192"/>
      <c r="K52" s="192"/>
      <c r="L52" s="192"/>
      <c r="M52" s="192"/>
      <c r="N52" s="192"/>
      <c r="O52" s="192"/>
      <c r="P52" s="196" t="s">
        <v>4730</v>
      </c>
      <c r="Q52" s="192"/>
      <c r="R52" s="192" t="s">
        <v>2467</v>
      </c>
      <c r="S52" s="192"/>
      <c r="T52" s="192"/>
      <c r="U52" s="192"/>
      <c r="V52" s="192"/>
      <c r="W52" s="192"/>
      <c r="X52" s="192"/>
      <c r="Y52" s="192"/>
      <c r="Z52" s="192"/>
      <c r="AA52" s="192"/>
      <c r="BM52" s="90" t="s">
        <v>2695</v>
      </c>
    </row>
    <row r="53" spans="1:74" ht="28.8">
      <c r="A53" s="192">
        <v>52</v>
      </c>
      <c r="B53" s="193">
        <v>130692379</v>
      </c>
      <c r="C53" s="193">
        <v>2</v>
      </c>
      <c r="D53" s="193" t="s">
        <v>56</v>
      </c>
      <c r="E53" s="198">
        <v>45114</v>
      </c>
      <c r="F53" s="193" t="s">
        <v>4686</v>
      </c>
      <c r="G53" s="192"/>
      <c r="H53" s="192"/>
      <c r="I53" s="192"/>
      <c r="J53" s="192"/>
      <c r="K53" s="192"/>
      <c r="L53" s="192"/>
      <c r="M53" s="192"/>
      <c r="N53" s="192"/>
      <c r="O53" s="192"/>
      <c r="P53" s="196" t="s">
        <v>4731</v>
      </c>
      <c r="Q53" s="192"/>
      <c r="R53" s="192" t="s">
        <v>151</v>
      </c>
      <c r="S53" s="192" t="s">
        <v>165</v>
      </c>
      <c r="T53" s="192" t="s">
        <v>671</v>
      </c>
      <c r="U53" s="192"/>
      <c r="V53" s="192"/>
      <c r="W53" s="192"/>
      <c r="X53" s="192"/>
      <c r="Y53" s="192"/>
      <c r="Z53" s="192"/>
      <c r="AA53" s="192"/>
      <c r="BM53" s="90" t="s">
        <v>964</v>
      </c>
      <c r="BN53" s="90" t="s">
        <v>1463</v>
      </c>
      <c r="BO53" s="90" t="s">
        <v>2557</v>
      </c>
    </row>
    <row r="54" spans="1:74" ht="28.8">
      <c r="A54" s="192">
        <v>53</v>
      </c>
      <c r="B54" s="193">
        <v>133171769</v>
      </c>
      <c r="C54" s="193">
        <v>4</v>
      </c>
      <c r="D54" s="193" t="s">
        <v>51</v>
      </c>
      <c r="E54" s="198">
        <v>45114</v>
      </c>
      <c r="F54" s="193" t="s">
        <v>4679</v>
      </c>
      <c r="G54" s="192"/>
      <c r="H54" s="192"/>
      <c r="I54" s="192"/>
      <c r="J54" s="192"/>
      <c r="K54" s="192"/>
      <c r="L54" s="192"/>
      <c r="M54" s="192"/>
      <c r="N54" s="192"/>
      <c r="O54" s="192"/>
      <c r="P54" s="196" t="s">
        <v>5391</v>
      </c>
      <c r="Q54" s="192"/>
      <c r="R54" s="192" t="s">
        <v>671</v>
      </c>
      <c r="S54" s="192" t="s">
        <v>2467</v>
      </c>
      <c r="T54" s="192"/>
      <c r="U54" s="192"/>
      <c r="V54" s="192"/>
      <c r="W54" s="192"/>
      <c r="X54" s="192"/>
      <c r="Y54" s="192"/>
      <c r="Z54" s="192"/>
      <c r="AA54" s="192"/>
      <c r="BM54" s="90" t="s">
        <v>3200</v>
      </c>
      <c r="BN54" s="90" t="s">
        <v>191</v>
      </c>
    </row>
    <row r="55" spans="1:74" ht="28.8">
      <c r="A55" s="192">
        <v>54</v>
      </c>
      <c r="B55" s="193">
        <v>133171769</v>
      </c>
      <c r="C55" s="193">
        <v>5</v>
      </c>
      <c r="D55" s="193" t="s">
        <v>51</v>
      </c>
      <c r="E55" s="198">
        <v>45114</v>
      </c>
      <c r="F55" s="193" t="s">
        <v>4679</v>
      </c>
      <c r="G55" s="192"/>
      <c r="H55" s="192"/>
      <c r="I55" s="192"/>
      <c r="J55" s="192"/>
      <c r="K55" s="192"/>
      <c r="L55" s="192"/>
      <c r="M55" s="192"/>
      <c r="N55" s="192"/>
      <c r="O55" s="192"/>
      <c r="P55" s="196" t="s">
        <v>4732</v>
      </c>
      <c r="Q55" s="192"/>
      <c r="R55" s="192" t="s">
        <v>3380</v>
      </c>
      <c r="S55" s="192" t="s">
        <v>164</v>
      </c>
      <c r="T55" s="192" t="s">
        <v>162</v>
      </c>
      <c r="U55" s="192"/>
      <c r="V55" s="192"/>
      <c r="W55" s="192"/>
      <c r="X55" s="192"/>
      <c r="Y55" s="192"/>
      <c r="Z55" s="192"/>
      <c r="AA55" s="192"/>
      <c r="BM55" s="90" t="s">
        <v>1884</v>
      </c>
      <c r="BN55" s="90" t="s">
        <v>1409</v>
      </c>
      <c r="BO55" s="90" t="s">
        <v>1547</v>
      </c>
    </row>
    <row r="56" spans="1:74" ht="43.2">
      <c r="A56" s="192">
        <v>55</v>
      </c>
      <c r="B56" s="193">
        <v>138853098</v>
      </c>
      <c r="C56" s="193">
        <v>3</v>
      </c>
      <c r="D56" s="193" t="s">
        <v>56</v>
      </c>
      <c r="E56" s="198">
        <v>45114</v>
      </c>
      <c r="F56" s="193" t="s">
        <v>4679</v>
      </c>
      <c r="G56" s="192"/>
      <c r="H56" s="192"/>
      <c r="I56" s="192"/>
      <c r="J56" s="192"/>
      <c r="K56" s="192"/>
      <c r="L56" s="192"/>
      <c r="M56" s="192"/>
      <c r="N56" s="192"/>
      <c r="O56" s="192"/>
      <c r="P56" s="196" t="s">
        <v>4733</v>
      </c>
      <c r="Q56" s="192"/>
      <c r="R56" s="192" t="s">
        <v>154</v>
      </c>
      <c r="S56" s="192" t="s">
        <v>3127</v>
      </c>
      <c r="T56" s="192" t="s">
        <v>164</v>
      </c>
      <c r="U56" s="192"/>
      <c r="V56" s="192"/>
      <c r="W56" s="192"/>
      <c r="X56" s="192"/>
      <c r="Y56" s="192"/>
      <c r="Z56" s="192"/>
      <c r="AA56" s="192"/>
      <c r="BM56" s="90" t="s">
        <v>506</v>
      </c>
      <c r="BN56" s="90" t="s">
        <v>1609</v>
      </c>
      <c r="BO56" s="90" t="s">
        <v>2817</v>
      </c>
      <c r="BP56" s="90" t="s">
        <v>1379</v>
      </c>
      <c r="BQ56" s="90" t="s">
        <v>1412</v>
      </c>
    </row>
    <row r="57" spans="1:74" ht="28.8">
      <c r="A57" s="192">
        <v>56</v>
      </c>
      <c r="B57" s="193">
        <v>20000849</v>
      </c>
      <c r="C57" s="193">
        <v>3</v>
      </c>
      <c r="D57" s="193" t="s">
        <v>51</v>
      </c>
      <c r="E57" s="198">
        <v>45114</v>
      </c>
      <c r="F57" s="193" t="s">
        <v>4679</v>
      </c>
      <c r="G57" s="192"/>
      <c r="H57" s="192"/>
      <c r="I57" s="192"/>
      <c r="J57" s="192"/>
      <c r="K57" s="192"/>
      <c r="L57" s="192"/>
      <c r="M57" s="192"/>
      <c r="N57" s="192"/>
      <c r="O57" s="192"/>
      <c r="P57" s="196" t="s">
        <v>4734</v>
      </c>
      <c r="Q57" s="192"/>
      <c r="R57" s="192" t="s">
        <v>551</v>
      </c>
      <c r="S57" s="192" t="s">
        <v>507</v>
      </c>
      <c r="T57" s="192" t="s">
        <v>2467</v>
      </c>
      <c r="U57" s="192"/>
      <c r="V57" s="192"/>
      <c r="W57" s="192"/>
      <c r="X57" s="192"/>
      <c r="Y57" s="192"/>
      <c r="Z57" s="192"/>
      <c r="AA57" s="192"/>
      <c r="BM57" s="90" t="s">
        <v>2490</v>
      </c>
      <c r="BN57" s="90" t="s">
        <v>3575</v>
      </c>
      <c r="BO57" s="90" t="s">
        <v>3571</v>
      </c>
      <c r="BP57" s="90" t="s">
        <v>2695</v>
      </c>
    </row>
    <row r="58" spans="1:74" ht="28.8">
      <c r="A58" s="192">
        <v>57</v>
      </c>
      <c r="B58" s="193">
        <v>20000852</v>
      </c>
      <c r="C58" s="193">
        <v>4</v>
      </c>
      <c r="D58" s="193" t="s">
        <v>51</v>
      </c>
      <c r="E58" s="198">
        <v>45114</v>
      </c>
      <c r="F58" s="193" t="s">
        <v>4679</v>
      </c>
      <c r="G58" s="192"/>
      <c r="H58" s="192"/>
      <c r="I58" s="192"/>
      <c r="J58" s="192"/>
      <c r="K58" s="192"/>
      <c r="L58" s="192"/>
      <c r="M58" s="192"/>
      <c r="N58" s="192"/>
      <c r="O58" s="192"/>
      <c r="P58" s="197" t="s">
        <v>4735</v>
      </c>
      <c r="Q58" s="192"/>
      <c r="R58" s="192" t="s">
        <v>3</v>
      </c>
      <c r="S58" s="192"/>
      <c r="T58" s="192"/>
      <c r="U58" s="192"/>
      <c r="V58" s="192"/>
      <c r="W58" s="192"/>
      <c r="X58" s="192"/>
      <c r="Y58" s="192"/>
      <c r="Z58" s="192"/>
      <c r="AA58" s="192"/>
      <c r="BM58" s="90" t="s">
        <v>1228</v>
      </c>
    </row>
    <row r="59" spans="1:74" ht="43.2">
      <c r="A59" s="192">
        <v>58</v>
      </c>
      <c r="B59" s="193">
        <v>20000852</v>
      </c>
      <c r="C59" s="193">
        <v>3</v>
      </c>
      <c r="D59" s="193" t="s">
        <v>56</v>
      </c>
      <c r="E59" s="198">
        <v>45114</v>
      </c>
      <c r="F59" s="193" t="s">
        <v>4679</v>
      </c>
      <c r="G59" s="192"/>
      <c r="H59" s="192"/>
      <c r="I59" s="192"/>
      <c r="J59" s="192"/>
      <c r="K59" s="192"/>
      <c r="L59" s="192"/>
      <c r="M59" s="192"/>
      <c r="N59" s="192"/>
      <c r="O59" s="192"/>
      <c r="P59" s="196" t="s">
        <v>5392</v>
      </c>
      <c r="Q59" s="192"/>
      <c r="R59" s="192" t="s">
        <v>154</v>
      </c>
      <c r="S59" s="192" t="s">
        <v>2467</v>
      </c>
      <c r="T59" s="192"/>
      <c r="U59" s="192"/>
      <c r="V59" s="192"/>
      <c r="W59" s="192"/>
      <c r="X59" s="192"/>
      <c r="Y59" s="192"/>
      <c r="Z59" s="192"/>
      <c r="AA59" s="192"/>
      <c r="BM59" s="90" t="s">
        <v>506</v>
      </c>
      <c r="BN59" s="90" t="s">
        <v>2695</v>
      </c>
    </row>
    <row r="60" spans="1:74">
      <c r="A60" s="192">
        <v>59</v>
      </c>
      <c r="B60" s="193">
        <v>200033657</v>
      </c>
      <c r="C60" s="193">
        <v>2</v>
      </c>
      <c r="D60" s="193" t="s">
        <v>56</v>
      </c>
      <c r="E60" s="198">
        <v>45114</v>
      </c>
      <c r="F60" s="193" t="s">
        <v>4680</v>
      </c>
      <c r="G60" s="192"/>
      <c r="H60" s="192"/>
      <c r="I60" s="192"/>
      <c r="J60" s="192"/>
      <c r="K60" s="192"/>
      <c r="L60" s="192"/>
      <c r="M60" s="192"/>
      <c r="N60" s="192"/>
      <c r="O60" s="192"/>
      <c r="P60" s="196" t="s">
        <v>4736</v>
      </c>
      <c r="Q60" s="192"/>
      <c r="R60" s="192" t="s">
        <v>3157</v>
      </c>
      <c r="S60" s="192"/>
      <c r="T60" s="192"/>
      <c r="U60" s="192"/>
      <c r="V60" s="192"/>
      <c r="W60" s="192"/>
      <c r="X60" s="192"/>
      <c r="Y60" s="192"/>
      <c r="Z60" s="192"/>
      <c r="AA60" s="192"/>
      <c r="BM60" s="90" t="s">
        <v>3212</v>
      </c>
      <c r="BN60" s="90" t="s">
        <v>1107</v>
      </c>
    </row>
    <row r="61" spans="1:74" ht="129.6">
      <c r="A61" s="192">
        <v>60</v>
      </c>
      <c r="B61" s="193">
        <v>200059678</v>
      </c>
      <c r="C61" s="193">
        <v>1</v>
      </c>
      <c r="D61" s="193" t="s">
        <v>56</v>
      </c>
      <c r="E61" s="198">
        <v>45114</v>
      </c>
      <c r="F61" s="193" t="s">
        <v>4680</v>
      </c>
      <c r="G61" s="192"/>
      <c r="H61" s="192"/>
      <c r="I61" s="192"/>
      <c r="J61" s="192"/>
      <c r="K61" s="192"/>
      <c r="L61" s="192"/>
      <c r="M61" s="192"/>
      <c r="N61" s="192"/>
      <c r="O61" s="192"/>
      <c r="P61" s="196" t="s">
        <v>5393</v>
      </c>
      <c r="Q61" s="192"/>
      <c r="R61" s="192" t="s">
        <v>151</v>
      </c>
      <c r="S61" s="192" t="s">
        <v>551</v>
      </c>
      <c r="T61" s="192" t="s">
        <v>174</v>
      </c>
      <c r="U61" s="192" t="s">
        <v>154</v>
      </c>
      <c r="V61" s="192" t="s">
        <v>159</v>
      </c>
      <c r="W61" s="192" t="s">
        <v>507</v>
      </c>
      <c r="X61" s="192"/>
      <c r="Y61" s="192"/>
      <c r="Z61" s="192"/>
      <c r="AA61" s="192"/>
      <c r="BM61" s="90" t="s">
        <v>169</v>
      </c>
      <c r="BN61" s="90" t="s">
        <v>953</v>
      </c>
      <c r="BO61" s="90" t="s">
        <v>2150</v>
      </c>
      <c r="BP61" s="90" t="s">
        <v>1778</v>
      </c>
      <c r="BQ61" s="90" t="s">
        <v>1702</v>
      </c>
      <c r="BR61" s="90" t="s">
        <v>542</v>
      </c>
      <c r="BS61" s="90" t="s">
        <v>1976</v>
      </c>
      <c r="BT61" s="90" t="s">
        <v>3784</v>
      </c>
      <c r="BU61" s="90" t="s">
        <v>3769</v>
      </c>
      <c r="BV61" s="90" t="s">
        <v>3575</v>
      </c>
    </row>
    <row r="62" spans="1:74">
      <c r="A62" s="192">
        <v>61</v>
      </c>
      <c r="B62" s="193">
        <v>200268175</v>
      </c>
      <c r="C62" s="193">
        <v>3</v>
      </c>
      <c r="D62" s="193" t="s">
        <v>56</v>
      </c>
      <c r="E62" s="198">
        <v>45114</v>
      </c>
      <c r="F62" s="193" t="s">
        <v>4682</v>
      </c>
      <c r="G62" s="192"/>
      <c r="H62" s="192"/>
      <c r="I62" s="192"/>
      <c r="J62" s="192"/>
      <c r="K62" s="192"/>
      <c r="L62" s="192"/>
      <c r="M62" s="192"/>
      <c r="N62" s="192"/>
      <c r="O62" s="192"/>
      <c r="P62" s="196" t="s">
        <v>4737</v>
      </c>
      <c r="Q62" s="192"/>
      <c r="R62" s="192" t="s">
        <v>151</v>
      </c>
      <c r="S62" s="192"/>
      <c r="T62" s="192"/>
      <c r="U62" s="192"/>
      <c r="V62" s="192"/>
      <c r="W62" s="192"/>
      <c r="X62" s="192"/>
      <c r="Y62" s="192"/>
      <c r="Z62" s="192"/>
      <c r="AA62" s="192"/>
      <c r="BM62" s="90" t="s">
        <v>847</v>
      </c>
      <c r="BN62" s="90" t="s">
        <v>1048</v>
      </c>
    </row>
    <row r="63" spans="1:74">
      <c r="A63" s="192">
        <v>62</v>
      </c>
      <c r="B63" s="193">
        <v>200673140</v>
      </c>
      <c r="C63" s="193">
        <v>3</v>
      </c>
      <c r="D63" s="193" t="s">
        <v>56</v>
      </c>
      <c r="E63" s="198">
        <v>45114</v>
      </c>
      <c r="F63" s="193" t="s">
        <v>4679</v>
      </c>
      <c r="G63" s="192"/>
      <c r="H63" s="192"/>
      <c r="I63" s="192"/>
      <c r="J63" s="192"/>
      <c r="K63" s="192"/>
      <c r="L63" s="192"/>
      <c r="M63" s="192"/>
      <c r="N63" s="192"/>
      <c r="O63" s="192"/>
      <c r="P63" s="196" t="s">
        <v>4738</v>
      </c>
      <c r="Q63" s="192"/>
      <c r="R63" s="192" t="s">
        <v>154</v>
      </c>
      <c r="S63" s="192"/>
      <c r="T63" s="192"/>
      <c r="U63" s="192"/>
      <c r="V63" s="192"/>
      <c r="W63" s="192"/>
      <c r="X63" s="192"/>
      <c r="Y63" s="192"/>
      <c r="Z63" s="192"/>
      <c r="AA63" s="192"/>
      <c r="BM63" s="90" t="s">
        <v>1952</v>
      </c>
    </row>
    <row r="64" spans="1:74">
      <c r="A64" s="192">
        <v>63</v>
      </c>
      <c r="B64" s="193">
        <v>200826917</v>
      </c>
      <c r="C64" s="193">
        <v>4</v>
      </c>
      <c r="D64" s="193" t="s">
        <v>56</v>
      </c>
      <c r="E64" s="198">
        <v>45114</v>
      </c>
      <c r="F64" s="193" t="s">
        <v>4679</v>
      </c>
      <c r="G64" s="192"/>
      <c r="H64" s="192"/>
      <c r="I64" s="192"/>
      <c r="J64" s="192"/>
      <c r="K64" s="192"/>
      <c r="L64" s="192"/>
      <c r="M64" s="192"/>
      <c r="N64" s="192"/>
      <c r="O64" s="192"/>
      <c r="P64" s="196" t="s">
        <v>4739</v>
      </c>
      <c r="Q64" s="192"/>
      <c r="R64" s="192" t="s">
        <v>154</v>
      </c>
      <c r="S64" s="192"/>
      <c r="T64" s="192"/>
      <c r="U64" s="192"/>
      <c r="V64" s="192"/>
      <c r="W64" s="192"/>
      <c r="X64" s="192"/>
      <c r="Y64" s="192"/>
      <c r="Z64" s="192"/>
      <c r="AA64" s="192"/>
      <c r="BM64" s="90" t="s">
        <v>506</v>
      </c>
    </row>
    <row r="65" spans="1:74">
      <c r="A65" s="192">
        <v>64</v>
      </c>
      <c r="B65" s="193">
        <v>200883492</v>
      </c>
      <c r="C65" s="193">
        <v>3</v>
      </c>
      <c r="D65" s="193" t="s">
        <v>56</v>
      </c>
      <c r="E65" s="198">
        <v>45114</v>
      </c>
      <c r="F65" s="193" t="s">
        <v>4679</v>
      </c>
      <c r="G65" s="192"/>
      <c r="H65" s="192"/>
      <c r="I65" s="192"/>
      <c r="J65" s="192"/>
      <c r="K65" s="192"/>
      <c r="L65" s="192"/>
      <c r="M65" s="192"/>
      <c r="N65" s="192"/>
      <c r="O65" s="192"/>
      <c r="P65" s="196" t="s">
        <v>4740</v>
      </c>
      <c r="Q65" s="192"/>
      <c r="R65" s="192" t="s">
        <v>671</v>
      </c>
      <c r="S65" s="192" t="s">
        <v>3127</v>
      </c>
      <c r="T65" s="192"/>
      <c r="U65" s="192"/>
      <c r="V65" s="192"/>
      <c r="W65" s="192"/>
      <c r="X65" s="192"/>
      <c r="Y65" s="192"/>
      <c r="Z65" s="192"/>
      <c r="AA65" s="192"/>
      <c r="BM65" s="90" t="s">
        <v>2638</v>
      </c>
      <c r="BN65" s="90" t="s">
        <v>2817</v>
      </c>
    </row>
    <row r="66" spans="1:74">
      <c r="A66" s="192">
        <v>65</v>
      </c>
      <c r="B66" s="193">
        <v>33000197</v>
      </c>
      <c r="C66" s="193">
        <v>4</v>
      </c>
      <c r="D66" s="193" t="s">
        <v>51</v>
      </c>
      <c r="E66" s="198">
        <v>45114</v>
      </c>
      <c r="F66" s="193" t="s">
        <v>4680</v>
      </c>
      <c r="G66" s="192"/>
      <c r="H66" s="192"/>
      <c r="I66" s="192"/>
      <c r="J66" s="192"/>
      <c r="K66" s="192"/>
      <c r="L66" s="192"/>
      <c r="M66" s="192"/>
      <c r="N66" s="192"/>
      <c r="O66" s="192"/>
      <c r="P66" s="196" t="s">
        <v>4066</v>
      </c>
      <c r="Q66" s="192"/>
      <c r="R66" s="192" t="s">
        <v>86</v>
      </c>
      <c r="S66" s="192"/>
      <c r="T66" s="192"/>
      <c r="U66" s="192"/>
      <c r="V66" s="192"/>
      <c r="W66" s="192"/>
      <c r="X66" s="192"/>
      <c r="Y66" s="192"/>
      <c r="Z66" s="192"/>
      <c r="AA66" s="192"/>
    </row>
    <row r="67" spans="1:74" ht="57.6">
      <c r="A67" s="192">
        <v>66</v>
      </c>
      <c r="B67" s="193">
        <v>33000198</v>
      </c>
      <c r="C67" s="193">
        <v>1</v>
      </c>
      <c r="D67" s="193" t="s">
        <v>56</v>
      </c>
      <c r="E67" s="198">
        <v>45114</v>
      </c>
      <c r="F67" s="193" t="s">
        <v>4680</v>
      </c>
      <c r="G67" s="192"/>
      <c r="H67" s="192"/>
      <c r="I67" s="192"/>
      <c r="J67" s="192"/>
      <c r="K67" s="192"/>
      <c r="L67" s="192"/>
      <c r="M67" s="192"/>
      <c r="N67" s="192"/>
      <c r="O67" s="192"/>
      <c r="P67" s="196" t="s">
        <v>5394</v>
      </c>
      <c r="Q67" s="192"/>
      <c r="R67" s="192" t="s">
        <v>151</v>
      </c>
      <c r="S67" s="192"/>
      <c r="T67" s="192"/>
      <c r="U67" s="192"/>
      <c r="V67" s="192"/>
      <c r="W67" s="192"/>
      <c r="X67" s="192"/>
      <c r="Y67" s="192"/>
      <c r="Z67" s="192"/>
      <c r="AA67" s="192"/>
      <c r="BM67" s="90" t="s">
        <v>1048</v>
      </c>
    </row>
    <row r="68" spans="1:74" ht="28.8">
      <c r="A68" s="192">
        <v>67</v>
      </c>
      <c r="B68" s="193">
        <v>33000209</v>
      </c>
      <c r="C68" s="193">
        <v>5</v>
      </c>
      <c r="D68" s="193" t="s">
        <v>51</v>
      </c>
      <c r="E68" s="198">
        <v>45114</v>
      </c>
      <c r="F68" s="193" t="s">
        <v>4680</v>
      </c>
      <c r="G68" s="192"/>
      <c r="H68" s="192"/>
      <c r="I68" s="192"/>
      <c r="J68" s="192"/>
      <c r="K68" s="192"/>
      <c r="L68" s="192"/>
      <c r="M68" s="192"/>
      <c r="N68" s="192"/>
      <c r="O68" s="192"/>
      <c r="P68" s="196" t="s">
        <v>4741</v>
      </c>
      <c r="Q68" s="192"/>
      <c r="R68" s="192" t="s">
        <v>151</v>
      </c>
      <c r="S68" s="192"/>
      <c r="T68" s="192"/>
      <c r="U68" s="192"/>
      <c r="V68" s="192"/>
      <c r="W68" s="192"/>
      <c r="X68" s="192"/>
      <c r="Y68" s="192"/>
      <c r="Z68" s="192"/>
      <c r="AA68" s="192"/>
      <c r="BM68" s="90" t="s">
        <v>169</v>
      </c>
      <c r="BN68" s="90" t="s">
        <v>1030</v>
      </c>
    </row>
    <row r="69" spans="1:74">
      <c r="A69" s="192">
        <v>68</v>
      </c>
      <c r="B69" s="193">
        <v>40000158</v>
      </c>
      <c r="C69" s="193">
        <v>3</v>
      </c>
      <c r="D69" s="193" t="s">
        <v>56</v>
      </c>
      <c r="E69" s="198">
        <v>45114</v>
      </c>
      <c r="F69" s="193" t="s">
        <v>4679</v>
      </c>
      <c r="G69" s="192"/>
      <c r="H69" s="192"/>
      <c r="I69" s="192"/>
      <c r="J69" s="192"/>
      <c r="K69" s="192"/>
      <c r="L69" s="192"/>
      <c r="M69" s="192"/>
      <c r="N69" s="192"/>
      <c r="O69" s="192"/>
      <c r="P69" s="196" t="s">
        <v>4742</v>
      </c>
      <c r="Q69" s="192"/>
      <c r="R69" s="192" t="s">
        <v>2467</v>
      </c>
      <c r="S69" s="192"/>
      <c r="T69" s="192"/>
      <c r="U69" s="192"/>
      <c r="V69" s="192"/>
      <c r="W69" s="192"/>
      <c r="X69" s="192"/>
      <c r="Y69" s="192"/>
      <c r="Z69" s="192"/>
      <c r="AA69" s="192"/>
      <c r="BM69" s="90" t="s">
        <v>2695</v>
      </c>
    </row>
    <row r="70" spans="1:74" ht="28.8">
      <c r="A70" s="192">
        <v>69</v>
      </c>
      <c r="B70" s="193">
        <v>40000210</v>
      </c>
      <c r="C70" s="193">
        <v>3</v>
      </c>
      <c r="D70" s="193" t="s">
        <v>56</v>
      </c>
      <c r="E70" s="198">
        <v>45114</v>
      </c>
      <c r="F70" s="193" t="s">
        <v>4679</v>
      </c>
      <c r="G70" s="192"/>
      <c r="H70" s="192"/>
      <c r="I70" s="192"/>
      <c r="J70" s="192"/>
      <c r="K70" s="192"/>
      <c r="L70" s="192"/>
      <c r="M70" s="192"/>
      <c r="N70" s="192"/>
      <c r="O70" s="192"/>
      <c r="P70" s="196" t="s">
        <v>4743</v>
      </c>
      <c r="Q70" s="192"/>
      <c r="R70" s="192" t="s">
        <v>164</v>
      </c>
      <c r="S70" s="192"/>
      <c r="T70" s="192"/>
      <c r="U70" s="192"/>
      <c r="V70" s="192"/>
      <c r="W70" s="192"/>
      <c r="X70" s="192"/>
      <c r="Y70" s="192"/>
      <c r="Z70" s="192"/>
      <c r="AA70" s="192"/>
      <c r="BM70" s="90" t="s">
        <v>1409</v>
      </c>
    </row>
    <row r="71" spans="1:74" ht="28.8">
      <c r="A71" s="192">
        <v>70</v>
      </c>
      <c r="B71" s="193">
        <v>40000264</v>
      </c>
      <c r="C71" s="193">
        <v>3</v>
      </c>
      <c r="D71" s="193" t="s">
        <v>51</v>
      </c>
      <c r="E71" s="198">
        <v>45114</v>
      </c>
      <c r="F71" s="193" t="s">
        <v>4680</v>
      </c>
      <c r="G71" s="192"/>
      <c r="H71" s="192"/>
      <c r="I71" s="192"/>
      <c r="J71" s="192"/>
      <c r="K71" s="192"/>
      <c r="L71" s="192"/>
      <c r="M71" s="192"/>
      <c r="N71" s="192"/>
      <c r="O71" s="192"/>
      <c r="P71" s="197" t="s">
        <v>4744</v>
      </c>
      <c r="Q71" s="192"/>
      <c r="R71" s="192" t="s">
        <v>151</v>
      </c>
      <c r="S71" s="192" t="s">
        <v>150</v>
      </c>
      <c r="T71" s="192"/>
      <c r="U71" s="192"/>
      <c r="V71" s="192"/>
      <c r="W71" s="192"/>
      <c r="X71" s="192"/>
      <c r="Y71" s="192"/>
      <c r="Z71" s="192"/>
      <c r="AA71" s="192"/>
      <c r="BM71" s="90" t="s">
        <v>879</v>
      </c>
      <c r="BN71" s="90" t="s">
        <v>1048</v>
      </c>
      <c r="BO71" s="90" t="s">
        <v>3833</v>
      </c>
    </row>
    <row r="72" spans="1:74" ht="72">
      <c r="A72" s="192">
        <v>71</v>
      </c>
      <c r="B72" s="193">
        <v>40000346</v>
      </c>
      <c r="C72" s="193">
        <v>1</v>
      </c>
      <c r="D72" s="193" t="s">
        <v>56</v>
      </c>
      <c r="E72" s="198">
        <v>45114</v>
      </c>
      <c r="F72" s="193" t="s">
        <v>4680</v>
      </c>
      <c r="G72" s="192"/>
      <c r="H72" s="192"/>
      <c r="I72" s="192"/>
      <c r="J72" s="192"/>
      <c r="K72" s="192"/>
      <c r="L72" s="192"/>
      <c r="M72" s="192"/>
      <c r="N72" s="192"/>
      <c r="O72" s="192"/>
      <c r="P72" s="196" t="s">
        <v>5395</v>
      </c>
      <c r="Q72" s="192"/>
      <c r="R72" s="192" t="s">
        <v>551</v>
      </c>
      <c r="S72" s="192" t="s">
        <v>154</v>
      </c>
      <c r="T72" s="192" t="s">
        <v>507</v>
      </c>
      <c r="U72" s="192"/>
      <c r="V72" s="192"/>
      <c r="W72" s="192"/>
      <c r="X72" s="192"/>
      <c r="Y72" s="192"/>
      <c r="Z72" s="192"/>
      <c r="AA72" s="192"/>
      <c r="BM72" s="90" t="s">
        <v>2150</v>
      </c>
      <c r="BN72" s="90" t="s">
        <v>1702</v>
      </c>
      <c r="BO72" s="90" t="s">
        <v>3575</v>
      </c>
    </row>
    <row r="73" spans="1:74" ht="43.2">
      <c r="A73" s="192">
        <v>72</v>
      </c>
      <c r="B73" s="193">
        <v>40000388</v>
      </c>
      <c r="C73" s="193">
        <v>3</v>
      </c>
      <c r="D73" s="193" t="s">
        <v>56</v>
      </c>
      <c r="E73" s="198">
        <v>45114</v>
      </c>
      <c r="F73" s="193" t="s">
        <v>4680</v>
      </c>
      <c r="G73" s="192"/>
      <c r="H73" s="192"/>
      <c r="I73" s="192"/>
      <c r="J73" s="192"/>
      <c r="K73" s="192"/>
      <c r="L73" s="192"/>
      <c r="M73" s="192"/>
      <c r="N73" s="192"/>
      <c r="O73" s="192"/>
      <c r="P73" s="196" t="s">
        <v>5396</v>
      </c>
      <c r="Q73" s="192"/>
      <c r="R73" s="192" t="s">
        <v>154</v>
      </c>
      <c r="S73" s="192" t="s">
        <v>3</v>
      </c>
      <c r="T73" s="192" t="s">
        <v>165</v>
      </c>
      <c r="U73" s="192" t="s">
        <v>671</v>
      </c>
      <c r="V73" s="192" t="s">
        <v>159</v>
      </c>
      <c r="W73" s="192" t="s">
        <v>655</v>
      </c>
      <c r="X73" s="192"/>
      <c r="Y73" s="192"/>
      <c r="Z73" s="192"/>
      <c r="AA73" s="192"/>
      <c r="BM73" s="90" t="s">
        <v>506</v>
      </c>
      <c r="BN73" s="90" t="s">
        <v>1144</v>
      </c>
      <c r="BO73" s="90" t="s">
        <v>1463</v>
      </c>
      <c r="BP73" s="90" t="s">
        <v>1300</v>
      </c>
      <c r="BQ73" s="90" t="s">
        <v>2522</v>
      </c>
      <c r="BR73" s="90" t="s">
        <v>2601</v>
      </c>
      <c r="BS73" s="90" t="s">
        <v>3769</v>
      </c>
      <c r="BT73" s="90" t="s">
        <v>2412</v>
      </c>
      <c r="BU73" s="90" t="s">
        <v>1835</v>
      </c>
      <c r="BV73" s="90" t="s">
        <v>3154</v>
      </c>
    </row>
    <row r="74" spans="1:74">
      <c r="A74" s="192">
        <v>73</v>
      </c>
      <c r="B74" s="193">
        <v>40000399</v>
      </c>
      <c r="C74" s="193">
        <v>3</v>
      </c>
      <c r="D74" s="193" t="s">
        <v>56</v>
      </c>
      <c r="E74" s="198">
        <v>45114</v>
      </c>
      <c r="F74" s="193" t="s">
        <v>4679</v>
      </c>
      <c r="G74" s="192"/>
      <c r="H74" s="192"/>
      <c r="I74" s="192"/>
      <c r="J74" s="192"/>
      <c r="K74" s="192"/>
      <c r="L74" s="192"/>
      <c r="M74" s="192"/>
      <c r="N74" s="192"/>
      <c r="O74" s="192"/>
      <c r="P74" s="196" t="s">
        <v>4745</v>
      </c>
      <c r="Q74" s="192"/>
      <c r="R74" s="192" t="s">
        <v>151</v>
      </c>
      <c r="S74" s="192" t="s">
        <v>159</v>
      </c>
      <c r="T74" s="192"/>
      <c r="U74" s="192"/>
      <c r="V74" s="192"/>
      <c r="W74" s="192"/>
      <c r="X74" s="192"/>
      <c r="Y74" s="192"/>
      <c r="Z74" s="192"/>
      <c r="AA74" s="192"/>
      <c r="BM74" s="90" t="s">
        <v>1048</v>
      </c>
      <c r="BN74" s="90" t="s">
        <v>2443</v>
      </c>
    </row>
    <row r="75" spans="1:74">
      <c r="A75" s="192">
        <v>74</v>
      </c>
      <c r="B75" s="193">
        <v>40000401</v>
      </c>
      <c r="C75" s="193">
        <v>4</v>
      </c>
      <c r="D75" s="193" t="s">
        <v>51</v>
      </c>
      <c r="E75" s="198">
        <v>45114</v>
      </c>
      <c r="F75" s="193" t="s">
        <v>4679</v>
      </c>
      <c r="G75" s="192"/>
      <c r="H75" s="192"/>
      <c r="I75" s="192"/>
      <c r="J75" s="192"/>
      <c r="K75" s="192"/>
      <c r="L75" s="192"/>
      <c r="M75" s="192"/>
      <c r="N75" s="192"/>
      <c r="O75" s="192"/>
      <c r="P75" s="196" t="s">
        <v>4746</v>
      </c>
      <c r="Q75" s="192"/>
      <c r="R75" s="192" t="s">
        <v>655</v>
      </c>
      <c r="S75" s="192"/>
      <c r="T75" s="192"/>
      <c r="U75" s="192"/>
      <c r="V75" s="192"/>
      <c r="W75" s="192"/>
      <c r="X75" s="192"/>
      <c r="Y75" s="192"/>
      <c r="Z75" s="192"/>
      <c r="AA75" s="192"/>
      <c r="BM75" s="90" t="s">
        <v>1983</v>
      </c>
    </row>
    <row r="76" spans="1:74" ht="28.8">
      <c r="A76" s="192">
        <v>75</v>
      </c>
      <c r="B76" s="193">
        <v>61000092</v>
      </c>
      <c r="C76" s="193">
        <v>2</v>
      </c>
      <c r="D76" s="193" t="s">
        <v>56</v>
      </c>
      <c r="E76" s="198">
        <v>45114</v>
      </c>
      <c r="F76" s="193" t="s">
        <v>4680</v>
      </c>
      <c r="G76" s="192"/>
      <c r="H76" s="192"/>
      <c r="I76" s="192"/>
      <c r="J76" s="192"/>
      <c r="K76" s="192"/>
      <c r="L76" s="192"/>
      <c r="M76" s="192"/>
      <c r="N76" s="192"/>
      <c r="O76" s="192"/>
      <c r="P76" s="196" t="s">
        <v>5397</v>
      </c>
      <c r="Q76" s="192"/>
      <c r="R76" s="192" t="s">
        <v>154</v>
      </c>
      <c r="S76" s="192" t="s">
        <v>671</v>
      </c>
      <c r="T76" s="192" t="s">
        <v>655</v>
      </c>
      <c r="U76" s="192"/>
      <c r="V76" s="192"/>
      <c r="W76" s="192"/>
      <c r="X76" s="192"/>
      <c r="Y76" s="192"/>
      <c r="Z76" s="192"/>
      <c r="AA76" s="192"/>
      <c r="BM76" s="90" t="s">
        <v>2059</v>
      </c>
      <c r="BN76" s="90" t="s">
        <v>1453</v>
      </c>
      <c r="BO76" s="90" t="s">
        <v>1835</v>
      </c>
    </row>
    <row r="77" spans="1:74" ht="72">
      <c r="A77" s="192">
        <v>76</v>
      </c>
      <c r="B77" s="193">
        <v>61000092</v>
      </c>
      <c r="C77" s="193">
        <v>5</v>
      </c>
      <c r="D77" s="193" t="s">
        <v>51</v>
      </c>
      <c r="E77" s="198">
        <v>45114</v>
      </c>
      <c r="F77" s="193" t="s">
        <v>4680</v>
      </c>
      <c r="G77" s="192"/>
      <c r="H77" s="192"/>
      <c r="I77" s="192"/>
      <c r="J77" s="192"/>
      <c r="K77" s="192"/>
      <c r="L77" s="192"/>
      <c r="M77" s="192"/>
      <c r="N77" s="192"/>
      <c r="O77" s="192"/>
      <c r="P77" s="196" t="s">
        <v>5398</v>
      </c>
      <c r="Q77" s="192"/>
      <c r="R77" s="192" t="s">
        <v>527</v>
      </c>
      <c r="S77" s="192"/>
      <c r="T77" s="192"/>
      <c r="U77" s="192"/>
      <c r="V77" s="192"/>
      <c r="W77" s="192"/>
      <c r="X77" s="192"/>
      <c r="Y77" s="192"/>
      <c r="Z77" s="192"/>
      <c r="AA77" s="192"/>
      <c r="BM77" s="90" t="s">
        <v>5171</v>
      </c>
    </row>
    <row r="78" spans="1:74" ht="43.2">
      <c r="A78" s="192">
        <v>77</v>
      </c>
      <c r="B78" s="193">
        <v>61000115</v>
      </c>
      <c r="C78" s="193">
        <v>4</v>
      </c>
      <c r="D78" s="193" t="s">
        <v>56</v>
      </c>
      <c r="E78" s="198">
        <v>45114</v>
      </c>
      <c r="F78" s="193" t="s">
        <v>4679</v>
      </c>
      <c r="G78" s="192"/>
      <c r="H78" s="192"/>
      <c r="I78" s="192"/>
      <c r="J78" s="192"/>
      <c r="K78" s="192"/>
      <c r="L78" s="192"/>
      <c r="M78" s="192"/>
      <c r="N78" s="192"/>
      <c r="O78" s="192"/>
      <c r="P78" s="196" t="s">
        <v>5163</v>
      </c>
      <c r="Q78" s="192"/>
      <c r="R78" s="192" t="s">
        <v>551</v>
      </c>
      <c r="S78" s="192" t="s">
        <v>160</v>
      </c>
      <c r="T78" s="192" t="s">
        <v>155</v>
      </c>
      <c r="U78" s="192"/>
      <c r="V78" s="192"/>
      <c r="W78" s="192"/>
      <c r="X78" s="192"/>
      <c r="Y78" s="192"/>
      <c r="Z78" s="192"/>
      <c r="AA78" s="192"/>
      <c r="BM78" s="90" t="s">
        <v>2151</v>
      </c>
      <c r="BN78" s="90" t="s">
        <v>185</v>
      </c>
      <c r="BO78" s="90" t="s">
        <v>5153</v>
      </c>
    </row>
    <row r="79" spans="1:74">
      <c r="A79" s="192">
        <v>78</v>
      </c>
      <c r="B79" s="193">
        <v>61000122</v>
      </c>
      <c r="C79" s="193">
        <v>3</v>
      </c>
      <c r="D79" s="193" t="s">
        <v>56</v>
      </c>
      <c r="E79" s="198">
        <v>45114</v>
      </c>
      <c r="F79" s="193" t="s">
        <v>4679</v>
      </c>
      <c r="G79" s="192"/>
      <c r="H79" s="192"/>
      <c r="I79" s="192"/>
      <c r="J79" s="192"/>
      <c r="K79" s="192"/>
      <c r="L79" s="192"/>
      <c r="M79" s="192"/>
      <c r="N79" s="192"/>
      <c r="O79" s="192"/>
      <c r="P79" s="196" t="s">
        <v>5164</v>
      </c>
      <c r="Q79" s="192"/>
      <c r="R79" s="192" t="s">
        <v>155</v>
      </c>
      <c r="S79" s="192"/>
      <c r="T79" s="192"/>
      <c r="U79" s="192"/>
      <c r="V79" s="192"/>
      <c r="W79" s="192"/>
      <c r="X79" s="192"/>
      <c r="Y79" s="192"/>
      <c r="Z79" s="192"/>
      <c r="AA79" s="192"/>
      <c r="BM79" s="90" t="s">
        <v>5154</v>
      </c>
    </row>
    <row r="80" spans="1:74" ht="28.8">
      <c r="A80" s="192">
        <v>79</v>
      </c>
      <c r="B80" s="193">
        <v>71000093</v>
      </c>
      <c r="C80" s="193">
        <v>4</v>
      </c>
      <c r="D80" s="193" t="s">
        <v>51</v>
      </c>
      <c r="E80" s="198">
        <v>45114</v>
      </c>
      <c r="F80" s="193" t="s">
        <v>4679</v>
      </c>
      <c r="G80" s="192"/>
      <c r="H80" s="192"/>
      <c r="I80" s="192"/>
      <c r="J80" s="192"/>
      <c r="K80" s="192"/>
      <c r="L80" s="192"/>
      <c r="M80" s="192"/>
      <c r="N80" s="192"/>
      <c r="O80" s="192"/>
      <c r="P80" s="196" t="s">
        <v>4747</v>
      </c>
      <c r="Q80" s="192"/>
      <c r="R80" s="192" t="s">
        <v>551</v>
      </c>
      <c r="S80" s="192" t="s">
        <v>165</v>
      </c>
      <c r="T80" s="192"/>
      <c r="U80" s="192"/>
      <c r="V80" s="192"/>
      <c r="W80" s="192"/>
      <c r="X80" s="192"/>
      <c r="Y80" s="192"/>
      <c r="Z80" s="192"/>
      <c r="AA80" s="192"/>
      <c r="BM80" s="90" t="s">
        <v>2490</v>
      </c>
      <c r="BN80" s="90" t="s">
        <v>1279</v>
      </c>
    </row>
    <row r="81" spans="1:76" ht="57.6">
      <c r="A81" s="192">
        <v>80</v>
      </c>
      <c r="B81" s="193">
        <v>72000000</v>
      </c>
      <c r="C81" s="193">
        <v>4</v>
      </c>
      <c r="D81" s="193" t="s">
        <v>51</v>
      </c>
      <c r="E81" s="198">
        <v>45114</v>
      </c>
      <c r="F81" s="193" t="s">
        <v>4679</v>
      </c>
      <c r="G81" s="192"/>
      <c r="H81" s="192"/>
      <c r="I81" s="192"/>
      <c r="J81" s="192"/>
      <c r="K81" s="192"/>
      <c r="L81" s="192"/>
      <c r="M81" s="192"/>
      <c r="N81" s="192"/>
      <c r="O81" s="192"/>
      <c r="P81" s="196" t="s">
        <v>5701</v>
      </c>
      <c r="Q81" s="192"/>
      <c r="R81" s="192" t="s">
        <v>150</v>
      </c>
      <c r="S81" s="192" t="s">
        <v>166</v>
      </c>
      <c r="T81" s="192" t="s">
        <v>507</v>
      </c>
      <c r="U81" s="192" t="s">
        <v>655</v>
      </c>
      <c r="V81" s="192" t="s">
        <v>2467</v>
      </c>
      <c r="W81" s="192"/>
      <c r="X81" s="192"/>
      <c r="Y81" s="192"/>
      <c r="Z81" s="192"/>
      <c r="AA81" s="192"/>
      <c r="BM81" s="90" t="s">
        <v>1940</v>
      </c>
      <c r="BN81" s="90" t="s">
        <v>1638</v>
      </c>
      <c r="BO81" s="90" t="s">
        <v>3575</v>
      </c>
      <c r="BP81" s="90" t="s">
        <v>1757</v>
      </c>
      <c r="BQ81" s="90" t="s">
        <v>2695</v>
      </c>
    </row>
    <row r="82" spans="1:76" ht="28.8">
      <c r="A82" s="192">
        <v>81</v>
      </c>
      <c r="B82" s="193">
        <v>72000010</v>
      </c>
      <c r="C82" s="193">
        <v>3</v>
      </c>
      <c r="D82" s="193" t="s">
        <v>56</v>
      </c>
      <c r="E82" s="198">
        <v>45114</v>
      </c>
      <c r="F82" s="193" t="s">
        <v>4679</v>
      </c>
      <c r="G82" s="192"/>
      <c r="H82" s="192"/>
      <c r="I82" s="192"/>
      <c r="J82" s="192"/>
      <c r="K82" s="192"/>
      <c r="L82" s="192"/>
      <c r="M82" s="192"/>
      <c r="N82" s="192"/>
      <c r="O82" s="192"/>
      <c r="P82" s="196" t="s">
        <v>4748</v>
      </c>
      <c r="Q82" s="192"/>
      <c r="R82" s="192" t="s">
        <v>155</v>
      </c>
      <c r="S82" s="192" t="s">
        <v>2467</v>
      </c>
      <c r="T82" s="192"/>
      <c r="U82" s="192"/>
      <c r="V82" s="192"/>
      <c r="W82" s="192"/>
      <c r="X82" s="192"/>
      <c r="Y82" s="192"/>
      <c r="Z82" s="192"/>
      <c r="AA82" s="192"/>
      <c r="BM82" s="90" t="s">
        <v>2804</v>
      </c>
      <c r="BN82" s="90" t="s">
        <v>191</v>
      </c>
    </row>
    <row r="83" spans="1:76" ht="28.8">
      <c r="A83" s="192">
        <v>82</v>
      </c>
      <c r="B83" s="193">
        <v>72000033</v>
      </c>
      <c r="C83" s="193">
        <v>4</v>
      </c>
      <c r="D83" s="193" t="s">
        <v>51</v>
      </c>
      <c r="E83" s="198">
        <v>45114</v>
      </c>
      <c r="F83" s="193" t="s">
        <v>4679</v>
      </c>
      <c r="G83" s="192"/>
      <c r="H83" s="192"/>
      <c r="I83" s="192"/>
      <c r="J83" s="192"/>
      <c r="K83" s="192"/>
      <c r="L83" s="192"/>
      <c r="M83" s="192"/>
      <c r="N83" s="192"/>
      <c r="O83" s="192"/>
      <c r="P83" s="196" t="s">
        <v>4749</v>
      </c>
      <c r="Q83" s="192"/>
      <c r="R83" s="192" t="s">
        <v>155</v>
      </c>
      <c r="S83" s="192" t="s">
        <v>655</v>
      </c>
      <c r="T83" s="192"/>
      <c r="U83" s="192"/>
      <c r="V83" s="192"/>
      <c r="W83" s="192"/>
      <c r="X83" s="192"/>
      <c r="Y83" s="192"/>
      <c r="Z83" s="192"/>
      <c r="AA83" s="192"/>
      <c r="BM83" s="90" t="s">
        <v>3008</v>
      </c>
      <c r="BN83" s="90" t="s">
        <v>1758</v>
      </c>
    </row>
    <row r="84" spans="1:76" ht="28.8">
      <c r="A84" s="192">
        <v>83</v>
      </c>
      <c r="B84" s="193">
        <v>72000108</v>
      </c>
      <c r="C84" s="193">
        <v>4</v>
      </c>
      <c r="D84" s="193" t="s">
        <v>51</v>
      </c>
      <c r="E84" s="198">
        <v>45114</v>
      </c>
      <c r="F84" s="193" t="s">
        <v>4681</v>
      </c>
      <c r="G84" s="192"/>
      <c r="H84" s="192"/>
      <c r="I84" s="192"/>
      <c r="J84" s="192"/>
      <c r="K84" s="192"/>
      <c r="L84" s="192"/>
      <c r="M84" s="192"/>
      <c r="N84" s="192"/>
      <c r="O84" s="192"/>
      <c r="P84" s="196" t="s">
        <v>4750</v>
      </c>
      <c r="Q84" s="192"/>
      <c r="R84" s="192" t="s">
        <v>154</v>
      </c>
      <c r="S84" s="192" t="s">
        <v>165</v>
      </c>
      <c r="T84" s="192" t="s">
        <v>162</v>
      </c>
      <c r="U84" s="192"/>
      <c r="V84" s="192"/>
      <c r="W84" s="192"/>
      <c r="X84" s="192"/>
      <c r="Y84" s="192"/>
      <c r="Z84" s="192"/>
      <c r="AA84" s="192"/>
      <c r="BM84" s="90" t="s">
        <v>1657</v>
      </c>
      <c r="BN84" s="90" t="s">
        <v>1463</v>
      </c>
      <c r="BO84" s="90" t="s">
        <v>1898</v>
      </c>
    </row>
    <row r="85" spans="1:76" ht="43.2">
      <c r="A85" s="192">
        <v>84</v>
      </c>
      <c r="B85" s="193">
        <v>72000108</v>
      </c>
      <c r="C85" s="193">
        <v>5</v>
      </c>
      <c r="D85" s="193" t="s">
        <v>56</v>
      </c>
      <c r="E85" s="198">
        <v>45114</v>
      </c>
      <c r="F85" s="193" t="s">
        <v>4681</v>
      </c>
      <c r="G85" s="192"/>
      <c r="H85" s="192"/>
      <c r="I85" s="192"/>
      <c r="J85" s="192"/>
      <c r="K85" s="192"/>
      <c r="L85" s="192"/>
      <c r="M85" s="192"/>
      <c r="N85" s="192"/>
      <c r="O85" s="192"/>
      <c r="P85" s="196" t="s">
        <v>4751</v>
      </c>
      <c r="Q85" s="192"/>
      <c r="R85" s="192" t="s">
        <v>151</v>
      </c>
      <c r="S85" s="192" t="s">
        <v>174</v>
      </c>
      <c r="T85" s="192" t="s">
        <v>154</v>
      </c>
      <c r="U85" s="192" t="s">
        <v>162</v>
      </c>
      <c r="V85" s="192"/>
      <c r="W85" s="192"/>
      <c r="X85" s="192"/>
      <c r="Y85" s="192"/>
      <c r="Z85" s="192"/>
      <c r="AA85" s="192"/>
      <c r="BM85" s="90" t="s">
        <v>882</v>
      </c>
      <c r="BN85" s="90" t="s">
        <v>1640</v>
      </c>
      <c r="BO85" s="90" t="s">
        <v>1657</v>
      </c>
      <c r="BP85" s="90" t="s">
        <v>1962</v>
      </c>
      <c r="BQ85" s="90" t="s">
        <v>2721</v>
      </c>
    </row>
    <row r="86" spans="1:76" ht="43.2">
      <c r="A86" s="192">
        <v>85</v>
      </c>
      <c r="B86" s="193">
        <v>72000180</v>
      </c>
      <c r="C86" s="193">
        <v>4</v>
      </c>
      <c r="D86" s="193" t="s">
        <v>56</v>
      </c>
      <c r="E86" s="198">
        <v>45114</v>
      </c>
      <c r="F86" s="193" t="s">
        <v>4680</v>
      </c>
      <c r="G86" s="192"/>
      <c r="H86" s="192"/>
      <c r="I86" s="192"/>
      <c r="J86" s="192"/>
      <c r="K86" s="192"/>
      <c r="L86" s="192"/>
      <c r="M86" s="192"/>
      <c r="N86" s="192"/>
      <c r="O86" s="192"/>
      <c r="P86" s="196" t="s">
        <v>5702</v>
      </c>
      <c r="Q86" s="192"/>
      <c r="R86" s="192" t="s">
        <v>551</v>
      </c>
      <c r="S86" s="192" t="s">
        <v>2097</v>
      </c>
      <c r="T86" s="192"/>
      <c r="U86" s="192"/>
      <c r="V86" s="192"/>
      <c r="W86" s="192"/>
      <c r="X86" s="192"/>
      <c r="Y86" s="192"/>
      <c r="Z86" s="192"/>
      <c r="AA86" s="192"/>
      <c r="BM86" s="90" t="s">
        <v>2150</v>
      </c>
      <c r="BN86" s="90" t="s">
        <v>5695</v>
      </c>
    </row>
    <row r="87" spans="1:76" ht="28.8">
      <c r="A87" s="192">
        <v>86</v>
      </c>
      <c r="B87" s="193">
        <v>72000180</v>
      </c>
      <c r="C87" s="193">
        <v>3</v>
      </c>
      <c r="D87" s="193" t="s">
        <v>51</v>
      </c>
      <c r="E87" s="198">
        <v>45114</v>
      </c>
      <c r="F87" s="193" t="s">
        <v>4680</v>
      </c>
      <c r="G87" s="192"/>
      <c r="H87" s="192"/>
      <c r="I87" s="192"/>
      <c r="J87" s="192"/>
      <c r="K87" s="192"/>
      <c r="L87" s="192"/>
      <c r="M87" s="192"/>
      <c r="N87" s="192"/>
      <c r="O87" s="192"/>
      <c r="P87" s="196" t="s">
        <v>4081</v>
      </c>
      <c r="Q87" s="192"/>
      <c r="R87" s="192" t="s">
        <v>86</v>
      </c>
      <c r="S87" s="192"/>
      <c r="T87" s="192"/>
      <c r="U87" s="192"/>
      <c r="V87" s="192"/>
      <c r="W87" s="192"/>
      <c r="X87" s="192"/>
      <c r="Y87" s="192"/>
      <c r="Z87" s="192"/>
      <c r="AA87" s="192"/>
    </row>
    <row r="88" spans="1:76" ht="86.4">
      <c r="A88" s="192">
        <v>87</v>
      </c>
      <c r="B88" s="193">
        <v>72000180</v>
      </c>
      <c r="C88" s="193">
        <v>1</v>
      </c>
      <c r="D88" s="193" t="s">
        <v>56</v>
      </c>
      <c r="E88" s="198">
        <v>45114</v>
      </c>
      <c r="F88" s="193" t="s">
        <v>4680</v>
      </c>
      <c r="G88" s="192"/>
      <c r="H88" s="192"/>
      <c r="I88" s="192"/>
      <c r="J88" s="192"/>
      <c r="K88" s="192"/>
      <c r="L88" s="192"/>
      <c r="M88" s="192"/>
      <c r="N88" s="192"/>
      <c r="O88" s="192"/>
      <c r="P88" s="196" t="s">
        <v>5399</v>
      </c>
      <c r="Q88" s="192"/>
      <c r="R88" s="192" t="s">
        <v>551</v>
      </c>
      <c r="S88" s="192" t="s">
        <v>174</v>
      </c>
      <c r="T88" s="192" t="s">
        <v>154</v>
      </c>
      <c r="U88" s="192" t="s">
        <v>3</v>
      </c>
      <c r="V88" s="192" t="s">
        <v>671</v>
      </c>
      <c r="W88" s="192" t="s">
        <v>507</v>
      </c>
      <c r="X88" s="192" t="s">
        <v>164</v>
      </c>
      <c r="Y88" s="192"/>
      <c r="Z88" s="192"/>
      <c r="AA88" s="192"/>
      <c r="BM88" s="90" t="s">
        <v>2146</v>
      </c>
      <c r="BN88" s="90" t="s">
        <v>2150</v>
      </c>
      <c r="BO88" s="90" t="s">
        <v>2169</v>
      </c>
      <c r="BP88" s="90" t="s">
        <v>1777</v>
      </c>
      <c r="BQ88" s="90" t="s">
        <v>1702</v>
      </c>
      <c r="BR88" s="90" t="s">
        <v>1184</v>
      </c>
      <c r="BS88" s="90" t="s">
        <v>2522</v>
      </c>
      <c r="BT88" s="90" t="s">
        <v>2638</v>
      </c>
      <c r="BU88" s="90" t="s">
        <v>2639</v>
      </c>
      <c r="BV88" s="90" t="s">
        <v>3575</v>
      </c>
      <c r="BW88" s="90" t="s">
        <v>2795</v>
      </c>
      <c r="BX88" s="90" t="s">
        <v>1412</v>
      </c>
    </row>
    <row r="89" spans="1:76">
      <c r="A89" s="192">
        <v>88</v>
      </c>
      <c r="B89" s="193">
        <v>72000180</v>
      </c>
      <c r="C89" s="193">
        <v>3</v>
      </c>
      <c r="D89" s="193" t="s">
        <v>51</v>
      </c>
      <c r="E89" s="198">
        <v>45114</v>
      </c>
      <c r="F89" s="193" t="s">
        <v>4680</v>
      </c>
      <c r="G89" s="192"/>
      <c r="H89" s="192"/>
      <c r="I89" s="192"/>
      <c r="J89" s="192"/>
      <c r="K89" s="192"/>
      <c r="L89" s="192"/>
      <c r="M89" s="192"/>
      <c r="N89" s="192"/>
      <c r="O89" s="192"/>
      <c r="P89" s="196" t="s">
        <v>4693</v>
      </c>
      <c r="Q89" s="192"/>
      <c r="R89" s="192" t="s">
        <v>86</v>
      </c>
      <c r="S89" s="192"/>
      <c r="T89" s="192"/>
      <c r="U89" s="192"/>
      <c r="V89" s="192"/>
      <c r="W89" s="192"/>
      <c r="X89" s="192"/>
      <c r="Y89" s="192"/>
      <c r="Z89" s="192"/>
      <c r="AA89" s="192"/>
    </row>
    <row r="90" spans="1:76" ht="100.8">
      <c r="A90" s="192">
        <v>89</v>
      </c>
      <c r="B90" s="193">
        <v>72000180</v>
      </c>
      <c r="C90" s="193">
        <v>1</v>
      </c>
      <c r="D90" s="193" t="s">
        <v>56</v>
      </c>
      <c r="E90" s="198">
        <v>45114</v>
      </c>
      <c r="F90" s="193" t="s">
        <v>4680</v>
      </c>
      <c r="G90" s="192"/>
      <c r="H90" s="192"/>
      <c r="I90" s="192"/>
      <c r="J90" s="192"/>
      <c r="K90" s="192"/>
      <c r="L90" s="192"/>
      <c r="M90" s="192"/>
      <c r="N90" s="192"/>
      <c r="O90" s="192"/>
      <c r="P90" s="196" t="s">
        <v>4752</v>
      </c>
      <c r="Q90" s="192"/>
      <c r="R90" s="192" t="s">
        <v>151</v>
      </c>
      <c r="S90" s="192" t="s">
        <v>551</v>
      </c>
      <c r="T90" s="192" t="s">
        <v>165</v>
      </c>
      <c r="U90" s="192" t="s">
        <v>507</v>
      </c>
      <c r="V90" s="192"/>
      <c r="W90" s="192"/>
      <c r="X90" s="192"/>
      <c r="Y90" s="192"/>
      <c r="Z90" s="192"/>
      <c r="AA90" s="192"/>
      <c r="BM90" s="90" t="s">
        <v>1030</v>
      </c>
      <c r="BN90" s="90" t="s">
        <v>2150</v>
      </c>
      <c r="BO90" s="90" t="s">
        <v>1463</v>
      </c>
      <c r="BP90" s="90" t="s">
        <v>3575</v>
      </c>
    </row>
    <row r="91" spans="1:76" ht="28.8">
      <c r="A91" s="192">
        <v>90</v>
      </c>
      <c r="B91" s="193">
        <v>99999972</v>
      </c>
      <c r="C91" s="193">
        <v>4</v>
      </c>
      <c r="D91" s="193" t="s">
        <v>56</v>
      </c>
      <c r="E91" s="198">
        <v>45114</v>
      </c>
      <c r="F91" s="193" t="s">
        <v>4679</v>
      </c>
      <c r="G91" s="192"/>
      <c r="H91" s="192"/>
      <c r="I91" s="192"/>
      <c r="J91" s="192"/>
      <c r="K91" s="192"/>
      <c r="L91" s="192"/>
      <c r="M91" s="192"/>
      <c r="N91" s="192"/>
      <c r="O91" s="192"/>
      <c r="P91" s="196" t="s">
        <v>4753</v>
      </c>
      <c r="Q91" s="192"/>
      <c r="R91" s="192" t="s">
        <v>551</v>
      </c>
      <c r="S91" s="192" t="s">
        <v>154</v>
      </c>
      <c r="T91" s="192"/>
      <c r="U91" s="192"/>
      <c r="V91" s="192"/>
      <c r="W91" s="192"/>
      <c r="X91" s="192"/>
      <c r="Y91" s="192"/>
      <c r="Z91" s="192"/>
      <c r="AA91" s="192"/>
      <c r="BM91" s="90" t="s">
        <v>2151</v>
      </c>
      <c r="BN91" s="90" t="s">
        <v>2069</v>
      </c>
    </row>
    <row r="92" spans="1:76" ht="28.8">
      <c r="A92" s="192">
        <v>91</v>
      </c>
      <c r="B92" s="193">
        <v>99999972</v>
      </c>
      <c r="C92" s="193">
        <v>4</v>
      </c>
      <c r="D92" s="193" t="s">
        <v>51</v>
      </c>
      <c r="E92" s="198">
        <v>45114</v>
      </c>
      <c r="F92" s="193" t="s">
        <v>4679</v>
      </c>
      <c r="G92" s="192"/>
      <c r="H92" s="192"/>
      <c r="I92" s="192"/>
      <c r="J92" s="192"/>
      <c r="K92" s="192"/>
      <c r="L92" s="192"/>
      <c r="M92" s="192"/>
      <c r="N92" s="192"/>
      <c r="O92" s="192"/>
      <c r="P92" s="196" t="s">
        <v>4754</v>
      </c>
      <c r="Q92" s="192"/>
      <c r="R92" s="192" t="s">
        <v>507</v>
      </c>
      <c r="S92" s="192"/>
      <c r="T92" s="192"/>
      <c r="U92" s="192"/>
      <c r="V92" s="192"/>
      <c r="W92" s="192"/>
      <c r="X92" s="192"/>
      <c r="Y92" s="192"/>
      <c r="Z92" s="192"/>
      <c r="AA92" s="192"/>
      <c r="BM92" s="90" t="s">
        <v>3575</v>
      </c>
    </row>
    <row r="93" spans="1:76" ht="43.2">
      <c r="A93" s="192">
        <v>92</v>
      </c>
      <c r="B93" s="193">
        <v>101286581</v>
      </c>
      <c r="C93" s="193">
        <v>5</v>
      </c>
      <c r="D93" s="193" t="s">
        <v>51</v>
      </c>
      <c r="E93" s="198">
        <v>45114</v>
      </c>
      <c r="F93" s="193" t="s">
        <v>4686</v>
      </c>
      <c r="G93" s="192"/>
      <c r="H93" s="192"/>
      <c r="I93" s="192"/>
      <c r="J93" s="192"/>
      <c r="K93" s="192"/>
      <c r="L93" s="192"/>
      <c r="M93" s="192"/>
      <c r="N93" s="192"/>
      <c r="O93" s="192"/>
      <c r="P93" s="196" t="s">
        <v>4755</v>
      </c>
      <c r="Q93" s="192"/>
      <c r="R93" s="192" t="s">
        <v>507</v>
      </c>
      <c r="S93" s="192"/>
      <c r="T93" s="192"/>
      <c r="U93" s="192"/>
      <c r="V93" s="192"/>
      <c r="W93" s="192"/>
      <c r="X93" s="192"/>
      <c r="Y93" s="192"/>
      <c r="Z93" s="192"/>
      <c r="AA93" s="192"/>
      <c r="BM93" s="90" t="s">
        <v>3575</v>
      </c>
    </row>
    <row r="94" spans="1:76" ht="28.8">
      <c r="A94" s="192">
        <v>93</v>
      </c>
      <c r="B94" s="193">
        <v>117756403</v>
      </c>
      <c r="C94" s="193">
        <v>3</v>
      </c>
      <c r="D94" s="193" t="s">
        <v>56</v>
      </c>
      <c r="E94" s="198">
        <v>45114</v>
      </c>
      <c r="F94" s="193" t="s">
        <v>4680</v>
      </c>
      <c r="G94" s="192"/>
      <c r="H94" s="192"/>
      <c r="I94" s="192"/>
      <c r="J94" s="192"/>
      <c r="K94" s="192"/>
      <c r="L94" s="192"/>
      <c r="M94" s="192"/>
      <c r="N94" s="192"/>
      <c r="O94" s="192"/>
      <c r="P94" s="196" t="s">
        <v>5400</v>
      </c>
      <c r="Q94" s="192"/>
      <c r="R94" s="192" t="s">
        <v>551</v>
      </c>
      <c r="S94" s="192" t="s">
        <v>164</v>
      </c>
      <c r="T94" s="192"/>
      <c r="U94" s="192"/>
      <c r="V94" s="192"/>
      <c r="W94" s="192"/>
      <c r="X94" s="192"/>
      <c r="Y94" s="192"/>
      <c r="Z94" s="192"/>
      <c r="AA94" s="192"/>
      <c r="BM94" s="90" t="s">
        <v>2151</v>
      </c>
      <c r="BN94" s="90" t="s">
        <v>2768</v>
      </c>
      <c r="BO94" s="90" t="s">
        <v>3559</v>
      </c>
    </row>
    <row r="95" spans="1:76">
      <c r="A95" s="192">
        <v>94</v>
      </c>
      <c r="B95" s="193">
        <v>117757674</v>
      </c>
      <c r="C95" s="193">
        <v>3</v>
      </c>
      <c r="D95" s="193" t="s">
        <v>56</v>
      </c>
      <c r="E95" s="198">
        <v>45114</v>
      </c>
      <c r="F95" s="193" t="s">
        <v>4680</v>
      </c>
      <c r="G95" s="192"/>
      <c r="H95" s="192"/>
      <c r="I95" s="192"/>
      <c r="J95" s="192"/>
      <c r="K95" s="192"/>
      <c r="L95" s="192"/>
      <c r="M95" s="192"/>
      <c r="N95" s="192"/>
      <c r="O95" s="192"/>
      <c r="P95" s="196" t="s">
        <v>4756</v>
      </c>
      <c r="Q95" s="192"/>
      <c r="R95" s="192" t="s">
        <v>164</v>
      </c>
      <c r="S95" s="192"/>
      <c r="T95" s="192"/>
      <c r="U95" s="192"/>
      <c r="V95" s="192"/>
      <c r="W95" s="192"/>
      <c r="X95" s="192"/>
      <c r="Y95" s="192"/>
      <c r="Z95" s="192"/>
      <c r="AA95" s="192"/>
      <c r="BM95" s="90" t="s">
        <v>3458</v>
      </c>
      <c r="BN95" s="90" t="s">
        <v>2768</v>
      </c>
    </row>
    <row r="96" spans="1:76" ht="43.2">
      <c r="A96" s="192">
        <v>95</v>
      </c>
      <c r="B96" s="193">
        <v>118513878</v>
      </c>
      <c r="C96" s="193">
        <v>3</v>
      </c>
      <c r="D96" s="193" t="s">
        <v>56</v>
      </c>
      <c r="E96" s="198">
        <v>45114</v>
      </c>
      <c r="F96" s="193" t="s">
        <v>4682</v>
      </c>
      <c r="G96" s="192"/>
      <c r="H96" s="192"/>
      <c r="I96" s="192"/>
      <c r="J96" s="192"/>
      <c r="K96" s="192"/>
      <c r="L96" s="192"/>
      <c r="M96" s="192"/>
      <c r="N96" s="192"/>
      <c r="O96" s="192"/>
      <c r="P96" s="196" t="s">
        <v>4757</v>
      </c>
      <c r="Q96" s="192"/>
      <c r="R96" s="192" t="s">
        <v>507</v>
      </c>
      <c r="S96" s="192"/>
      <c r="T96" s="192"/>
      <c r="U96" s="192"/>
      <c r="V96" s="192"/>
      <c r="W96" s="192"/>
      <c r="X96" s="192"/>
      <c r="Y96" s="192"/>
      <c r="Z96" s="192"/>
      <c r="AA96" s="192"/>
      <c r="BM96" s="90" t="s">
        <v>3575</v>
      </c>
    </row>
    <row r="97" spans="1:69" ht="28.8">
      <c r="A97" s="192">
        <v>96</v>
      </c>
      <c r="B97" s="193">
        <v>118960707</v>
      </c>
      <c r="C97" s="193">
        <v>4</v>
      </c>
      <c r="D97" s="193" t="s">
        <v>56</v>
      </c>
      <c r="E97" s="198">
        <v>45114</v>
      </c>
      <c r="F97" s="193" t="s">
        <v>4687</v>
      </c>
      <c r="G97" s="192"/>
      <c r="H97" s="192"/>
      <c r="I97" s="192"/>
      <c r="J97" s="192"/>
      <c r="K97" s="192"/>
      <c r="L97" s="192"/>
      <c r="M97" s="192"/>
      <c r="N97" s="192"/>
      <c r="O97" s="192"/>
      <c r="P97" s="196" t="s">
        <v>5401</v>
      </c>
      <c r="Q97" s="192"/>
      <c r="R97" s="192" t="s">
        <v>154</v>
      </c>
      <c r="S97" s="192"/>
      <c r="T97" s="192"/>
      <c r="U97" s="192"/>
      <c r="V97" s="192"/>
      <c r="W97" s="192"/>
      <c r="X97" s="192"/>
      <c r="Y97" s="192"/>
      <c r="Z97" s="192"/>
      <c r="AA97" s="192"/>
      <c r="BM97" s="90" t="s">
        <v>5367</v>
      </c>
    </row>
    <row r="98" spans="1:69" ht="57.6">
      <c r="A98" s="192">
        <v>97</v>
      </c>
      <c r="B98" s="193">
        <v>119250454</v>
      </c>
      <c r="C98" s="193">
        <v>3</v>
      </c>
      <c r="D98" s="193" t="s">
        <v>51</v>
      </c>
      <c r="E98" s="198">
        <v>45114</v>
      </c>
      <c r="F98" s="193" t="s">
        <v>4680</v>
      </c>
      <c r="G98" s="192"/>
      <c r="H98" s="192"/>
      <c r="I98" s="192"/>
      <c r="J98" s="192"/>
      <c r="K98" s="192"/>
      <c r="L98" s="192"/>
      <c r="M98" s="192"/>
      <c r="N98" s="192"/>
      <c r="O98" s="192"/>
      <c r="P98" s="196" t="s">
        <v>4758</v>
      </c>
      <c r="Q98" s="192"/>
      <c r="R98" s="192" t="s">
        <v>174</v>
      </c>
      <c r="S98" s="192" t="s">
        <v>154</v>
      </c>
      <c r="T98" s="192" t="s">
        <v>671</v>
      </c>
      <c r="U98" s="192"/>
      <c r="V98" s="192"/>
      <c r="W98" s="192"/>
      <c r="X98" s="192"/>
      <c r="Y98" s="192"/>
      <c r="Z98" s="192"/>
      <c r="AA98" s="192"/>
      <c r="BM98" s="90" t="s">
        <v>1777</v>
      </c>
      <c r="BN98" s="90" t="s">
        <v>506</v>
      </c>
      <c r="BO98" s="90" t="s">
        <v>175</v>
      </c>
    </row>
    <row r="99" spans="1:69">
      <c r="A99" s="192">
        <v>98</v>
      </c>
      <c r="B99" s="193">
        <v>131131393</v>
      </c>
      <c r="C99" s="193">
        <v>3</v>
      </c>
      <c r="D99" s="193" t="s">
        <v>56</v>
      </c>
      <c r="E99" s="198">
        <v>45114</v>
      </c>
      <c r="F99" s="193" t="s">
        <v>4686</v>
      </c>
      <c r="G99" s="192"/>
      <c r="H99" s="192"/>
      <c r="I99" s="192"/>
      <c r="J99" s="192"/>
      <c r="K99" s="192"/>
      <c r="L99" s="192"/>
      <c r="M99" s="192"/>
      <c r="N99" s="192"/>
      <c r="O99" s="192"/>
      <c r="P99" s="196" t="s">
        <v>5603</v>
      </c>
      <c r="Q99" s="192"/>
      <c r="R99" s="192" t="s">
        <v>159</v>
      </c>
      <c r="S99" s="192"/>
      <c r="T99" s="192"/>
      <c r="U99" s="192"/>
      <c r="V99" s="192"/>
      <c r="W99" s="192"/>
      <c r="X99" s="192"/>
      <c r="Y99" s="192"/>
      <c r="Z99" s="192"/>
      <c r="AA99" s="192"/>
      <c r="BM99" s="90" t="s">
        <v>5564</v>
      </c>
    </row>
    <row r="100" spans="1:69">
      <c r="A100" s="192">
        <v>99</v>
      </c>
      <c r="B100" s="193">
        <v>135300259</v>
      </c>
      <c r="C100" s="193">
        <v>3</v>
      </c>
      <c r="D100" s="193" t="s">
        <v>56</v>
      </c>
      <c r="E100" s="198">
        <v>45114</v>
      </c>
      <c r="F100" s="193" t="s">
        <v>4686</v>
      </c>
      <c r="G100" s="192"/>
      <c r="H100" s="192"/>
      <c r="I100" s="192"/>
      <c r="J100" s="192"/>
      <c r="K100" s="192"/>
      <c r="L100" s="192"/>
      <c r="M100" s="192"/>
      <c r="N100" s="192"/>
      <c r="O100" s="192"/>
      <c r="P100" s="196" t="s">
        <v>4759</v>
      </c>
      <c r="Q100" s="192"/>
      <c r="R100" s="192" t="s">
        <v>174</v>
      </c>
      <c r="S100" s="192" t="s">
        <v>507</v>
      </c>
      <c r="T100" s="192" t="s">
        <v>164</v>
      </c>
      <c r="U100" s="192"/>
      <c r="V100" s="192"/>
      <c r="W100" s="192"/>
      <c r="X100" s="192"/>
      <c r="Y100" s="192"/>
      <c r="Z100" s="192"/>
      <c r="AA100" s="192"/>
      <c r="BM100" s="90" t="s">
        <v>1777</v>
      </c>
      <c r="BN100" s="90" t="s">
        <v>3575</v>
      </c>
      <c r="BO100" s="90" t="s">
        <v>3559</v>
      </c>
    </row>
    <row r="101" spans="1:69" ht="28.8">
      <c r="A101" s="192">
        <v>100</v>
      </c>
      <c r="B101" s="193">
        <v>135430445</v>
      </c>
      <c r="C101" s="193">
        <v>2</v>
      </c>
      <c r="D101" s="193" t="s">
        <v>51</v>
      </c>
      <c r="E101" s="198">
        <v>45114</v>
      </c>
      <c r="F101" s="193" t="s">
        <v>4680</v>
      </c>
      <c r="G101" s="192"/>
      <c r="H101" s="192"/>
      <c r="I101" s="192"/>
      <c r="J101" s="192"/>
      <c r="K101" s="192"/>
      <c r="L101" s="192"/>
      <c r="M101" s="192"/>
      <c r="N101" s="192"/>
      <c r="O101" s="192"/>
      <c r="P101" s="196" t="s">
        <v>4760</v>
      </c>
      <c r="Q101" s="192"/>
      <c r="R101" s="192" t="s">
        <v>154</v>
      </c>
      <c r="S101" s="192" t="s">
        <v>507</v>
      </c>
      <c r="T101" s="192"/>
      <c r="U101" s="192"/>
      <c r="V101" s="192"/>
      <c r="W101" s="192"/>
      <c r="X101" s="192"/>
      <c r="Y101" s="192"/>
      <c r="Z101" s="192"/>
      <c r="AA101" s="192"/>
      <c r="BM101" s="90" t="s">
        <v>1570</v>
      </c>
      <c r="BN101" s="90" t="s">
        <v>3575</v>
      </c>
    </row>
    <row r="102" spans="1:69" ht="28.8">
      <c r="A102" s="192">
        <v>101</v>
      </c>
      <c r="B102" s="193">
        <v>200439349</v>
      </c>
      <c r="C102" s="193">
        <v>5</v>
      </c>
      <c r="D102" s="193" t="s">
        <v>51</v>
      </c>
      <c r="E102" s="198">
        <v>45114</v>
      </c>
      <c r="F102" s="193" t="s">
        <v>4682</v>
      </c>
      <c r="G102" s="192"/>
      <c r="H102" s="192"/>
      <c r="I102" s="192"/>
      <c r="J102" s="192"/>
      <c r="K102" s="192"/>
      <c r="L102" s="192"/>
      <c r="M102" s="192"/>
      <c r="N102" s="192"/>
      <c r="O102" s="192"/>
      <c r="P102" s="197" t="s">
        <v>4761</v>
      </c>
      <c r="Q102" s="192"/>
      <c r="R102" s="192" t="s">
        <v>3</v>
      </c>
      <c r="S102" s="192" t="s">
        <v>671</v>
      </c>
      <c r="T102" s="192" t="s">
        <v>3123</v>
      </c>
      <c r="U102" s="192"/>
      <c r="V102" s="192"/>
      <c r="W102" s="192"/>
      <c r="X102" s="192"/>
      <c r="Y102" s="192"/>
      <c r="Z102" s="192"/>
      <c r="AA102" s="192"/>
      <c r="BM102" s="90" t="s">
        <v>1228</v>
      </c>
      <c r="BN102" s="90" t="s">
        <v>175</v>
      </c>
      <c r="BO102" s="90" t="s">
        <v>2598</v>
      </c>
      <c r="BP102" s="90" t="s">
        <v>2516</v>
      </c>
    </row>
    <row r="103" spans="1:69" ht="57.6">
      <c r="A103" s="192">
        <v>102</v>
      </c>
      <c r="B103" s="193">
        <v>200541490</v>
      </c>
      <c r="C103" s="193">
        <v>1</v>
      </c>
      <c r="D103" s="193" t="s">
        <v>56</v>
      </c>
      <c r="E103" s="198">
        <v>45114</v>
      </c>
      <c r="F103" s="193" t="s">
        <v>4682</v>
      </c>
      <c r="G103" s="192"/>
      <c r="H103" s="192"/>
      <c r="I103" s="192"/>
      <c r="J103" s="192"/>
      <c r="K103" s="192"/>
      <c r="L103" s="192"/>
      <c r="M103" s="192"/>
      <c r="N103" s="192"/>
      <c r="O103" s="192"/>
      <c r="P103" s="196" t="s">
        <v>5402</v>
      </c>
      <c r="Q103" s="192"/>
      <c r="R103" s="192" t="s">
        <v>154</v>
      </c>
      <c r="S103" s="192" t="s">
        <v>3</v>
      </c>
      <c r="T103" s="192" t="s">
        <v>548</v>
      </c>
      <c r="U103" s="192" t="s">
        <v>164</v>
      </c>
      <c r="V103" s="192"/>
      <c r="W103" s="192"/>
      <c r="X103" s="192"/>
      <c r="Y103" s="192"/>
      <c r="Z103" s="192"/>
      <c r="AA103" s="192"/>
      <c r="BM103" s="90" t="s">
        <v>1657</v>
      </c>
      <c r="BN103" s="90" t="s">
        <v>3301</v>
      </c>
      <c r="BO103" s="90" t="s">
        <v>1228</v>
      </c>
      <c r="BP103" s="90" t="s">
        <v>1642</v>
      </c>
      <c r="BQ103" s="90" t="s">
        <v>3458</v>
      </c>
    </row>
    <row r="104" spans="1:69">
      <c r="A104" s="192">
        <v>103</v>
      </c>
      <c r="B104" s="193">
        <v>33000157</v>
      </c>
      <c r="C104" s="193">
        <v>3</v>
      </c>
      <c r="D104" s="193" t="s">
        <v>56</v>
      </c>
      <c r="E104" s="198">
        <v>45114</v>
      </c>
      <c r="F104" s="193" t="s">
        <v>4679</v>
      </c>
      <c r="G104" s="192"/>
      <c r="H104" s="192"/>
      <c r="I104" s="192"/>
      <c r="J104" s="192"/>
      <c r="K104" s="192"/>
      <c r="L104" s="192"/>
      <c r="M104" s="192"/>
      <c r="N104" s="192"/>
      <c r="O104" s="192"/>
      <c r="P104" s="197" t="s">
        <v>4762</v>
      </c>
      <c r="Q104" s="192"/>
      <c r="R104" s="192" t="s">
        <v>159</v>
      </c>
      <c r="S104" s="192" t="s">
        <v>164</v>
      </c>
      <c r="T104" s="192"/>
      <c r="U104" s="192"/>
      <c r="V104" s="192"/>
      <c r="W104" s="192"/>
      <c r="X104" s="192"/>
      <c r="Y104" s="192"/>
      <c r="Z104" s="192"/>
      <c r="AA104" s="192"/>
      <c r="BM104" s="90" t="s">
        <v>2453</v>
      </c>
      <c r="BN104" s="90" t="s">
        <v>3231</v>
      </c>
      <c r="BO104" s="90" t="s">
        <v>1384</v>
      </c>
    </row>
    <row r="105" spans="1:69">
      <c r="A105" s="192">
        <v>104</v>
      </c>
      <c r="B105" s="193">
        <v>11503</v>
      </c>
      <c r="C105" s="193">
        <v>5</v>
      </c>
      <c r="D105" s="193" t="s">
        <v>56</v>
      </c>
      <c r="E105" s="198">
        <v>45115</v>
      </c>
      <c r="F105" s="193" t="s">
        <v>4679</v>
      </c>
      <c r="G105" s="192"/>
      <c r="H105" s="192"/>
      <c r="I105" s="192"/>
      <c r="J105" s="192"/>
      <c r="K105" s="192"/>
      <c r="L105" s="192"/>
      <c r="M105" s="192"/>
      <c r="N105" s="192"/>
      <c r="O105" s="192"/>
      <c r="P105" s="196" t="s">
        <v>5769</v>
      </c>
      <c r="Q105" s="192"/>
      <c r="R105" s="192" t="s">
        <v>5562</v>
      </c>
      <c r="S105" s="192"/>
      <c r="T105" s="192"/>
      <c r="U105" s="192"/>
      <c r="V105" s="192"/>
      <c r="W105" s="192"/>
      <c r="X105" s="192"/>
      <c r="Y105" s="192"/>
      <c r="Z105" s="192"/>
      <c r="AA105" s="192"/>
      <c r="BM105" s="90" t="s">
        <v>5565</v>
      </c>
    </row>
    <row r="106" spans="1:69" ht="28.8">
      <c r="A106" s="192">
        <v>105</v>
      </c>
      <c r="B106" s="193">
        <v>11563</v>
      </c>
      <c r="C106" s="193">
        <v>4</v>
      </c>
      <c r="D106" s="193" t="s">
        <v>51</v>
      </c>
      <c r="E106" s="198">
        <v>45115</v>
      </c>
      <c r="F106" s="193" t="s">
        <v>4679</v>
      </c>
      <c r="G106" s="192"/>
      <c r="H106" s="192"/>
      <c r="I106" s="192"/>
      <c r="J106" s="192"/>
      <c r="K106" s="192"/>
      <c r="L106" s="192"/>
      <c r="M106" s="192"/>
      <c r="N106" s="192"/>
      <c r="O106" s="192"/>
      <c r="P106" s="196" t="s">
        <v>5403</v>
      </c>
      <c r="Q106" s="192"/>
      <c r="R106" s="192" t="s">
        <v>155</v>
      </c>
      <c r="S106" s="192"/>
      <c r="T106" s="192"/>
      <c r="U106" s="192"/>
      <c r="V106" s="192"/>
      <c r="W106" s="192"/>
      <c r="X106" s="192"/>
      <c r="Y106" s="192"/>
      <c r="Z106" s="192"/>
      <c r="AA106" s="192"/>
      <c r="BM106" s="90" t="s">
        <v>5375</v>
      </c>
    </row>
    <row r="107" spans="1:69" ht="28.8">
      <c r="A107" s="192">
        <v>106</v>
      </c>
      <c r="B107" s="193">
        <v>11732</v>
      </c>
      <c r="C107" s="193">
        <v>2</v>
      </c>
      <c r="D107" s="193" t="s">
        <v>56</v>
      </c>
      <c r="E107" s="198">
        <v>45115</v>
      </c>
      <c r="F107" s="193" t="s">
        <v>4679</v>
      </c>
      <c r="G107" s="192"/>
      <c r="H107" s="192"/>
      <c r="I107" s="192"/>
      <c r="J107" s="192"/>
      <c r="K107" s="192"/>
      <c r="L107" s="192"/>
      <c r="M107" s="192"/>
      <c r="N107" s="192"/>
      <c r="O107" s="192"/>
      <c r="P107" s="196" t="s">
        <v>4763</v>
      </c>
      <c r="Q107" s="192"/>
      <c r="R107" s="192" t="s">
        <v>154</v>
      </c>
      <c r="S107" s="192" t="s">
        <v>159</v>
      </c>
      <c r="T107" s="192"/>
      <c r="U107" s="192"/>
      <c r="V107" s="192"/>
      <c r="W107" s="192"/>
      <c r="X107" s="192"/>
      <c r="Y107" s="192"/>
      <c r="Z107" s="192"/>
      <c r="AA107" s="192"/>
      <c r="BM107" s="90" t="s">
        <v>1570</v>
      </c>
      <c r="BN107" s="90" t="s">
        <v>3769</v>
      </c>
    </row>
    <row r="108" spans="1:69" ht="28.8">
      <c r="A108" s="192">
        <v>107</v>
      </c>
      <c r="B108" s="193">
        <v>11737</v>
      </c>
      <c r="C108" s="193">
        <v>2</v>
      </c>
      <c r="D108" s="193" t="s">
        <v>56</v>
      </c>
      <c r="E108" s="198">
        <v>45115</v>
      </c>
      <c r="F108" s="193" t="s">
        <v>4679</v>
      </c>
      <c r="G108" s="192"/>
      <c r="H108" s="192"/>
      <c r="I108" s="192"/>
      <c r="J108" s="192"/>
      <c r="K108" s="192"/>
      <c r="L108" s="192"/>
      <c r="M108" s="192"/>
      <c r="N108" s="192"/>
      <c r="O108" s="192"/>
      <c r="P108" s="196" t="s">
        <v>4764</v>
      </c>
      <c r="Q108" s="192"/>
      <c r="R108" s="192" t="s">
        <v>154</v>
      </c>
      <c r="S108" s="192" t="s">
        <v>160</v>
      </c>
      <c r="T108" s="192" t="s">
        <v>3127</v>
      </c>
      <c r="U108" s="192"/>
      <c r="V108" s="192"/>
      <c r="W108" s="192"/>
      <c r="X108" s="192"/>
      <c r="Y108" s="192"/>
      <c r="Z108" s="192"/>
      <c r="AA108" s="192"/>
      <c r="BM108" s="90" t="s">
        <v>1824</v>
      </c>
      <c r="BN108" s="90" t="s">
        <v>715</v>
      </c>
      <c r="BO108" s="90" t="s">
        <v>181</v>
      </c>
      <c r="BP108" s="90" t="s">
        <v>745</v>
      </c>
      <c r="BQ108" s="90" t="s">
        <v>2817</v>
      </c>
    </row>
    <row r="109" spans="1:69">
      <c r="A109" s="192">
        <v>108</v>
      </c>
      <c r="B109" s="193">
        <v>11737</v>
      </c>
      <c r="C109" s="193">
        <v>4</v>
      </c>
      <c r="D109" s="193" t="s">
        <v>51</v>
      </c>
      <c r="E109" s="198">
        <v>45115</v>
      </c>
      <c r="F109" s="193" t="s">
        <v>4679</v>
      </c>
      <c r="G109" s="192"/>
      <c r="H109" s="192"/>
      <c r="I109" s="192"/>
      <c r="J109" s="192"/>
      <c r="K109" s="192"/>
      <c r="L109" s="192"/>
      <c r="M109" s="192"/>
      <c r="N109" s="192"/>
      <c r="O109" s="192"/>
      <c r="P109" s="196" t="s">
        <v>4100</v>
      </c>
      <c r="Q109" s="192"/>
      <c r="R109" s="192" t="s">
        <v>86</v>
      </c>
      <c r="S109" s="192"/>
      <c r="T109" s="192"/>
      <c r="U109" s="192"/>
      <c r="V109" s="192"/>
      <c r="W109" s="192"/>
      <c r="X109" s="192"/>
      <c r="Y109" s="192"/>
      <c r="Z109" s="192"/>
      <c r="AA109" s="192"/>
    </row>
    <row r="110" spans="1:69">
      <c r="A110" s="192">
        <v>109</v>
      </c>
      <c r="B110" s="193">
        <v>118388040</v>
      </c>
      <c r="C110" s="193">
        <v>5</v>
      </c>
      <c r="D110" s="193" t="s">
        <v>51</v>
      </c>
      <c r="E110" s="198">
        <v>45115</v>
      </c>
      <c r="F110" s="193" t="s">
        <v>4681</v>
      </c>
      <c r="G110" s="192"/>
      <c r="H110" s="192"/>
      <c r="I110" s="192"/>
      <c r="J110" s="192"/>
      <c r="K110" s="192"/>
      <c r="L110" s="192"/>
      <c r="M110" s="192"/>
      <c r="N110" s="192"/>
      <c r="O110" s="192"/>
      <c r="P110" s="196" t="s">
        <v>4101</v>
      </c>
      <c r="Q110" s="192"/>
      <c r="R110" s="192" t="s">
        <v>86</v>
      </c>
      <c r="S110" s="192"/>
      <c r="T110" s="192"/>
      <c r="U110" s="192"/>
      <c r="V110" s="192"/>
      <c r="W110" s="192"/>
      <c r="X110" s="192"/>
      <c r="Y110" s="192"/>
      <c r="Z110" s="192"/>
      <c r="AA110" s="192"/>
    </row>
    <row r="111" spans="1:69" ht="28.8">
      <c r="A111" s="192">
        <v>110</v>
      </c>
      <c r="B111" s="193">
        <v>126954395</v>
      </c>
      <c r="C111" s="193">
        <v>4</v>
      </c>
      <c r="D111" s="193" t="s">
        <v>51</v>
      </c>
      <c r="E111" s="198">
        <v>45115</v>
      </c>
      <c r="F111" s="193" t="s">
        <v>4680</v>
      </c>
      <c r="G111" s="192"/>
      <c r="H111" s="192"/>
      <c r="I111" s="192"/>
      <c r="J111" s="192"/>
      <c r="K111" s="192"/>
      <c r="L111" s="192"/>
      <c r="M111" s="192"/>
      <c r="N111" s="192"/>
      <c r="O111" s="192"/>
      <c r="P111" s="196" t="s">
        <v>4765</v>
      </c>
      <c r="Q111" s="192"/>
      <c r="R111" s="192" t="s">
        <v>174</v>
      </c>
      <c r="S111" s="192" t="s">
        <v>154</v>
      </c>
      <c r="T111" s="192" t="s">
        <v>507</v>
      </c>
      <c r="U111" s="192"/>
      <c r="V111" s="192"/>
      <c r="W111" s="192"/>
      <c r="X111" s="192"/>
      <c r="Y111" s="192"/>
      <c r="Z111" s="192"/>
      <c r="AA111" s="192"/>
      <c r="BM111" s="90" t="s">
        <v>1777</v>
      </c>
      <c r="BN111" s="90" t="s">
        <v>2770</v>
      </c>
      <c r="BO111" s="90" t="s">
        <v>3575</v>
      </c>
    </row>
    <row r="112" spans="1:69">
      <c r="A112" s="192">
        <v>111</v>
      </c>
      <c r="B112" s="193">
        <v>127259299</v>
      </c>
      <c r="C112" s="193">
        <v>5</v>
      </c>
      <c r="D112" s="193" t="s">
        <v>51</v>
      </c>
      <c r="E112" s="198">
        <v>45115</v>
      </c>
      <c r="F112" s="193" t="s">
        <v>4679</v>
      </c>
      <c r="G112" s="192"/>
      <c r="H112" s="192"/>
      <c r="I112" s="192"/>
      <c r="J112" s="192"/>
      <c r="K112" s="192"/>
      <c r="L112" s="192"/>
      <c r="M112" s="192"/>
      <c r="N112" s="192"/>
      <c r="O112" s="192"/>
      <c r="P112" s="196" t="s">
        <v>4103</v>
      </c>
      <c r="Q112" s="192"/>
      <c r="R112" s="192" t="s">
        <v>86</v>
      </c>
      <c r="S112" s="192"/>
      <c r="T112" s="192"/>
      <c r="U112" s="192"/>
      <c r="V112" s="192"/>
      <c r="W112" s="192"/>
      <c r="X112" s="192"/>
      <c r="Y112" s="192"/>
      <c r="Z112" s="192"/>
      <c r="AA112" s="192"/>
    </row>
    <row r="113" spans="1:75" ht="28.8">
      <c r="A113" s="192">
        <v>112</v>
      </c>
      <c r="B113" s="193">
        <v>130914195</v>
      </c>
      <c r="C113" s="193">
        <v>1</v>
      </c>
      <c r="D113" s="193" t="s">
        <v>56</v>
      </c>
      <c r="E113" s="198">
        <v>45115</v>
      </c>
      <c r="F113" s="193" t="s">
        <v>4686</v>
      </c>
      <c r="G113" s="192"/>
      <c r="H113" s="192"/>
      <c r="I113" s="192"/>
      <c r="J113" s="192"/>
      <c r="K113" s="192"/>
      <c r="L113" s="192"/>
      <c r="M113" s="192"/>
      <c r="N113" s="192"/>
      <c r="O113" s="192"/>
      <c r="P113" s="196" t="s">
        <v>4766</v>
      </c>
      <c r="Q113" s="192"/>
      <c r="R113" s="192" t="s">
        <v>551</v>
      </c>
      <c r="S113" s="192"/>
      <c r="T113" s="192"/>
      <c r="U113" s="192"/>
      <c r="V113" s="192"/>
      <c r="W113" s="192"/>
      <c r="X113" s="192"/>
      <c r="Y113" s="192"/>
      <c r="Z113" s="192"/>
      <c r="AA113" s="192"/>
      <c r="BM113" s="90" t="s">
        <v>2150</v>
      </c>
    </row>
    <row r="114" spans="1:75">
      <c r="A114" s="192">
        <v>113</v>
      </c>
      <c r="B114" s="193">
        <v>130949266</v>
      </c>
      <c r="C114" s="193">
        <v>4</v>
      </c>
      <c r="D114" s="193" t="s">
        <v>56</v>
      </c>
      <c r="E114" s="198">
        <v>45115</v>
      </c>
      <c r="F114" s="193" t="s">
        <v>4680</v>
      </c>
      <c r="G114" s="192"/>
      <c r="H114" s="192"/>
      <c r="I114" s="192"/>
      <c r="J114" s="192"/>
      <c r="K114" s="192"/>
      <c r="L114" s="192"/>
      <c r="M114" s="192"/>
      <c r="N114" s="192"/>
      <c r="O114" s="192"/>
      <c r="P114" s="197" t="s">
        <v>5165</v>
      </c>
      <c r="Q114" s="192"/>
      <c r="R114" s="192" t="s">
        <v>671</v>
      </c>
      <c r="S114" s="192"/>
      <c r="T114" s="192"/>
      <c r="U114" s="192"/>
      <c r="V114" s="192"/>
      <c r="W114" s="192"/>
      <c r="X114" s="192"/>
      <c r="Y114" s="192"/>
      <c r="Z114" s="192"/>
      <c r="AA114" s="192"/>
      <c r="BM114" s="90" t="s">
        <v>5158</v>
      </c>
    </row>
    <row r="115" spans="1:75" ht="43.2">
      <c r="A115" s="192">
        <v>114</v>
      </c>
      <c r="B115" s="193">
        <v>131104622</v>
      </c>
      <c r="C115" s="193">
        <v>3</v>
      </c>
      <c r="D115" s="193" t="s">
        <v>51</v>
      </c>
      <c r="E115" s="198">
        <v>45115</v>
      </c>
      <c r="F115" s="193" t="s">
        <v>4679</v>
      </c>
      <c r="G115" s="192"/>
      <c r="H115" s="192"/>
      <c r="I115" s="192"/>
      <c r="J115" s="192"/>
      <c r="K115" s="192"/>
      <c r="L115" s="192"/>
      <c r="M115" s="192"/>
      <c r="N115" s="192"/>
      <c r="O115" s="192"/>
      <c r="P115" s="196" t="s">
        <v>4767</v>
      </c>
      <c r="Q115" s="192"/>
      <c r="R115" s="192" t="s">
        <v>154</v>
      </c>
      <c r="S115" s="192" t="s">
        <v>507</v>
      </c>
      <c r="T115" s="192"/>
      <c r="U115" s="192"/>
      <c r="V115" s="192"/>
      <c r="W115" s="192"/>
      <c r="X115" s="192"/>
      <c r="Y115" s="192"/>
      <c r="Z115" s="192"/>
      <c r="AA115" s="192"/>
      <c r="BM115" s="90" t="s">
        <v>1609</v>
      </c>
      <c r="BN115" s="90" t="s">
        <v>3575</v>
      </c>
    </row>
    <row r="116" spans="1:75" ht="86.4">
      <c r="A116" s="192">
        <v>115</v>
      </c>
      <c r="B116" s="193">
        <v>132027517</v>
      </c>
      <c r="C116" s="193">
        <v>3</v>
      </c>
      <c r="D116" s="193" t="s">
        <v>56</v>
      </c>
      <c r="E116" s="198">
        <v>45115</v>
      </c>
      <c r="F116" s="193" t="s">
        <v>4680</v>
      </c>
      <c r="G116" s="192"/>
      <c r="H116" s="192"/>
      <c r="I116" s="192"/>
      <c r="J116" s="192"/>
      <c r="K116" s="192"/>
      <c r="L116" s="192"/>
      <c r="M116" s="192"/>
      <c r="N116" s="192"/>
      <c r="O116" s="192"/>
      <c r="P116" s="196" t="s">
        <v>4768</v>
      </c>
      <c r="Q116" s="192"/>
      <c r="R116" s="192" t="s">
        <v>151</v>
      </c>
      <c r="S116" s="192" t="s">
        <v>154</v>
      </c>
      <c r="T116" s="192" t="s">
        <v>165</v>
      </c>
      <c r="U116" s="192" t="s">
        <v>159</v>
      </c>
      <c r="V116" s="192" t="s">
        <v>507</v>
      </c>
      <c r="W116" s="192" t="s">
        <v>164</v>
      </c>
      <c r="X116" s="192"/>
      <c r="Y116" s="192"/>
      <c r="Z116" s="192"/>
      <c r="AA116" s="192"/>
      <c r="BM116" s="90" t="s">
        <v>848</v>
      </c>
      <c r="BN116" s="90" t="s">
        <v>928</v>
      </c>
      <c r="BO116" s="90" t="s">
        <v>506</v>
      </c>
      <c r="BP116" s="90" t="s">
        <v>1614</v>
      </c>
      <c r="BQ116" s="90" t="s">
        <v>2069</v>
      </c>
      <c r="BR116" s="90" t="s">
        <v>1816</v>
      </c>
      <c r="BS116" s="90" t="s">
        <v>1270</v>
      </c>
      <c r="BT116" s="90" t="s">
        <v>3769</v>
      </c>
      <c r="BU116" s="90" t="s">
        <v>3575</v>
      </c>
      <c r="BV116" s="90" t="s">
        <v>3463</v>
      </c>
      <c r="BW116" s="90" t="s">
        <v>216</v>
      </c>
    </row>
    <row r="117" spans="1:75" ht="57.6">
      <c r="A117" s="192">
        <v>116</v>
      </c>
      <c r="B117" s="193">
        <v>132071242</v>
      </c>
      <c r="C117" s="193">
        <v>3</v>
      </c>
      <c r="D117" s="193" t="s">
        <v>56</v>
      </c>
      <c r="E117" s="198">
        <v>45115</v>
      </c>
      <c r="F117" s="193" t="s">
        <v>4679</v>
      </c>
      <c r="G117" s="192"/>
      <c r="H117" s="192"/>
      <c r="I117" s="192"/>
      <c r="J117" s="192"/>
      <c r="K117" s="192"/>
      <c r="L117" s="192"/>
      <c r="M117" s="192"/>
      <c r="N117" s="192"/>
      <c r="O117" s="192"/>
      <c r="P117" s="196" t="s">
        <v>5166</v>
      </c>
      <c r="Q117" s="192"/>
      <c r="R117" s="192" t="s">
        <v>151</v>
      </c>
      <c r="S117" s="192" t="s">
        <v>164</v>
      </c>
      <c r="T117" s="192" t="s">
        <v>655</v>
      </c>
      <c r="U117" s="192"/>
      <c r="V117" s="192"/>
      <c r="W117" s="192"/>
      <c r="X117" s="192"/>
      <c r="Y117" s="192"/>
      <c r="Z117" s="192"/>
      <c r="AA117" s="192"/>
      <c r="BM117" s="90" t="s">
        <v>886</v>
      </c>
      <c r="BN117" s="90" t="s">
        <v>5157</v>
      </c>
      <c r="BO117" s="90" t="s">
        <v>1409</v>
      </c>
      <c r="BP117" s="90" t="s">
        <v>1757</v>
      </c>
    </row>
    <row r="118" spans="1:75" ht="43.2">
      <c r="A118" s="192">
        <v>117</v>
      </c>
      <c r="B118" s="193">
        <v>134290907</v>
      </c>
      <c r="C118" s="193">
        <v>5</v>
      </c>
      <c r="D118" s="193" t="s">
        <v>56</v>
      </c>
      <c r="E118" s="198">
        <v>45115</v>
      </c>
      <c r="F118" s="193" t="s">
        <v>4682</v>
      </c>
      <c r="G118" s="192"/>
      <c r="H118" s="192"/>
      <c r="I118" s="192"/>
      <c r="J118" s="192"/>
      <c r="K118" s="192"/>
      <c r="L118" s="192"/>
      <c r="M118" s="192"/>
      <c r="N118" s="192"/>
      <c r="O118" s="192"/>
      <c r="P118" s="196" t="s">
        <v>4769</v>
      </c>
      <c r="Q118" s="192"/>
      <c r="R118" s="192" t="s">
        <v>551</v>
      </c>
      <c r="S118" s="192" t="s">
        <v>154</v>
      </c>
      <c r="T118" s="192" t="s">
        <v>3127</v>
      </c>
      <c r="U118" s="192"/>
      <c r="V118" s="192"/>
      <c r="W118" s="192"/>
      <c r="X118" s="192"/>
      <c r="Y118" s="192"/>
      <c r="Z118" s="192"/>
      <c r="AA118" s="192"/>
      <c r="BM118" s="90" t="s">
        <v>2490</v>
      </c>
      <c r="BN118" s="90" t="s">
        <v>1702</v>
      </c>
      <c r="BO118" s="90" t="s">
        <v>1804</v>
      </c>
      <c r="BP118" s="90" t="s">
        <v>2817</v>
      </c>
    </row>
    <row r="119" spans="1:75" ht="28.8">
      <c r="A119" s="192">
        <v>118</v>
      </c>
      <c r="B119" s="193">
        <v>134290907</v>
      </c>
      <c r="C119" s="193">
        <v>2</v>
      </c>
      <c r="D119" s="193" t="s">
        <v>56</v>
      </c>
      <c r="E119" s="198">
        <v>45115</v>
      </c>
      <c r="F119" s="193" t="s">
        <v>4682</v>
      </c>
      <c r="G119" s="192"/>
      <c r="H119" s="192"/>
      <c r="I119" s="192"/>
      <c r="J119" s="192"/>
      <c r="K119" s="192"/>
      <c r="L119" s="192"/>
      <c r="M119" s="192"/>
      <c r="N119" s="192"/>
      <c r="O119" s="192"/>
      <c r="P119" s="197" t="s">
        <v>5703</v>
      </c>
      <c r="Q119" s="192"/>
      <c r="R119" s="192" t="s">
        <v>154</v>
      </c>
      <c r="S119" s="192" t="s">
        <v>165</v>
      </c>
      <c r="T119" s="192" t="s">
        <v>507</v>
      </c>
      <c r="U119" s="192" t="s">
        <v>164</v>
      </c>
      <c r="V119" s="192" t="s">
        <v>655</v>
      </c>
      <c r="W119" s="192"/>
      <c r="X119" s="192"/>
      <c r="Y119" s="192"/>
      <c r="Z119" s="192"/>
      <c r="AA119" s="192"/>
      <c r="BM119" s="90" t="s">
        <v>1702</v>
      </c>
      <c r="BN119" s="90" t="s">
        <v>1333</v>
      </c>
      <c r="BO119" s="90" t="s">
        <v>3575</v>
      </c>
      <c r="BP119" s="90" t="s">
        <v>3463</v>
      </c>
      <c r="BQ119" s="90" t="s">
        <v>216</v>
      </c>
      <c r="BR119" s="90" t="s">
        <v>1835</v>
      </c>
    </row>
    <row r="120" spans="1:75" ht="57.6">
      <c r="A120" s="192">
        <v>119</v>
      </c>
      <c r="B120" s="193">
        <v>134879709</v>
      </c>
      <c r="C120" s="193">
        <v>4</v>
      </c>
      <c r="D120" s="193" t="s">
        <v>56</v>
      </c>
      <c r="E120" s="198">
        <v>45115</v>
      </c>
      <c r="F120" s="193" t="s">
        <v>4687</v>
      </c>
      <c r="G120" s="192"/>
      <c r="H120" s="192"/>
      <c r="I120" s="192"/>
      <c r="J120" s="192"/>
      <c r="K120" s="192"/>
      <c r="L120" s="192"/>
      <c r="M120" s="192"/>
      <c r="N120" s="192"/>
      <c r="O120" s="192"/>
      <c r="P120" s="197" t="s">
        <v>5404</v>
      </c>
      <c r="Q120" s="192"/>
      <c r="R120" s="192" t="s">
        <v>2095</v>
      </c>
      <c r="S120" s="192" t="s">
        <v>155</v>
      </c>
      <c r="T120" s="192" t="s">
        <v>164</v>
      </c>
      <c r="U120" s="192" t="s">
        <v>2467</v>
      </c>
      <c r="V120" s="192"/>
      <c r="W120" s="192"/>
      <c r="X120" s="192"/>
      <c r="Y120" s="192"/>
      <c r="Z120" s="192"/>
      <c r="AA120" s="192"/>
      <c r="BM120" s="90" t="s">
        <v>1890</v>
      </c>
      <c r="BN120" s="90" t="s">
        <v>3142</v>
      </c>
      <c r="BO120" s="90" t="s">
        <v>3458</v>
      </c>
      <c r="BP120" s="90" t="s">
        <v>191</v>
      </c>
      <c r="BQ120" s="90" t="s">
        <v>3086</v>
      </c>
      <c r="BR120" s="90" t="s">
        <v>173</v>
      </c>
    </row>
    <row r="121" spans="1:75" ht="57.6">
      <c r="A121" s="192">
        <v>120</v>
      </c>
      <c r="B121" s="193">
        <v>200633758</v>
      </c>
      <c r="C121" s="193">
        <v>2</v>
      </c>
      <c r="D121" s="193" t="s">
        <v>56</v>
      </c>
      <c r="E121" s="198">
        <v>45115</v>
      </c>
      <c r="F121" s="193" t="s">
        <v>4680</v>
      </c>
      <c r="G121" s="192"/>
      <c r="H121" s="192"/>
      <c r="I121" s="192"/>
      <c r="J121" s="192"/>
      <c r="K121" s="192"/>
      <c r="L121" s="192"/>
      <c r="M121" s="192"/>
      <c r="N121" s="192"/>
      <c r="O121" s="192"/>
      <c r="P121" s="196" t="s">
        <v>5405</v>
      </c>
      <c r="Q121" s="192"/>
      <c r="R121" s="192" t="s">
        <v>174</v>
      </c>
      <c r="S121" s="192" t="s">
        <v>154</v>
      </c>
      <c r="T121" s="192" t="s">
        <v>2095</v>
      </c>
      <c r="U121" s="192" t="s">
        <v>671</v>
      </c>
      <c r="V121" s="192" t="s">
        <v>155</v>
      </c>
      <c r="W121" s="192" t="s">
        <v>164</v>
      </c>
      <c r="X121" s="192" t="s">
        <v>2467</v>
      </c>
      <c r="Y121" s="192"/>
      <c r="Z121" s="192"/>
      <c r="AA121" s="192"/>
      <c r="BM121" s="90" t="s">
        <v>1777</v>
      </c>
      <c r="BN121" s="90" t="s">
        <v>1860</v>
      </c>
      <c r="BO121" s="90" t="s">
        <v>2059</v>
      </c>
      <c r="BP121" s="90" t="s">
        <v>1890</v>
      </c>
      <c r="BQ121" s="90" t="s">
        <v>2598</v>
      </c>
      <c r="BR121" s="90" t="s">
        <v>2804</v>
      </c>
      <c r="BS121" s="90" t="s">
        <v>1412</v>
      </c>
      <c r="BT121" s="90" t="s">
        <v>3086</v>
      </c>
    </row>
    <row r="122" spans="1:75" ht="86.4">
      <c r="A122" s="192">
        <v>121</v>
      </c>
      <c r="B122" s="193">
        <v>11737</v>
      </c>
      <c r="C122" s="193">
        <v>4</v>
      </c>
      <c r="D122" s="193" t="s">
        <v>56</v>
      </c>
      <c r="E122" s="198">
        <v>45111</v>
      </c>
      <c r="F122" s="193" t="s">
        <v>4679</v>
      </c>
      <c r="G122" s="192"/>
      <c r="H122" s="192"/>
      <c r="I122" s="192"/>
      <c r="J122" s="192"/>
      <c r="K122" s="192"/>
      <c r="L122" s="192"/>
      <c r="M122" s="192"/>
      <c r="N122" s="192"/>
      <c r="O122" s="192"/>
      <c r="P122" s="196" t="s">
        <v>4770</v>
      </c>
      <c r="Q122" s="192"/>
      <c r="R122" s="192" t="s">
        <v>2097</v>
      </c>
      <c r="S122" s="192" t="s">
        <v>155</v>
      </c>
      <c r="T122" s="192" t="s">
        <v>507</v>
      </c>
      <c r="U122" s="192"/>
      <c r="V122" s="192"/>
      <c r="W122" s="192"/>
      <c r="X122" s="192"/>
      <c r="Y122" s="192"/>
      <c r="Z122" s="192"/>
      <c r="AA122" s="192"/>
      <c r="BM122" s="90" t="s">
        <v>2462</v>
      </c>
      <c r="BN122" s="90" t="s">
        <v>3077</v>
      </c>
      <c r="BO122" s="90" t="s">
        <v>3575</v>
      </c>
    </row>
    <row r="123" spans="1:75">
      <c r="A123" s="192">
        <v>122</v>
      </c>
      <c r="B123" s="193">
        <v>101286581</v>
      </c>
      <c r="C123" s="193">
        <v>4</v>
      </c>
      <c r="D123" s="193" t="s">
        <v>51</v>
      </c>
      <c r="E123" s="198">
        <v>45111</v>
      </c>
      <c r="F123" s="193" t="s">
        <v>4686</v>
      </c>
      <c r="G123" s="192"/>
      <c r="H123" s="192"/>
      <c r="I123" s="192"/>
      <c r="J123" s="192"/>
      <c r="K123" s="192"/>
      <c r="L123" s="192"/>
      <c r="M123" s="192"/>
      <c r="N123" s="192"/>
      <c r="O123" s="192"/>
      <c r="P123" s="196" t="s">
        <v>4771</v>
      </c>
      <c r="Q123" s="192"/>
      <c r="R123" s="192" t="s">
        <v>551</v>
      </c>
      <c r="S123" s="192"/>
      <c r="T123" s="192"/>
      <c r="U123" s="192"/>
      <c r="V123" s="192"/>
      <c r="W123" s="192"/>
      <c r="X123" s="192"/>
      <c r="Y123" s="192"/>
      <c r="Z123" s="192"/>
      <c r="AA123" s="192"/>
      <c r="BM123" s="90" t="s">
        <v>2151</v>
      </c>
    </row>
    <row r="124" spans="1:75" ht="28.8">
      <c r="A124" s="192">
        <v>123</v>
      </c>
      <c r="B124" s="193">
        <v>104039144</v>
      </c>
      <c r="C124" s="193">
        <v>4</v>
      </c>
      <c r="D124" s="193" t="s">
        <v>56</v>
      </c>
      <c r="E124" s="198">
        <v>45111</v>
      </c>
      <c r="F124" s="193" t="s">
        <v>4682</v>
      </c>
      <c r="G124" s="192"/>
      <c r="H124" s="192"/>
      <c r="I124" s="192"/>
      <c r="J124" s="192"/>
      <c r="K124" s="192"/>
      <c r="L124" s="192"/>
      <c r="M124" s="192"/>
      <c r="N124" s="192"/>
      <c r="O124" s="192"/>
      <c r="P124" s="196" t="s">
        <v>5704</v>
      </c>
      <c r="Q124" s="192"/>
      <c r="R124" s="192" t="s">
        <v>158</v>
      </c>
      <c r="S124" s="192" t="s">
        <v>655</v>
      </c>
      <c r="T124" s="192"/>
      <c r="U124" s="192"/>
      <c r="V124" s="192"/>
      <c r="W124" s="192"/>
      <c r="X124" s="192"/>
      <c r="Y124" s="192"/>
      <c r="Z124" s="192"/>
      <c r="AA124" s="192"/>
      <c r="BM124" s="90" t="s">
        <v>1533</v>
      </c>
      <c r="BN124" s="90" t="s">
        <v>1757</v>
      </c>
    </row>
    <row r="125" spans="1:75" ht="43.2">
      <c r="A125" s="192">
        <v>124</v>
      </c>
      <c r="B125" s="193">
        <v>114377880</v>
      </c>
      <c r="C125" s="193">
        <v>1</v>
      </c>
      <c r="D125" s="193" t="s">
        <v>56</v>
      </c>
      <c r="E125" s="198">
        <v>45111</v>
      </c>
      <c r="F125" s="193" t="s">
        <v>4682</v>
      </c>
      <c r="G125" s="192"/>
      <c r="H125" s="192"/>
      <c r="I125" s="192"/>
      <c r="J125" s="192"/>
      <c r="K125" s="192"/>
      <c r="L125" s="192"/>
      <c r="M125" s="192"/>
      <c r="N125" s="192"/>
      <c r="O125" s="192"/>
      <c r="P125" s="196" t="s">
        <v>4772</v>
      </c>
      <c r="Q125" s="192"/>
      <c r="R125" s="192" t="s">
        <v>551</v>
      </c>
      <c r="S125" s="192"/>
      <c r="T125" s="192"/>
      <c r="U125" s="192"/>
      <c r="V125" s="192"/>
      <c r="W125" s="192"/>
      <c r="X125" s="192"/>
      <c r="Y125" s="192"/>
      <c r="Z125" s="192"/>
      <c r="AA125" s="192"/>
      <c r="BM125" s="90" t="s">
        <v>2169</v>
      </c>
    </row>
    <row r="126" spans="1:75" ht="86.4">
      <c r="A126" s="192">
        <v>125</v>
      </c>
      <c r="B126" s="193">
        <v>116242546</v>
      </c>
      <c r="C126" s="193">
        <v>2</v>
      </c>
      <c r="D126" s="193" t="s">
        <v>56</v>
      </c>
      <c r="E126" s="198">
        <v>45111</v>
      </c>
      <c r="F126" s="193" t="s">
        <v>4679</v>
      </c>
      <c r="G126" s="192"/>
      <c r="H126" s="192"/>
      <c r="I126" s="192"/>
      <c r="J126" s="192"/>
      <c r="K126" s="192"/>
      <c r="L126" s="192"/>
      <c r="M126" s="192"/>
      <c r="N126" s="192"/>
      <c r="O126" s="192"/>
      <c r="P126" s="196" t="s">
        <v>5705</v>
      </c>
      <c r="Q126" s="192"/>
      <c r="R126" s="192" t="s">
        <v>551</v>
      </c>
      <c r="S126" s="192" t="s">
        <v>165</v>
      </c>
      <c r="T126" s="192" t="s">
        <v>671</v>
      </c>
      <c r="U126" s="192" t="s">
        <v>3127</v>
      </c>
      <c r="V126" s="192" t="s">
        <v>164</v>
      </c>
      <c r="W126" s="192"/>
      <c r="X126" s="192"/>
      <c r="Y126" s="192"/>
      <c r="Z126" s="192"/>
      <c r="AA126" s="192"/>
      <c r="BM126" s="90" t="s">
        <v>2169</v>
      </c>
      <c r="BN126" s="90" t="s">
        <v>1289</v>
      </c>
      <c r="BO126" s="90" t="s">
        <v>2624</v>
      </c>
      <c r="BP126" s="90" t="s">
        <v>2638</v>
      </c>
      <c r="BQ126" s="90" t="s">
        <v>2659</v>
      </c>
      <c r="BR126" s="90" t="s">
        <v>2817</v>
      </c>
      <c r="BS126" s="90" t="s">
        <v>5156</v>
      </c>
      <c r="BT126" s="90" t="s">
        <v>5672</v>
      </c>
    </row>
    <row r="127" spans="1:75">
      <c r="A127" s="192">
        <v>126</v>
      </c>
      <c r="B127" s="193">
        <v>116242546</v>
      </c>
      <c r="C127" s="193">
        <v>1</v>
      </c>
      <c r="D127" s="193" t="s">
        <v>56</v>
      </c>
      <c r="E127" s="198">
        <v>45111</v>
      </c>
      <c r="F127" s="193" t="s">
        <v>4679</v>
      </c>
      <c r="G127" s="192"/>
      <c r="H127" s="192"/>
      <c r="I127" s="192"/>
      <c r="J127" s="192"/>
      <c r="K127" s="192"/>
      <c r="L127" s="192"/>
      <c r="M127" s="192"/>
      <c r="N127" s="192"/>
      <c r="O127" s="192"/>
      <c r="P127" s="196" t="s">
        <v>5167</v>
      </c>
      <c r="Q127" s="192"/>
      <c r="R127" s="192" t="s">
        <v>155</v>
      </c>
      <c r="S127" s="192"/>
      <c r="T127" s="192"/>
      <c r="U127" s="192"/>
      <c r="V127" s="192"/>
      <c r="W127" s="192"/>
      <c r="X127" s="192"/>
      <c r="Y127" s="192"/>
      <c r="Z127" s="192"/>
      <c r="AA127" s="192"/>
      <c r="BM127" s="90" t="s">
        <v>5153</v>
      </c>
    </row>
    <row r="128" spans="1:75" ht="43.2">
      <c r="A128" s="192">
        <v>127</v>
      </c>
      <c r="B128" s="193">
        <v>117232538</v>
      </c>
      <c r="C128" s="193">
        <v>2</v>
      </c>
      <c r="D128" s="193" t="s">
        <v>56</v>
      </c>
      <c r="E128" s="198">
        <v>45111</v>
      </c>
      <c r="F128" s="193" t="s">
        <v>4679</v>
      </c>
      <c r="G128" s="192"/>
      <c r="H128" s="192"/>
      <c r="I128" s="192"/>
      <c r="J128" s="192"/>
      <c r="K128" s="192"/>
      <c r="L128" s="192"/>
      <c r="M128" s="192"/>
      <c r="N128" s="192"/>
      <c r="O128" s="192"/>
      <c r="P128" s="196" t="s">
        <v>5406</v>
      </c>
      <c r="Q128" s="192"/>
      <c r="R128" s="192" t="s">
        <v>154</v>
      </c>
      <c r="S128" s="192" t="s">
        <v>2467</v>
      </c>
      <c r="T128" s="192"/>
      <c r="U128" s="192"/>
      <c r="V128" s="192"/>
      <c r="W128" s="192"/>
      <c r="X128" s="192"/>
      <c r="Y128" s="192"/>
      <c r="Z128" s="192"/>
      <c r="AA128" s="192"/>
      <c r="BM128" s="90" t="s">
        <v>1540</v>
      </c>
      <c r="BN128" s="90" t="s">
        <v>1652</v>
      </c>
      <c r="BO128" s="90" t="s">
        <v>2689</v>
      </c>
      <c r="BP128" s="90" t="s">
        <v>173</v>
      </c>
    </row>
    <row r="129" spans="1:74" ht="43.2">
      <c r="A129" s="192">
        <v>128</v>
      </c>
      <c r="B129" s="193">
        <v>117757674</v>
      </c>
      <c r="C129" s="193">
        <v>4</v>
      </c>
      <c r="D129" s="193" t="s">
        <v>51</v>
      </c>
      <c r="E129" s="198">
        <v>45111</v>
      </c>
      <c r="F129" s="193" t="s">
        <v>4680</v>
      </c>
      <c r="G129" s="192"/>
      <c r="H129" s="192"/>
      <c r="I129" s="192"/>
      <c r="J129" s="192"/>
      <c r="K129" s="192"/>
      <c r="L129" s="192"/>
      <c r="M129" s="192"/>
      <c r="N129" s="192"/>
      <c r="O129" s="192"/>
      <c r="P129" s="196" t="s">
        <v>5407</v>
      </c>
      <c r="Q129" s="192"/>
      <c r="R129" s="192" t="s">
        <v>551</v>
      </c>
      <c r="S129" s="192" t="s">
        <v>150</v>
      </c>
      <c r="T129" s="192" t="s">
        <v>155</v>
      </c>
      <c r="U129" s="192" t="s">
        <v>507</v>
      </c>
      <c r="V129" s="192"/>
      <c r="W129" s="192"/>
      <c r="X129" s="192"/>
      <c r="Y129" s="192"/>
      <c r="Z129" s="192"/>
      <c r="AA129" s="192"/>
      <c r="BM129" s="90" t="s">
        <v>2169</v>
      </c>
      <c r="BN129" s="90" t="s">
        <v>1732</v>
      </c>
      <c r="BO129" s="90" t="s">
        <v>5375</v>
      </c>
      <c r="BP129" s="90" t="s">
        <v>3575</v>
      </c>
    </row>
    <row r="130" spans="1:74">
      <c r="A130" s="192">
        <v>129</v>
      </c>
      <c r="B130" s="193">
        <v>117808816</v>
      </c>
      <c r="C130" s="193">
        <v>5</v>
      </c>
      <c r="D130" s="193" t="s">
        <v>51</v>
      </c>
      <c r="E130" s="198">
        <v>45111</v>
      </c>
      <c r="F130" s="193" t="s">
        <v>4680</v>
      </c>
      <c r="G130" s="192"/>
      <c r="H130" s="192"/>
      <c r="I130" s="192"/>
      <c r="J130" s="192"/>
      <c r="K130" s="192"/>
      <c r="L130" s="192"/>
      <c r="M130" s="192"/>
      <c r="N130" s="192"/>
      <c r="O130" s="192"/>
      <c r="P130" s="196" t="s">
        <v>4773</v>
      </c>
      <c r="Q130" s="192"/>
      <c r="R130" s="192" t="s">
        <v>154</v>
      </c>
      <c r="S130" s="192"/>
      <c r="T130" s="192"/>
      <c r="U130" s="192"/>
      <c r="V130" s="192"/>
      <c r="W130" s="192"/>
      <c r="X130" s="192"/>
      <c r="Y130" s="192"/>
      <c r="Z130" s="192"/>
      <c r="AA130" s="192"/>
      <c r="BM130" s="90" t="s">
        <v>2069</v>
      </c>
    </row>
    <row r="131" spans="1:74" ht="57.6">
      <c r="A131" s="192">
        <v>130</v>
      </c>
      <c r="B131" s="193">
        <v>118143809</v>
      </c>
      <c r="C131" s="193">
        <v>1</v>
      </c>
      <c r="D131" s="193" t="s">
        <v>56</v>
      </c>
      <c r="E131" s="198">
        <v>45111</v>
      </c>
      <c r="F131" s="193" t="s">
        <v>4682</v>
      </c>
      <c r="G131" s="192"/>
      <c r="H131" s="192"/>
      <c r="I131" s="192"/>
      <c r="J131" s="192"/>
      <c r="K131" s="192"/>
      <c r="L131" s="192"/>
      <c r="M131" s="192"/>
      <c r="N131" s="192"/>
      <c r="O131" s="192"/>
      <c r="P131" s="196" t="s">
        <v>4774</v>
      </c>
      <c r="Q131" s="192"/>
      <c r="R131" s="192" t="s">
        <v>551</v>
      </c>
      <c r="S131" s="192" t="s">
        <v>154</v>
      </c>
      <c r="T131" s="192" t="s">
        <v>150</v>
      </c>
      <c r="U131" s="192" t="s">
        <v>2700</v>
      </c>
      <c r="V131" s="192" t="s">
        <v>165</v>
      </c>
      <c r="W131" s="192" t="s">
        <v>159</v>
      </c>
      <c r="X131" s="192" t="s">
        <v>507</v>
      </c>
      <c r="Y131" s="192" t="s">
        <v>162</v>
      </c>
      <c r="Z131" s="192"/>
      <c r="AA131" s="192"/>
      <c r="BM131" s="90" t="s">
        <v>2150</v>
      </c>
      <c r="BN131" s="90" t="s">
        <v>506</v>
      </c>
      <c r="BO131" s="90" t="s">
        <v>2773</v>
      </c>
      <c r="BP131" s="90" t="s">
        <v>1169</v>
      </c>
      <c r="BQ131" s="90" t="s">
        <v>1463</v>
      </c>
      <c r="BR131" s="90" t="s">
        <v>2418</v>
      </c>
      <c r="BS131" s="90" t="s">
        <v>3575</v>
      </c>
      <c r="BT131" s="90" t="s">
        <v>3293</v>
      </c>
      <c r="BU131" s="90" t="s">
        <v>1962</v>
      </c>
      <c r="BV131" s="90" t="s">
        <v>2721</v>
      </c>
    </row>
    <row r="132" spans="1:74">
      <c r="A132" s="192">
        <v>131</v>
      </c>
      <c r="B132" s="193">
        <v>126954395</v>
      </c>
      <c r="C132" s="193">
        <v>1</v>
      </c>
      <c r="D132" s="193" t="s">
        <v>56</v>
      </c>
      <c r="E132" s="198">
        <v>45111</v>
      </c>
      <c r="F132" s="193" t="s">
        <v>4680</v>
      </c>
      <c r="G132" s="192"/>
      <c r="H132" s="192"/>
      <c r="I132" s="192"/>
      <c r="J132" s="192"/>
      <c r="K132" s="192"/>
      <c r="L132" s="192"/>
      <c r="M132" s="192"/>
      <c r="N132" s="192"/>
      <c r="O132" s="192"/>
      <c r="P132" s="196" t="s">
        <v>5408</v>
      </c>
      <c r="Q132" s="192"/>
      <c r="R132" s="192" t="s">
        <v>151</v>
      </c>
      <c r="S132" s="192" t="s">
        <v>2095</v>
      </c>
      <c r="T132" s="192"/>
      <c r="U132" s="192"/>
      <c r="V132" s="192"/>
      <c r="W132" s="192"/>
      <c r="X132" s="192"/>
      <c r="Y132" s="192"/>
      <c r="Z132" s="192"/>
      <c r="AA132" s="192"/>
      <c r="BM132" s="90" t="s">
        <v>834</v>
      </c>
      <c r="BN132" s="90" t="s">
        <v>963</v>
      </c>
    </row>
    <row r="133" spans="1:74">
      <c r="A133" s="192">
        <v>132</v>
      </c>
      <c r="B133" s="193">
        <v>127088466</v>
      </c>
      <c r="C133" s="193">
        <v>3</v>
      </c>
      <c r="D133" s="193" t="s">
        <v>56</v>
      </c>
      <c r="E133" s="198">
        <v>45111</v>
      </c>
      <c r="F133" s="193" t="s">
        <v>4679</v>
      </c>
      <c r="G133" s="192"/>
      <c r="H133" s="192"/>
      <c r="I133" s="192"/>
      <c r="J133" s="192"/>
      <c r="K133" s="192"/>
      <c r="L133" s="192"/>
      <c r="M133" s="192"/>
      <c r="N133" s="192"/>
      <c r="O133" s="192"/>
      <c r="P133" s="196" t="s">
        <v>4118</v>
      </c>
      <c r="Q133" s="192"/>
      <c r="R133" s="192" t="s">
        <v>86</v>
      </c>
      <c r="S133" s="192"/>
      <c r="T133" s="192"/>
      <c r="U133" s="192"/>
      <c r="V133" s="192"/>
      <c r="W133" s="192"/>
      <c r="X133" s="192"/>
      <c r="Y133" s="192"/>
      <c r="Z133" s="192"/>
      <c r="AA133" s="192"/>
    </row>
    <row r="134" spans="1:74">
      <c r="A134" s="192">
        <v>133</v>
      </c>
      <c r="B134" s="193">
        <v>127259299</v>
      </c>
      <c r="C134" s="193">
        <v>3</v>
      </c>
      <c r="D134" s="193" t="s">
        <v>56</v>
      </c>
      <c r="E134" s="198">
        <v>45111</v>
      </c>
      <c r="F134" s="193" t="s">
        <v>4679</v>
      </c>
      <c r="G134" s="192"/>
      <c r="H134" s="192"/>
      <c r="I134" s="192"/>
      <c r="J134" s="192"/>
      <c r="K134" s="192"/>
      <c r="L134" s="192"/>
      <c r="M134" s="192"/>
      <c r="N134" s="192"/>
      <c r="O134" s="192"/>
      <c r="P134" s="196" t="s">
        <v>4775</v>
      </c>
      <c r="Q134" s="192"/>
      <c r="R134" s="192" t="s">
        <v>154</v>
      </c>
      <c r="S134" s="192" t="s">
        <v>159</v>
      </c>
      <c r="T134" s="192"/>
      <c r="U134" s="192"/>
      <c r="V134" s="192"/>
      <c r="W134" s="192"/>
      <c r="X134" s="192"/>
      <c r="Y134" s="192"/>
      <c r="Z134" s="192"/>
      <c r="AA134" s="192"/>
      <c r="BM134" s="90" t="s">
        <v>1518</v>
      </c>
      <c r="BN134" s="90" t="s">
        <v>1360</v>
      </c>
    </row>
    <row r="135" spans="1:74" ht="28.8">
      <c r="A135" s="192">
        <v>134</v>
      </c>
      <c r="B135" s="193">
        <v>129293916</v>
      </c>
      <c r="C135" s="193">
        <v>1</v>
      </c>
      <c r="D135" s="193" t="s">
        <v>56</v>
      </c>
      <c r="E135" s="198">
        <v>45111</v>
      </c>
      <c r="F135" s="193" t="s">
        <v>4680</v>
      </c>
      <c r="G135" s="192"/>
      <c r="H135" s="192"/>
      <c r="I135" s="192"/>
      <c r="J135" s="192"/>
      <c r="K135" s="192"/>
      <c r="L135" s="192"/>
      <c r="M135" s="192"/>
      <c r="N135" s="192"/>
      <c r="O135" s="192"/>
      <c r="P135" s="196" t="s">
        <v>5409</v>
      </c>
      <c r="Q135" s="192"/>
      <c r="R135" s="192" t="s">
        <v>151</v>
      </c>
      <c r="S135" s="192" t="s">
        <v>551</v>
      </c>
      <c r="T135" s="192" t="s">
        <v>507</v>
      </c>
      <c r="U135" s="192"/>
      <c r="V135" s="192"/>
      <c r="W135" s="192"/>
      <c r="X135" s="192"/>
      <c r="Y135" s="192"/>
      <c r="Z135" s="192"/>
      <c r="AA135" s="192"/>
      <c r="BM135" s="90" t="s">
        <v>1041</v>
      </c>
      <c r="BN135" s="90" t="s">
        <v>2150</v>
      </c>
      <c r="BO135" s="90" t="s">
        <v>3575</v>
      </c>
    </row>
    <row r="136" spans="1:74">
      <c r="A136" s="192">
        <v>135</v>
      </c>
      <c r="B136" s="193">
        <v>129334397</v>
      </c>
      <c r="C136" s="193">
        <v>3</v>
      </c>
      <c r="D136" s="193" t="s">
        <v>51</v>
      </c>
      <c r="E136" s="198">
        <v>45111</v>
      </c>
      <c r="F136" s="193" t="s">
        <v>4679</v>
      </c>
      <c r="G136" s="192"/>
      <c r="H136" s="192"/>
      <c r="I136" s="192"/>
      <c r="J136" s="192"/>
      <c r="K136" s="192"/>
      <c r="L136" s="192"/>
      <c r="M136" s="192"/>
      <c r="N136" s="192"/>
      <c r="O136" s="192"/>
      <c r="P136" s="197" t="s">
        <v>5410</v>
      </c>
      <c r="Q136" s="192"/>
      <c r="R136" s="192" t="s">
        <v>155</v>
      </c>
      <c r="S136" s="192"/>
      <c r="T136" s="192"/>
      <c r="U136" s="192"/>
      <c r="V136" s="192"/>
      <c r="W136" s="192"/>
      <c r="X136" s="192"/>
      <c r="Y136" s="192"/>
      <c r="Z136" s="192"/>
      <c r="AA136" s="192"/>
      <c r="BM136" s="90" t="s">
        <v>5371</v>
      </c>
    </row>
    <row r="137" spans="1:74" ht="28.8">
      <c r="A137" s="192">
        <v>136</v>
      </c>
      <c r="B137" s="193">
        <v>129833331</v>
      </c>
      <c r="C137" s="193">
        <v>5</v>
      </c>
      <c r="D137" s="193" t="s">
        <v>51</v>
      </c>
      <c r="E137" s="198">
        <v>45111</v>
      </c>
      <c r="F137" s="193" t="s">
        <v>4679</v>
      </c>
      <c r="G137" s="192"/>
      <c r="H137" s="192"/>
      <c r="I137" s="192"/>
      <c r="J137" s="192"/>
      <c r="K137" s="192"/>
      <c r="L137" s="192"/>
      <c r="M137" s="192"/>
      <c r="N137" s="192"/>
      <c r="O137" s="192"/>
      <c r="P137" s="196" t="s">
        <v>5604</v>
      </c>
      <c r="Q137" s="192"/>
      <c r="R137" s="192" t="s">
        <v>2095</v>
      </c>
      <c r="S137" s="192"/>
      <c r="T137" s="192"/>
      <c r="U137" s="192"/>
      <c r="V137" s="192"/>
      <c r="W137" s="192"/>
      <c r="X137" s="192"/>
      <c r="Y137" s="192"/>
      <c r="Z137" s="192"/>
      <c r="AA137" s="192"/>
      <c r="BM137" s="90" t="s">
        <v>5563</v>
      </c>
    </row>
    <row r="138" spans="1:74" ht="28.8">
      <c r="A138" s="192">
        <v>137</v>
      </c>
      <c r="B138" s="193">
        <v>130245814</v>
      </c>
      <c r="C138" s="193">
        <v>3</v>
      </c>
      <c r="D138" s="193" t="s">
        <v>56</v>
      </c>
      <c r="E138" s="198">
        <v>45111</v>
      </c>
      <c r="F138" s="193" t="s">
        <v>4686</v>
      </c>
      <c r="G138" s="192"/>
      <c r="H138" s="192"/>
      <c r="I138" s="192"/>
      <c r="J138" s="192"/>
      <c r="K138" s="192"/>
      <c r="L138" s="192"/>
      <c r="M138" s="192"/>
      <c r="N138" s="192"/>
      <c r="O138" s="192"/>
      <c r="P138" s="196" t="s">
        <v>4776</v>
      </c>
      <c r="Q138" s="192"/>
      <c r="R138" s="192" t="s">
        <v>551</v>
      </c>
      <c r="S138" s="192"/>
      <c r="T138" s="192"/>
      <c r="U138" s="192"/>
      <c r="V138" s="192"/>
      <c r="W138" s="192"/>
      <c r="X138" s="192"/>
      <c r="Y138" s="192"/>
      <c r="Z138" s="192"/>
      <c r="AA138" s="192"/>
      <c r="BM138" s="90" t="s">
        <v>2151</v>
      </c>
      <c r="BN138" s="90" t="s">
        <v>2490</v>
      </c>
    </row>
    <row r="139" spans="1:74" ht="28.8">
      <c r="A139" s="192">
        <v>138</v>
      </c>
      <c r="B139" s="193">
        <v>130695273</v>
      </c>
      <c r="C139" s="193">
        <v>2</v>
      </c>
      <c r="D139" s="193" t="s">
        <v>56</v>
      </c>
      <c r="E139" s="198">
        <v>45111</v>
      </c>
      <c r="F139" s="193" t="s">
        <v>4682</v>
      </c>
      <c r="G139" s="192"/>
      <c r="H139" s="192"/>
      <c r="I139" s="192"/>
      <c r="J139" s="192"/>
      <c r="K139" s="192"/>
      <c r="L139" s="192"/>
      <c r="M139" s="192"/>
      <c r="N139" s="192"/>
      <c r="O139" s="192"/>
      <c r="P139" s="196" t="s">
        <v>4777</v>
      </c>
      <c r="Q139" s="192"/>
      <c r="R139" s="192" t="s">
        <v>551</v>
      </c>
      <c r="S139" s="192"/>
      <c r="T139" s="192"/>
      <c r="U139" s="192"/>
      <c r="V139" s="192"/>
      <c r="W139" s="192"/>
      <c r="X139" s="192"/>
      <c r="Y139" s="192"/>
      <c r="Z139" s="192"/>
      <c r="AA139" s="192"/>
      <c r="BM139" s="90" t="s">
        <v>3310</v>
      </c>
    </row>
    <row r="140" spans="1:74">
      <c r="A140" s="192">
        <v>139</v>
      </c>
      <c r="B140" s="193">
        <v>130695273</v>
      </c>
      <c r="C140" s="193">
        <v>1</v>
      </c>
      <c r="D140" s="193" t="s">
        <v>56</v>
      </c>
      <c r="E140" s="198">
        <v>45111</v>
      </c>
      <c r="F140" s="193" t="s">
        <v>4682</v>
      </c>
      <c r="G140" s="192"/>
      <c r="H140" s="192"/>
      <c r="I140" s="192"/>
      <c r="J140" s="192"/>
      <c r="K140" s="192"/>
      <c r="L140" s="192"/>
      <c r="M140" s="192"/>
      <c r="N140" s="192"/>
      <c r="O140" s="192"/>
      <c r="P140" s="197" t="s">
        <v>4778</v>
      </c>
      <c r="Q140" s="192"/>
      <c r="R140" s="192" t="s">
        <v>154</v>
      </c>
      <c r="S140" s="192"/>
      <c r="T140" s="192"/>
      <c r="U140" s="192"/>
      <c r="V140" s="192"/>
      <c r="W140" s="192"/>
      <c r="X140" s="192"/>
      <c r="Y140" s="192"/>
      <c r="Z140" s="192"/>
      <c r="AA140" s="192"/>
      <c r="BM140" s="90" t="s">
        <v>1952</v>
      </c>
    </row>
    <row r="141" spans="1:74" ht="28.8">
      <c r="A141" s="192">
        <v>140</v>
      </c>
      <c r="B141" s="193">
        <v>130914195</v>
      </c>
      <c r="C141" s="193">
        <v>1</v>
      </c>
      <c r="D141" s="193" t="s">
        <v>56</v>
      </c>
      <c r="E141" s="198">
        <v>45111</v>
      </c>
      <c r="F141" s="193" t="s">
        <v>4686</v>
      </c>
      <c r="G141" s="192"/>
      <c r="H141" s="192"/>
      <c r="I141" s="192"/>
      <c r="J141" s="192"/>
      <c r="K141" s="192"/>
      <c r="L141" s="192"/>
      <c r="M141" s="192"/>
      <c r="N141" s="192"/>
      <c r="O141" s="192"/>
      <c r="P141" s="196" t="s">
        <v>4779</v>
      </c>
      <c r="Q141" s="192"/>
      <c r="R141" s="192" t="s">
        <v>671</v>
      </c>
      <c r="S141" s="192"/>
      <c r="T141" s="192"/>
      <c r="U141" s="192"/>
      <c r="V141" s="192"/>
      <c r="W141" s="192"/>
      <c r="X141" s="192"/>
      <c r="Y141" s="192"/>
      <c r="Z141" s="192"/>
      <c r="AA141" s="192"/>
      <c r="BM141" s="90" t="s">
        <v>2253</v>
      </c>
    </row>
    <row r="142" spans="1:74" ht="72">
      <c r="A142" s="192">
        <v>141</v>
      </c>
      <c r="B142" s="193">
        <v>130949266</v>
      </c>
      <c r="C142" s="193">
        <v>5</v>
      </c>
      <c r="D142" s="193" t="s">
        <v>56</v>
      </c>
      <c r="E142" s="198">
        <v>45111</v>
      </c>
      <c r="F142" s="193" t="s">
        <v>4680</v>
      </c>
      <c r="G142" s="192"/>
      <c r="H142" s="192"/>
      <c r="I142" s="192"/>
      <c r="J142" s="192"/>
      <c r="K142" s="192"/>
      <c r="L142" s="192"/>
      <c r="M142" s="192"/>
      <c r="N142" s="192"/>
      <c r="O142" s="192"/>
      <c r="P142" s="196" t="s">
        <v>4780</v>
      </c>
      <c r="Q142" s="192"/>
      <c r="R142" s="192" t="s">
        <v>174</v>
      </c>
      <c r="S142" s="192" t="s">
        <v>165</v>
      </c>
      <c r="T142" s="192" t="s">
        <v>671</v>
      </c>
      <c r="U142" s="192"/>
      <c r="V142" s="192"/>
      <c r="W142" s="192"/>
      <c r="X142" s="192"/>
      <c r="Y142" s="192"/>
      <c r="Z142" s="192"/>
      <c r="AA142" s="192"/>
      <c r="BM142" s="90" t="s">
        <v>1777</v>
      </c>
      <c r="BN142" s="90" t="s">
        <v>3148</v>
      </c>
      <c r="BO142" s="90" t="s">
        <v>2551</v>
      </c>
    </row>
    <row r="143" spans="1:74">
      <c r="A143" s="192">
        <v>142</v>
      </c>
      <c r="B143" s="193">
        <v>130949266</v>
      </c>
      <c r="C143" s="193">
        <v>1</v>
      </c>
      <c r="D143" s="193" t="s">
        <v>56</v>
      </c>
      <c r="E143" s="198">
        <v>45111</v>
      </c>
      <c r="F143" s="193" t="s">
        <v>4680</v>
      </c>
      <c r="G143" s="192"/>
      <c r="H143" s="192"/>
      <c r="I143" s="192"/>
      <c r="J143" s="192"/>
      <c r="K143" s="192"/>
      <c r="L143" s="192"/>
      <c r="M143" s="192"/>
      <c r="N143" s="192"/>
      <c r="O143" s="192"/>
      <c r="P143" s="196" t="s">
        <v>4781</v>
      </c>
      <c r="Q143" s="192"/>
      <c r="R143" s="192" t="s">
        <v>151</v>
      </c>
      <c r="S143" s="192"/>
      <c r="T143" s="192"/>
      <c r="U143" s="192"/>
      <c r="V143" s="192"/>
      <c r="W143" s="192"/>
      <c r="X143" s="192"/>
      <c r="Y143" s="192"/>
      <c r="Z143" s="192"/>
      <c r="AA143" s="192"/>
      <c r="BM143" s="90" t="s">
        <v>964</v>
      </c>
    </row>
    <row r="144" spans="1:74" ht="57.6">
      <c r="A144" s="192">
        <v>143</v>
      </c>
      <c r="B144" s="193">
        <v>132071242</v>
      </c>
      <c r="C144" s="193">
        <v>4</v>
      </c>
      <c r="D144" s="193" t="s">
        <v>56</v>
      </c>
      <c r="E144" s="198">
        <v>45111</v>
      </c>
      <c r="F144" s="193" t="s">
        <v>4679</v>
      </c>
      <c r="G144" s="192"/>
      <c r="H144" s="192"/>
      <c r="I144" s="192"/>
      <c r="J144" s="192"/>
      <c r="K144" s="192"/>
      <c r="L144" s="192"/>
      <c r="M144" s="192"/>
      <c r="N144" s="192"/>
      <c r="O144" s="192"/>
      <c r="P144" s="196" t="s">
        <v>5706</v>
      </c>
      <c r="Q144" s="192"/>
      <c r="R144" s="192" t="s">
        <v>159</v>
      </c>
      <c r="S144" s="192"/>
      <c r="T144" s="192"/>
      <c r="U144" s="192"/>
      <c r="V144" s="192"/>
      <c r="W144" s="192"/>
      <c r="X144" s="192"/>
      <c r="Y144" s="192"/>
      <c r="Z144" s="192"/>
      <c r="AA144" s="192"/>
      <c r="BM144" s="90" t="s">
        <v>5671</v>
      </c>
    </row>
    <row r="145" spans="1:73" ht="43.2">
      <c r="A145" s="192">
        <v>144</v>
      </c>
      <c r="B145" s="193">
        <v>132098948</v>
      </c>
      <c r="C145" s="193">
        <v>2</v>
      </c>
      <c r="D145" s="193" t="s">
        <v>56</v>
      </c>
      <c r="E145" s="198">
        <v>45111</v>
      </c>
      <c r="F145" s="193" t="s">
        <v>4680</v>
      </c>
      <c r="G145" s="192"/>
      <c r="H145" s="192"/>
      <c r="I145" s="192"/>
      <c r="J145" s="192"/>
      <c r="K145" s="192"/>
      <c r="L145" s="192"/>
      <c r="M145" s="192"/>
      <c r="N145" s="192"/>
      <c r="O145" s="192"/>
      <c r="P145" s="196" t="s">
        <v>5411</v>
      </c>
      <c r="Q145" s="192"/>
      <c r="R145" s="192" t="s">
        <v>154</v>
      </c>
      <c r="S145" s="192" t="s">
        <v>3127</v>
      </c>
      <c r="T145" s="192"/>
      <c r="U145" s="192"/>
      <c r="V145" s="192"/>
      <c r="W145" s="192"/>
      <c r="X145" s="192"/>
      <c r="Y145" s="192"/>
      <c r="Z145" s="192"/>
      <c r="AA145" s="192"/>
      <c r="BM145" s="90" t="s">
        <v>5374</v>
      </c>
      <c r="BN145" s="90" t="s">
        <v>5379</v>
      </c>
    </row>
    <row r="146" spans="1:73" ht="43.2">
      <c r="A146" s="192">
        <v>145</v>
      </c>
      <c r="B146" s="193">
        <v>132098948</v>
      </c>
      <c r="C146" s="193">
        <v>1</v>
      </c>
      <c r="D146" s="193" t="s">
        <v>56</v>
      </c>
      <c r="E146" s="198">
        <v>45111</v>
      </c>
      <c r="F146" s="193" t="s">
        <v>4680</v>
      </c>
      <c r="G146" s="192"/>
      <c r="H146" s="192"/>
      <c r="I146" s="192"/>
      <c r="J146" s="192"/>
      <c r="K146" s="192"/>
      <c r="L146" s="192"/>
      <c r="M146" s="192"/>
      <c r="N146" s="192"/>
      <c r="O146" s="192"/>
      <c r="P146" s="196" t="s">
        <v>5412</v>
      </c>
      <c r="Q146" s="192"/>
      <c r="R146" s="192" t="s">
        <v>671</v>
      </c>
      <c r="S146" s="192" t="s">
        <v>159</v>
      </c>
      <c r="T146" s="192"/>
      <c r="U146" s="192"/>
      <c r="V146" s="192"/>
      <c r="W146" s="192"/>
      <c r="X146" s="192"/>
      <c r="Y146" s="192"/>
      <c r="Z146" s="192"/>
      <c r="AA146" s="192"/>
      <c r="BM146" s="90" t="s">
        <v>5376</v>
      </c>
      <c r="BN146" s="90" t="s">
        <v>5372</v>
      </c>
    </row>
    <row r="147" spans="1:73">
      <c r="A147" s="192">
        <v>146</v>
      </c>
      <c r="B147" s="193">
        <v>133300764</v>
      </c>
      <c r="C147" s="193">
        <v>3</v>
      </c>
      <c r="D147" s="193" t="s">
        <v>56</v>
      </c>
      <c r="E147" s="198">
        <v>45111</v>
      </c>
      <c r="F147" s="193" t="s">
        <v>4680</v>
      </c>
      <c r="G147" s="192"/>
      <c r="H147" s="192"/>
      <c r="I147" s="192"/>
      <c r="J147" s="192"/>
      <c r="K147" s="192"/>
      <c r="L147" s="192"/>
      <c r="M147" s="192"/>
      <c r="N147" s="192"/>
      <c r="O147" s="192"/>
      <c r="P147" s="197" t="s">
        <v>4782</v>
      </c>
      <c r="Q147" s="192"/>
      <c r="R147" s="192" t="s">
        <v>174</v>
      </c>
      <c r="S147" s="192" t="s">
        <v>671</v>
      </c>
      <c r="T147" s="192" t="s">
        <v>507</v>
      </c>
      <c r="U147" s="192" t="s">
        <v>164</v>
      </c>
      <c r="V147" s="192"/>
      <c r="W147" s="192"/>
      <c r="X147" s="192"/>
      <c r="Y147" s="192"/>
      <c r="Z147" s="192"/>
      <c r="AA147" s="192"/>
      <c r="BM147" s="90" t="s">
        <v>1777</v>
      </c>
      <c r="BN147" s="90" t="s">
        <v>2598</v>
      </c>
      <c r="BO147" s="90" t="s">
        <v>3575</v>
      </c>
      <c r="BP147" s="90" t="s">
        <v>2795</v>
      </c>
    </row>
    <row r="148" spans="1:73">
      <c r="A148" s="192">
        <v>147</v>
      </c>
      <c r="B148" s="193">
        <v>133465047</v>
      </c>
      <c r="C148" s="193">
        <v>3</v>
      </c>
      <c r="D148" s="193" t="s">
        <v>51</v>
      </c>
      <c r="E148" s="198">
        <v>45111</v>
      </c>
      <c r="F148" s="193" t="s">
        <v>4680</v>
      </c>
      <c r="G148" s="192"/>
      <c r="H148" s="192"/>
      <c r="I148" s="192"/>
      <c r="J148" s="192"/>
      <c r="K148" s="192"/>
      <c r="L148" s="192"/>
      <c r="M148" s="192"/>
      <c r="N148" s="192"/>
      <c r="O148" s="192"/>
      <c r="P148" s="196" t="s">
        <v>4783</v>
      </c>
      <c r="Q148" s="192"/>
      <c r="R148" s="192" t="s">
        <v>551</v>
      </c>
      <c r="S148" s="192"/>
      <c r="T148" s="192"/>
      <c r="U148" s="192"/>
      <c r="V148" s="192"/>
      <c r="W148" s="192"/>
      <c r="X148" s="192"/>
      <c r="Y148" s="192"/>
      <c r="Z148" s="192"/>
      <c r="AA148" s="192"/>
      <c r="BM148" s="90" t="s">
        <v>2169</v>
      </c>
    </row>
    <row r="149" spans="1:73" ht="144">
      <c r="A149" s="192">
        <v>148</v>
      </c>
      <c r="B149" s="193">
        <v>134297274</v>
      </c>
      <c r="C149" s="193">
        <v>2</v>
      </c>
      <c r="D149" s="193" t="s">
        <v>56</v>
      </c>
      <c r="E149" s="198">
        <v>45111</v>
      </c>
      <c r="F149" s="193" t="s">
        <v>4682</v>
      </c>
      <c r="G149" s="192"/>
      <c r="H149" s="192"/>
      <c r="I149" s="192"/>
      <c r="J149" s="192"/>
      <c r="K149" s="192"/>
      <c r="L149" s="192"/>
      <c r="M149" s="192"/>
      <c r="N149" s="192"/>
      <c r="O149" s="192"/>
      <c r="P149" s="196" t="s">
        <v>5413</v>
      </c>
      <c r="Q149" s="192"/>
      <c r="R149" s="192" t="s">
        <v>151</v>
      </c>
      <c r="S149" s="192" t="s">
        <v>551</v>
      </c>
      <c r="T149" s="192" t="s">
        <v>154</v>
      </c>
      <c r="U149" s="192" t="s">
        <v>178</v>
      </c>
      <c r="V149" s="192" t="s">
        <v>2095</v>
      </c>
      <c r="W149" s="192" t="s">
        <v>3157</v>
      </c>
      <c r="X149" s="192" t="s">
        <v>159</v>
      </c>
      <c r="Y149" s="192"/>
      <c r="Z149" s="192"/>
      <c r="AA149" s="192"/>
      <c r="BM149" s="90" t="s">
        <v>1048</v>
      </c>
      <c r="BN149" s="90" t="s">
        <v>2148</v>
      </c>
      <c r="BO149" s="90" t="s">
        <v>2152</v>
      </c>
      <c r="BP149" s="90" t="s">
        <v>542</v>
      </c>
      <c r="BQ149" s="90" t="s">
        <v>179</v>
      </c>
      <c r="BR149" s="90" t="s">
        <v>1519</v>
      </c>
      <c r="BS149" s="90" t="s">
        <v>2736</v>
      </c>
      <c r="BT149" s="90" t="s">
        <v>1107</v>
      </c>
      <c r="BU149" s="90" t="s">
        <v>3726</v>
      </c>
    </row>
    <row r="150" spans="1:73">
      <c r="A150" s="192">
        <v>149</v>
      </c>
      <c r="B150" s="193">
        <v>134397447</v>
      </c>
      <c r="C150" s="193">
        <v>2</v>
      </c>
      <c r="D150" s="193" t="s">
        <v>56</v>
      </c>
      <c r="E150" s="198">
        <v>45111</v>
      </c>
      <c r="F150" s="193" t="s">
        <v>4686</v>
      </c>
      <c r="G150" s="192"/>
      <c r="H150" s="192"/>
      <c r="I150" s="192"/>
      <c r="J150" s="192"/>
      <c r="K150" s="192"/>
      <c r="L150" s="192"/>
      <c r="M150" s="192"/>
      <c r="N150" s="192"/>
      <c r="O150" s="192"/>
      <c r="P150" s="197" t="s">
        <v>4784</v>
      </c>
      <c r="Q150" s="192"/>
      <c r="R150" s="192" t="s">
        <v>671</v>
      </c>
      <c r="S150" s="192"/>
      <c r="T150" s="192"/>
      <c r="U150" s="192"/>
      <c r="V150" s="192"/>
      <c r="W150" s="192"/>
      <c r="X150" s="192"/>
      <c r="Y150" s="192"/>
      <c r="Z150" s="192"/>
      <c r="AA150" s="192"/>
      <c r="BM150" s="90" t="s">
        <v>2638</v>
      </c>
      <c r="BN150" s="90" t="s">
        <v>2639</v>
      </c>
      <c r="BO150" s="90" t="s">
        <v>2653</v>
      </c>
    </row>
    <row r="151" spans="1:73">
      <c r="A151" s="192">
        <v>150</v>
      </c>
      <c r="B151" s="193">
        <v>134420405</v>
      </c>
      <c r="C151" s="193">
        <v>1</v>
      </c>
      <c r="D151" s="193" t="s">
        <v>56</v>
      </c>
      <c r="E151" s="198">
        <v>45111</v>
      </c>
      <c r="F151" s="193" t="s">
        <v>4682</v>
      </c>
      <c r="G151" s="192"/>
      <c r="H151" s="192"/>
      <c r="I151" s="192"/>
      <c r="J151" s="192"/>
      <c r="K151" s="192"/>
      <c r="L151" s="192"/>
      <c r="M151" s="192"/>
      <c r="N151" s="192"/>
      <c r="O151" s="192"/>
      <c r="P151" s="196" t="s">
        <v>4785</v>
      </c>
      <c r="Q151" s="192"/>
      <c r="R151" s="192" t="s">
        <v>174</v>
      </c>
      <c r="S151" s="192"/>
      <c r="T151" s="192"/>
      <c r="U151" s="192"/>
      <c r="V151" s="192"/>
      <c r="W151" s="192"/>
      <c r="X151" s="192"/>
      <c r="Y151" s="192"/>
      <c r="Z151" s="192"/>
      <c r="AA151" s="192"/>
      <c r="BM151" s="90" t="s">
        <v>1778</v>
      </c>
    </row>
    <row r="152" spans="1:73" ht="72">
      <c r="A152" s="192">
        <v>151</v>
      </c>
      <c r="B152" s="193">
        <v>135300259</v>
      </c>
      <c r="C152" s="193">
        <v>2</v>
      </c>
      <c r="D152" s="193" t="s">
        <v>56</v>
      </c>
      <c r="E152" s="198">
        <v>45111</v>
      </c>
      <c r="F152" s="193" t="s">
        <v>4686</v>
      </c>
      <c r="G152" s="192"/>
      <c r="H152" s="192"/>
      <c r="I152" s="192"/>
      <c r="J152" s="192"/>
      <c r="K152" s="192"/>
      <c r="L152" s="192"/>
      <c r="M152" s="192"/>
      <c r="N152" s="192"/>
      <c r="O152" s="192"/>
      <c r="P152" s="196" t="s">
        <v>5414</v>
      </c>
      <c r="Q152" s="192"/>
      <c r="R152" s="192" t="s">
        <v>154</v>
      </c>
      <c r="S152" s="192" t="s">
        <v>3</v>
      </c>
      <c r="T152" s="192"/>
      <c r="U152" s="192"/>
      <c r="V152" s="192"/>
      <c r="W152" s="192"/>
      <c r="X152" s="192"/>
      <c r="Y152" s="192"/>
      <c r="Z152" s="192"/>
      <c r="AA152" s="192"/>
      <c r="BM152" s="90" t="s">
        <v>3374</v>
      </c>
      <c r="BN152" s="90" t="s">
        <v>3850</v>
      </c>
    </row>
    <row r="153" spans="1:73">
      <c r="A153" s="192">
        <v>152</v>
      </c>
      <c r="B153" s="193">
        <v>135300259</v>
      </c>
      <c r="C153" s="193">
        <v>1</v>
      </c>
      <c r="D153" s="193" t="s">
        <v>56</v>
      </c>
      <c r="E153" s="198">
        <v>45111</v>
      </c>
      <c r="F153" s="193" t="s">
        <v>4686</v>
      </c>
      <c r="G153" s="192"/>
      <c r="H153" s="192"/>
      <c r="I153" s="192"/>
      <c r="J153" s="192"/>
      <c r="K153" s="192"/>
      <c r="L153" s="192"/>
      <c r="M153" s="192"/>
      <c r="N153" s="192"/>
      <c r="O153" s="192"/>
      <c r="P153" s="196" t="s">
        <v>4132</v>
      </c>
      <c r="Q153" s="192"/>
      <c r="R153" s="192" t="s">
        <v>86</v>
      </c>
      <c r="S153" s="192"/>
      <c r="T153" s="192"/>
      <c r="U153" s="192"/>
      <c r="V153" s="192"/>
      <c r="W153" s="192"/>
      <c r="X153" s="192"/>
      <c r="Y153" s="192"/>
      <c r="Z153" s="192"/>
      <c r="AA153" s="192"/>
    </row>
    <row r="154" spans="1:73" ht="43.2">
      <c r="A154" s="192">
        <v>153</v>
      </c>
      <c r="B154" s="193">
        <v>137282414</v>
      </c>
      <c r="C154" s="193">
        <v>5</v>
      </c>
      <c r="D154" s="193" t="s">
        <v>51</v>
      </c>
      <c r="E154" s="198">
        <v>45111</v>
      </c>
      <c r="F154" s="193" t="s">
        <v>4686</v>
      </c>
      <c r="G154" s="192"/>
      <c r="H154" s="192"/>
      <c r="I154" s="192"/>
      <c r="J154" s="192"/>
      <c r="K154" s="192"/>
      <c r="L154" s="192"/>
      <c r="M154" s="192"/>
      <c r="N154" s="192"/>
      <c r="O154" s="192"/>
      <c r="P154" s="196" t="s">
        <v>4786</v>
      </c>
      <c r="Q154" s="192"/>
      <c r="R154" s="192" t="s">
        <v>2700</v>
      </c>
      <c r="S154" s="192"/>
      <c r="T154" s="192"/>
      <c r="U154" s="192"/>
      <c r="V154" s="192"/>
      <c r="W154" s="192"/>
      <c r="X154" s="192"/>
      <c r="Y154" s="192"/>
      <c r="Z154" s="192"/>
      <c r="AA154" s="192"/>
      <c r="BM154" s="90" t="s">
        <v>2680</v>
      </c>
    </row>
    <row r="155" spans="1:73" ht="43.2">
      <c r="A155" s="192">
        <v>154</v>
      </c>
      <c r="B155" s="193">
        <v>137591673</v>
      </c>
      <c r="C155" s="193">
        <v>2</v>
      </c>
      <c r="D155" s="193" t="s">
        <v>51</v>
      </c>
      <c r="E155" s="198">
        <v>45111</v>
      </c>
      <c r="F155" s="193" t="s">
        <v>4680</v>
      </c>
      <c r="G155" s="192"/>
      <c r="H155" s="192"/>
      <c r="I155" s="192"/>
      <c r="J155" s="192"/>
      <c r="K155" s="192"/>
      <c r="L155" s="192"/>
      <c r="M155" s="192"/>
      <c r="N155" s="192"/>
      <c r="O155" s="192"/>
      <c r="P155" s="196" t="s">
        <v>4787</v>
      </c>
      <c r="Q155" s="192"/>
      <c r="R155" s="192" t="s">
        <v>151</v>
      </c>
      <c r="S155" s="192" t="s">
        <v>507</v>
      </c>
      <c r="T155" s="192" t="s">
        <v>2467</v>
      </c>
      <c r="U155" s="192"/>
      <c r="V155" s="192"/>
      <c r="W155" s="192"/>
      <c r="X155" s="192"/>
      <c r="Y155" s="192"/>
      <c r="Z155" s="192"/>
      <c r="AA155" s="192"/>
      <c r="BM155" s="90" t="s">
        <v>1048</v>
      </c>
      <c r="BN155" s="90" t="s">
        <v>3575</v>
      </c>
      <c r="BO155" s="90" t="s">
        <v>191</v>
      </c>
    </row>
    <row r="156" spans="1:73" ht="43.2">
      <c r="A156" s="192">
        <v>155</v>
      </c>
      <c r="B156" s="193">
        <v>20000769</v>
      </c>
      <c r="C156" s="193">
        <v>2</v>
      </c>
      <c r="D156" s="193" t="s">
        <v>56</v>
      </c>
      <c r="E156" s="198">
        <v>45111</v>
      </c>
      <c r="F156" s="193" t="s">
        <v>4681</v>
      </c>
      <c r="G156" s="192"/>
      <c r="H156" s="192"/>
      <c r="I156" s="192"/>
      <c r="J156" s="192"/>
      <c r="K156" s="192"/>
      <c r="L156" s="192"/>
      <c r="M156" s="192"/>
      <c r="N156" s="192"/>
      <c r="O156" s="192"/>
      <c r="P156" s="196" t="s">
        <v>5415</v>
      </c>
      <c r="Q156" s="192"/>
      <c r="R156" s="192" t="s">
        <v>551</v>
      </c>
      <c r="S156" s="192" t="s">
        <v>154</v>
      </c>
      <c r="T156" s="192" t="s">
        <v>150</v>
      </c>
      <c r="U156" s="192"/>
      <c r="V156" s="192"/>
      <c r="W156" s="192"/>
      <c r="X156" s="192"/>
      <c r="Y156" s="192"/>
      <c r="Z156" s="192"/>
      <c r="AA156" s="192"/>
      <c r="BM156" s="90" t="s">
        <v>2151</v>
      </c>
      <c r="BN156" s="90" t="s">
        <v>3557</v>
      </c>
      <c r="BO156" s="90" t="s">
        <v>1768</v>
      </c>
      <c r="BP156" s="90" t="s">
        <v>1769</v>
      </c>
    </row>
    <row r="157" spans="1:73">
      <c r="A157" s="192">
        <v>156</v>
      </c>
      <c r="B157" s="193">
        <v>20000780</v>
      </c>
      <c r="C157" s="193">
        <v>5</v>
      </c>
      <c r="D157" s="193" t="s">
        <v>56</v>
      </c>
      <c r="E157" s="198">
        <v>45111</v>
      </c>
      <c r="F157" s="193" t="s">
        <v>4679</v>
      </c>
      <c r="G157" s="192"/>
      <c r="H157" s="192"/>
      <c r="I157" s="192"/>
      <c r="J157" s="192"/>
      <c r="K157" s="192"/>
      <c r="L157" s="192"/>
      <c r="M157" s="192"/>
      <c r="N157" s="192"/>
      <c r="O157" s="192"/>
      <c r="P157" s="196" t="s">
        <v>4135</v>
      </c>
      <c r="Q157" s="192"/>
      <c r="R157" s="192" t="s">
        <v>86</v>
      </c>
      <c r="S157" s="192"/>
      <c r="T157" s="192"/>
      <c r="U157" s="192"/>
      <c r="V157" s="192"/>
      <c r="W157" s="192"/>
      <c r="X157" s="192"/>
      <c r="Y157" s="192"/>
      <c r="Z157" s="192"/>
      <c r="AA157" s="192"/>
    </row>
    <row r="158" spans="1:73" ht="28.8">
      <c r="A158" s="192">
        <v>157</v>
      </c>
      <c r="B158" s="193">
        <v>20000849</v>
      </c>
      <c r="C158" s="193">
        <v>5</v>
      </c>
      <c r="D158" s="193" t="s">
        <v>51</v>
      </c>
      <c r="E158" s="198">
        <v>45111</v>
      </c>
      <c r="F158" s="193" t="s">
        <v>4679</v>
      </c>
      <c r="G158" s="192"/>
      <c r="H158" s="192"/>
      <c r="I158" s="192"/>
      <c r="J158" s="192"/>
      <c r="K158" s="192"/>
      <c r="L158" s="192"/>
      <c r="M158" s="192"/>
      <c r="N158" s="192"/>
      <c r="O158" s="192"/>
      <c r="P158" s="196" t="s">
        <v>4788</v>
      </c>
      <c r="Q158" s="192"/>
      <c r="R158" s="192" t="s">
        <v>2467</v>
      </c>
      <c r="S158" s="192"/>
      <c r="T158" s="192"/>
      <c r="U158" s="192"/>
      <c r="V158" s="192"/>
      <c r="W158" s="192"/>
      <c r="X158" s="192"/>
      <c r="Y158" s="192"/>
      <c r="Z158" s="192"/>
      <c r="AA158" s="192"/>
      <c r="BM158" s="90" t="s">
        <v>2695</v>
      </c>
    </row>
    <row r="159" spans="1:73">
      <c r="A159" s="192">
        <v>158</v>
      </c>
      <c r="B159" s="193">
        <v>20000852</v>
      </c>
      <c r="C159" s="193">
        <v>4</v>
      </c>
      <c r="D159" s="193" t="s">
        <v>56</v>
      </c>
      <c r="E159" s="198">
        <v>45111</v>
      </c>
      <c r="F159" s="193" t="s">
        <v>4679</v>
      </c>
      <c r="G159" s="192"/>
      <c r="H159" s="192"/>
      <c r="I159" s="192"/>
      <c r="J159" s="192"/>
      <c r="K159" s="192"/>
      <c r="L159" s="192"/>
      <c r="M159" s="192"/>
      <c r="N159" s="192"/>
      <c r="O159" s="192"/>
      <c r="P159" s="196" t="s">
        <v>5416</v>
      </c>
      <c r="Q159" s="192"/>
      <c r="R159" s="192" t="s">
        <v>155</v>
      </c>
      <c r="S159" s="192"/>
      <c r="T159" s="192"/>
      <c r="U159" s="192"/>
      <c r="V159" s="192"/>
      <c r="W159" s="192"/>
      <c r="X159" s="192"/>
      <c r="Y159" s="192"/>
      <c r="Z159" s="192"/>
      <c r="AA159" s="192"/>
      <c r="BM159" s="90" t="s">
        <v>5378</v>
      </c>
    </row>
    <row r="160" spans="1:73">
      <c r="A160" s="192">
        <v>159</v>
      </c>
      <c r="B160" s="193">
        <v>20000855</v>
      </c>
      <c r="C160" s="193">
        <v>5</v>
      </c>
      <c r="D160" s="193" t="s">
        <v>51</v>
      </c>
      <c r="E160" s="198">
        <v>45111</v>
      </c>
      <c r="F160" s="193" t="s">
        <v>4679</v>
      </c>
      <c r="G160" s="192"/>
      <c r="H160" s="192"/>
      <c r="I160" s="192"/>
      <c r="J160" s="192"/>
      <c r="K160" s="192"/>
      <c r="L160" s="192"/>
      <c r="M160" s="192"/>
      <c r="N160" s="192"/>
      <c r="O160" s="192"/>
      <c r="P160" s="196" t="s">
        <v>5605</v>
      </c>
      <c r="Q160" s="192"/>
      <c r="R160" s="192" t="s">
        <v>5562</v>
      </c>
      <c r="S160" s="192"/>
      <c r="T160" s="192"/>
      <c r="U160" s="192"/>
      <c r="V160" s="192"/>
      <c r="W160" s="192"/>
      <c r="X160" s="192"/>
      <c r="Y160" s="192"/>
      <c r="Z160" s="192"/>
      <c r="AA160" s="192"/>
      <c r="BM160" s="90" t="s">
        <v>5566</v>
      </c>
    </row>
    <row r="161" spans="1:75" ht="100.8">
      <c r="A161" s="192">
        <v>160</v>
      </c>
      <c r="B161" s="193">
        <v>200033657</v>
      </c>
      <c r="C161" s="193">
        <v>1</v>
      </c>
      <c r="D161" s="193" t="s">
        <v>56</v>
      </c>
      <c r="E161" s="198">
        <v>45111</v>
      </c>
      <c r="F161" s="193" t="s">
        <v>4680</v>
      </c>
      <c r="G161" s="192"/>
      <c r="H161" s="192"/>
      <c r="I161" s="192"/>
      <c r="J161" s="192"/>
      <c r="K161" s="192"/>
      <c r="L161" s="192"/>
      <c r="M161" s="192"/>
      <c r="N161" s="192"/>
      <c r="O161" s="192"/>
      <c r="P161" s="196" t="s">
        <v>4789</v>
      </c>
      <c r="Q161" s="192"/>
      <c r="R161" s="192" t="s">
        <v>551</v>
      </c>
      <c r="S161" s="192" t="s">
        <v>154</v>
      </c>
      <c r="T161" s="192" t="s">
        <v>165</v>
      </c>
      <c r="U161" s="192" t="s">
        <v>2095</v>
      </c>
      <c r="V161" s="192" t="s">
        <v>671</v>
      </c>
      <c r="W161" s="192" t="s">
        <v>159</v>
      </c>
      <c r="X161" s="192" t="s">
        <v>164</v>
      </c>
      <c r="Y161" s="192"/>
      <c r="Z161" s="192"/>
      <c r="AA161" s="192"/>
      <c r="BM161" s="90" t="s">
        <v>2169</v>
      </c>
      <c r="BN161" s="90" t="s">
        <v>2770</v>
      </c>
      <c r="BO161" s="90" t="s">
        <v>1702</v>
      </c>
      <c r="BP161" s="90" t="s">
        <v>1933</v>
      </c>
      <c r="BQ161" s="90" t="s">
        <v>1952</v>
      </c>
      <c r="BR161" s="90" t="s">
        <v>2017</v>
      </c>
      <c r="BS161" s="90" t="s">
        <v>2865</v>
      </c>
      <c r="BT161" s="90" t="s">
        <v>2638</v>
      </c>
      <c r="BU161" s="90" t="s">
        <v>3769</v>
      </c>
      <c r="BV161" s="90" t="s">
        <v>2442</v>
      </c>
      <c r="BW161" s="90" t="s">
        <v>3458</v>
      </c>
    </row>
    <row r="162" spans="1:75" ht="28.8">
      <c r="A162" s="192">
        <v>161</v>
      </c>
      <c r="B162" s="193">
        <v>200033657</v>
      </c>
      <c r="C162" s="193">
        <v>3</v>
      </c>
      <c r="D162" s="193" t="s">
        <v>56</v>
      </c>
      <c r="E162" s="198">
        <v>45111</v>
      </c>
      <c r="F162" s="193" t="s">
        <v>4680</v>
      </c>
      <c r="G162" s="192"/>
      <c r="H162" s="192"/>
      <c r="I162" s="192"/>
      <c r="J162" s="192"/>
      <c r="K162" s="192"/>
      <c r="L162" s="192"/>
      <c r="M162" s="192"/>
      <c r="N162" s="192"/>
      <c r="O162" s="192"/>
      <c r="P162" s="196" t="s">
        <v>4790</v>
      </c>
      <c r="Q162" s="192"/>
      <c r="R162" s="192" t="s">
        <v>159</v>
      </c>
      <c r="S162" s="192" t="s">
        <v>164</v>
      </c>
      <c r="T162" s="192" t="s">
        <v>655</v>
      </c>
      <c r="U162" s="192"/>
      <c r="V162" s="192"/>
      <c r="W162" s="192"/>
      <c r="X162" s="192"/>
      <c r="Y162" s="192"/>
      <c r="Z162" s="192"/>
      <c r="AA162" s="192"/>
      <c r="BM162" s="90" t="s">
        <v>2456</v>
      </c>
      <c r="BN162" s="90" t="s">
        <v>3231</v>
      </c>
      <c r="BO162" s="90" t="s">
        <v>1432</v>
      </c>
      <c r="BP162" s="90" t="s">
        <v>1757</v>
      </c>
    </row>
    <row r="163" spans="1:75" ht="28.8">
      <c r="A163" s="192">
        <v>162</v>
      </c>
      <c r="B163" s="193">
        <v>200059678</v>
      </c>
      <c r="C163" s="193">
        <v>5</v>
      </c>
      <c r="D163" s="193" t="s">
        <v>56</v>
      </c>
      <c r="E163" s="198">
        <v>45111</v>
      </c>
      <c r="F163" s="193" t="s">
        <v>4680</v>
      </c>
      <c r="G163" s="192"/>
      <c r="H163" s="192"/>
      <c r="I163" s="192"/>
      <c r="J163" s="192"/>
      <c r="K163" s="192"/>
      <c r="L163" s="192"/>
      <c r="M163" s="192"/>
      <c r="N163" s="192"/>
      <c r="O163" s="192"/>
      <c r="P163" s="196" t="s">
        <v>4791</v>
      </c>
      <c r="Q163" s="192"/>
      <c r="R163" s="192" t="s">
        <v>164</v>
      </c>
      <c r="S163" s="192"/>
      <c r="T163" s="192"/>
      <c r="U163" s="192"/>
      <c r="V163" s="192"/>
      <c r="W163" s="192"/>
      <c r="X163" s="192"/>
      <c r="Y163" s="192"/>
      <c r="Z163" s="192"/>
      <c r="AA163" s="192"/>
      <c r="BM163" s="90" t="s">
        <v>3463</v>
      </c>
      <c r="BN163" s="90" t="s">
        <v>216</v>
      </c>
    </row>
    <row r="164" spans="1:75" ht="345.6">
      <c r="A164" s="192">
        <v>163</v>
      </c>
      <c r="B164" s="193">
        <v>200563487</v>
      </c>
      <c r="C164" s="193">
        <v>4</v>
      </c>
      <c r="D164" s="193" t="s">
        <v>51</v>
      </c>
      <c r="E164" s="198">
        <v>45111</v>
      </c>
      <c r="F164" s="193" t="s">
        <v>4681</v>
      </c>
      <c r="G164" s="192"/>
      <c r="H164" s="192"/>
      <c r="I164" s="192"/>
      <c r="J164" s="192"/>
      <c r="K164" s="192"/>
      <c r="L164" s="192"/>
      <c r="M164" s="192"/>
      <c r="N164" s="192"/>
      <c r="O164" s="192"/>
      <c r="P164" s="196" t="s">
        <v>4792</v>
      </c>
      <c r="Q164" s="192"/>
      <c r="R164" s="192" t="s">
        <v>151</v>
      </c>
      <c r="S164" s="192" t="s">
        <v>551</v>
      </c>
      <c r="T164" s="192" t="s">
        <v>154</v>
      </c>
      <c r="U164" s="192" t="s">
        <v>3</v>
      </c>
      <c r="V164" s="192" t="s">
        <v>507</v>
      </c>
      <c r="W164" s="192" t="s">
        <v>164</v>
      </c>
      <c r="X164" s="192"/>
      <c r="Y164" s="192"/>
      <c r="Z164" s="192"/>
      <c r="AA164" s="192"/>
      <c r="BM164" s="90" t="s">
        <v>1048</v>
      </c>
      <c r="BN164" s="90" t="s">
        <v>2754</v>
      </c>
      <c r="BO164" s="90" t="s">
        <v>1521</v>
      </c>
      <c r="BP164" s="90" t="s">
        <v>1540</v>
      </c>
      <c r="BQ164" s="90" t="s">
        <v>1595</v>
      </c>
      <c r="BR164" s="90" t="s">
        <v>2194</v>
      </c>
      <c r="BS164" s="90" t="s">
        <v>3575</v>
      </c>
      <c r="BT164" s="90" t="s">
        <v>3458</v>
      </c>
    </row>
    <row r="165" spans="1:75" ht="28.8">
      <c r="A165" s="192">
        <v>164</v>
      </c>
      <c r="B165" s="193">
        <v>200633758</v>
      </c>
      <c r="C165" s="193">
        <v>5</v>
      </c>
      <c r="D165" s="193" t="s">
        <v>56</v>
      </c>
      <c r="E165" s="198">
        <v>45111</v>
      </c>
      <c r="F165" s="193" t="s">
        <v>4680</v>
      </c>
      <c r="G165" s="192"/>
      <c r="H165" s="192"/>
      <c r="I165" s="192"/>
      <c r="J165" s="192"/>
      <c r="K165" s="192"/>
      <c r="L165" s="192"/>
      <c r="M165" s="192"/>
      <c r="N165" s="192"/>
      <c r="O165" s="192"/>
      <c r="P165" s="197" t="s">
        <v>4793</v>
      </c>
      <c r="Q165" s="192"/>
      <c r="R165" s="192" t="s">
        <v>3</v>
      </c>
      <c r="S165" s="192"/>
      <c r="T165" s="192"/>
      <c r="U165" s="192"/>
      <c r="V165" s="192"/>
      <c r="W165" s="192"/>
      <c r="X165" s="192"/>
      <c r="Y165" s="192"/>
      <c r="Z165" s="192"/>
      <c r="AA165" s="192"/>
      <c r="BM165" s="90" t="s">
        <v>1251</v>
      </c>
    </row>
    <row r="166" spans="1:75" ht="72">
      <c r="A166" s="192">
        <v>165</v>
      </c>
      <c r="B166" s="193">
        <v>200633758</v>
      </c>
      <c r="C166" s="193">
        <v>3</v>
      </c>
      <c r="D166" s="193" t="s">
        <v>56</v>
      </c>
      <c r="E166" s="198">
        <v>45111</v>
      </c>
      <c r="F166" s="193" t="s">
        <v>4680</v>
      </c>
      <c r="G166" s="192"/>
      <c r="H166" s="192"/>
      <c r="I166" s="192"/>
      <c r="J166" s="192"/>
      <c r="K166" s="192"/>
      <c r="L166" s="192"/>
      <c r="M166" s="192"/>
      <c r="N166" s="192"/>
      <c r="O166" s="192"/>
      <c r="P166" s="196" t="s">
        <v>5417</v>
      </c>
      <c r="Q166" s="192"/>
      <c r="R166" s="192" t="s">
        <v>174</v>
      </c>
      <c r="S166" s="192" t="s">
        <v>157</v>
      </c>
      <c r="T166" s="192" t="s">
        <v>159</v>
      </c>
      <c r="U166" s="192" t="s">
        <v>507</v>
      </c>
      <c r="V166" s="192" t="s">
        <v>164</v>
      </c>
      <c r="W166" s="192" t="s">
        <v>2467</v>
      </c>
      <c r="X166" s="192"/>
      <c r="Y166" s="192"/>
      <c r="Z166" s="192"/>
      <c r="AA166" s="192"/>
      <c r="BM166" s="90" t="s">
        <v>1938</v>
      </c>
      <c r="BN166" s="90" t="s">
        <v>1967</v>
      </c>
      <c r="BO166" s="90" t="s">
        <v>3846</v>
      </c>
      <c r="BP166" s="90" t="s">
        <v>3575</v>
      </c>
      <c r="BQ166" s="90" t="s">
        <v>2795</v>
      </c>
      <c r="BR166" s="90" t="s">
        <v>3571</v>
      </c>
    </row>
    <row r="167" spans="1:75">
      <c r="A167" s="192">
        <v>166</v>
      </c>
      <c r="B167" s="193">
        <v>200802953</v>
      </c>
      <c r="C167" s="193">
        <v>3</v>
      </c>
      <c r="D167" s="193" t="s">
        <v>56</v>
      </c>
      <c r="E167" s="198">
        <v>45111</v>
      </c>
      <c r="F167" s="193" t="s">
        <v>4679</v>
      </c>
      <c r="G167" s="192"/>
      <c r="H167" s="192"/>
      <c r="I167" s="192"/>
      <c r="J167" s="192"/>
      <c r="K167" s="192"/>
      <c r="L167" s="192"/>
      <c r="M167" s="192"/>
      <c r="N167" s="192"/>
      <c r="O167" s="192"/>
      <c r="P167" s="196" t="s">
        <v>4794</v>
      </c>
      <c r="Q167" s="192"/>
      <c r="R167" s="192" t="s">
        <v>671</v>
      </c>
      <c r="S167" s="192"/>
      <c r="T167" s="192"/>
      <c r="U167" s="192"/>
      <c r="V167" s="192"/>
      <c r="W167" s="192"/>
      <c r="X167" s="192"/>
      <c r="Y167" s="192"/>
      <c r="Z167" s="192"/>
      <c r="AA167" s="192"/>
      <c r="BM167" s="90" t="s">
        <v>176</v>
      </c>
    </row>
    <row r="168" spans="1:75" ht="43.2">
      <c r="A168" s="192">
        <v>167</v>
      </c>
      <c r="B168" s="193">
        <v>200802956</v>
      </c>
      <c r="C168" s="193">
        <v>4</v>
      </c>
      <c r="D168" s="193" t="s">
        <v>51</v>
      </c>
      <c r="E168" s="198">
        <v>45111</v>
      </c>
      <c r="F168" s="193" t="s">
        <v>4679</v>
      </c>
      <c r="G168" s="192"/>
      <c r="H168" s="192"/>
      <c r="I168" s="192"/>
      <c r="J168" s="192"/>
      <c r="K168" s="192"/>
      <c r="L168" s="192"/>
      <c r="M168" s="192"/>
      <c r="N168" s="192"/>
      <c r="O168" s="192"/>
      <c r="P168" s="196" t="s">
        <v>5644</v>
      </c>
      <c r="Q168" s="192"/>
      <c r="R168" s="192" t="s">
        <v>86</v>
      </c>
      <c r="S168" s="192"/>
      <c r="T168" s="192"/>
      <c r="U168" s="192"/>
      <c r="V168" s="192"/>
      <c r="W168" s="192"/>
      <c r="X168" s="192"/>
      <c r="Y168" s="192"/>
      <c r="Z168" s="192"/>
      <c r="AA168" s="192"/>
    </row>
    <row r="169" spans="1:75">
      <c r="A169" s="192">
        <v>168</v>
      </c>
      <c r="B169" s="193">
        <v>200802959</v>
      </c>
      <c r="C169" s="193">
        <v>5</v>
      </c>
      <c r="D169" s="193" t="s">
        <v>51</v>
      </c>
      <c r="E169" s="198">
        <v>45111</v>
      </c>
      <c r="F169" s="193" t="s">
        <v>4679</v>
      </c>
      <c r="G169" s="192"/>
      <c r="H169" s="192"/>
      <c r="I169" s="192"/>
      <c r="J169" s="192"/>
      <c r="K169" s="192"/>
      <c r="L169" s="192"/>
      <c r="M169" s="192"/>
      <c r="N169" s="192"/>
      <c r="O169" s="192"/>
      <c r="P169" s="197" t="s">
        <v>5707</v>
      </c>
      <c r="Q169" s="192"/>
      <c r="R169" s="192" t="s">
        <v>164</v>
      </c>
      <c r="S169" s="192"/>
      <c r="T169" s="192"/>
      <c r="U169" s="192"/>
      <c r="V169" s="192"/>
      <c r="W169" s="192"/>
      <c r="X169" s="192"/>
      <c r="Y169" s="192"/>
      <c r="Z169" s="192"/>
      <c r="AA169" s="192"/>
      <c r="BM169" s="90" t="s">
        <v>5672</v>
      </c>
    </row>
    <row r="170" spans="1:75">
      <c r="A170" s="192">
        <v>169</v>
      </c>
      <c r="B170" s="193">
        <v>200802959</v>
      </c>
      <c r="C170" s="193">
        <v>4</v>
      </c>
      <c r="D170" s="193" t="s">
        <v>51</v>
      </c>
      <c r="E170" s="198">
        <v>45111</v>
      </c>
      <c r="F170" s="193" t="s">
        <v>4679</v>
      </c>
      <c r="G170" s="192"/>
      <c r="H170" s="192"/>
      <c r="I170" s="192"/>
      <c r="J170" s="192"/>
      <c r="K170" s="192"/>
      <c r="L170" s="192"/>
      <c r="M170" s="192"/>
      <c r="N170" s="192"/>
      <c r="O170" s="192"/>
      <c r="P170" s="196" t="s">
        <v>4145</v>
      </c>
      <c r="Q170" s="192"/>
      <c r="R170" s="192" t="s">
        <v>86</v>
      </c>
      <c r="S170" s="192"/>
      <c r="T170" s="192"/>
      <c r="U170" s="192"/>
      <c r="V170" s="192"/>
      <c r="W170" s="192"/>
      <c r="X170" s="192"/>
      <c r="Y170" s="192"/>
      <c r="Z170" s="192"/>
      <c r="AA170" s="192"/>
    </row>
    <row r="171" spans="1:75" ht="28.8">
      <c r="A171" s="192">
        <v>170</v>
      </c>
      <c r="B171" s="193">
        <v>33000156</v>
      </c>
      <c r="C171" s="193">
        <v>4</v>
      </c>
      <c r="D171" s="193" t="s">
        <v>51</v>
      </c>
      <c r="E171" s="198">
        <v>45111</v>
      </c>
      <c r="F171" s="193" t="s">
        <v>4680</v>
      </c>
      <c r="G171" s="192"/>
      <c r="H171" s="192"/>
      <c r="I171" s="192"/>
      <c r="J171" s="192"/>
      <c r="K171" s="192"/>
      <c r="L171" s="192"/>
      <c r="M171" s="192"/>
      <c r="N171" s="192"/>
      <c r="O171" s="192"/>
      <c r="P171" s="196" t="s">
        <v>4795</v>
      </c>
      <c r="Q171" s="192"/>
      <c r="R171" s="192" t="s">
        <v>551</v>
      </c>
      <c r="S171" s="192" t="s">
        <v>165</v>
      </c>
      <c r="T171" s="192"/>
      <c r="U171" s="192"/>
      <c r="V171" s="192"/>
      <c r="W171" s="192"/>
      <c r="X171" s="192"/>
      <c r="Y171" s="192"/>
      <c r="Z171" s="192"/>
      <c r="AA171" s="192"/>
      <c r="BM171" s="90" t="s">
        <v>2147</v>
      </c>
      <c r="BN171" s="90" t="s">
        <v>2169</v>
      </c>
      <c r="BO171" s="90" t="s">
        <v>1330</v>
      </c>
    </row>
    <row r="172" spans="1:75" ht="28.8">
      <c r="A172" s="192">
        <v>171</v>
      </c>
      <c r="B172" s="193">
        <v>33000198</v>
      </c>
      <c r="C172" s="193">
        <v>3</v>
      </c>
      <c r="D172" s="193" t="s">
        <v>51</v>
      </c>
      <c r="E172" s="198">
        <v>45111</v>
      </c>
      <c r="F172" s="193" t="s">
        <v>4680</v>
      </c>
      <c r="G172" s="192"/>
      <c r="H172" s="192"/>
      <c r="I172" s="192"/>
      <c r="J172" s="192"/>
      <c r="K172" s="192"/>
      <c r="L172" s="192"/>
      <c r="M172" s="192"/>
      <c r="N172" s="192"/>
      <c r="O172" s="192"/>
      <c r="P172" s="196" t="s">
        <v>5708</v>
      </c>
      <c r="Q172" s="192"/>
      <c r="R172" s="192" t="s">
        <v>154</v>
      </c>
      <c r="S172" s="192" t="s">
        <v>3127</v>
      </c>
      <c r="T172" s="192"/>
      <c r="U172" s="192"/>
      <c r="V172" s="192"/>
      <c r="W172" s="192"/>
      <c r="X172" s="192"/>
      <c r="Y172" s="192"/>
      <c r="Z172" s="192"/>
      <c r="AA172" s="192"/>
      <c r="BM172" s="90" t="s">
        <v>5589</v>
      </c>
      <c r="BN172" s="90" t="s">
        <v>5568</v>
      </c>
      <c r="BO172" s="90" t="s">
        <v>5567</v>
      </c>
    </row>
    <row r="173" spans="1:75" ht="86.4">
      <c r="A173" s="192">
        <v>172</v>
      </c>
      <c r="B173" s="193">
        <v>40000243</v>
      </c>
      <c r="C173" s="193">
        <v>2</v>
      </c>
      <c r="D173" s="193" t="s">
        <v>56</v>
      </c>
      <c r="E173" s="198">
        <v>45111</v>
      </c>
      <c r="F173" s="193" t="s">
        <v>4681</v>
      </c>
      <c r="G173" s="192"/>
      <c r="H173" s="192"/>
      <c r="I173" s="192"/>
      <c r="J173" s="192"/>
      <c r="K173" s="192"/>
      <c r="L173" s="192"/>
      <c r="M173" s="192"/>
      <c r="N173" s="192"/>
      <c r="O173" s="192"/>
      <c r="P173" s="196" t="s">
        <v>5418</v>
      </c>
      <c r="Q173" s="192"/>
      <c r="R173" s="192" t="s">
        <v>174</v>
      </c>
      <c r="S173" s="192" t="s">
        <v>507</v>
      </c>
      <c r="T173" s="192"/>
      <c r="U173" s="192"/>
      <c r="V173" s="192"/>
      <c r="W173" s="192"/>
      <c r="X173" s="192"/>
      <c r="Y173" s="192"/>
      <c r="Z173" s="192"/>
      <c r="AA173" s="192"/>
      <c r="BM173" s="90" t="s">
        <v>1777</v>
      </c>
      <c r="BN173" s="90" t="s">
        <v>3575</v>
      </c>
    </row>
    <row r="174" spans="1:75">
      <c r="A174" s="192">
        <v>173</v>
      </c>
      <c r="B174" s="193">
        <v>40000251</v>
      </c>
      <c r="C174" s="193">
        <v>4</v>
      </c>
      <c r="D174" s="193" t="s">
        <v>51</v>
      </c>
      <c r="E174" s="198">
        <v>45111</v>
      </c>
      <c r="F174" s="193" t="s">
        <v>4679</v>
      </c>
      <c r="G174" s="192"/>
      <c r="H174" s="192"/>
      <c r="I174" s="192"/>
      <c r="J174" s="192"/>
      <c r="K174" s="192"/>
      <c r="L174" s="192"/>
      <c r="M174" s="192"/>
      <c r="N174" s="192"/>
      <c r="O174" s="192"/>
      <c r="P174" s="196" t="s">
        <v>4147</v>
      </c>
      <c r="Q174" s="192"/>
      <c r="R174" s="192" t="s">
        <v>86</v>
      </c>
      <c r="S174" s="192"/>
      <c r="T174" s="192"/>
      <c r="U174" s="192"/>
      <c r="V174" s="192"/>
      <c r="W174" s="192"/>
      <c r="X174" s="192"/>
      <c r="Y174" s="192"/>
      <c r="Z174" s="192"/>
      <c r="AA174" s="192"/>
    </row>
    <row r="175" spans="1:75" ht="28.8">
      <c r="A175" s="192">
        <v>174</v>
      </c>
      <c r="B175" s="193">
        <v>40000251</v>
      </c>
      <c r="C175" s="193">
        <v>4</v>
      </c>
      <c r="D175" s="193" t="s">
        <v>56</v>
      </c>
      <c r="E175" s="198">
        <v>45111</v>
      </c>
      <c r="F175" s="193" t="s">
        <v>4679</v>
      </c>
      <c r="G175" s="192"/>
      <c r="H175" s="192"/>
      <c r="I175" s="192"/>
      <c r="J175" s="192"/>
      <c r="K175" s="192"/>
      <c r="L175" s="192"/>
      <c r="M175" s="192"/>
      <c r="N175" s="192"/>
      <c r="O175" s="192"/>
      <c r="P175" s="196" t="s">
        <v>4796</v>
      </c>
      <c r="Q175" s="192"/>
      <c r="R175" s="192" t="s">
        <v>2097</v>
      </c>
      <c r="S175" s="192"/>
      <c r="T175" s="192"/>
      <c r="U175" s="192"/>
      <c r="V175" s="192"/>
      <c r="W175" s="192"/>
      <c r="X175" s="192"/>
      <c r="Y175" s="192"/>
      <c r="Z175" s="192"/>
      <c r="AA175" s="192"/>
      <c r="BM175" s="90" t="s">
        <v>2113</v>
      </c>
      <c r="BN175" s="90" t="s">
        <v>2781</v>
      </c>
    </row>
    <row r="176" spans="1:75" ht="28.8">
      <c r="A176" s="192">
        <v>175</v>
      </c>
      <c r="B176" s="193">
        <v>40000300</v>
      </c>
      <c r="C176" s="193">
        <v>4</v>
      </c>
      <c r="D176" s="193" t="s">
        <v>56</v>
      </c>
      <c r="E176" s="198">
        <v>45111</v>
      </c>
      <c r="F176" s="193" t="s">
        <v>4680</v>
      </c>
      <c r="G176" s="192"/>
      <c r="H176" s="192"/>
      <c r="I176" s="192"/>
      <c r="J176" s="192"/>
      <c r="K176" s="192"/>
      <c r="L176" s="192"/>
      <c r="M176" s="192"/>
      <c r="N176" s="192"/>
      <c r="O176" s="192"/>
      <c r="P176" s="196" t="s">
        <v>5419</v>
      </c>
      <c r="Q176" s="192"/>
      <c r="R176" s="192" t="s">
        <v>671</v>
      </c>
      <c r="S176" s="192" t="s">
        <v>507</v>
      </c>
      <c r="T176" s="192" t="s">
        <v>164</v>
      </c>
      <c r="U176" s="192"/>
      <c r="V176" s="192"/>
      <c r="W176" s="192"/>
      <c r="X176" s="192"/>
      <c r="Y176" s="192"/>
      <c r="Z176" s="192"/>
      <c r="AA176" s="192"/>
      <c r="BM176" s="90" t="s">
        <v>3331</v>
      </c>
      <c r="BN176" s="90" t="s">
        <v>3575</v>
      </c>
      <c r="BO176" s="90" t="s">
        <v>3559</v>
      </c>
    </row>
    <row r="177" spans="1:68" ht="28.8">
      <c r="A177" s="192">
        <v>176</v>
      </c>
      <c r="B177" s="193">
        <v>40000383</v>
      </c>
      <c r="C177" s="193">
        <v>2</v>
      </c>
      <c r="D177" s="193" t="s">
        <v>56</v>
      </c>
      <c r="E177" s="198">
        <v>45111</v>
      </c>
      <c r="F177" s="193" t="s">
        <v>4680</v>
      </c>
      <c r="G177" s="192"/>
      <c r="H177" s="192"/>
      <c r="I177" s="192"/>
      <c r="J177" s="192"/>
      <c r="K177" s="192"/>
      <c r="L177" s="192"/>
      <c r="M177" s="192"/>
      <c r="N177" s="192"/>
      <c r="O177" s="192"/>
      <c r="P177" s="196" t="s">
        <v>4797</v>
      </c>
      <c r="Q177" s="192"/>
      <c r="R177" s="192" t="s">
        <v>151</v>
      </c>
      <c r="S177" s="192" t="s">
        <v>154</v>
      </c>
      <c r="T177" s="192" t="s">
        <v>3127</v>
      </c>
      <c r="U177" s="192"/>
      <c r="V177" s="192"/>
      <c r="W177" s="192"/>
      <c r="X177" s="192"/>
      <c r="Y177" s="192"/>
      <c r="Z177" s="192"/>
      <c r="AA177" s="192"/>
      <c r="BM177" s="90" t="s">
        <v>1058</v>
      </c>
      <c r="BN177" s="90" t="s">
        <v>2059</v>
      </c>
      <c r="BO177" s="90" t="s">
        <v>2817</v>
      </c>
    </row>
    <row r="178" spans="1:68" ht="86.4">
      <c r="A178" s="192">
        <v>177</v>
      </c>
      <c r="B178" s="193">
        <v>40000383</v>
      </c>
      <c r="C178" s="193">
        <v>1</v>
      </c>
      <c r="D178" s="193" t="s">
        <v>56</v>
      </c>
      <c r="E178" s="198">
        <v>45111</v>
      </c>
      <c r="F178" s="193" t="s">
        <v>4680</v>
      </c>
      <c r="G178" s="192"/>
      <c r="H178" s="192"/>
      <c r="I178" s="192"/>
      <c r="J178" s="192"/>
      <c r="K178" s="192"/>
      <c r="L178" s="192"/>
      <c r="M178" s="192"/>
      <c r="N178" s="192"/>
      <c r="O178" s="192"/>
      <c r="P178" s="196" t="s">
        <v>5420</v>
      </c>
      <c r="Q178" s="192"/>
      <c r="R178" s="192" t="s">
        <v>527</v>
      </c>
      <c r="S178" s="192" t="s">
        <v>551</v>
      </c>
      <c r="T178" s="192" t="s">
        <v>154</v>
      </c>
      <c r="U178" s="192" t="s">
        <v>507</v>
      </c>
      <c r="V178" s="192"/>
      <c r="W178" s="192"/>
      <c r="X178" s="192"/>
      <c r="Y178" s="192"/>
      <c r="Z178" s="192"/>
      <c r="AA178" s="192"/>
      <c r="BM178" s="90" t="s">
        <v>2875</v>
      </c>
      <c r="BN178" s="90" t="s">
        <v>2169</v>
      </c>
      <c r="BO178" s="90" t="s">
        <v>506</v>
      </c>
      <c r="BP178" s="90" t="s">
        <v>3575</v>
      </c>
    </row>
    <row r="179" spans="1:68" ht="43.2">
      <c r="A179" s="192">
        <v>178</v>
      </c>
      <c r="B179" s="193">
        <v>40000383</v>
      </c>
      <c r="C179" s="193">
        <v>2</v>
      </c>
      <c r="D179" s="193" t="s">
        <v>56</v>
      </c>
      <c r="E179" s="198">
        <v>45111</v>
      </c>
      <c r="F179" s="193" t="s">
        <v>4680</v>
      </c>
      <c r="G179" s="192"/>
      <c r="H179" s="192"/>
      <c r="I179" s="192"/>
      <c r="J179" s="192"/>
      <c r="K179" s="192"/>
      <c r="L179" s="192"/>
      <c r="M179" s="192"/>
      <c r="N179" s="192"/>
      <c r="O179" s="192"/>
      <c r="P179" s="196" t="s">
        <v>4798</v>
      </c>
      <c r="Q179" s="192"/>
      <c r="R179" s="192" t="s">
        <v>671</v>
      </c>
      <c r="S179" s="192" t="s">
        <v>507</v>
      </c>
      <c r="T179" s="192"/>
      <c r="U179" s="192"/>
      <c r="V179" s="192"/>
      <c r="W179" s="192"/>
      <c r="X179" s="192"/>
      <c r="Y179" s="192"/>
      <c r="Z179" s="192"/>
      <c r="AA179" s="192"/>
      <c r="BM179" s="90" t="s">
        <v>2563</v>
      </c>
      <c r="BN179" s="90" t="s">
        <v>3575</v>
      </c>
    </row>
    <row r="180" spans="1:68">
      <c r="A180" s="192">
        <v>179</v>
      </c>
      <c r="B180" s="193">
        <v>40000383</v>
      </c>
      <c r="C180" s="193">
        <v>2</v>
      </c>
      <c r="D180" s="193" t="s">
        <v>56</v>
      </c>
      <c r="E180" s="198">
        <v>45111</v>
      </c>
      <c r="F180" s="193" t="s">
        <v>4680</v>
      </c>
      <c r="G180" s="192"/>
      <c r="H180" s="192"/>
      <c r="I180" s="192"/>
      <c r="J180" s="192"/>
      <c r="K180" s="192"/>
      <c r="L180" s="192"/>
      <c r="M180" s="192"/>
      <c r="N180" s="192"/>
      <c r="O180" s="192"/>
      <c r="P180" s="196" t="s">
        <v>5168</v>
      </c>
      <c r="Q180" s="192"/>
      <c r="R180" s="192" t="s">
        <v>159</v>
      </c>
      <c r="S180" s="192"/>
      <c r="T180" s="192"/>
      <c r="U180" s="192"/>
      <c r="V180" s="192"/>
      <c r="W180" s="192"/>
      <c r="X180" s="192"/>
      <c r="Y180" s="192"/>
      <c r="Z180" s="192"/>
      <c r="AA180" s="192"/>
      <c r="BM180" s="90" t="s">
        <v>5152</v>
      </c>
    </row>
    <row r="181" spans="1:68" ht="72">
      <c r="A181" s="192">
        <v>180</v>
      </c>
      <c r="B181" s="193">
        <v>40000383</v>
      </c>
      <c r="C181" s="193">
        <v>1</v>
      </c>
      <c r="D181" s="193" t="s">
        <v>56</v>
      </c>
      <c r="E181" s="198">
        <v>45111</v>
      </c>
      <c r="F181" s="193" t="s">
        <v>4680</v>
      </c>
      <c r="G181" s="192"/>
      <c r="H181" s="192"/>
      <c r="I181" s="192"/>
      <c r="J181" s="192"/>
      <c r="K181" s="192"/>
      <c r="L181" s="192"/>
      <c r="M181" s="192"/>
      <c r="N181" s="192"/>
      <c r="O181" s="192"/>
      <c r="P181" s="196" t="s">
        <v>5709</v>
      </c>
      <c r="Q181" s="192"/>
      <c r="R181" s="192" t="s">
        <v>160</v>
      </c>
      <c r="S181" s="192" t="s">
        <v>165</v>
      </c>
      <c r="T181" s="192"/>
      <c r="U181" s="192"/>
      <c r="V181" s="192"/>
      <c r="W181" s="192"/>
      <c r="X181" s="192"/>
      <c r="Y181" s="192"/>
      <c r="Z181" s="192"/>
      <c r="AA181" s="192"/>
      <c r="BM181" s="90" t="s">
        <v>185</v>
      </c>
      <c r="BN181" s="90" t="s">
        <v>2017</v>
      </c>
    </row>
    <row r="182" spans="1:68">
      <c r="A182" s="192">
        <v>181</v>
      </c>
      <c r="B182" s="193">
        <v>40000385</v>
      </c>
      <c r="C182" s="193">
        <v>1</v>
      </c>
      <c r="D182" s="193" t="s">
        <v>56</v>
      </c>
      <c r="E182" s="198">
        <v>45111</v>
      </c>
      <c r="F182" s="193" t="s">
        <v>4680</v>
      </c>
      <c r="G182" s="192"/>
      <c r="H182" s="192"/>
      <c r="I182" s="192"/>
      <c r="J182" s="192"/>
      <c r="K182" s="192"/>
      <c r="L182" s="192"/>
      <c r="M182" s="192"/>
      <c r="N182" s="192"/>
      <c r="O182" s="192"/>
      <c r="P182" s="196" t="s">
        <v>5421</v>
      </c>
      <c r="Q182" s="192"/>
      <c r="R182" s="192" t="s">
        <v>507</v>
      </c>
      <c r="S182" s="192"/>
      <c r="T182" s="192"/>
      <c r="U182" s="192"/>
      <c r="V182" s="192"/>
      <c r="W182" s="192"/>
      <c r="X182" s="192"/>
      <c r="Y182" s="192"/>
      <c r="Z182" s="192"/>
      <c r="AA182" s="192"/>
      <c r="BM182" s="90" t="s">
        <v>3575</v>
      </c>
    </row>
    <row r="183" spans="1:68" ht="43.2">
      <c r="A183" s="192">
        <v>182</v>
      </c>
      <c r="B183" s="193">
        <v>40000396</v>
      </c>
      <c r="C183" s="193">
        <v>4</v>
      </c>
      <c r="D183" s="193" t="s">
        <v>51</v>
      </c>
      <c r="E183" s="198">
        <v>45111</v>
      </c>
      <c r="F183" s="193" t="s">
        <v>4679</v>
      </c>
      <c r="G183" s="192"/>
      <c r="H183" s="192"/>
      <c r="I183" s="192"/>
      <c r="J183" s="192"/>
      <c r="K183" s="192"/>
      <c r="L183" s="192"/>
      <c r="M183" s="192"/>
      <c r="N183" s="192"/>
      <c r="O183" s="192"/>
      <c r="P183" s="196" t="s">
        <v>5606</v>
      </c>
      <c r="Q183" s="192"/>
      <c r="R183" s="192" t="s">
        <v>5562</v>
      </c>
      <c r="S183" s="192"/>
      <c r="T183" s="192"/>
      <c r="U183" s="192"/>
      <c r="V183" s="192"/>
      <c r="W183" s="192"/>
      <c r="X183" s="192"/>
      <c r="Y183" s="192"/>
      <c r="Z183" s="192"/>
      <c r="AA183" s="192"/>
      <c r="BM183" s="90" t="s">
        <v>5569</v>
      </c>
    </row>
    <row r="184" spans="1:68">
      <c r="A184" s="192">
        <v>183</v>
      </c>
      <c r="B184" s="193">
        <v>11515</v>
      </c>
      <c r="C184" s="193">
        <v>5</v>
      </c>
      <c r="D184" s="193" t="s">
        <v>51</v>
      </c>
      <c r="E184" s="198">
        <v>45109</v>
      </c>
      <c r="F184" s="193" t="s">
        <v>4679</v>
      </c>
      <c r="G184" s="192"/>
      <c r="H184" s="192"/>
      <c r="I184" s="192"/>
      <c r="J184" s="192"/>
      <c r="K184" s="192"/>
      <c r="L184" s="192"/>
      <c r="M184" s="192"/>
      <c r="N184" s="192"/>
      <c r="O184" s="192"/>
      <c r="P184" s="196" t="s">
        <v>4799</v>
      </c>
      <c r="Q184" s="192"/>
      <c r="R184" s="192" t="s">
        <v>3127</v>
      </c>
      <c r="S184" s="192" t="s">
        <v>2467</v>
      </c>
      <c r="T184" s="192"/>
      <c r="U184" s="192"/>
      <c r="V184" s="192"/>
      <c r="W184" s="192"/>
      <c r="X184" s="192"/>
      <c r="Y184" s="192"/>
      <c r="Z184" s="192"/>
      <c r="AA184" s="192"/>
      <c r="BM184" s="90" t="s">
        <v>3394</v>
      </c>
      <c r="BN184" s="90" t="s">
        <v>3086</v>
      </c>
    </row>
    <row r="185" spans="1:68">
      <c r="A185" s="192">
        <v>184</v>
      </c>
      <c r="B185" s="193">
        <v>11583</v>
      </c>
      <c r="C185" s="193">
        <v>1</v>
      </c>
      <c r="D185" s="193" t="s">
        <v>51</v>
      </c>
      <c r="E185" s="198">
        <v>45109</v>
      </c>
      <c r="F185" s="193" t="s">
        <v>4679</v>
      </c>
      <c r="G185" s="192"/>
      <c r="H185" s="192"/>
      <c r="I185" s="192"/>
      <c r="J185" s="192"/>
      <c r="K185" s="192"/>
      <c r="L185" s="192"/>
      <c r="M185" s="192"/>
      <c r="N185" s="192"/>
      <c r="O185" s="192"/>
      <c r="P185" s="196" t="s">
        <v>4154</v>
      </c>
      <c r="Q185" s="192"/>
      <c r="R185" s="192" t="s">
        <v>86</v>
      </c>
      <c r="S185" s="192"/>
      <c r="T185" s="192"/>
      <c r="U185" s="192"/>
      <c r="V185" s="192"/>
      <c r="W185" s="192"/>
      <c r="X185" s="192"/>
      <c r="Y185" s="192"/>
      <c r="Z185" s="192"/>
      <c r="AA185" s="192"/>
    </row>
    <row r="186" spans="1:68">
      <c r="A186" s="192">
        <v>185</v>
      </c>
      <c r="B186" s="193">
        <v>11712</v>
      </c>
      <c r="C186" s="193">
        <v>5</v>
      </c>
      <c r="D186" s="193" t="s">
        <v>51</v>
      </c>
      <c r="E186" s="198">
        <v>45109</v>
      </c>
      <c r="F186" s="193" t="s">
        <v>4679</v>
      </c>
      <c r="G186" s="192"/>
      <c r="H186" s="192"/>
      <c r="I186" s="192"/>
      <c r="J186" s="192"/>
      <c r="K186" s="192"/>
      <c r="L186" s="192"/>
      <c r="M186" s="192"/>
      <c r="N186" s="192"/>
      <c r="O186" s="192"/>
      <c r="P186" s="196" t="s">
        <v>5607</v>
      </c>
      <c r="Q186" s="192"/>
      <c r="R186" s="192" t="s">
        <v>164</v>
      </c>
      <c r="S186" s="192"/>
      <c r="T186" s="192"/>
      <c r="U186" s="192"/>
      <c r="V186" s="192"/>
      <c r="W186" s="192"/>
      <c r="X186" s="192"/>
      <c r="Y186" s="192"/>
      <c r="Z186" s="192"/>
      <c r="AA186" s="192"/>
      <c r="BM186" s="90" t="s">
        <v>5570</v>
      </c>
    </row>
    <row r="187" spans="1:68" ht="28.8">
      <c r="A187" s="192">
        <v>186</v>
      </c>
      <c r="B187" s="193">
        <v>11717</v>
      </c>
      <c r="C187" s="193">
        <v>4</v>
      </c>
      <c r="D187" s="193" t="s">
        <v>56</v>
      </c>
      <c r="E187" s="198">
        <v>45109</v>
      </c>
      <c r="F187" s="193" t="s">
        <v>4679</v>
      </c>
      <c r="G187" s="192"/>
      <c r="H187" s="192"/>
      <c r="I187" s="192"/>
      <c r="J187" s="192"/>
      <c r="K187" s="192"/>
      <c r="L187" s="192"/>
      <c r="M187" s="192"/>
      <c r="N187" s="192"/>
      <c r="O187" s="192"/>
      <c r="P187" s="196" t="s">
        <v>4800</v>
      </c>
      <c r="Q187" s="192"/>
      <c r="R187" s="192" t="s">
        <v>671</v>
      </c>
      <c r="S187" s="192" t="s">
        <v>164</v>
      </c>
      <c r="T187" s="192"/>
      <c r="U187" s="192"/>
      <c r="V187" s="192"/>
      <c r="W187" s="192"/>
      <c r="X187" s="192"/>
      <c r="Y187" s="192"/>
      <c r="Z187" s="192"/>
      <c r="AA187" s="192"/>
      <c r="BM187" s="90" t="s">
        <v>2638</v>
      </c>
      <c r="BN187" s="90" t="s">
        <v>1388</v>
      </c>
    </row>
    <row r="188" spans="1:68" ht="28.8">
      <c r="A188" s="192">
        <v>187</v>
      </c>
      <c r="B188" s="193">
        <v>11732</v>
      </c>
      <c r="C188" s="193">
        <v>4</v>
      </c>
      <c r="D188" s="193" t="s">
        <v>51</v>
      </c>
      <c r="E188" s="198">
        <v>45108</v>
      </c>
      <c r="F188" s="193" t="s">
        <v>4679</v>
      </c>
      <c r="G188" s="192"/>
      <c r="H188" s="192"/>
      <c r="I188" s="192"/>
      <c r="J188" s="192"/>
      <c r="K188" s="192"/>
      <c r="L188" s="192"/>
      <c r="M188" s="192"/>
      <c r="N188" s="192"/>
      <c r="O188" s="192"/>
      <c r="P188" s="196" t="s">
        <v>4157</v>
      </c>
      <c r="Q188" s="192"/>
      <c r="R188" s="192" t="s">
        <v>86</v>
      </c>
      <c r="S188" s="192"/>
      <c r="T188" s="192"/>
      <c r="U188" s="192"/>
      <c r="V188" s="192"/>
      <c r="W188" s="192"/>
      <c r="X188" s="192"/>
      <c r="Y188" s="192"/>
      <c r="Z188" s="192"/>
      <c r="AA188" s="192"/>
    </row>
    <row r="189" spans="1:68" ht="43.2">
      <c r="A189" s="192">
        <v>188</v>
      </c>
      <c r="B189" s="193">
        <v>104038377</v>
      </c>
      <c r="C189" s="193">
        <v>2</v>
      </c>
      <c r="D189" s="193" t="s">
        <v>56</v>
      </c>
      <c r="E189" s="198">
        <v>45108</v>
      </c>
      <c r="F189" s="193" t="s">
        <v>4679</v>
      </c>
      <c r="G189" s="192"/>
      <c r="H189" s="192"/>
      <c r="I189" s="192"/>
      <c r="J189" s="192"/>
      <c r="K189" s="192"/>
      <c r="L189" s="192"/>
      <c r="M189" s="192"/>
      <c r="N189" s="192"/>
      <c r="O189" s="192"/>
      <c r="P189" s="196" t="s">
        <v>4801</v>
      </c>
      <c r="Q189" s="192"/>
      <c r="R189" s="192" t="s">
        <v>160</v>
      </c>
      <c r="S189" s="192" t="s">
        <v>164</v>
      </c>
      <c r="T189" s="192" t="s">
        <v>2467</v>
      </c>
      <c r="U189" s="192"/>
      <c r="V189" s="192"/>
      <c r="W189" s="192"/>
      <c r="X189" s="192"/>
      <c r="Y189" s="192"/>
      <c r="Z189" s="192"/>
      <c r="AA189" s="192"/>
      <c r="BM189" s="90" t="s">
        <v>721</v>
      </c>
      <c r="BN189" s="90" t="s">
        <v>3458</v>
      </c>
      <c r="BO189" s="90" t="s">
        <v>2695</v>
      </c>
    </row>
    <row r="190" spans="1:68" ht="28.8">
      <c r="A190" s="192">
        <v>189</v>
      </c>
      <c r="B190" s="193">
        <v>126954395</v>
      </c>
      <c r="C190" s="193">
        <v>5</v>
      </c>
      <c r="D190" s="193" t="s">
        <v>51</v>
      </c>
      <c r="E190" s="198">
        <v>45108</v>
      </c>
      <c r="F190" s="193" t="s">
        <v>4680</v>
      </c>
      <c r="G190" s="192"/>
      <c r="H190" s="192"/>
      <c r="I190" s="192"/>
      <c r="J190" s="192"/>
      <c r="K190" s="192"/>
      <c r="L190" s="192"/>
      <c r="M190" s="192"/>
      <c r="N190" s="192"/>
      <c r="O190" s="192"/>
      <c r="P190" s="196" t="s">
        <v>5770</v>
      </c>
      <c r="Q190" s="192"/>
      <c r="R190" s="192" t="s">
        <v>551</v>
      </c>
      <c r="S190" s="192" t="s">
        <v>166</v>
      </c>
      <c r="T190" s="192" t="s">
        <v>507</v>
      </c>
      <c r="U190" s="192"/>
      <c r="V190" s="192"/>
      <c r="W190" s="192"/>
      <c r="X190" s="192"/>
      <c r="Y190" s="192"/>
      <c r="Z190" s="192"/>
      <c r="AA190" s="192"/>
      <c r="BM190" s="90" t="s">
        <v>2150</v>
      </c>
      <c r="BN190" s="90" t="s">
        <v>1859</v>
      </c>
      <c r="BO190" s="90" t="s">
        <v>3575</v>
      </c>
    </row>
    <row r="191" spans="1:68" ht="28.8">
      <c r="A191" s="192">
        <v>190</v>
      </c>
      <c r="B191" s="193">
        <v>129293916</v>
      </c>
      <c r="C191" s="193">
        <v>2</v>
      </c>
      <c r="D191" s="193" t="s">
        <v>56</v>
      </c>
      <c r="E191" s="198">
        <v>45108</v>
      </c>
      <c r="F191" s="193" t="s">
        <v>4680</v>
      </c>
      <c r="G191" s="192"/>
      <c r="H191" s="192"/>
      <c r="I191" s="192"/>
      <c r="J191" s="192"/>
      <c r="K191" s="192"/>
      <c r="L191" s="192"/>
      <c r="M191" s="192"/>
      <c r="N191" s="192"/>
      <c r="O191" s="192"/>
      <c r="P191" s="196" t="s">
        <v>4802</v>
      </c>
      <c r="Q191" s="192"/>
      <c r="R191" s="192" t="s">
        <v>551</v>
      </c>
      <c r="S191" s="192" t="s">
        <v>174</v>
      </c>
      <c r="T191" s="192" t="s">
        <v>164</v>
      </c>
      <c r="U191" s="192"/>
      <c r="V191" s="192"/>
      <c r="W191" s="192"/>
      <c r="X191" s="192"/>
      <c r="Y191" s="192"/>
      <c r="Z191" s="192"/>
      <c r="AA191" s="192"/>
      <c r="BM191" s="90" t="s">
        <v>2150</v>
      </c>
      <c r="BN191" s="90" t="s">
        <v>1777</v>
      </c>
      <c r="BO191" s="90" t="s">
        <v>2796</v>
      </c>
    </row>
    <row r="192" spans="1:68" ht="86.4">
      <c r="A192" s="192">
        <v>191</v>
      </c>
      <c r="B192" s="193">
        <v>129698809</v>
      </c>
      <c r="C192" s="193">
        <v>5</v>
      </c>
      <c r="D192" s="193" t="s">
        <v>56</v>
      </c>
      <c r="E192" s="198">
        <v>45108</v>
      </c>
      <c r="F192" s="193" t="s">
        <v>4679</v>
      </c>
      <c r="G192" s="192"/>
      <c r="H192" s="192"/>
      <c r="I192" s="192"/>
      <c r="J192" s="192"/>
      <c r="K192" s="192"/>
      <c r="L192" s="192"/>
      <c r="M192" s="192"/>
      <c r="N192" s="192"/>
      <c r="O192" s="192"/>
      <c r="P192" s="196" t="s">
        <v>4803</v>
      </c>
      <c r="Q192" s="192"/>
      <c r="R192" s="192" t="s">
        <v>671</v>
      </c>
      <c r="S192" s="192" t="s">
        <v>2467</v>
      </c>
      <c r="T192" s="192"/>
      <c r="U192" s="192"/>
      <c r="V192" s="192"/>
      <c r="W192" s="192"/>
      <c r="X192" s="192"/>
      <c r="Y192" s="192"/>
      <c r="Z192" s="192"/>
      <c r="AA192" s="192"/>
      <c r="BM192" s="90" t="s">
        <v>2608</v>
      </c>
      <c r="BN192" s="90" t="s">
        <v>173</v>
      </c>
    </row>
    <row r="193" spans="1:69" ht="57.6">
      <c r="A193" s="192">
        <v>192</v>
      </c>
      <c r="B193" s="193">
        <v>129833331</v>
      </c>
      <c r="C193" s="193">
        <v>4</v>
      </c>
      <c r="D193" s="193" t="s">
        <v>51</v>
      </c>
      <c r="E193" s="198">
        <v>45108</v>
      </c>
      <c r="F193" s="193" t="s">
        <v>4679</v>
      </c>
      <c r="G193" s="192"/>
      <c r="H193" s="192"/>
      <c r="I193" s="192"/>
      <c r="J193" s="192"/>
      <c r="K193" s="192"/>
      <c r="L193" s="192"/>
      <c r="M193" s="192"/>
      <c r="N193" s="192"/>
      <c r="O193" s="192"/>
      <c r="P193" s="196" t="s">
        <v>5710</v>
      </c>
      <c r="Q193" s="192"/>
      <c r="R193" s="192" t="s">
        <v>2700</v>
      </c>
      <c r="S193" s="192" t="s">
        <v>165</v>
      </c>
      <c r="T193" s="192" t="s">
        <v>3127</v>
      </c>
      <c r="U193" s="192"/>
      <c r="V193" s="192"/>
      <c r="W193" s="192"/>
      <c r="X193" s="192"/>
      <c r="Y193" s="192"/>
      <c r="Z193" s="192"/>
      <c r="AA193" s="192"/>
      <c r="BM193" s="90" t="s">
        <v>2664</v>
      </c>
      <c r="BN193" s="90" t="s">
        <v>1463</v>
      </c>
      <c r="BO193" s="90" t="s">
        <v>2817</v>
      </c>
    </row>
    <row r="194" spans="1:69" ht="28.8">
      <c r="A194" s="192">
        <v>193</v>
      </c>
      <c r="B194" s="193">
        <v>130695273</v>
      </c>
      <c r="C194" s="193">
        <v>5</v>
      </c>
      <c r="D194" s="193" t="s">
        <v>56</v>
      </c>
      <c r="E194" s="198">
        <v>45108</v>
      </c>
      <c r="F194" s="193" t="s">
        <v>4682</v>
      </c>
      <c r="G194" s="192"/>
      <c r="H194" s="192"/>
      <c r="I194" s="192"/>
      <c r="J194" s="192"/>
      <c r="K194" s="192"/>
      <c r="L194" s="192"/>
      <c r="M194" s="192"/>
      <c r="N194" s="192"/>
      <c r="O194" s="192"/>
      <c r="P194" s="196" t="s">
        <v>5711</v>
      </c>
      <c r="Q194" s="192"/>
      <c r="R194" s="192" t="s">
        <v>671</v>
      </c>
      <c r="S194" s="192" t="s">
        <v>164</v>
      </c>
      <c r="T194" s="192"/>
      <c r="U194" s="192"/>
      <c r="V194" s="192"/>
      <c r="W194" s="192"/>
      <c r="X194" s="192"/>
      <c r="Y194" s="192"/>
      <c r="Z194" s="192"/>
      <c r="AA194" s="192"/>
      <c r="BM194" s="90" t="s">
        <v>2638</v>
      </c>
      <c r="BN194" s="90" t="s">
        <v>5672</v>
      </c>
    </row>
    <row r="195" spans="1:69" ht="28.8">
      <c r="A195" s="192">
        <v>194</v>
      </c>
      <c r="B195" s="193">
        <v>130767387</v>
      </c>
      <c r="C195" s="193">
        <v>4</v>
      </c>
      <c r="D195" s="193" t="s">
        <v>56</v>
      </c>
      <c r="E195" s="198">
        <v>45108</v>
      </c>
      <c r="F195" s="193" t="s">
        <v>4680</v>
      </c>
      <c r="G195" s="192"/>
      <c r="H195" s="192"/>
      <c r="I195" s="192"/>
      <c r="J195" s="192"/>
      <c r="K195" s="192"/>
      <c r="L195" s="192"/>
      <c r="M195" s="192"/>
      <c r="N195" s="192"/>
      <c r="O195" s="192"/>
      <c r="P195" s="196" t="s">
        <v>4804</v>
      </c>
      <c r="Q195" s="192"/>
      <c r="R195" s="192" t="s">
        <v>154</v>
      </c>
      <c r="S195" s="192" t="s">
        <v>155</v>
      </c>
      <c r="T195" s="192"/>
      <c r="U195" s="192"/>
      <c r="V195" s="192"/>
      <c r="W195" s="192"/>
      <c r="X195" s="192"/>
      <c r="Y195" s="192"/>
      <c r="Z195" s="192"/>
      <c r="AA195" s="192"/>
      <c r="BM195" s="90" t="s">
        <v>506</v>
      </c>
      <c r="BN195" s="90" t="s">
        <v>1663</v>
      </c>
      <c r="BO195" s="90" t="s">
        <v>3635</v>
      </c>
    </row>
    <row r="196" spans="1:69">
      <c r="A196" s="192">
        <v>195</v>
      </c>
      <c r="B196" s="193">
        <v>130949266</v>
      </c>
      <c r="C196" s="193">
        <v>3</v>
      </c>
      <c r="D196" s="193" t="s">
        <v>56</v>
      </c>
      <c r="E196" s="198">
        <v>45108</v>
      </c>
      <c r="F196" s="193" t="s">
        <v>4680</v>
      </c>
      <c r="G196" s="192"/>
      <c r="H196" s="192"/>
      <c r="I196" s="192"/>
      <c r="J196" s="192"/>
      <c r="K196" s="192"/>
      <c r="L196" s="192"/>
      <c r="M196" s="192"/>
      <c r="N196" s="192"/>
      <c r="O196" s="192"/>
      <c r="P196" s="196" t="s">
        <v>4805</v>
      </c>
      <c r="Q196" s="192"/>
      <c r="R196" s="192" t="s">
        <v>3157</v>
      </c>
      <c r="S196" s="192" t="s">
        <v>507</v>
      </c>
      <c r="T196" s="192"/>
      <c r="U196" s="192"/>
      <c r="V196" s="192"/>
      <c r="W196" s="192"/>
      <c r="X196" s="192"/>
      <c r="Y196" s="192"/>
      <c r="Z196" s="192"/>
      <c r="AA196" s="192"/>
      <c r="BM196" s="90" t="s">
        <v>3212</v>
      </c>
      <c r="BN196" s="90" t="s">
        <v>3575</v>
      </c>
    </row>
    <row r="197" spans="1:69" ht="72">
      <c r="A197" s="192">
        <v>196</v>
      </c>
      <c r="B197" s="193">
        <v>130949266</v>
      </c>
      <c r="C197" s="193">
        <v>2</v>
      </c>
      <c r="D197" s="193" t="s">
        <v>56</v>
      </c>
      <c r="E197" s="198">
        <v>45108</v>
      </c>
      <c r="F197" s="193" t="s">
        <v>4680</v>
      </c>
      <c r="G197" s="192"/>
      <c r="H197" s="192"/>
      <c r="I197" s="192"/>
      <c r="J197" s="192"/>
      <c r="K197" s="192"/>
      <c r="L197" s="192"/>
      <c r="M197" s="192"/>
      <c r="N197" s="192"/>
      <c r="O197" s="192"/>
      <c r="P197" s="196" t="s">
        <v>5422</v>
      </c>
      <c r="Q197" s="192"/>
      <c r="R197" s="192" t="s">
        <v>150</v>
      </c>
      <c r="S197" s="192" t="s">
        <v>165</v>
      </c>
      <c r="T197" s="192" t="s">
        <v>164</v>
      </c>
      <c r="U197" s="192"/>
      <c r="V197" s="192"/>
      <c r="W197" s="192"/>
      <c r="X197" s="192"/>
      <c r="Y197" s="192"/>
      <c r="Z197" s="192"/>
      <c r="AA197" s="192"/>
      <c r="BM197" s="90" t="s">
        <v>1567</v>
      </c>
      <c r="BN197" s="90" t="s">
        <v>4005</v>
      </c>
      <c r="BO197" s="90" t="s">
        <v>3463</v>
      </c>
      <c r="BP197" s="90" t="s">
        <v>216</v>
      </c>
    </row>
    <row r="198" spans="1:69" ht="43.2">
      <c r="A198" s="192">
        <v>197</v>
      </c>
      <c r="B198" s="193">
        <v>131106049</v>
      </c>
      <c r="C198" s="193">
        <v>3</v>
      </c>
      <c r="D198" s="193" t="s">
        <v>56</v>
      </c>
      <c r="E198" s="198">
        <v>45108</v>
      </c>
      <c r="F198" s="193" t="s">
        <v>4679</v>
      </c>
      <c r="G198" s="192"/>
      <c r="H198" s="192"/>
      <c r="I198" s="192"/>
      <c r="J198" s="192"/>
      <c r="K198" s="192"/>
      <c r="L198" s="192"/>
      <c r="M198" s="192"/>
      <c r="N198" s="192"/>
      <c r="O198" s="192"/>
      <c r="P198" s="197" t="s">
        <v>5608</v>
      </c>
      <c r="Q198" s="192"/>
      <c r="R198" s="192" t="s">
        <v>154</v>
      </c>
      <c r="S198" s="192" t="s">
        <v>155</v>
      </c>
      <c r="T198" s="192"/>
      <c r="U198" s="192"/>
      <c r="V198" s="192"/>
      <c r="W198" s="192"/>
      <c r="X198" s="192"/>
      <c r="Y198" s="192"/>
      <c r="Z198" s="192"/>
      <c r="AA198" s="192"/>
      <c r="BM198" s="90" t="s">
        <v>5571</v>
      </c>
      <c r="BN198" s="90" t="s">
        <v>5572</v>
      </c>
    </row>
    <row r="199" spans="1:69" ht="28.8">
      <c r="A199" s="192">
        <v>198</v>
      </c>
      <c r="B199" s="193">
        <v>131543530</v>
      </c>
      <c r="C199" s="193">
        <v>4</v>
      </c>
      <c r="D199" s="193" t="s">
        <v>51</v>
      </c>
      <c r="E199" s="198">
        <v>45108</v>
      </c>
      <c r="F199" s="193" t="s">
        <v>4679</v>
      </c>
      <c r="G199" s="192"/>
      <c r="H199" s="192"/>
      <c r="I199" s="192"/>
      <c r="J199" s="192"/>
      <c r="K199" s="192"/>
      <c r="L199" s="192"/>
      <c r="M199" s="192"/>
      <c r="N199" s="192"/>
      <c r="O199" s="192"/>
      <c r="P199" s="196" t="s">
        <v>4806</v>
      </c>
      <c r="Q199" s="192"/>
      <c r="R199" s="192" t="s">
        <v>551</v>
      </c>
      <c r="S199" s="192"/>
      <c r="T199" s="192"/>
      <c r="U199" s="192"/>
      <c r="V199" s="192"/>
      <c r="W199" s="192"/>
      <c r="X199" s="192"/>
      <c r="Y199" s="192"/>
      <c r="Z199" s="192"/>
      <c r="AA199" s="192"/>
      <c r="BM199" s="90" t="s">
        <v>2490</v>
      </c>
    </row>
    <row r="200" spans="1:69">
      <c r="A200" s="192">
        <v>199</v>
      </c>
      <c r="B200" s="193">
        <v>131710089</v>
      </c>
      <c r="C200" s="193">
        <v>1</v>
      </c>
      <c r="D200" s="193" t="s">
        <v>56</v>
      </c>
      <c r="E200" s="198">
        <v>45108</v>
      </c>
      <c r="F200" s="193" t="s">
        <v>4686</v>
      </c>
      <c r="G200" s="192"/>
      <c r="H200" s="192"/>
      <c r="I200" s="192"/>
      <c r="J200" s="192"/>
      <c r="K200" s="192"/>
      <c r="L200" s="192"/>
      <c r="M200" s="192"/>
      <c r="N200" s="192"/>
      <c r="O200" s="192"/>
      <c r="P200" s="196" t="s">
        <v>4166</v>
      </c>
      <c r="Q200" s="192"/>
      <c r="R200" s="192" t="s">
        <v>86</v>
      </c>
      <c r="S200" s="192"/>
      <c r="T200" s="192"/>
      <c r="U200" s="192"/>
      <c r="V200" s="192"/>
      <c r="W200" s="192"/>
      <c r="X200" s="192"/>
      <c r="Y200" s="192"/>
      <c r="Z200" s="192"/>
      <c r="AA200" s="192"/>
    </row>
    <row r="201" spans="1:69" ht="28.8">
      <c r="A201" s="192">
        <v>200</v>
      </c>
      <c r="B201" s="193">
        <v>131758997</v>
      </c>
      <c r="C201" s="193">
        <v>1</v>
      </c>
      <c r="D201" s="193" t="s">
        <v>51</v>
      </c>
      <c r="E201" s="198">
        <v>45108</v>
      </c>
      <c r="F201" s="193" t="s">
        <v>4680</v>
      </c>
      <c r="G201" s="192"/>
      <c r="H201" s="192"/>
      <c r="I201" s="192"/>
      <c r="J201" s="192"/>
      <c r="K201" s="192"/>
      <c r="L201" s="192"/>
      <c r="M201" s="192"/>
      <c r="N201" s="192"/>
      <c r="O201" s="192"/>
      <c r="P201" s="197" t="s">
        <v>4807</v>
      </c>
      <c r="Q201" s="192"/>
      <c r="R201" s="192" t="s">
        <v>151</v>
      </c>
      <c r="S201" s="192" t="s">
        <v>164</v>
      </c>
      <c r="T201" s="192"/>
      <c r="U201" s="192"/>
      <c r="V201" s="192"/>
      <c r="W201" s="192"/>
      <c r="X201" s="192"/>
      <c r="Y201" s="192"/>
      <c r="Z201" s="192"/>
      <c r="AA201" s="192"/>
      <c r="BM201" s="90" t="s">
        <v>854</v>
      </c>
      <c r="BN201" s="90" t="s">
        <v>3463</v>
      </c>
      <c r="BO201" s="90" t="s">
        <v>216</v>
      </c>
    </row>
    <row r="202" spans="1:69" ht="28.8">
      <c r="A202" s="192">
        <v>201</v>
      </c>
      <c r="B202" s="193">
        <v>132027517</v>
      </c>
      <c r="C202" s="193">
        <v>4</v>
      </c>
      <c r="D202" s="193" t="s">
        <v>56</v>
      </c>
      <c r="E202" s="198">
        <v>45108</v>
      </c>
      <c r="F202" s="193" t="s">
        <v>4680</v>
      </c>
      <c r="G202" s="192"/>
      <c r="H202" s="192"/>
      <c r="I202" s="192"/>
      <c r="J202" s="192"/>
      <c r="K202" s="192"/>
      <c r="L202" s="192"/>
      <c r="M202" s="192"/>
      <c r="N202" s="192"/>
      <c r="O202" s="192"/>
      <c r="P202" s="196" t="s">
        <v>4808</v>
      </c>
      <c r="Q202" s="192"/>
      <c r="R202" s="192" t="s">
        <v>155</v>
      </c>
      <c r="S202" s="192" t="s">
        <v>507</v>
      </c>
      <c r="T202" s="192" t="s">
        <v>2467</v>
      </c>
      <c r="U202" s="192"/>
      <c r="V202" s="192"/>
      <c r="W202" s="192"/>
      <c r="X202" s="192"/>
      <c r="Y202" s="192"/>
      <c r="Z202" s="192"/>
      <c r="AA202" s="192"/>
      <c r="BM202" s="90" t="s">
        <v>3583</v>
      </c>
      <c r="BN202" s="90" t="s">
        <v>3575</v>
      </c>
      <c r="BO202" s="90" t="s">
        <v>191</v>
      </c>
    </row>
    <row r="203" spans="1:69">
      <c r="A203" s="192">
        <v>202</v>
      </c>
      <c r="B203" s="193">
        <v>132027533</v>
      </c>
      <c r="C203" s="193">
        <v>4</v>
      </c>
      <c r="D203" s="193" t="s">
        <v>56</v>
      </c>
      <c r="E203" s="198">
        <v>45108</v>
      </c>
      <c r="F203" s="193" t="s">
        <v>4679</v>
      </c>
      <c r="G203" s="192"/>
      <c r="H203" s="192"/>
      <c r="I203" s="192"/>
      <c r="J203" s="192"/>
      <c r="K203" s="192"/>
      <c r="L203" s="192"/>
      <c r="M203" s="192"/>
      <c r="N203" s="192"/>
      <c r="O203" s="192"/>
      <c r="P203" s="196" t="s">
        <v>4809</v>
      </c>
      <c r="Q203" s="192"/>
      <c r="R203" s="192" t="s">
        <v>2097</v>
      </c>
      <c r="S203" s="192"/>
      <c r="T203" s="192"/>
      <c r="U203" s="192"/>
      <c r="V203" s="192"/>
      <c r="W203" s="192"/>
      <c r="X203" s="192"/>
      <c r="Y203" s="192"/>
      <c r="Z203" s="192"/>
      <c r="AA203" s="192"/>
      <c r="BM203" s="90" t="s">
        <v>2748</v>
      </c>
    </row>
    <row r="204" spans="1:69" ht="28.8">
      <c r="A204" s="192">
        <v>203</v>
      </c>
      <c r="B204" s="193">
        <v>132098948</v>
      </c>
      <c r="C204" s="193">
        <v>4</v>
      </c>
      <c r="D204" s="193" t="s">
        <v>51</v>
      </c>
      <c r="E204" s="198">
        <v>45108</v>
      </c>
      <c r="F204" s="193" t="s">
        <v>4680</v>
      </c>
      <c r="G204" s="192"/>
      <c r="H204" s="192"/>
      <c r="I204" s="192"/>
      <c r="J204" s="192"/>
      <c r="K204" s="192"/>
      <c r="L204" s="192"/>
      <c r="M204" s="192"/>
      <c r="N204" s="192"/>
      <c r="O204" s="192"/>
      <c r="P204" s="196" t="s">
        <v>5609</v>
      </c>
      <c r="Q204" s="192"/>
      <c r="R204" s="192" t="s">
        <v>158</v>
      </c>
      <c r="S204" s="192" t="s">
        <v>3</v>
      </c>
      <c r="T204" s="192"/>
      <c r="U204" s="192"/>
      <c r="V204" s="192"/>
      <c r="W204" s="192"/>
      <c r="X204" s="192"/>
      <c r="Y204" s="192"/>
      <c r="Z204" s="192"/>
      <c r="AA204" s="192"/>
      <c r="BM204" s="90" t="s">
        <v>5575</v>
      </c>
      <c r="BN204" s="90" t="s">
        <v>5574</v>
      </c>
    </row>
    <row r="205" spans="1:69" ht="28.8">
      <c r="A205" s="192">
        <v>204</v>
      </c>
      <c r="B205" s="193">
        <v>132098948</v>
      </c>
      <c r="C205" s="193">
        <v>1</v>
      </c>
      <c r="D205" s="193" t="s">
        <v>56</v>
      </c>
      <c r="E205" s="198">
        <v>45108</v>
      </c>
      <c r="F205" s="193" t="s">
        <v>4680</v>
      </c>
      <c r="G205" s="192"/>
      <c r="H205" s="192"/>
      <c r="I205" s="192"/>
      <c r="J205" s="192"/>
      <c r="K205" s="192"/>
      <c r="L205" s="192"/>
      <c r="M205" s="192"/>
      <c r="N205" s="192"/>
      <c r="O205" s="192"/>
      <c r="P205" s="196" t="s">
        <v>5423</v>
      </c>
      <c r="Q205" s="192"/>
      <c r="R205" s="192" t="s">
        <v>174</v>
      </c>
      <c r="S205" s="192" t="s">
        <v>154</v>
      </c>
      <c r="T205" s="192" t="s">
        <v>159</v>
      </c>
      <c r="U205" s="192" t="s">
        <v>3127</v>
      </c>
      <c r="V205" s="192" t="s">
        <v>507</v>
      </c>
      <c r="W205" s="192"/>
      <c r="X205" s="192"/>
      <c r="Y205" s="192"/>
      <c r="Z205" s="192"/>
      <c r="AA205" s="192"/>
      <c r="BM205" s="90" t="s">
        <v>1777</v>
      </c>
      <c r="BN205" s="90" t="s">
        <v>506</v>
      </c>
      <c r="BO205" s="90" t="s">
        <v>2442</v>
      </c>
      <c r="BP205" s="90" t="s">
        <v>3394</v>
      </c>
      <c r="BQ205" s="90" t="s">
        <v>3575</v>
      </c>
    </row>
    <row r="206" spans="1:69">
      <c r="A206" s="192">
        <v>205</v>
      </c>
      <c r="B206" s="193">
        <v>132098948</v>
      </c>
      <c r="C206" s="193">
        <v>3</v>
      </c>
      <c r="D206" s="193" t="s">
        <v>56</v>
      </c>
      <c r="E206" s="198">
        <v>45108</v>
      </c>
      <c r="F206" s="193" t="s">
        <v>4680</v>
      </c>
      <c r="G206" s="192"/>
      <c r="H206" s="192"/>
      <c r="I206" s="192"/>
      <c r="J206" s="192"/>
      <c r="K206" s="192"/>
      <c r="L206" s="192"/>
      <c r="M206" s="192"/>
      <c r="N206" s="192"/>
      <c r="O206" s="192"/>
      <c r="P206" s="196" t="s">
        <v>4810</v>
      </c>
      <c r="Q206" s="192"/>
      <c r="R206" s="192" t="s">
        <v>158</v>
      </c>
      <c r="S206" s="192"/>
      <c r="T206" s="192"/>
      <c r="U206" s="192"/>
      <c r="V206" s="192"/>
      <c r="W206" s="192"/>
      <c r="X206" s="192"/>
      <c r="Y206" s="192"/>
      <c r="Z206" s="192"/>
      <c r="AA206" s="192"/>
      <c r="BM206" s="90" t="s">
        <v>1485</v>
      </c>
    </row>
    <row r="207" spans="1:69" ht="28.8">
      <c r="A207" s="192">
        <v>206</v>
      </c>
      <c r="B207" s="193">
        <v>132098948</v>
      </c>
      <c r="C207" s="193">
        <v>3</v>
      </c>
      <c r="D207" s="193" t="s">
        <v>56</v>
      </c>
      <c r="E207" s="198">
        <v>45108</v>
      </c>
      <c r="F207" s="193" t="s">
        <v>4680</v>
      </c>
      <c r="G207" s="192"/>
      <c r="H207" s="192"/>
      <c r="I207" s="192"/>
      <c r="J207" s="192"/>
      <c r="K207" s="192"/>
      <c r="L207" s="192"/>
      <c r="M207" s="192"/>
      <c r="N207" s="192"/>
      <c r="O207" s="192"/>
      <c r="P207" s="196" t="s">
        <v>4811</v>
      </c>
      <c r="Q207" s="192"/>
      <c r="R207" s="192" t="s">
        <v>166</v>
      </c>
      <c r="S207" s="192" t="s">
        <v>164</v>
      </c>
      <c r="T207" s="192"/>
      <c r="U207" s="192"/>
      <c r="V207" s="192"/>
      <c r="W207" s="192"/>
      <c r="X207" s="192"/>
      <c r="Y207" s="192"/>
      <c r="Z207" s="192"/>
      <c r="AA207" s="192"/>
      <c r="BM207" s="90" t="s">
        <v>1859</v>
      </c>
      <c r="BN207" s="90" t="s">
        <v>1409</v>
      </c>
    </row>
    <row r="208" spans="1:69">
      <c r="A208" s="192">
        <v>207</v>
      </c>
      <c r="B208" s="193">
        <v>135825446</v>
      </c>
      <c r="C208" s="193">
        <v>3</v>
      </c>
      <c r="D208" s="193" t="s">
        <v>51</v>
      </c>
      <c r="E208" s="198">
        <v>45108</v>
      </c>
      <c r="F208" s="193" t="s">
        <v>4680</v>
      </c>
      <c r="G208" s="192"/>
      <c r="H208" s="192"/>
      <c r="I208" s="192"/>
      <c r="J208" s="192"/>
      <c r="K208" s="192"/>
      <c r="L208" s="192"/>
      <c r="M208" s="192"/>
      <c r="N208" s="192"/>
      <c r="O208" s="192"/>
      <c r="P208" s="196" t="s">
        <v>4173</v>
      </c>
      <c r="Q208" s="192"/>
      <c r="R208" s="192" t="s">
        <v>86</v>
      </c>
      <c r="S208" s="192"/>
      <c r="T208" s="192"/>
      <c r="U208" s="192"/>
      <c r="V208" s="192"/>
      <c r="W208" s="192"/>
      <c r="X208" s="192"/>
      <c r="Y208" s="192"/>
      <c r="Z208" s="192"/>
      <c r="AA208" s="192"/>
    </row>
    <row r="209" spans="1:69">
      <c r="A209" s="192">
        <v>208</v>
      </c>
      <c r="B209" s="193">
        <v>136293685</v>
      </c>
      <c r="C209" s="193">
        <v>4</v>
      </c>
      <c r="D209" s="193" t="s">
        <v>51</v>
      </c>
      <c r="E209" s="198">
        <v>45108</v>
      </c>
      <c r="F209" s="193" t="s">
        <v>4680</v>
      </c>
      <c r="G209" s="192"/>
      <c r="H209" s="192"/>
      <c r="I209" s="192"/>
      <c r="J209" s="192"/>
      <c r="K209" s="192"/>
      <c r="L209" s="192"/>
      <c r="M209" s="192"/>
      <c r="N209" s="192"/>
      <c r="O209" s="192"/>
      <c r="P209" s="196" t="s">
        <v>5610</v>
      </c>
      <c r="Q209" s="192"/>
      <c r="R209" s="192" t="s">
        <v>3</v>
      </c>
      <c r="S209" s="192"/>
      <c r="T209" s="192"/>
      <c r="U209" s="192"/>
      <c r="V209" s="192"/>
      <c r="W209" s="192"/>
      <c r="X209" s="192"/>
      <c r="Y209" s="192"/>
      <c r="Z209" s="192"/>
      <c r="AA209" s="192"/>
      <c r="BM209" s="90" t="s">
        <v>5576</v>
      </c>
    </row>
    <row r="210" spans="1:69" ht="43.2">
      <c r="A210" s="192">
        <v>209</v>
      </c>
      <c r="B210" s="193">
        <v>136293685</v>
      </c>
      <c r="C210" s="193">
        <v>4</v>
      </c>
      <c r="D210" s="193" t="s">
        <v>51</v>
      </c>
      <c r="E210" s="198">
        <v>45108</v>
      </c>
      <c r="F210" s="193" t="s">
        <v>4680</v>
      </c>
      <c r="G210" s="192"/>
      <c r="H210" s="192"/>
      <c r="I210" s="192"/>
      <c r="J210" s="192"/>
      <c r="K210" s="192"/>
      <c r="L210" s="192"/>
      <c r="M210" s="192"/>
      <c r="N210" s="192"/>
      <c r="O210" s="192"/>
      <c r="P210" s="196" t="s">
        <v>4812</v>
      </c>
      <c r="Q210" s="192"/>
      <c r="R210" s="192" t="s">
        <v>174</v>
      </c>
      <c r="S210" s="192" t="s">
        <v>507</v>
      </c>
      <c r="T210" s="192" t="s">
        <v>2467</v>
      </c>
      <c r="U210" s="192"/>
      <c r="V210" s="192"/>
      <c r="W210" s="192"/>
      <c r="X210" s="192"/>
      <c r="Y210" s="192"/>
      <c r="Z210" s="192"/>
      <c r="AA210" s="192"/>
      <c r="BM210" s="90" t="s">
        <v>1640</v>
      </c>
      <c r="BN210" s="90" t="s">
        <v>1777</v>
      </c>
      <c r="BO210" s="90" t="s">
        <v>3575</v>
      </c>
      <c r="BP210" s="90" t="s">
        <v>2255</v>
      </c>
    </row>
    <row r="211" spans="1:69" ht="57.6">
      <c r="A211" s="192">
        <v>210</v>
      </c>
      <c r="B211" s="193">
        <v>20000655</v>
      </c>
      <c r="C211" s="193">
        <v>1</v>
      </c>
      <c r="D211" s="193" t="s">
        <v>56</v>
      </c>
      <c r="E211" s="198">
        <v>45108</v>
      </c>
      <c r="F211" s="193" t="s">
        <v>4681</v>
      </c>
      <c r="G211" s="192"/>
      <c r="H211" s="192"/>
      <c r="I211" s="192"/>
      <c r="J211" s="192"/>
      <c r="K211" s="192"/>
      <c r="L211" s="192"/>
      <c r="M211" s="192"/>
      <c r="N211" s="192"/>
      <c r="O211" s="192"/>
      <c r="P211" s="196" t="s">
        <v>5424</v>
      </c>
      <c r="Q211" s="192"/>
      <c r="R211" s="192" t="s">
        <v>174</v>
      </c>
      <c r="S211" s="192" t="s">
        <v>154</v>
      </c>
      <c r="T211" s="192"/>
      <c r="U211" s="192"/>
      <c r="V211" s="192"/>
      <c r="W211" s="192"/>
      <c r="X211" s="192"/>
      <c r="Y211" s="192"/>
      <c r="Z211" s="192"/>
      <c r="AA211" s="192"/>
      <c r="BM211" s="90" t="s">
        <v>1777</v>
      </c>
      <c r="BN211" s="90" t="s">
        <v>1652</v>
      </c>
      <c r="BO211" s="90" t="s">
        <v>1702</v>
      </c>
    </row>
    <row r="212" spans="1:69">
      <c r="A212" s="192">
        <v>211</v>
      </c>
      <c r="B212" s="193">
        <v>130949266</v>
      </c>
      <c r="C212" s="193">
        <v>4</v>
      </c>
      <c r="D212" s="193" t="s">
        <v>51</v>
      </c>
      <c r="E212" s="198">
        <v>45118</v>
      </c>
      <c r="F212" s="193" t="s">
        <v>4680</v>
      </c>
      <c r="G212" s="192"/>
      <c r="H212" s="192"/>
      <c r="I212" s="192"/>
      <c r="J212" s="192"/>
      <c r="K212" s="192"/>
      <c r="L212" s="192"/>
      <c r="M212" s="192"/>
      <c r="N212" s="192"/>
      <c r="O212" s="192"/>
      <c r="P212" s="196" t="s">
        <v>4176</v>
      </c>
      <c r="Q212" s="192"/>
      <c r="R212" s="192" t="s">
        <v>86</v>
      </c>
      <c r="S212" s="192"/>
      <c r="T212" s="192"/>
      <c r="U212" s="192"/>
      <c r="V212" s="192"/>
      <c r="W212" s="192"/>
      <c r="X212" s="192"/>
      <c r="Y212" s="192"/>
      <c r="Z212" s="192"/>
      <c r="AA212" s="192"/>
    </row>
    <row r="213" spans="1:69">
      <c r="A213" s="192">
        <v>212</v>
      </c>
      <c r="B213" s="193">
        <v>132595455</v>
      </c>
      <c r="C213" s="193">
        <v>4</v>
      </c>
      <c r="D213" s="193" t="s">
        <v>51</v>
      </c>
      <c r="E213" s="198">
        <v>45118</v>
      </c>
      <c r="F213" s="193" t="s">
        <v>4682</v>
      </c>
      <c r="G213" s="192"/>
      <c r="H213" s="192"/>
      <c r="I213" s="192"/>
      <c r="J213" s="192"/>
      <c r="K213" s="192"/>
      <c r="L213" s="192"/>
      <c r="M213" s="192"/>
      <c r="N213" s="192"/>
      <c r="O213" s="192"/>
      <c r="P213" s="196" t="s">
        <v>4177</v>
      </c>
      <c r="Q213" s="192"/>
      <c r="R213" s="192" t="s">
        <v>86</v>
      </c>
      <c r="S213" s="192"/>
      <c r="T213" s="192"/>
      <c r="U213" s="192"/>
      <c r="V213" s="192"/>
      <c r="W213" s="192"/>
      <c r="X213" s="192"/>
      <c r="Y213" s="192"/>
      <c r="Z213" s="192"/>
      <c r="AA213" s="192"/>
    </row>
    <row r="214" spans="1:69" ht="28.8">
      <c r="A214" s="192">
        <v>213</v>
      </c>
      <c r="B214" s="193">
        <v>133171769</v>
      </c>
      <c r="C214" s="193">
        <v>3</v>
      </c>
      <c r="D214" s="193" t="s">
        <v>51</v>
      </c>
      <c r="E214" s="198">
        <v>45118</v>
      </c>
      <c r="F214" s="193" t="s">
        <v>4679</v>
      </c>
      <c r="G214" s="192"/>
      <c r="H214" s="192"/>
      <c r="I214" s="192"/>
      <c r="J214" s="192"/>
      <c r="K214" s="192"/>
      <c r="L214" s="192"/>
      <c r="M214" s="192"/>
      <c r="N214" s="192"/>
      <c r="O214" s="192"/>
      <c r="P214" s="196" t="s">
        <v>5611</v>
      </c>
      <c r="Q214" s="192"/>
      <c r="R214" s="192" t="s">
        <v>5557</v>
      </c>
      <c r="S214" s="192"/>
      <c r="T214" s="192"/>
      <c r="U214" s="192"/>
      <c r="V214" s="192"/>
      <c r="W214" s="192"/>
      <c r="X214" s="192"/>
      <c r="Y214" s="192"/>
      <c r="Z214" s="192"/>
      <c r="AA214" s="192"/>
      <c r="BM214" s="90" t="s">
        <v>5577</v>
      </c>
    </row>
    <row r="215" spans="1:69">
      <c r="A215" s="192">
        <v>214</v>
      </c>
      <c r="B215" s="193">
        <v>133297747</v>
      </c>
      <c r="C215" s="193">
        <v>3</v>
      </c>
      <c r="D215" s="193" t="s">
        <v>56</v>
      </c>
      <c r="E215" s="198">
        <v>45118</v>
      </c>
      <c r="F215" s="193" t="s">
        <v>4682</v>
      </c>
      <c r="G215" s="192"/>
      <c r="H215" s="192"/>
      <c r="I215" s="192"/>
      <c r="J215" s="192"/>
      <c r="K215" s="192"/>
      <c r="L215" s="192"/>
      <c r="M215" s="192"/>
      <c r="N215" s="192"/>
      <c r="O215" s="192"/>
      <c r="P215" s="196" t="s">
        <v>5712</v>
      </c>
      <c r="Q215" s="192"/>
      <c r="R215" s="192" t="s">
        <v>154</v>
      </c>
      <c r="S215" s="192"/>
      <c r="T215" s="192"/>
      <c r="U215" s="192"/>
      <c r="V215" s="192"/>
      <c r="W215" s="192"/>
      <c r="X215" s="192"/>
      <c r="Y215" s="192"/>
      <c r="Z215" s="192"/>
      <c r="AA215" s="192"/>
      <c r="BM215" s="90" t="s">
        <v>5675</v>
      </c>
    </row>
    <row r="216" spans="1:69">
      <c r="A216" s="192">
        <v>215</v>
      </c>
      <c r="B216" s="193">
        <v>135523553</v>
      </c>
      <c r="C216" s="193">
        <v>5</v>
      </c>
      <c r="D216" s="193" t="s">
        <v>51</v>
      </c>
      <c r="E216" s="198">
        <v>45118</v>
      </c>
      <c r="F216" s="193" t="s">
        <v>4686</v>
      </c>
      <c r="G216" s="192"/>
      <c r="H216" s="192"/>
      <c r="I216" s="192"/>
      <c r="J216" s="192"/>
      <c r="K216" s="192"/>
      <c r="L216" s="192"/>
      <c r="M216" s="192"/>
      <c r="N216" s="192"/>
      <c r="O216" s="192"/>
      <c r="P216" s="197" t="s">
        <v>4813</v>
      </c>
      <c r="Q216" s="192"/>
      <c r="R216" s="192" t="s">
        <v>671</v>
      </c>
      <c r="S216" s="192"/>
      <c r="T216" s="192"/>
      <c r="U216" s="192"/>
      <c r="V216" s="192"/>
      <c r="W216" s="192"/>
      <c r="X216" s="192"/>
      <c r="Y216" s="192"/>
      <c r="Z216" s="192"/>
      <c r="AA216" s="192"/>
      <c r="BM216" s="90" t="s">
        <v>2822</v>
      </c>
    </row>
    <row r="217" spans="1:69" ht="28.8">
      <c r="A217" s="192">
        <v>216</v>
      </c>
      <c r="B217" s="193">
        <v>135674760</v>
      </c>
      <c r="C217" s="193">
        <v>1</v>
      </c>
      <c r="D217" s="193" t="s">
        <v>56</v>
      </c>
      <c r="E217" s="198">
        <v>45118</v>
      </c>
      <c r="F217" s="193" t="s">
        <v>4681</v>
      </c>
      <c r="G217" s="192"/>
      <c r="H217" s="192"/>
      <c r="I217" s="192"/>
      <c r="J217" s="192"/>
      <c r="K217" s="192"/>
      <c r="L217" s="192"/>
      <c r="M217" s="192"/>
      <c r="N217" s="192"/>
      <c r="O217" s="192"/>
      <c r="P217" s="196" t="s">
        <v>4814</v>
      </c>
      <c r="Q217" s="192"/>
      <c r="R217" s="192" t="s">
        <v>671</v>
      </c>
      <c r="S217" s="192" t="s">
        <v>2467</v>
      </c>
      <c r="T217" s="192"/>
      <c r="U217" s="192"/>
      <c r="V217" s="192"/>
      <c r="W217" s="192"/>
      <c r="X217" s="192"/>
      <c r="Y217" s="192"/>
      <c r="Z217" s="192"/>
      <c r="AA217" s="192"/>
      <c r="BM217" s="90" t="s">
        <v>2638</v>
      </c>
      <c r="BN217" s="90" t="s">
        <v>173</v>
      </c>
    </row>
    <row r="218" spans="1:69">
      <c r="A218" s="192">
        <v>217</v>
      </c>
      <c r="B218" s="193">
        <v>136293685</v>
      </c>
      <c r="C218" s="193">
        <v>4</v>
      </c>
      <c r="D218" s="193" t="s">
        <v>51</v>
      </c>
      <c r="E218" s="198">
        <v>45118</v>
      </c>
      <c r="F218" s="193" t="s">
        <v>4680</v>
      </c>
      <c r="G218" s="192"/>
      <c r="H218" s="192"/>
      <c r="I218" s="192"/>
      <c r="J218" s="192"/>
      <c r="K218" s="192"/>
      <c r="L218" s="192"/>
      <c r="M218" s="192"/>
      <c r="N218" s="192"/>
      <c r="O218" s="192"/>
      <c r="P218" s="196" t="s">
        <v>4815</v>
      </c>
      <c r="Q218" s="192"/>
      <c r="R218" s="192" t="s">
        <v>671</v>
      </c>
      <c r="S218" s="192"/>
      <c r="T218" s="192"/>
      <c r="U218" s="192"/>
      <c r="V218" s="192"/>
      <c r="W218" s="192"/>
      <c r="X218" s="192"/>
      <c r="Y218" s="192"/>
      <c r="Z218" s="192"/>
      <c r="AA218" s="192"/>
      <c r="BM218" s="90" t="s">
        <v>534</v>
      </c>
    </row>
    <row r="219" spans="1:69" ht="43.2">
      <c r="A219" s="192">
        <v>218</v>
      </c>
      <c r="B219" s="193">
        <v>136293685</v>
      </c>
      <c r="C219" s="193">
        <v>1</v>
      </c>
      <c r="D219" s="193" t="s">
        <v>56</v>
      </c>
      <c r="E219" s="198">
        <v>45118</v>
      </c>
      <c r="F219" s="193" t="s">
        <v>4680</v>
      </c>
      <c r="G219" s="192"/>
      <c r="H219" s="192"/>
      <c r="I219" s="192"/>
      <c r="J219" s="192"/>
      <c r="K219" s="192"/>
      <c r="L219" s="192"/>
      <c r="M219" s="192"/>
      <c r="N219" s="192"/>
      <c r="O219" s="192"/>
      <c r="P219" s="196" t="s">
        <v>5713</v>
      </c>
      <c r="Q219" s="192"/>
      <c r="R219" s="192" t="s">
        <v>151</v>
      </c>
      <c r="S219" s="192" t="s">
        <v>154</v>
      </c>
      <c r="T219" s="192" t="s">
        <v>150</v>
      </c>
      <c r="U219" s="192" t="s">
        <v>507</v>
      </c>
      <c r="V219" s="192"/>
      <c r="W219" s="192"/>
      <c r="X219" s="192"/>
      <c r="Y219" s="192"/>
      <c r="Z219" s="192"/>
      <c r="AA219" s="192"/>
      <c r="BM219" s="90" t="s">
        <v>868</v>
      </c>
      <c r="BN219" s="90" t="s">
        <v>1937</v>
      </c>
      <c r="BO219" s="90" t="s">
        <v>5673</v>
      </c>
      <c r="BP219" s="90" t="s">
        <v>3575</v>
      </c>
    </row>
    <row r="220" spans="1:69" ht="28.8">
      <c r="A220" s="192">
        <v>219</v>
      </c>
      <c r="B220" s="193">
        <v>136293685</v>
      </c>
      <c r="C220" s="193">
        <v>1</v>
      </c>
      <c r="D220" s="193" t="s">
        <v>56</v>
      </c>
      <c r="E220" s="198">
        <v>45118</v>
      </c>
      <c r="F220" s="193" t="s">
        <v>4680</v>
      </c>
      <c r="G220" s="192"/>
      <c r="H220" s="192"/>
      <c r="I220" s="192"/>
      <c r="J220" s="192"/>
      <c r="K220" s="192"/>
      <c r="L220" s="192"/>
      <c r="M220" s="192"/>
      <c r="N220" s="192"/>
      <c r="O220" s="192"/>
      <c r="P220" s="196" t="s">
        <v>4816</v>
      </c>
      <c r="Q220" s="192"/>
      <c r="R220" s="192" t="s">
        <v>174</v>
      </c>
      <c r="S220" s="192" t="s">
        <v>3</v>
      </c>
      <c r="T220" s="192" t="s">
        <v>671</v>
      </c>
      <c r="U220" s="192" t="s">
        <v>3157</v>
      </c>
      <c r="V220" s="192"/>
      <c r="W220" s="192"/>
      <c r="X220" s="192"/>
      <c r="Y220" s="192"/>
      <c r="Z220" s="192"/>
      <c r="AA220" s="192"/>
      <c r="BM220" s="90" t="s">
        <v>1777</v>
      </c>
      <c r="BN220" s="90" t="s">
        <v>1251</v>
      </c>
      <c r="BO220" s="90" t="s">
        <v>2631</v>
      </c>
      <c r="BP220" s="90" t="s">
        <v>2659</v>
      </c>
      <c r="BQ220" s="90" t="s">
        <v>1107</v>
      </c>
    </row>
    <row r="221" spans="1:69">
      <c r="A221" s="192">
        <v>220</v>
      </c>
      <c r="B221" s="193">
        <v>136293685</v>
      </c>
      <c r="C221" s="193">
        <v>3</v>
      </c>
      <c r="D221" s="193" t="s">
        <v>56</v>
      </c>
      <c r="E221" s="198">
        <v>45118</v>
      </c>
      <c r="F221" s="193" t="s">
        <v>4680</v>
      </c>
      <c r="G221" s="192"/>
      <c r="H221" s="192"/>
      <c r="I221" s="192"/>
      <c r="J221" s="192"/>
      <c r="K221" s="192"/>
      <c r="L221" s="192"/>
      <c r="M221" s="192"/>
      <c r="N221" s="192"/>
      <c r="O221" s="192"/>
      <c r="P221" s="197" t="s">
        <v>4817</v>
      </c>
      <c r="Q221" s="192"/>
      <c r="R221" s="192" t="s">
        <v>551</v>
      </c>
      <c r="S221" s="192"/>
      <c r="T221" s="192"/>
      <c r="U221" s="192"/>
      <c r="V221" s="192"/>
      <c r="W221" s="192"/>
      <c r="X221" s="192"/>
      <c r="Y221" s="192"/>
      <c r="Z221" s="192"/>
      <c r="AA221" s="192"/>
      <c r="BM221" s="90" t="s">
        <v>2147</v>
      </c>
    </row>
    <row r="222" spans="1:69" ht="28.8">
      <c r="A222" s="192">
        <v>221</v>
      </c>
      <c r="B222" s="193">
        <v>136638244</v>
      </c>
      <c r="C222" s="193">
        <v>3</v>
      </c>
      <c r="D222" s="193" t="s">
        <v>51</v>
      </c>
      <c r="E222" s="198">
        <v>45118</v>
      </c>
      <c r="F222" s="193" t="s">
        <v>4680</v>
      </c>
      <c r="G222" s="192"/>
      <c r="H222" s="192"/>
      <c r="I222" s="192"/>
      <c r="J222" s="192"/>
      <c r="K222" s="192"/>
      <c r="L222" s="192"/>
      <c r="M222" s="192"/>
      <c r="N222" s="192"/>
      <c r="O222" s="192"/>
      <c r="P222" s="196" t="s">
        <v>4185</v>
      </c>
      <c r="Q222" s="192"/>
      <c r="R222" s="192" t="s">
        <v>86</v>
      </c>
      <c r="S222" s="192"/>
      <c r="T222" s="192"/>
      <c r="U222" s="192"/>
      <c r="V222" s="192"/>
      <c r="W222" s="192"/>
      <c r="X222" s="192"/>
      <c r="Y222" s="192"/>
      <c r="Z222" s="192"/>
      <c r="AA222" s="192"/>
    </row>
    <row r="223" spans="1:69" ht="28.8">
      <c r="A223" s="192">
        <v>222</v>
      </c>
      <c r="B223" s="193">
        <v>200006729</v>
      </c>
      <c r="C223" s="193">
        <v>3</v>
      </c>
      <c r="D223" s="193" t="s">
        <v>56</v>
      </c>
      <c r="E223" s="198">
        <v>45118</v>
      </c>
      <c r="F223" s="193" t="s">
        <v>4687</v>
      </c>
      <c r="G223" s="192"/>
      <c r="H223" s="192"/>
      <c r="I223" s="192"/>
      <c r="J223" s="192"/>
      <c r="K223" s="192"/>
      <c r="L223" s="192"/>
      <c r="M223" s="192"/>
      <c r="N223" s="192"/>
      <c r="O223" s="192"/>
      <c r="P223" s="196" t="s">
        <v>4818</v>
      </c>
      <c r="Q223" s="192"/>
      <c r="R223" s="192" t="s">
        <v>155</v>
      </c>
      <c r="S223" s="192" t="s">
        <v>3127</v>
      </c>
      <c r="T223" s="192"/>
      <c r="U223" s="192"/>
      <c r="V223" s="192"/>
      <c r="W223" s="192"/>
      <c r="X223" s="192"/>
      <c r="Y223" s="192"/>
      <c r="Z223" s="192"/>
      <c r="AA223" s="192"/>
      <c r="BM223" s="90" t="s">
        <v>3583</v>
      </c>
      <c r="BN223" s="90" t="s">
        <v>3635</v>
      </c>
      <c r="BO223" s="90" t="s">
        <v>2817</v>
      </c>
    </row>
    <row r="224" spans="1:69" ht="57.6">
      <c r="A224" s="192">
        <v>223</v>
      </c>
      <c r="B224" s="193">
        <v>20000712</v>
      </c>
      <c r="C224" s="193">
        <v>5</v>
      </c>
      <c r="D224" s="193" t="s">
        <v>56</v>
      </c>
      <c r="E224" s="198">
        <v>45118</v>
      </c>
      <c r="F224" s="193" t="s">
        <v>4679</v>
      </c>
      <c r="G224" s="192"/>
      <c r="H224" s="192"/>
      <c r="I224" s="192"/>
      <c r="J224" s="192"/>
      <c r="K224" s="192"/>
      <c r="L224" s="192"/>
      <c r="M224" s="192"/>
      <c r="N224" s="192"/>
      <c r="O224" s="192"/>
      <c r="P224" s="196" t="s">
        <v>5425</v>
      </c>
      <c r="Q224" s="192"/>
      <c r="R224" s="192" t="s">
        <v>159</v>
      </c>
      <c r="S224" s="192"/>
      <c r="T224" s="192"/>
      <c r="U224" s="192"/>
      <c r="V224" s="192"/>
      <c r="W224" s="192"/>
      <c r="X224" s="192"/>
      <c r="Y224" s="192"/>
      <c r="Z224" s="192"/>
      <c r="AA224" s="192"/>
      <c r="BM224" s="90" t="s">
        <v>3769</v>
      </c>
    </row>
    <row r="225" spans="1:70">
      <c r="A225" s="192">
        <v>224</v>
      </c>
      <c r="B225" s="193">
        <v>20000849</v>
      </c>
      <c r="C225" s="193">
        <v>4</v>
      </c>
      <c r="D225" s="193" t="s">
        <v>56</v>
      </c>
      <c r="E225" s="198">
        <v>45118</v>
      </c>
      <c r="F225" s="193" t="s">
        <v>4679</v>
      </c>
      <c r="G225" s="192"/>
      <c r="H225" s="192"/>
      <c r="I225" s="192"/>
      <c r="J225" s="192"/>
      <c r="K225" s="192"/>
      <c r="L225" s="192"/>
      <c r="M225" s="192"/>
      <c r="N225" s="192"/>
      <c r="O225" s="192"/>
      <c r="P225" s="196" t="s">
        <v>4819</v>
      </c>
      <c r="Q225" s="192"/>
      <c r="R225" s="192" t="s">
        <v>165</v>
      </c>
      <c r="S225" s="192"/>
      <c r="T225" s="192"/>
      <c r="U225" s="192"/>
      <c r="V225" s="192"/>
      <c r="W225" s="192"/>
      <c r="X225" s="192"/>
      <c r="Y225" s="192"/>
      <c r="Z225" s="192"/>
      <c r="AA225" s="192"/>
      <c r="BM225" s="90" t="s">
        <v>1463</v>
      </c>
    </row>
    <row r="226" spans="1:70">
      <c r="A226" s="192">
        <v>225</v>
      </c>
      <c r="B226" s="193">
        <v>20000852</v>
      </c>
      <c r="C226" s="193">
        <v>3</v>
      </c>
      <c r="D226" s="193" t="s">
        <v>56</v>
      </c>
      <c r="E226" s="198">
        <v>45118</v>
      </c>
      <c r="F226" s="193" t="s">
        <v>4679</v>
      </c>
      <c r="G226" s="192"/>
      <c r="H226" s="192"/>
      <c r="I226" s="192"/>
      <c r="J226" s="192"/>
      <c r="K226" s="192"/>
      <c r="L226" s="192"/>
      <c r="M226" s="192"/>
      <c r="N226" s="192"/>
      <c r="O226" s="192"/>
      <c r="P226" s="196" t="s">
        <v>4820</v>
      </c>
      <c r="Q226" s="192"/>
      <c r="R226" s="192" t="s">
        <v>159</v>
      </c>
      <c r="S226" s="192"/>
      <c r="T226" s="192"/>
      <c r="U226" s="192"/>
      <c r="V226" s="192"/>
      <c r="W226" s="192"/>
      <c r="X226" s="192"/>
      <c r="Y226" s="192"/>
      <c r="Z226" s="192"/>
      <c r="AA226" s="192"/>
      <c r="BM226" s="90" t="s">
        <v>3446</v>
      </c>
    </row>
    <row r="227" spans="1:70">
      <c r="A227" s="192">
        <v>226</v>
      </c>
      <c r="B227" s="193">
        <v>20000852</v>
      </c>
      <c r="C227" s="193">
        <v>3</v>
      </c>
      <c r="D227" s="193" t="s">
        <v>56</v>
      </c>
      <c r="E227" s="198">
        <v>45118</v>
      </c>
      <c r="F227" s="193" t="s">
        <v>4679</v>
      </c>
      <c r="G227" s="192"/>
      <c r="H227" s="192"/>
      <c r="I227" s="192"/>
      <c r="J227" s="192"/>
      <c r="K227" s="192"/>
      <c r="L227" s="192"/>
      <c r="M227" s="192"/>
      <c r="N227" s="192"/>
      <c r="O227" s="192"/>
      <c r="P227" s="196" t="s">
        <v>4821</v>
      </c>
      <c r="Q227" s="192"/>
      <c r="R227" s="192" t="s">
        <v>155</v>
      </c>
      <c r="S227" s="192"/>
      <c r="T227" s="192"/>
      <c r="U227" s="192"/>
      <c r="V227" s="192"/>
      <c r="W227" s="192"/>
      <c r="X227" s="192"/>
      <c r="Y227" s="192"/>
      <c r="Z227" s="192"/>
      <c r="AA227" s="192"/>
      <c r="BM227" s="90" t="s">
        <v>3072</v>
      </c>
    </row>
    <row r="228" spans="1:70" ht="43.2">
      <c r="A228" s="192">
        <v>227</v>
      </c>
      <c r="B228" s="193">
        <v>200541490</v>
      </c>
      <c r="C228" s="193">
        <v>1</v>
      </c>
      <c r="D228" s="193" t="s">
        <v>56</v>
      </c>
      <c r="E228" s="198">
        <v>45118</v>
      </c>
      <c r="F228" s="193" t="s">
        <v>4682</v>
      </c>
      <c r="G228" s="192"/>
      <c r="H228" s="192"/>
      <c r="I228" s="192"/>
      <c r="J228" s="192"/>
      <c r="K228" s="192"/>
      <c r="L228" s="192"/>
      <c r="M228" s="192"/>
      <c r="N228" s="192"/>
      <c r="O228" s="192"/>
      <c r="P228" s="197" t="s">
        <v>5714</v>
      </c>
      <c r="Q228" s="192"/>
      <c r="R228" s="192" t="s">
        <v>551</v>
      </c>
      <c r="S228" s="192" t="s">
        <v>154</v>
      </c>
      <c r="T228" s="192" t="s">
        <v>150</v>
      </c>
      <c r="U228" s="192" t="s">
        <v>507</v>
      </c>
      <c r="V228" s="192" t="s">
        <v>655</v>
      </c>
      <c r="W228" s="192"/>
      <c r="X228" s="192"/>
      <c r="Y228" s="192"/>
      <c r="Z228" s="192"/>
      <c r="AA228" s="192"/>
      <c r="BM228" s="90" t="s">
        <v>2169</v>
      </c>
      <c r="BN228" s="90" t="s">
        <v>542</v>
      </c>
      <c r="BO228" s="90" t="s">
        <v>1952</v>
      </c>
      <c r="BP228" s="90" t="s">
        <v>5673</v>
      </c>
      <c r="BQ228" s="90" t="s">
        <v>3575</v>
      </c>
      <c r="BR228" s="90" t="s">
        <v>1835</v>
      </c>
    </row>
    <row r="229" spans="1:70" ht="43.2">
      <c r="A229" s="192">
        <v>228</v>
      </c>
      <c r="B229" s="193">
        <v>200563487</v>
      </c>
      <c r="C229" s="193">
        <v>2</v>
      </c>
      <c r="D229" s="193" t="s">
        <v>56</v>
      </c>
      <c r="E229" s="198">
        <v>45118</v>
      </c>
      <c r="F229" s="193" t="s">
        <v>4681</v>
      </c>
      <c r="G229" s="192"/>
      <c r="H229" s="192"/>
      <c r="I229" s="192"/>
      <c r="J229" s="192"/>
      <c r="K229" s="192"/>
      <c r="L229" s="192"/>
      <c r="M229" s="192"/>
      <c r="N229" s="192"/>
      <c r="O229" s="192"/>
      <c r="P229" s="196" t="s">
        <v>4822</v>
      </c>
      <c r="Q229" s="192"/>
      <c r="R229" s="192" t="s">
        <v>165</v>
      </c>
      <c r="S229" s="192" t="s">
        <v>164</v>
      </c>
      <c r="T229" s="192" t="s">
        <v>2467</v>
      </c>
      <c r="U229" s="192"/>
      <c r="V229" s="192"/>
      <c r="W229" s="192"/>
      <c r="X229" s="192"/>
      <c r="Y229" s="192"/>
      <c r="Z229" s="192"/>
      <c r="AA229" s="192"/>
      <c r="BM229" s="90" t="s">
        <v>1333</v>
      </c>
      <c r="BN229" s="90" t="s">
        <v>1412</v>
      </c>
      <c r="BO229" s="90" t="s">
        <v>2695</v>
      </c>
    </row>
    <row r="230" spans="1:70" ht="28.8">
      <c r="A230" s="192">
        <v>229</v>
      </c>
      <c r="B230" s="193">
        <v>200802953</v>
      </c>
      <c r="C230" s="193">
        <v>4</v>
      </c>
      <c r="D230" s="193" t="s">
        <v>56</v>
      </c>
      <c r="E230" s="198">
        <v>45118</v>
      </c>
      <c r="F230" s="193" t="s">
        <v>4679</v>
      </c>
      <c r="G230" s="192"/>
      <c r="H230" s="192"/>
      <c r="I230" s="192"/>
      <c r="J230" s="192"/>
      <c r="K230" s="192"/>
      <c r="L230" s="192"/>
      <c r="M230" s="192"/>
      <c r="N230" s="192"/>
      <c r="O230" s="192"/>
      <c r="P230" s="196" t="s">
        <v>5426</v>
      </c>
      <c r="Q230" s="192"/>
      <c r="R230" s="192" t="s">
        <v>2698</v>
      </c>
      <c r="S230" s="192" t="s">
        <v>154</v>
      </c>
      <c r="T230" s="192" t="s">
        <v>159</v>
      </c>
      <c r="U230" s="192" t="s">
        <v>507</v>
      </c>
      <c r="V230" s="192"/>
      <c r="W230" s="192"/>
      <c r="X230" s="192"/>
      <c r="Y230" s="192"/>
      <c r="Z230" s="192"/>
      <c r="AA230" s="192"/>
      <c r="BM230" s="90" t="s">
        <v>1611</v>
      </c>
      <c r="BN230" s="90" t="s">
        <v>506</v>
      </c>
      <c r="BO230" s="90" t="s">
        <v>3883</v>
      </c>
      <c r="BP230" s="90" t="s">
        <v>3769</v>
      </c>
      <c r="BQ230" s="90" t="s">
        <v>2442</v>
      </c>
      <c r="BR230" s="90" t="s">
        <v>3575</v>
      </c>
    </row>
    <row r="231" spans="1:70">
      <c r="A231" s="192">
        <v>230</v>
      </c>
      <c r="B231" s="193">
        <v>200802956</v>
      </c>
      <c r="C231" s="193">
        <v>5</v>
      </c>
      <c r="D231" s="193" t="s">
        <v>51</v>
      </c>
      <c r="E231" s="198">
        <v>45118</v>
      </c>
      <c r="F231" s="193" t="s">
        <v>4679</v>
      </c>
      <c r="G231" s="192"/>
      <c r="H231" s="192"/>
      <c r="I231" s="192"/>
      <c r="J231" s="192"/>
      <c r="K231" s="192"/>
      <c r="L231" s="192"/>
      <c r="M231" s="192"/>
      <c r="N231" s="192"/>
      <c r="O231" s="192"/>
      <c r="P231" s="196" t="s">
        <v>4191</v>
      </c>
      <c r="Q231" s="192"/>
      <c r="R231" s="192" t="s">
        <v>86</v>
      </c>
      <c r="S231" s="192"/>
      <c r="T231" s="192"/>
      <c r="U231" s="192"/>
      <c r="V231" s="192"/>
      <c r="W231" s="192"/>
      <c r="X231" s="192"/>
      <c r="Y231" s="192"/>
      <c r="Z231" s="192"/>
      <c r="AA231" s="192"/>
    </row>
    <row r="232" spans="1:70" ht="57.6">
      <c r="A232" s="192">
        <v>231</v>
      </c>
      <c r="B232" s="193">
        <v>200802959</v>
      </c>
      <c r="C232" s="193">
        <v>2</v>
      </c>
      <c r="D232" s="193" t="s">
        <v>56</v>
      </c>
      <c r="E232" s="198">
        <v>45118</v>
      </c>
      <c r="F232" s="193" t="s">
        <v>4679</v>
      </c>
      <c r="G232" s="192"/>
      <c r="H232" s="192"/>
      <c r="I232" s="192"/>
      <c r="J232" s="192"/>
      <c r="K232" s="192"/>
      <c r="L232" s="192"/>
      <c r="M232" s="192"/>
      <c r="N232" s="192"/>
      <c r="O232" s="192"/>
      <c r="P232" s="197" t="s">
        <v>4823</v>
      </c>
      <c r="Q232" s="192"/>
      <c r="R232" s="192" t="s">
        <v>154</v>
      </c>
      <c r="S232" s="192" t="s">
        <v>155</v>
      </c>
      <c r="T232" s="192" t="s">
        <v>164</v>
      </c>
      <c r="U232" s="192" t="s">
        <v>2467</v>
      </c>
      <c r="V232" s="192"/>
      <c r="W232" s="192"/>
      <c r="X232" s="192"/>
      <c r="Y232" s="192"/>
      <c r="Z232" s="192"/>
      <c r="AA232" s="192"/>
      <c r="BM232" s="90" t="s">
        <v>1609</v>
      </c>
      <c r="BN232" s="90" t="s">
        <v>542</v>
      </c>
      <c r="BO232" s="90" t="s">
        <v>3583</v>
      </c>
      <c r="BP232" s="90" t="s">
        <v>3458</v>
      </c>
      <c r="BQ232" s="90" t="s">
        <v>2695</v>
      </c>
    </row>
    <row r="233" spans="1:70" ht="43.2">
      <c r="A233" s="192">
        <v>232</v>
      </c>
      <c r="B233" s="193">
        <v>200802959</v>
      </c>
      <c r="C233" s="193">
        <v>5</v>
      </c>
      <c r="D233" s="193" t="s">
        <v>51</v>
      </c>
      <c r="E233" s="198">
        <v>45118</v>
      </c>
      <c r="F233" s="193" t="s">
        <v>4679</v>
      </c>
      <c r="G233" s="192"/>
      <c r="H233" s="192"/>
      <c r="I233" s="192"/>
      <c r="J233" s="192"/>
      <c r="K233" s="192"/>
      <c r="L233" s="192"/>
      <c r="M233" s="192"/>
      <c r="N233" s="192"/>
      <c r="O233" s="192"/>
      <c r="P233" s="196" t="s">
        <v>5715</v>
      </c>
      <c r="Q233" s="192"/>
      <c r="R233" s="192" t="s">
        <v>5557</v>
      </c>
      <c r="S233" s="192"/>
      <c r="T233" s="192"/>
      <c r="U233" s="192"/>
      <c r="V233" s="192"/>
      <c r="W233" s="192"/>
      <c r="X233" s="192"/>
      <c r="Y233" s="192"/>
      <c r="Z233" s="192"/>
      <c r="AA233" s="192"/>
      <c r="BM233" s="90" t="s">
        <v>5677</v>
      </c>
    </row>
    <row r="234" spans="1:70">
      <c r="A234" s="192">
        <v>233</v>
      </c>
      <c r="B234" s="193">
        <v>200827237</v>
      </c>
      <c r="C234" s="193">
        <v>4</v>
      </c>
      <c r="D234" s="193" t="s">
        <v>51</v>
      </c>
      <c r="E234" s="198">
        <v>45118</v>
      </c>
      <c r="F234" s="193" t="s">
        <v>4679</v>
      </c>
      <c r="G234" s="192"/>
      <c r="H234" s="192"/>
      <c r="I234" s="192"/>
      <c r="J234" s="192"/>
      <c r="K234" s="192"/>
      <c r="L234" s="192"/>
      <c r="M234" s="192"/>
      <c r="N234" s="192"/>
      <c r="O234" s="192"/>
      <c r="P234" s="196" t="s">
        <v>4194</v>
      </c>
      <c r="Q234" s="192"/>
      <c r="R234" s="192" t="s">
        <v>86</v>
      </c>
      <c r="S234" s="192"/>
      <c r="T234" s="192"/>
      <c r="U234" s="192"/>
      <c r="V234" s="192"/>
      <c r="W234" s="192"/>
      <c r="X234" s="192"/>
      <c r="Y234" s="192"/>
      <c r="Z234" s="192"/>
      <c r="AA234" s="192"/>
    </row>
    <row r="235" spans="1:70">
      <c r="A235" s="192">
        <v>234</v>
      </c>
      <c r="B235" s="193">
        <v>40000382</v>
      </c>
      <c r="C235" s="193">
        <v>3</v>
      </c>
      <c r="D235" s="193" t="s">
        <v>51</v>
      </c>
      <c r="E235" s="198">
        <v>45118</v>
      </c>
      <c r="F235" s="193" t="s">
        <v>4679</v>
      </c>
      <c r="G235" s="192"/>
      <c r="H235" s="192"/>
      <c r="I235" s="192"/>
      <c r="J235" s="192"/>
      <c r="K235" s="192"/>
      <c r="L235" s="192"/>
      <c r="M235" s="192"/>
      <c r="N235" s="192"/>
      <c r="O235" s="192"/>
      <c r="P235" s="196" t="s">
        <v>4195</v>
      </c>
      <c r="Q235" s="192"/>
      <c r="R235" s="192" t="s">
        <v>86</v>
      </c>
      <c r="S235" s="192"/>
      <c r="T235" s="192"/>
      <c r="U235" s="192"/>
      <c r="V235" s="192"/>
      <c r="W235" s="192"/>
      <c r="X235" s="192"/>
      <c r="Y235" s="192"/>
      <c r="Z235" s="192"/>
      <c r="AA235" s="192"/>
    </row>
    <row r="236" spans="1:70">
      <c r="A236" s="192">
        <v>235</v>
      </c>
      <c r="B236" s="193">
        <v>40000392</v>
      </c>
      <c r="C236" s="193">
        <v>3</v>
      </c>
      <c r="D236" s="193" t="s">
        <v>51</v>
      </c>
      <c r="E236" s="198">
        <v>45118</v>
      </c>
      <c r="F236" s="193" t="s">
        <v>4680</v>
      </c>
      <c r="G236" s="192"/>
      <c r="H236" s="192"/>
      <c r="I236" s="192"/>
      <c r="J236" s="192"/>
      <c r="K236" s="192"/>
      <c r="L236" s="192"/>
      <c r="M236" s="192"/>
      <c r="N236" s="192"/>
      <c r="O236" s="192"/>
      <c r="P236" s="196" t="s">
        <v>4824</v>
      </c>
      <c r="Q236" s="192"/>
      <c r="R236" s="192" t="s">
        <v>174</v>
      </c>
      <c r="S236" s="192" t="s">
        <v>671</v>
      </c>
      <c r="T236" s="192" t="s">
        <v>3157</v>
      </c>
      <c r="U236" s="192"/>
      <c r="V236" s="192"/>
      <c r="W236" s="192"/>
      <c r="X236" s="192"/>
      <c r="Y236" s="192"/>
      <c r="Z236" s="192"/>
      <c r="AA236" s="192"/>
      <c r="BM236" s="90" t="s">
        <v>1777</v>
      </c>
      <c r="BN236" s="90" t="s">
        <v>176</v>
      </c>
      <c r="BO236" s="90" t="s">
        <v>1107</v>
      </c>
    </row>
    <row r="237" spans="1:70" ht="28.8">
      <c r="A237" s="192">
        <v>236</v>
      </c>
      <c r="B237" s="193">
        <v>60000035</v>
      </c>
      <c r="C237" s="193">
        <v>5</v>
      </c>
      <c r="D237" s="193" t="s">
        <v>51</v>
      </c>
      <c r="E237" s="198">
        <v>45118</v>
      </c>
      <c r="F237" s="193" t="s">
        <v>4679</v>
      </c>
      <c r="G237" s="192"/>
      <c r="H237" s="192"/>
      <c r="I237" s="192"/>
      <c r="J237" s="192"/>
      <c r="K237" s="192"/>
      <c r="L237" s="192"/>
      <c r="M237" s="192"/>
      <c r="N237" s="192"/>
      <c r="O237" s="192"/>
      <c r="P237" s="196" t="s">
        <v>4825</v>
      </c>
      <c r="Q237" s="192"/>
      <c r="R237" s="192" t="s">
        <v>154</v>
      </c>
      <c r="S237" s="192"/>
      <c r="T237" s="192"/>
      <c r="U237" s="192"/>
      <c r="V237" s="192"/>
      <c r="W237" s="192"/>
      <c r="X237" s="192"/>
      <c r="Y237" s="192"/>
      <c r="Z237" s="192"/>
      <c r="AA237" s="192"/>
      <c r="BM237" s="90" t="s">
        <v>1658</v>
      </c>
    </row>
    <row r="238" spans="1:70" ht="28.8">
      <c r="A238" s="192">
        <v>237</v>
      </c>
      <c r="B238" s="193">
        <v>60000075</v>
      </c>
      <c r="C238" s="193">
        <v>4</v>
      </c>
      <c r="D238" s="193" t="s">
        <v>51</v>
      </c>
      <c r="E238" s="198">
        <v>45118</v>
      </c>
      <c r="F238" s="193" t="s">
        <v>4679</v>
      </c>
      <c r="G238" s="192"/>
      <c r="H238" s="192"/>
      <c r="I238" s="192"/>
      <c r="J238" s="192"/>
      <c r="K238" s="192"/>
      <c r="L238" s="192"/>
      <c r="M238" s="192"/>
      <c r="N238" s="192"/>
      <c r="O238" s="192"/>
      <c r="P238" s="196" t="s">
        <v>4826</v>
      </c>
      <c r="Q238" s="192"/>
      <c r="R238" s="192" t="s">
        <v>2467</v>
      </c>
      <c r="S238" s="192"/>
      <c r="T238" s="192"/>
      <c r="U238" s="192"/>
      <c r="V238" s="192"/>
      <c r="W238" s="192"/>
      <c r="X238" s="192"/>
      <c r="Y238" s="192"/>
      <c r="Z238" s="192"/>
      <c r="AA238" s="192"/>
      <c r="BM238" s="90" t="s">
        <v>2695</v>
      </c>
    </row>
    <row r="239" spans="1:70" ht="28.8">
      <c r="A239" s="192">
        <v>238</v>
      </c>
      <c r="B239" s="193">
        <v>61000015</v>
      </c>
      <c r="C239" s="193">
        <v>1</v>
      </c>
      <c r="D239" s="193" t="s">
        <v>56</v>
      </c>
      <c r="E239" s="198">
        <v>45118</v>
      </c>
      <c r="F239" s="193" t="s">
        <v>4681</v>
      </c>
      <c r="G239" s="192"/>
      <c r="H239" s="192"/>
      <c r="I239" s="192"/>
      <c r="J239" s="192"/>
      <c r="K239" s="192"/>
      <c r="L239" s="192"/>
      <c r="M239" s="192"/>
      <c r="N239" s="192"/>
      <c r="O239" s="192"/>
      <c r="P239" s="196" t="s">
        <v>5427</v>
      </c>
      <c r="Q239" s="192"/>
      <c r="R239" s="192" t="s">
        <v>154</v>
      </c>
      <c r="S239" s="192" t="s">
        <v>178</v>
      </c>
      <c r="T239" s="192" t="s">
        <v>164</v>
      </c>
      <c r="U239" s="192" t="s">
        <v>655</v>
      </c>
      <c r="V239" s="192" t="s">
        <v>2467</v>
      </c>
      <c r="W239" s="192"/>
      <c r="X239" s="192"/>
      <c r="Y239" s="192"/>
      <c r="Z239" s="192"/>
      <c r="AA239" s="192"/>
      <c r="BM239" s="90" t="s">
        <v>1952</v>
      </c>
      <c r="BN239" s="90" t="s">
        <v>179</v>
      </c>
      <c r="BO239" s="90" t="s">
        <v>3463</v>
      </c>
      <c r="BP239" s="90" t="s">
        <v>216</v>
      </c>
      <c r="BQ239" s="90" t="s">
        <v>1835</v>
      </c>
      <c r="BR239" s="90" t="s">
        <v>2686</v>
      </c>
    </row>
    <row r="240" spans="1:70" ht="28.8">
      <c r="A240" s="192">
        <v>239</v>
      </c>
      <c r="B240" s="193">
        <v>61000028</v>
      </c>
      <c r="C240" s="193">
        <v>5</v>
      </c>
      <c r="D240" s="193" t="s">
        <v>51</v>
      </c>
      <c r="E240" s="198">
        <v>45118</v>
      </c>
      <c r="F240" s="193" t="s">
        <v>4679</v>
      </c>
      <c r="G240" s="192"/>
      <c r="H240" s="192"/>
      <c r="I240" s="192"/>
      <c r="J240" s="192"/>
      <c r="K240" s="192"/>
      <c r="L240" s="192"/>
      <c r="M240" s="192"/>
      <c r="N240" s="192"/>
      <c r="O240" s="192"/>
      <c r="P240" s="196" t="s">
        <v>4199</v>
      </c>
      <c r="Q240" s="192"/>
      <c r="R240" s="192" t="s">
        <v>86</v>
      </c>
      <c r="S240" s="192"/>
      <c r="T240" s="192"/>
      <c r="U240" s="192"/>
      <c r="V240" s="192"/>
      <c r="W240" s="192"/>
      <c r="X240" s="192"/>
      <c r="Y240" s="192"/>
      <c r="Z240" s="192"/>
      <c r="AA240" s="192"/>
    </row>
    <row r="241" spans="1:72" ht="86.4">
      <c r="A241" s="192">
        <v>240</v>
      </c>
      <c r="B241" s="193">
        <v>71000349</v>
      </c>
      <c r="C241" s="193">
        <v>3</v>
      </c>
      <c r="D241" s="193" t="s">
        <v>56</v>
      </c>
      <c r="E241" s="198">
        <v>45118</v>
      </c>
      <c r="F241" s="193" t="s">
        <v>4680</v>
      </c>
      <c r="G241" s="192"/>
      <c r="H241" s="192"/>
      <c r="I241" s="192"/>
      <c r="J241" s="192"/>
      <c r="K241" s="192"/>
      <c r="L241" s="192"/>
      <c r="M241" s="192"/>
      <c r="N241" s="192"/>
      <c r="O241" s="192"/>
      <c r="P241" s="196" t="s">
        <v>4827</v>
      </c>
      <c r="Q241" s="192"/>
      <c r="R241" s="192" t="s">
        <v>162</v>
      </c>
      <c r="S241" s="192"/>
      <c r="T241" s="192"/>
      <c r="U241" s="192"/>
      <c r="V241" s="192"/>
      <c r="W241" s="192"/>
      <c r="X241" s="192"/>
      <c r="Y241" s="192"/>
      <c r="Z241" s="192"/>
      <c r="AA241" s="192"/>
      <c r="BM241" s="90" t="s">
        <v>2721</v>
      </c>
      <c r="BN241" s="90" t="s">
        <v>1963</v>
      </c>
      <c r="BO241" s="90" t="s">
        <v>3563</v>
      </c>
    </row>
    <row r="242" spans="1:72">
      <c r="A242" s="192">
        <v>241</v>
      </c>
      <c r="B242" s="193">
        <v>72000000</v>
      </c>
      <c r="C242" s="193">
        <v>4</v>
      </c>
      <c r="D242" s="193" t="s">
        <v>51</v>
      </c>
      <c r="E242" s="198">
        <v>45118</v>
      </c>
      <c r="F242" s="193" t="s">
        <v>4679</v>
      </c>
      <c r="G242" s="192"/>
      <c r="H242" s="192"/>
      <c r="I242" s="192"/>
      <c r="J242" s="192"/>
      <c r="K242" s="192"/>
      <c r="L242" s="192"/>
      <c r="M242" s="192"/>
      <c r="N242" s="192"/>
      <c r="O242" s="192"/>
      <c r="P242" s="196" t="s">
        <v>4201</v>
      </c>
      <c r="Q242" s="192"/>
      <c r="R242" s="192" t="s">
        <v>86</v>
      </c>
      <c r="S242" s="192"/>
      <c r="T242" s="192"/>
      <c r="U242" s="192"/>
      <c r="V242" s="192"/>
      <c r="W242" s="192"/>
      <c r="X242" s="192"/>
      <c r="Y242" s="192"/>
      <c r="Z242" s="192"/>
      <c r="AA242" s="192"/>
    </row>
    <row r="243" spans="1:72">
      <c r="A243" s="192">
        <v>242</v>
      </c>
      <c r="B243" s="193">
        <v>72000000</v>
      </c>
      <c r="C243" s="193">
        <v>4</v>
      </c>
      <c r="D243" s="193" t="s">
        <v>51</v>
      </c>
      <c r="E243" s="198">
        <v>45118</v>
      </c>
      <c r="F243" s="193" t="s">
        <v>4679</v>
      </c>
      <c r="G243" s="192"/>
      <c r="H243" s="192"/>
      <c r="I243" s="192"/>
      <c r="J243" s="192"/>
      <c r="K243" s="192"/>
      <c r="L243" s="192"/>
      <c r="M243" s="192"/>
      <c r="N243" s="192"/>
      <c r="O243" s="192"/>
      <c r="P243" s="196" t="s">
        <v>4828</v>
      </c>
      <c r="Q243" s="192"/>
      <c r="R243" s="192" t="s">
        <v>3127</v>
      </c>
      <c r="S243" s="192" t="s">
        <v>164</v>
      </c>
      <c r="T243" s="192" t="s">
        <v>2467</v>
      </c>
      <c r="U243" s="192"/>
      <c r="V243" s="192"/>
      <c r="W243" s="192"/>
      <c r="X243" s="192"/>
      <c r="Y243" s="192"/>
      <c r="Z243" s="192"/>
      <c r="AA243" s="192"/>
      <c r="BM243" s="90" t="s">
        <v>2817</v>
      </c>
      <c r="BN243" s="90" t="s">
        <v>1412</v>
      </c>
      <c r="BO243" s="90" t="s">
        <v>2695</v>
      </c>
    </row>
    <row r="244" spans="1:72" ht="28.8">
      <c r="A244" s="192">
        <v>243</v>
      </c>
      <c r="B244" s="193">
        <v>72000070</v>
      </c>
      <c r="C244" s="193">
        <v>3</v>
      </c>
      <c r="D244" s="193" t="s">
        <v>56</v>
      </c>
      <c r="E244" s="198">
        <v>45118</v>
      </c>
      <c r="F244" s="193" t="s">
        <v>4679</v>
      </c>
      <c r="G244" s="192"/>
      <c r="H244" s="192"/>
      <c r="I244" s="192"/>
      <c r="J244" s="192"/>
      <c r="K244" s="192"/>
      <c r="L244" s="192"/>
      <c r="M244" s="192"/>
      <c r="N244" s="192"/>
      <c r="O244" s="192"/>
      <c r="P244" s="196" t="s">
        <v>4829</v>
      </c>
      <c r="Q244" s="192"/>
      <c r="R244" s="192" t="s">
        <v>157</v>
      </c>
      <c r="S244" s="192"/>
      <c r="T244" s="192"/>
      <c r="U244" s="192"/>
      <c r="V244" s="192"/>
      <c r="W244" s="192"/>
      <c r="X244" s="192"/>
      <c r="Y244" s="192"/>
      <c r="Z244" s="192"/>
      <c r="AA244" s="192"/>
      <c r="BM244" s="90" t="s">
        <v>1839</v>
      </c>
    </row>
    <row r="245" spans="1:72" ht="28.8">
      <c r="A245" s="192">
        <v>244</v>
      </c>
      <c r="B245" s="193">
        <v>72000180</v>
      </c>
      <c r="C245" s="193">
        <v>3</v>
      </c>
      <c r="D245" s="193" t="s">
        <v>51</v>
      </c>
      <c r="E245" s="198">
        <v>45118</v>
      </c>
      <c r="F245" s="193" t="s">
        <v>4680</v>
      </c>
      <c r="G245" s="192"/>
      <c r="H245" s="192"/>
      <c r="I245" s="192"/>
      <c r="J245" s="192"/>
      <c r="K245" s="192"/>
      <c r="L245" s="192"/>
      <c r="M245" s="192"/>
      <c r="N245" s="192"/>
      <c r="O245" s="192"/>
      <c r="P245" s="196" t="s">
        <v>5612</v>
      </c>
      <c r="Q245" s="192"/>
      <c r="R245" s="192" t="s">
        <v>3127</v>
      </c>
      <c r="S245" s="192"/>
      <c r="T245" s="192"/>
      <c r="U245" s="192"/>
      <c r="V245" s="192"/>
      <c r="W245" s="192"/>
      <c r="X245" s="192"/>
      <c r="Y245" s="192"/>
      <c r="Z245" s="192"/>
      <c r="AA245" s="192"/>
      <c r="BM245" s="90" t="s">
        <v>5579</v>
      </c>
    </row>
    <row r="246" spans="1:72" ht="28.8">
      <c r="A246" s="192">
        <v>245</v>
      </c>
      <c r="B246" s="193">
        <v>72000182</v>
      </c>
      <c r="C246" s="193">
        <v>3</v>
      </c>
      <c r="D246" s="193" t="s">
        <v>56</v>
      </c>
      <c r="E246" s="198">
        <v>45118</v>
      </c>
      <c r="F246" s="193" t="s">
        <v>4680</v>
      </c>
      <c r="G246" s="192"/>
      <c r="H246" s="192"/>
      <c r="I246" s="192"/>
      <c r="J246" s="192"/>
      <c r="K246" s="192"/>
      <c r="L246" s="192"/>
      <c r="M246" s="192"/>
      <c r="N246" s="192"/>
      <c r="O246" s="192"/>
      <c r="P246" s="196" t="s">
        <v>4830</v>
      </c>
      <c r="Q246" s="192"/>
      <c r="R246" s="192" t="s">
        <v>154</v>
      </c>
      <c r="S246" s="192" t="s">
        <v>507</v>
      </c>
      <c r="T246" s="192"/>
      <c r="U246" s="192"/>
      <c r="V246" s="192"/>
      <c r="W246" s="192"/>
      <c r="X246" s="192"/>
      <c r="Y246" s="192"/>
      <c r="Z246" s="192"/>
      <c r="AA246" s="192"/>
      <c r="BM246" s="90" t="s">
        <v>1952</v>
      </c>
      <c r="BN246" s="90" t="s">
        <v>3575</v>
      </c>
    </row>
    <row r="247" spans="1:72" ht="43.2">
      <c r="A247" s="192">
        <v>246</v>
      </c>
      <c r="B247" s="193">
        <v>11712</v>
      </c>
      <c r="C247" s="193">
        <v>1</v>
      </c>
      <c r="D247" s="193" t="s">
        <v>56</v>
      </c>
      <c r="E247" s="198">
        <v>45118</v>
      </c>
      <c r="F247" s="193" t="s">
        <v>4679</v>
      </c>
      <c r="G247" s="192"/>
      <c r="H247" s="192"/>
      <c r="I247" s="192"/>
      <c r="J247" s="192"/>
      <c r="K247" s="192"/>
      <c r="L247" s="192"/>
      <c r="M247" s="192"/>
      <c r="N247" s="192"/>
      <c r="O247" s="192"/>
      <c r="P247" s="196" t="s">
        <v>5428</v>
      </c>
      <c r="Q247" s="192"/>
      <c r="R247" s="192" t="s">
        <v>159</v>
      </c>
      <c r="S247" s="192"/>
      <c r="T247" s="192"/>
      <c r="U247" s="192"/>
      <c r="V247" s="192"/>
      <c r="W247" s="192"/>
      <c r="X247" s="192"/>
      <c r="Y247" s="192"/>
      <c r="Z247" s="192"/>
      <c r="AA247" s="192"/>
      <c r="BM247" s="90" t="s">
        <v>3846</v>
      </c>
      <c r="BN247" s="90" t="s">
        <v>2826</v>
      </c>
    </row>
    <row r="248" spans="1:72">
      <c r="A248" s="192">
        <v>247</v>
      </c>
      <c r="B248" s="193">
        <v>11721</v>
      </c>
      <c r="C248" s="193">
        <v>5</v>
      </c>
      <c r="D248" s="193" t="s">
        <v>56</v>
      </c>
      <c r="E248" s="198">
        <v>45118</v>
      </c>
      <c r="F248" s="193" t="s">
        <v>4679</v>
      </c>
      <c r="G248" s="192"/>
      <c r="H248" s="192"/>
      <c r="I248" s="192"/>
      <c r="J248" s="192"/>
      <c r="K248" s="192"/>
      <c r="L248" s="192"/>
      <c r="M248" s="192"/>
      <c r="N248" s="192"/>
      <c r="O248" s="192"/>
      <c r="P248" s="196" t="s">
        <v>4205</v>
      </c>
      <c r="Q248" s="192"/>
      <c r="R248" s="192" t="s">
        <v>86</v>
      </c>
      <c r="S248" s="192"/>
      <c r="T248" s="192"/>
      <c r="U248" s="192"/>
      <c r="V248" s="192"/>
      <c r="W248" s="192"/>
      <c r="X248" s="192"/>
      <c r="Y248" s="192"/>
      <c r="Z248" s="192"/>
      <c r="AA248" s="192"/>
    </row>
    <row r="249" spans="1:72">
      <c r="A249" s="192">
        <v>248</v>
      </c>
      <c r="B249" s="193">
        <v>104050760</v>
      </c>
      <c r="C249" s="193">
        <v>4</v>
      </c>
      <c r="D249" s="193" t="s">
        <v>51</v>
      </c>
      <c r="E249" s="198">
        <v>45118</v>
      </c>
      <c r="F249" s="193" t="s">
        <v>4679</v>
      </c>
      <c r="G249" s="192"/>
      <c r="H249" s="192"/>
      <c r="I249" s="192"/>
      <c r="J249" s="192"/>
      <c r="K249" s="192"/>
      <c r="L249" s="192"/>
      <c r="M249" s="192"/>
      <c r="N249" s="192"/>
      <c r="O249" s="192"/>
      <c r="P249" s="196" t="s">
        <v>4206</v>
      </c>
      <c r="Q249" s="192"/>
      <c r="R249" s="192" t="s">
        <v>86</v>
      </c>
      <c r="S249" s="192"/>
      <c r="T249" s="192"/>
      <c r="U249" s="192"/>
      <c r="V249" s="192"/>
      <c r="W249" s="192"/>
      <c r="X249" s="192"/>
      <c r="Y249" s="192"/>
      <c r="Z249" s="192"/>
      <c r="AA249" s="192"/>
    </row>
    <row r="250" spans="1:72">
      <c r="A250" s="192">
        <v>249</v>
      </c>
      <c r="B250" s="193">
        <v>104590112</v>
      </c>
      <c r="C250" s="193">
        <v>4</v>
      </c>
      <c r="D250" s="193" t="s">
        <v>51</v>
      </c>
      <c r="E250" s="198">
        <v>45118</v>
      </c>
      <c r="F250" s="193" t="s">
        <v>4679</v>
      </c>
      <c r="G250" s="192"/>
      <c r="H250" s="192"/>
      <c r="I250" s="192"/>
      <c r="J250" s="192"/>
      <c r="K250" s="192"/>
      <c r="L250" s="192"/>
      <c r="M250" s="192"/>
      <c r="N250" s="192"/>
      <c r="O250" s="192"/>
      <c r="P250" s="196" t="s">
        <v>4831</v>
      </c>
      <c r="Q250" s="192"/>
      <c r="R250" s="192" t="s">
        <v>655</v>
      </c>
      <c r="S250" s="192"/>
      <c r="T250" s="192"/>
      <c r="U250" s="192"/>
      <c r="V250" s="192"/>
      <c r="W250" s="192"/>
      <c r="X250" s="192"/>
      <c r="Y250" s="192"/>
      <c r="Z250" s="192"/>
      <c r="AA250" s="192"/>
      <c r="BM250" s="90" t="s">
        <v>1758</v>
      </c>
      <c r="BN250" s="90" t="s">
        <v>1983</v>
      </c>
    </row>
    <row r="251" spans="1:72" ht="28.8">
      <c r="A251" s="192">
        <v>250</v>
      </c>
      <c r="B251" s="193">
        <v>104590112</v>
      </c>
      <c r="C251" s="193">
        <v>3</v>
      </c>
      <c r="D251" s="193" t="s">
        <v>56</v>
      </c>
      <c r="E251" s="198">
        <v>45118</v>
      </c>
      <c r="F251" s="193" t="s">
        <v>4679</v>
      </c>
      <c r="G251" s="192"/>
      <c r="H251" s="192"/>
      <c r="I251" s="192"/>
      <c r="J251" s="192"/>
      <c r="K251" s="192"/>
      <c r="L251" s="192"/>
      <c r="M251" s="192"/>
      <c r="N251" s="192"/>
      <c r="O251" s="192"/>
      <c r="P251" s="196" t="s">
        <v>5429</v>
      </c>
      <c r="Q251" s="192"/>
      <c r="R251" s="192" t="s">
        <v>655</v>
      </c>
      <c r="S251" s="192"/>
      <c r="T251" s="192"/>
      <c r="U251" s="192"/>
      <c r="V251" s="192"/>
      <c r="W251" s="192"/>
      <c r="X251" s="192"/>
      <c r="Y251" s="192"/>
      <c r="Z251" s="192"/>
      <c r="AA251" s="192"/>
      <c r="BM251" s="90" t="s">
        <v>1757</v>
      </c>
    </row>
    <row r="252" spans="1:72">
      <c r="A252" s="192">
        <v>251</v>
      </c>
      <c r="B252" s="193">
        <v>11179580</v>
      </c>
      <c r="C252" s="193">
        <v>2</v>
      </c>
      <c r="D252" s="193" t="s">
        <v>56</v>
      </c>
      <c r="E252" s="198">
        <v>45118</v>
      </c>
      <c r="F252" s="193" t="s">
        <v>4685</v>
      </c>
      <c r="G252" s="192"/>
      <c r="H252" s="192"/>
      <c r="I252" s="192"/>
      <c r="J252" s="192"/>
      <c r="K252" s="192"/>
      <c r="L252" s="192"/>
      <c r="M252" s="192"/>
      <c r="N252" s="192"/>
      <c r="O252" s="192"/>
      <c r="P252" s="196" t="s">
        <v>4832</v>
      </c>
      <c r="Q252" s="192"/>
      <c r="R252" s="192" t="s">
        <v>2097</v>
      </c>
      <c r="S252" s="192"/>
      <c r="T252" s="192"/>
      <c r="U252" s="192"/>
      <c r="V252" s="192"/>
      <c r="W252" s="192"/>
      <c r="X252" s="192"/>
      <c r="Y252" s="192"/>
      <c r="Z252" s="192"/>
      <c r="AA252" s="192"/>
      <c r="BM252" s="90" t="s">
        <v>2462</v>
      </c>
    </row>
    <row r="253" spans="1:72" ht="28.8">
      <c r="A253" s="192">
        <v>252</v>
      </c>
      <c r="B253" s="193">
        <v>117757674</v>
      </c>
      <c r="C253" s="193">
        <v>4</v>
      </c>
      <c r="D253" s="193" t="s">
        <v>56</v>
      </c>
      <c r="E253" s="198">
        <v>45118</v>
      </c>
      <c r="F253" s="193" t="s">
        <v>4680</v>
      </c>
      <c r="G253" s="192"/>
      <c r="H253" s="192"/>
      <c r="I253" s="192"/>
      <c r="J253" s="192"/>
      <c r="K253" s="192"/>
      <c r="L253" s="192"/>
      <c r="M253" s="192"/>
      <c r="N253" s="192"/>
      <c r="O253" s="192"/>
      <c r="P253" s="196" t="s">
        <v>4833</v>
      </c>
      <c r="Q253" s="192"/>
      <c r="R253" s="192" t="s">
        <v>159</v>
      </c>
      <c r="S253" s="192" t="s">
        <v>164</v>
      </c>
      <c r="T253" s="192"/>
      <c r="U253" s="192"/>
      <c r="V253" s="192"/>
      <c r="W253" s="192"/>
      <c r="X253" s="192"/>
      <c r="Y253" s="192"/>
      <c r="Z253" s="192"/>
      <c r="AA253" s="192"/>
      <c r="BM253" s="90" t="s">
        <v>2329</v>
      </c>
      <c r="BN253" s="90" t="s">
        <v>3463</v>
      </c>
      <c r="BO253" s="90" t="s">
        <v>216</v>
      </c>
      <c r="BP253" s="90" t="s">
        <v>1384</v>
      </c>
    </row>
    <row r="254" spans="1:72">
      <c r="A254" s="192">
        <v>253</v>
      </c>
      <c r="B254" s="193">
        <v>117756403</v>
      </c>
      <c r="C254" s="193">
        <v>1</v>
      </c>
      <c r="D254" s="193" t="s">
        <v>56</v>
      </c>
      <c r="E254" s="198">
        <v>45118</v>
      </c>
      <c r="F254" s="193" t="s">
        <v>4680</v>
      </c>
      <c r="G254" s="192"/>
      <c r="H254" s="192"/>
      <c r="I254" s="192"/>
      <c r="J254" s="192"/>
      <c r="K254" s="192"/>
      <c r="L254" s="192"/>
      <c r="M254" s="192"/>
      <c r="N254" s="192"/>
      <c r="O254" s="192"/>
      <c r="P254" s="196" t="s">
        <v>5716</v>
      </c>
      <c r="Q254" s="192"/>
      <c r="R254" s="192" t="s">
        <v>551</v>
      </c>
      <c r="S254" s="192" t="s">
        <v>150</v>
      </c>
      <c r="T254" s="192"/>
      <c r="U254" s="192"/>
      <c r="V254" s="192"/>
      <c r="W254" s="192"/>
      <c r="X254" s="192"/>
      <c r="Y254" s="192"/>
      <c r="Z254" s="192"/>
      <c r="AA254" s="192"/>
      <c r="BM254" s="90" t="s">
        <v>2754</v>
      </c>
      <c r="BN254" s="90" t="s">
        <v>5673</v>
      </c>
    </row>
    <row r="255" spans="1:72">
      <c r="A255" s="192">
        <v>254</v>
      </c>
      <c r="B255" s="193">
        <v>117756403</v>
      </c>
      <c r="C255" s="193">
        <v>2</v>
      </c>
      <c r="D255" s="193" t="s">
        <v>56</v>
      </c>
      <c r="E255" s="198">
        <v>45118</v>
      </c>
      <c r="F255" s="193" t="s">
        <v>4680</v>
      </c>
      <c r="G255" s="192"/>
      <c r="H255" s="192"/>
      <c r="I255" s="192"/>
      <c r="J255" s="192"/>
      <c r="K255" s="192"/>
      <c r="L255" s="192"/>
      <c r="M255" s="192"/>
      <c r="N255" s="192"/>
      <c r="O255" s="192"/>
      <c r="P255" s="197" t="s">
        <v>4834</v>
      </c>
      <c r="Q255" s="192"/>
      <c r="R255" s="192" t="s">
        <v>154</v>
      </c>
      <c r="S255" s="192" t="s">
        <v>164</v>
      </c>
      <c r="T255" s="192"/>
      <c r="U255" s="192"/>
      <c r="V255" s="192"/>
      <c r="W255" s="192"/>
      <c r="X255" s="192"/>
      <c r="Y255" s="192"/>
      <c r="Z255" s="192"/>
      <c r="AA255" s="192"/>
      <c r="BM255" s="90" t="s">
        <v>542</v>
      </c>
      <c r="BN255" s="90" t="s">
        <v>1412</v>
      </c>
    </row>
    <row r="256" spans="1:72" ht="115.2">
      <c r="A256" s="192">
        <v>255</v>
      </c>
      <c r="B256" s="193">
        <v>117757674</v>
      </c>
      <c r="C256" s="193">
        <v>3</v>
      </c>
      <c r="D256" s="193" t="s">
        <v>56</v>
      </c>
      <c r="E256" s="198">
        <v>45118</v>
      </c>
      <c r="F256" s="193" t="s">
        <v>4680</v>
      </c>
      <c r="G256" s="192"/>
      <c r="H256" s="192"/>
      <c r="I256" s="192"/>
      <c r="J256" s="192"/>
      <c r="K256" s="192"/>
      <c r="L256" s="192"/>
      <c r="M256" s="192"/>
      <c r="N256" s="192"/>
      <c r="O256" s="192"/>
      <c r="P256" s="196" t="s">
        <v>5717</v>
      </c>
      <c r="Q256" s="192"/>
      <c r="R256" s="192" t="s">
        <v>165</v>
      </c>
      <c r="S256" s="192" t="s">
        <v>2097</v>
      </c>
      <c r="T256" s="192" t="s">
        <v>166</v>
      </c>
      <c r="U256" s="192" t="s">
        <v>3127</v>
      </c>
      <c r="V256" s="192" t="s">
        <v>507</v>
      </c>
      <c r="W256" s="192" t="s">
        <v>164</v>
      </c>
      <c r="X256" s="192" t="s">
        <v>655</v>
      </c>
      <c r="Y256" s="192"/>
      <c r="Z256" s="192"/>
      <c r="AA256" s="192"/>
      <c r="BM256" s="90" t="s">
        <v>1351</v>
      </c>
      <c r="BN256" s="90" t="s">
        <v>2781</v>
      </c>
      <c r="BO256" s="90" t="s">
        <v>1638</v>
      </c>
      <c r="BP256" s="90" t="s">
        <v>2186</v>
      </c>
      <c r="BQ256" s="90" t="s">
        <v>3575</v>
      </c>
      <c r="BR256" s="90" t="s">
        <v>3481</v>
      </c>
      <c r="BS256" s="90" t="s">
        <v>3231</v>
      </c>
      <c r="BT256" s="90" t="s">
        <v>1666</v>
      </c>
    </row>
    <row r="257" spans="1:73">
      <c r="A257" s="192">
        <v>256</v>
      </c>
      <c r="B257" s="193">
        <v>117808816</v>
      </c>
      <c r="C257" s="193">
        <v>4</v>
      </c>
      <c r="D257" s="193" t="s">
        <v>56</v>
      </c>
      <c r="E257" s="198">
        <v>45118</v>
      </c>
      <c r="F257" s="193" t="s">
        <v>4680</v>
      </c>
      <c r="G257" s="192"/>
      <c r="H257" s="192"/>
      <c r="I257" s="192"/>
      <c r="J257" s="192"/>
      <c r="K257" s="192"/>
      <c r="L257" s="192"/>
      <c r="M257" s="192"/>
      <c r="N257" s="192"/>
      <c r="O257" s="192"/>
      <c r="P257" s="196" t="s">
        <v>4835</v>
      </c>
      <c r="Q257" s="192"/>
      <c r="R257" s="192" t="s">
        <v>165</v>
      </c>
      <c r="S257" s="192"/>
      <c r="T257" s="192"/>
      <c r="U257" s="192"/>
      <c r="V257" s="192"/>
      <c r="W257" s="192"/>
      <c r="X257" s="192"/>
      <c r="Y257" s="192"/>
      <c r="Z257" s="192"/>
      <c r="AA257" s="192"/>
      <c r="BM257" s="90" t="s">
        <v>3148</v>
      </c>
    </row>
    <row r="258" spans="1:73" ht="43.2">
      <c r="A258" s="192">
        <v>257</v>
      </c>
      <c r="B258" s="193">
        <v>117808816</v>
      </c>
      <c r="C258" s="193">
        <v>1</v>
      </c>
      <c r="D258" s="193" t="s">
        <v>51</v>
      </c>
      <c r="E258" s="198">
        <v>45118</v>
      </c>
      <c r="F258" s="193" t="s">
        <v>4680</v>
      </c>
      <c r="G258" s="192"/>
      <c r="H258" s="192"/>
      <c r="I258" s="192"/>
      <c r="J258" s="192"/>
      <c r="K258" s="192"/>
      <c r="L258" s="192"/>
      <c r="M258" s="192"/>
      <c r="N258" s="192"/>
      <c r="O258" s="192"/>
      <c r="P258" s="197" t="s">
        <v>5430</v>
      </c>
      <c r="Q258" s="192"/>
      <c r="R258" s="192" t="s">
        <v>151</v>
      </c>
      <c r="S258" s="192"/>
      <c r="T258" s="192"/>
      <c r="U258" s="192"/>
      <c r="V258" s="192"/>
      <c r="W258" s="192"/>
      <c r="X258" s="192"/>
      <c r="Y258" s="192"/>
      <c r="Z258" s="192"/>
      <c r="AA258" s="192"/>
      <c r="BM258" s="90" t="s">
        <v>854</v>
      </c>
    </row>
    <row r="259" spans="1:73" ht="43.2">
      <c r="A259" s="192">
        <v>258</v>
      </c>
      <c r="B259" s="193">
        <v>118143809</v>
      </c>
      <c r="C259" s="193">
        <v>3</v>
      </c>
      <c r="D259" s="193" t="s">
        <v>56</v>
      </c>
      <c r="E259" s="198">
        <v>45118</v>
      </c>
      <c r="F259" s="193" t="s">
        <v>4682</v>
      </c>
      <c r="G259" s="192"/>
      <c r="H259" s="192"/>
      <c r="I259" s="192"/>
      <c r="J259" s="192"/>
      <c r="K259" s="192"/>
      <c r="L259" s="192"/>
      <c r="M259" s="192"/>
      <c r="N259" s="192"/>
      <c r="O259" s="192"/>
      <c r="P259" s="196" t="s">
        <v>4836</v>
      </c>
      <c r="Q259" s="192"/>
      <c r="R259" s="192" t="s">
        <v>150</v>
      </c>
      <c r="S259" s="192" t="s">
        <v>166</v>
      </c>
      <c r="T259" s="192" t="s">
        <v>164</v>
      </c>
      <c r="U259" s="192"/>
      <c r="V259" s="192"/>
      <c r="W259" s="192"/>
      <c r="X259" s="192"/>
      <c r="Y259" s="192"/>
      <c r="Z259" s="192"/>
      <c r="AA259" s="192"/>
      <c r="BM259" s="90" t="s">
        <v>2772</v>
      </c>
      <c r="BN259" s="90" t="s">
        <v>1859</v>
      </c>
      <c r="BO259" s="90" t="s">
        <v>3432</v>
      </c>
    </row>
    <row r="260" spans="1:73" ht="57.6">
      <c r="A260" s="192">
        <v>259</v>
      </c>
      <c r="B260" s="193">
        <v>118351329</v>
      </c>
      <c r="C260" s="193">
        <v>3</v>
      </c>
      <c r="D260" s="193" t="s">
        <v>56</v>
      </c>
      <c r="E260" s="198">
        <v>45118</v>
      </c>
      <c r="F260" s="193" t="s">
        <v>4679</v>
      </c>
      <c r="G260" s="192"/>
      <c r="H260" s="192"/>
      <c r="I260" s="192"/>
      <c r="J260" s="192"/>
      <c r="K260" s="192"/>
      <c r="L260" s="192"/>
      <c r="M260" s="192"/>
      <c r="N260" s="192"/>
      <c r="O260" s="192"/>
      <c r="P260" s="196" t="s">
        <v>5431</v>
      </c>
      <c r="Q260" s="192"/>
      <c r="R260" s="192" t="s">
        <v>154</v>
      </c>
      <c r="S260" s="192"/>
      <c r="T260" s="192"/>
      <c r="U260" s="192"/>
      <c r="V260" s="192"/>
      <c r="W260" s="192"/>
      <c r="X260" s="192"/>
      <c r="Y260" s="192"/>
      <c r="Z260" s="192"/>
      <c r="AA260" s="192"/>
      <c r="BM260" s="90" t="s">
        <v>506</v>
      </c>
    </row>
    <row r="261" spans="1:73" ht="72">
      <c r="A261" s="192">
        <v>260</v>
      </c>
      <c r="B261" s="193">
        <v>118351329</v>
      </c>
      <c r="C261" s="193">
        <v>4</v>
      </c>
      <c r="D261" s="193" t="s">
        <v>56</v>
      </c>
      <c r="E261" s="198">
        <v>45118</v>
      </c>
      <c r="F261" s="193" t="s">
        <v>4679</v>
      </c>
      <c r="G261" s="192"/>
      <c r="H261" s="192"/>
      <c r="I261" s="192"/>
      <c r="J261" s="192"/>
      <c r="K261" s="192"/>
      <c r="L261" s="192"/>
      <c r="M261" s="192"/>
      <c r="N261" s="192"/>
      <c r="O261" s="192"/>
      <c r="P261" s="196" t="s">
        <v>4837</v>
      </c>
      <c r="Q261" s="192"/>
      <c r="R261" s="192" t="s">
        <v>2467</v>
      </c>
      <c r="S261" s="192"/>
      <c r="T261" s="192"/>
      <c r="U261" s="192"/>
      <c r="V261" s="192"/>
      <c r="W261" s="192"/>
      <c r="X261" s="192"/>
      <c r="Y261" s="192"/>
      <c r="Z261" s="192"/>
      <c r="AA261" s="192"/>
      <c r="BM261" s="90" t="s">
        <v>2695</v>
      </c>
      <c r="BN261" s="90" t="s">
        <v>173</v>
      </c>
    </row>
    <row r="262" spans="1:73" ht="28.8">
      <c r="A262" s="192">
        <v>261</v>
      </c>
      <c r="B262" s="193">
        <v>127719516</v>
      </c>
      <c r="C262" s="193">
        <v>1</v>
      </c>
      <c r="D262" s="193" t="s">
        <v>56</v>
      </c>
      <c r="E262" s="198">
        <v>45118</v>
      </c>
      <c r="F262" s="193" t="s">
        <v>4682</v>
      </c>
      <c r="G262" s="192"/>
      <c r="H262" s="192"/>
      <c r="I262" s="192"/>
      <c r="J262" s="192"/>
      <c r="K262" s="192"/>
      <c r="L262" s="192"/>
      <c r="M262" s="192"/>
      <c r="N262" s="192"/>
      <c r="O262" s="192"/>
      <c r="P262" s="196" t="s">
        <v>5432</v>
      </c>
      <c r="Q262" s="192"/>
      <c r="R262" s="192" t="s">
        <v>154</v>
      </c>
      <c r="S262" s="192"/>
      <c r="T262" s="192"/>
      <c r="U262" s="192"/>
      <c r="V262" s="192"/>
      <c r="W262" s="192"/>
      <c r="X262" s="192"/>
      <c r="Y262" s="192"/>
      <c r="Z262" s="192"/>
      <c r="AA262" s="192"/>
      <c r="BM262" s="90" t="s">
        <v>2720</v>
      </c>
    </row>
    <row r="263" spans="1:73">
      <c r="A263" s="192">
        <v>262</v>
      </c>
      <c r="B263" s="193">
        <v>129293916</v>
      </c>
      <c r="C263" s="193">
        <v>4</v>
      </c>
      <c r="D263" s="193" t="s">
        <v>56</v>
      </c>
      <c r="E263" s="198">
        <v>45118</v>
      </c>
      <c r="F263" s="193" t="s">
        <v>4680</v>
      </c>
      <c r="G263" s="192"/>
      <c r="H263" s="192"/>
      <c r="I263" s="192"/>
      <c r="J263" s="192"/>
      <c r="K263" s="192"/>
      <c r="L263" s="192"/>
      <c r="M263" s="192"/>
      <c r="N263" s="192"/>
      <c r="O263" s="192"/>
      <c r="P263" s="196" t="s">
        <v>5613</v>
      </c>
      <c r="Q263" s="192"/>
      <c r="R263" s="192" t="s">
        <v>5560</v>
      </c>
      <c r="S263" s="192"/>
      <c r="T263" s="192"/>
      <c r="U263" s="192"/>
      <c r="V263" s="192"/>
      <c r="W263" s="192"/>
      <c r="X263" s="192"/>
      <c r="Y263" s="192"/>
      <c r="Z263" s="192"/>
      <c r="AA263" s="192"/>
      <c r="BM263" s="90" t="s">
        <v>5580</v>
      </c>
    </row>
    <row r="264" spans="1:73">
      <c r="A264" s="192">
        <v>263</v>
      </c>
      <c r="B264" s="193">
        <v>131104622</v>
      </c>
      <c r="C264" s="193">
        <v>4</v>
      </c>
      <c r="D264" s="193" t="s">
        <v>56</v>
      </c>
      <c r="E264" s="198">
        <v>45118</v>
      </c>
      <c r="F264" s="193" t="s">
        <v>4679</v>
      </c>
      <c r="G264" s="192"/>
      <c r="H264" s="192"/>
      <c r="I264" s="192"/>
      <c r="J264" s="192"/>
      <c r="K264" s="192"/>
      <c r="L264" s="192"/>
      <c r="M264" s="192"/>
      <c r="N264" s="192"/>
      <c r="O264" s="192"/>
      <c r="P264" s="197" t="s">
        <v>4838</v>
      </c>
      <c r="Q264" s="192"/>
      <c r="R264" s="192" t="s">
        <v>671</v>
      </c>
      <c r="S264" s="192"/>
      <c r="T264" s="192"/>
      <c r="U264" s="192"/>
      <c r="V264" s="192"/>
      <c r="W264" s="192"/>
      <c r="X264" s="192"/>
      <c r="Y264" s="192"/>
      <c r="Z264" s="192"/>
      <c r="AA264" s="192"/>
      <c r="BM264" s="90" t="s">
        <v>2638</v>
      </c>
      <c r="BN264" s="90" t="s">
        <v>2639</v>
      </c>
    </row>
    <row r="265" spans="1:73">
      <c r="A265" s="192">
        <v>264</v>
      </c>
      <c r="B265" s="193">
        <v>131106049</v>
      </c>
      <c r="C265" s="193">
        <v>4</v>
      </c>
      <c r="D265" s="193" t="s">
        <v>51</v>
      </c>
      <c r="E265" s="198">
        <v>45118</v>
      </c>
      <c r="F265" s="193" t="s">
        <v>4679</v>
      </c>
      <c r="G265" s="192"/>
      <c r="H265" s="192"/>
      <c r="I265" s="192"/>
      <c r="J265" s="192"/>
      <c r="K265" s="192"/>
      <c r="L265" s="192"/>
      <c r="M265" s="192"/>
      <c r="N265" s="192"/>
      <c r="O265" s="192"/>
      <c r="P265" s="196" t="s">
        <v>4217</v>
      </c>
      <c r="Q265" s="192"/>
      <c r="R265" s="192" t="s">
        <v>86</v>
      </c>
      <c r="S265" s="192"/>
      <c r="T265" s="192"/>
      <c r="U265" s="192"/>
      <c r="V265" s="192"/>
      <c r="W265" s="192"/>
      <c r="X265" s="192"/>
      <c r="Y265" s="192"/>
      <c r="Z265" s="192"/>
      <c r="AA265" s="192"/>
    </row>
    <row r="266" spans="1:73">
      <c r="A266" s="192">
        <v>265</v>
      </c>
      <c r="B266" s="193">
        <v>20000849</v>
      </c>
      <c r="C266" s="193">
        <v>5</v>
      </c>
      <c r="D266" s="193" t="s">
        <v>51</v>
      </c>
      <c r="E266" s="198">
        <v>45108</v>
      </c>
      <c r="F266" s="193" t="s">
        <v>4679</v>
      </c>
      <c r="G266" s="192"/>
      <c r="H266" s="192"/>
      <c r="I266" s="192"/>
      <c r="J266" s="192"/>
      <c r="K266" s="192"/>
      <c r="L266" s="192"/>
      <c r="M266" s="192"/>
      <c r="N266" s="192"/>
      <c r="O266" s="192"/>
      <c r="P266" s="196" t="s">
        <v>4839</v>
      </c>
      <c r="Q266" s="192"/>
      <c r="R266" s="192" t="s">
        <v>154</v>
      </c>
      <c r="S266" s="192"/>
      <c r="T266" s="192"/>
      <c r="U266" s="192"/>
      <c r="V266" s="192"/>
      <c r="W266" s="192"/>
      <c r="X266" s="192"/>
      <c r="Y266" s="192"/>
      <c r="Z266" s="192"/>
      <c r="AA266" s="192"/>
      <c r="BM266" s="90" t="s">
        <v>506</v>
      </c>
    </row>
    <row r="267" spans="1:73" ht="28.8">
      <c r="A267" s="192">
        <v>266</v>
      </c>
      <c r="B267" s="193">
        <v>200395946</v>
      </c>
      <c r="C267" s="193">
        <v>5</v>
      </c>
      <c r="D267" s="193" t="s">
        <v>51</v>
      </c>
      <c r="E267" s="198">
        <v>45108</v>
      </c>
      <c r="F267" s="193" t="s">
        <v>4679</v>
      </c>
      <c r="G267" s="192"/>
      <c r="H267" s="192"/>
      <c r="I267" s="192"/>
      <c r="J267" s="192"/>
      <c r="K267" s="192"/>
      <c r="L267" s="192"/>
      <c r="M267" s="192"/>
      <c r="N267" s="192"/>
      <c r="O267" s="192"/>
      <c r="P267" s="196" t="s">
        <v>5433</v>
      </c>
      <c r="Q267" s="192"/>
      <c r="R267" s="192" t="s">
        <v>551</v>
      </c>
      <c r="S267" s="192" t="s">
        <v>150</v>
      </c>
      <c r="T267" s="192" t="s">
        <v>165</v>
      </c>
      <c r="U267" s="192" t="s">
        <v>2467</v>
      </c>
      <c r="V267" s="192"/>
      <c r="W267" s="192"/>
      <c r="X267" s="192"/>
      <c r="Y267" s="192"/>
      <c r="Z267" s="192"/>
      <c r="AA267" s="192"/>
      <c r="BM267" s="90" t="s">
        <v>2150</v>
      </c>
      <c r="BN267" s="90" t="s">
        <v>1942</v>
      </c>
      <c r="BO267" s="90" t="s">
        <v>1464</v>
      </c>
      <c r="BP267" s="90" t="s">
        <v>2695</v>
      </c>
      <c r="BQ267" s="90" t="s">
        <v>173</v>
      </c>
    </row>
    <row r="268" spans="1:73" ht="115.2">
      <c r="A268" s="192">
        <v>267</v>
      </c>
      <c r="B268" s="193">
        <v>200395946</v>
      </c>
      <c r="C268" s="193">
        <v>3</v>
      </c>
      <c r="D268" s="193" t="s">
        <v>56</v>
      </c>
      <c r="E268" s="198">
        <v>45108</v>
      </c>
      <c r="F268" s="193" t="s">
        <v>4679</v>
      </c>
      <c r="G268" s="192"/>
      <c r="H268" s="192"/>
      <c r="I268" s="192"/>
      <c r="J268" s="192"/>
      <c r="K268" s="192"/>
      <c r="L268" s="192"/>
      <c r="M268" s="192"/>
      <c r="N268" s="192"/>
      <c r="O268" s="192"/>
      <c r="P268" s="196" t="s">
        <v>4840</v>
      </c>
      <c r="Q268" s="192"/>
      <c r="R268" s="192" t="s">
        <v>551</v>
      </c>
      <c r="S268" s="192" t="s">
        <v>174</v>
      </c>
      <c r="T268" s="192" t="s">
        <v>154</v>
      </c>
      <c r="U268" s="192" t="s">
        <v>165</v>
      </c>
      <c r="V268" s="192" t="s">
        <v>671</v>
      </c>
      <c r="W268" s="192" t="s">
        <v>3157</v>
      </c>
      <c r="X268" s="192" t="s">
        <v>507</v>
      </c>
      <c r="Y268" s="192"/>
      <c r="Z268" s="192"/>
      <c r="AA268" s="192"/>
      <c r="BM268" s="90" t="s">
        <v>2148</v>
      </c>
      <c r="BN268" s="90" t="s">
        <v>2150</v>
      </c>
      <c r="BO268" s="90" t="s">
        <v>2751</v>
      </c>
      <c r="BP268" s="90" t="s">
        <v>506</v>
      </c>
      <c r="BQ268" s="90" t="s">
        <v>1463</v>
      </c>
      <c r="BR268" s="90" t="s">
        <v>2017</v>
      </c>
      <c r="BS268" s="90" t="s">
        <v>176</v>
      </c>
      <c r="BT268" s="90" t="s">
        <v>1107</v>
      </c>
      <c r="BU268" s="90" t="s">
        <v>3575</v>
      </c>
    </row>
    <row r="269" spans="1:73" ht="43.2">
      <c r="A269" s="192">
        <v>268</v>
      </c>
      <c r="B269" s="193">
        <v>200395946</v>
      </c>
      <c r="C269" s="193">
        <v>3</v>
      </c>
      <c r="D269" s="193" t="s">
        <v>56</v>
      </c>
      <c r="E269" s="198">
        <v>45108</v>
      </c>
      <c r="F269" s="193" t="s">
        <v>4679</v>
      </c>
      <c r="G269" s="192"/>
      <c r="H269" s="192"/>
      <c r="I269" s="192"/>
      <c r="J269" s="192"/>
      <c r="K269" s="192"/>
      <c r="L269" s="192"/>
      <c r="M269" s="192"/>
      <c r="N269" s="192"/>
      <c r="O269" s="192"/>
      <c r="P269" s="196" t="s">
        <v>5169</v>
      </c>
      <c r="Q269" s="192"/>
      <c r="R269" s="192" t="s">
        <v>154</v>
      </c>
      <c r="S269" s="192" t="s">
        <v>164</v>
      </c>
      <c r="T269" s="192"/>
      <c r="U269" s="192"/>
      <c r="V269" s="192"/>
      <c r="W269" s="192"/>
      <c r="X269" s="192"/>
      <c r="Y269" s="192"/>
      <c r="Z269" s="192"/>
      <c r="AA269" s="192"/>
      <c r="BM269" s="90" t="s">
        <v>506</v>
      </c>
      <c r="BN269" s="90" t="s">
        <v>5157</v>
      </c>
    </row>
    <row r="270" spans="1:73">
      <c r="A270" s="192">
        <v>269</v>
      </c>
      <c r="B270" s="193">
        <v>200802953</v>
      </c>
      <c r="C270" s="193">
        <v>3</v>
      </c>
      <c r="D270" s="193" t="s">
        <v>56</v>
      </c>
      <c r="E270" s="198">
        <v>45108</v>
      </c>
      <c r="F270" s="193" t="s">
        <v>4679</v>
      </c>
      <c r="G270" s="192"/>
      <c r="H270" s="192"/>
      <c r="I270" s="192"/>
      <c r="J270" s="192"/>
      <c r="K270" s="192"/>
      <c r="L270" s="192"/>
      <c r="M270" s="192"/>
      <c r="N270" s="192"/>
      <c r="O270" s="192"/>
      <c r="P270" s="196" t="s">
        <v>4841</v>
      </c>
      <c r="Q270" s="192"/>
      <c r="R270" s="192" t="s">
        <v>174</v>
      </c>
      <c r="S270" s="192"/>
      <c r="T270" s="192"/>
      <c r="U270" s="192"/>
      <c r="V270" s="192"/>
      <c r="W270" s="192"/>
      <c r="X270" s="192"/>
      <c r="Y270" s="192"/>
      <c r="Z270" s="192"/>
      <c r="AA270" s="192"/>
      <c r="BM270" s="90" t="s">
        <v>1777</v>
      </c>
    </row>
    <row r="271" spans="1:73" ht="28.8">
      <c r="A271" s="192">
        <v>270</v>
      </c>
      <c r="B271" s="193">
        <v>200802956</v>
      </c>
      <c r="C271" s="193">
        <v>4</v>
      </c>
      <c r="D271" s="193" t="s">
        <v>56</v>
      </c>
      <c r="E271" s="198">
        <v>45108</v>
      </c>
      <c r="F271" s="193" t="s">
        <v>4679</v>
      </c>
      <c r="G271" s="192"/>
      <c r="H271" s="192"/>
      <c r="I271" s="192"/>
      <c r="J271" s="192"/>
      <c r="K271" s="192"/>
      <c r="L271" s="192"/>
      <c r="M271" s="192"/>
      <c r="N271" s="192"/>
      <c r="O271" s="192"/>
      <c r="P271" s="196" t="s">
        <v>5434</v>
      </c>
      <c r="Q271" s="192"/>
      <c r="R271" s="192" t="s">
        <v>154</v>
      </c>
      <c r="S271" s="192" t="s">
        <v>3127</v>
      </c>
      <c r="T271" s="192"/>
      <c r="U271" s="192"/>
      <c r="V271" s="192"/>
      <c r="W271" s="192"/>
      <c r="X271" s="192"/>
      <c r="Y271" s="192"/>
      <c r="Z271" s="192"/>
      <c r="AA271" s="192"/>
      <c r="BM271" s="90" t="s">
        <v>506</v>
      </c>
      <c r="BN271" s="90" t="s">
        <v>3394</v>
      </c>
    </row>
    <row r="272" spans="1:73">
      <c r="A272" s="192">
        <v>271</v>
      </c>
      <c r="B272" s="193">
        <v>200802956</v>
      </c>
      <c r="C272" s="193">
        <v>4</v>
      </c>
      <c r="D272" s="193" t="s">
        <v>51</v>
      </c>
      <c r="E272" s="198">
        <v>45108</v>
      </c>
      <c r="F272" s="193" t="s">
        <v>4679</v>
      </c>
      <c r="G272" s="192"/>
      <c r="H272" s="192"/>
      <c r="I272" s="192"/>
      <c r="J272" s="192"/>
      <c r="K272" s="192"/>
      <c r="L272" s="192"/>
      <c r="M272" s="192"/>
      <c r="N272" s="192"/>
      <c r="O272" s="192"/>
      <c r="P272" s="196" t="s">
        <v>4222</v>
      </c>
      <c r="Q272" s="192"/>
      <c r="R272" s="192" t="s">
        <v>86</v>
      </c>
      <c r="S272" s="192"/>
      <c r="T272" s="192"/>
      <c r="U272" s="192"/>
      <c r="V272" s="192"/>
      <c r="W272" s="192"/>
      <c r="X272" s="192"/>
      <c r="Y272" s="192"/>
      <c r="Z272" s="192"/>
      <c r="AA272" s="192"/>
    </row>
    <row r="273" spans="1:70">
      <c r="A273" s="192">
        <v>272</v>
      </c>
      <c r="B273" s="193">
        <v>200816842</v>
      </c>
      <c r="C273" s="193">
        <v>1</v>
      </c>
      <c r="D273" s="193" t="s">
        <v>56</v>
      </c>
      <c r="E273" s="198">
        <v>45108</v>
      </c>
      <c r="F273" s="193" t="s">
        <v>4686</v>
      </c>
      <c r="G273" s="192"/>
      <c r="H273" s="192"/>
      <c r="I273" s="192"/>
      <c r="J273" s="192"/>
      <c r="K273" s="192"/>
      <c r="L273" s="192"/>
      <c r="M273" s="192"/>
      <c r="N273" s="192"/>
      <c r="O273" s="192"/>
      <c r="P273" s="196" t="s">
        <v>4842</v>
      </c>
      <c r="Q273" s="192"/>
      <c r="R273" s="192" t="s">
        <v>671</v>
      </c>
      <c r="S273" s="192"/>
      <c r="T273" s="192"/>
      <c r="U273" s="192"/>
      <c r="V273" s="192"/>
      <c r="W273" s="192"/>
      <c r="X273" s="192"/>
      <c r="Y273" s="192"/>
      <c r="Z273" s="192"/>
      <c r="AA273" s="192"/>
      <c r="BM273" s="90" t="s">
        <v>176</v>
      </c>
    </row>
    <row r="274" spans="1:70" ht="100.8">
      <c r="A274" s="192">
        <v>273</v>
      </c>
      <c r="B274" s="193">
        <v>200826917</v>
      </c>
      <c r="C274" s="193">
        <v>3</v>
      </c>
      <c r="D274" s="193" t="s">
        <v>56</v>
      </c>
      <c r="E274" s="198">
        <v>45108</v>
      </c>
      <c r="F274" s="193" t="s">
        <v>4679</v>
      </c>
      <c r="G274" s="192"/>
      <c r="H274" s="192"/>
      <c r="I274" s="192"/>
      <c r="J274" s="192"/>
      <c r="K274" s="192"/>
      <c r="L274" s="192"/>
      <c r="M274" s="192"/>
      <c r="N274" s="192"/>
      <c r="O274" s="192"/>
      <c r="P274" s="196" t="s">
        <v>5718</v>
      </c>
      <c r="Q274" s="192"/>
      <c r="R274" s="192" t="s">
        <v>551</v>
      </c>
      <c r="S274" s="192" t="s">
        <v>150</v>
      </c>
      <c r="T274" s="192" t="s">
        <v>159</v>
      </c>
      <c r="U274" s="192"/>
      <c r="V274" s="192"/>
      <c r="W274" s="192"/>
      <c r="X274" s="192"/>
      <c r="Y274" s="192"/>
      <c r="Z274" s="192"/>
      <c r="AA274" s="192"/>
      <c r="BM274" s="90" t="s">
        <v>2151</v>
      </c>
      <c r="BN274" s="90" t="s">
        <v>1612</v>
      </c>
      <c r="BO274" s="90" t="s">
        <v>1942</v>
      </c>
      <c r="BP274" s="90" t="s">
        <v>2277</v>
      </c>
    </row>
    <row r="275" spans="1:70">
      <c r="A275" s="192">
        <v>274</v>
      </c>
      <c r="B275" s="193">
        <v>200828450</v>
      </c>
      <c r="C275" s="193">
        <v>4</v>
      </c>
      <c r="D275" s="193" t="s">
        <v>51</v>
      </c>
      <c r="E275" s="198">
        <v>45108</v>
      </c>
      <c r="F275" s="193" t="s">
        <v>4679</v>
      </c>
      <c r="G275" s="192"/>
      <c r="H275" s="192"/>
      <c r="I275" s="192"/>
      <c r="J275" s="192"/>
      <c r="K275" s="192"/>
      <c r="L275" s="192"/>
      <c r="M275" s="192"/>
      <c r="N275" s="192"/>
      <c r="O275" s="192"/>
      <c r="P275" s="197" t="s">
        <v>4843</v>
      </c>
      <c r="Q275" s="192"/>
      <c r="R275" s="192" t="s">
        <v>157</v>
      </c>
      <c r="S275" s="192" t="s">
        <v>671</v>
      </c>
      <c r="T275" s="192" t="s">
        <v>655</v>
      </c>
      <c r="U275" s="192" t="s">
        <v>193</v>
      </c>
      <c r="V275" s="192"/>
      <c r="W275" s="192"/>
      <c r="X275" s="192"/>
      <c r="Y275" s="192"/>
      <c r="Z275" s="192"/>
      <c r="AA275" s="192"/>
      <c r="BM275" s="90" t="s">
        <v>1513</v>
      </c>
      <c r="BN275" s="90" t="s">
        <v>2530</v>
      </c>
      <c r="BO275" s="90" t="s">
        <v>1758</v>
      </c>
      <c r="BP275" s="90" t="s">
        <v>2896</v>
      </c>
    </row>
    <row r="276" spans="1:70" ht="72">
      <c r="A276" s="192">
        <v>275</v>
      </c>
      <c r="B276" s="193">
        <v>200883492</v>
      </c>
      <c r="C276" s="193">
        <v>3</v>
      </c>
      <c r="D276" s="193" t="s">
        <v>56</v>
      </c>
      <c r="E276" s="198">
        <v>45108</v>
      </c>
      <c r="F276" s="193" t="s">
        <v>4679</v>
      </c>
      <c r="G276" s="192"/>
      <c r="H276" s="192"/>
      <c r="I276" s="192"/>
      <c r="J276" s="192"/>
      <c r="K276" s="192"/>
      <c r="L276" s="192"/>
      <c r="M276" s="192"/>
      <c r="N276" s="192"/>
      <c r="O276" s="192"/>
      <c r="P276" s="196" t="s">
        <v>4844</v>
      </c>
      <c r="Q276" s="192"/>
      <c r="R276" s="192" t="s">
        <v>151</v>
      </c>
      <c r="S276" s="192" t="s">
        <v>178</v>
      </c>
      <c r="T276" s="192" t="s">
        <v>165</v>
      </c>
      <c r="U276" s="192" t="s">
        <v>155</v>
      </c>
      <c r="V276" s="192"/>
      <c r="W276" s="192"/>
      <c r="X276" s="192"/>
      <c r="Y276" s="192"/>
      <c r="Z276" s="192"/>
      <c r="AA276" s="192"/>
      <c r="BM276" s="90" t="s">
        <v>1095</v>
      </c>
      <c r="BN276" s="90" t="s">
        <v>1119</v>
      </c>
      <c r="BO276" s="90" t="s">
        <v>1317</v>
      </c>
      <c r="BP276" s="90" t="s">
        <v>2998</v>
      </c>
    </row>
    <row r="277" spans="1:70" ht="28.8">
      <c r="A277" s="192">
        <v>276</v>
      </c>
      <c r="B277" s="193">
        <v>33000198</v>
      </c>
      <c r="C277" s="193">
        <v>3</v>
      </c>
      <c r="D277" s="193" t="s">
        <v>56</v>
      </c>
      <c r="E277" s="198">
        <v>45108</v>
      </c>
      <c r="F277" s="193" t="s">
        <v>4680</v>
      </c>
      <c r="G277" s="192"/>
      <c r="H277" s="192"/>
      <c r="I277" s="192"/>
      <c r="J277" s="192"/>
      <c r="K277" s="192"/>
      <c r="L277" s="192"/>
      <c r="M277" s="192"/>
      <c r="N277" s="192"/>
      <c r="O277" s="192"/>
      <c r="P277" s="197" t="s">
        <v>4845</v>
      </c>
      <c r="Q277" s="192"/>
      <c r="R277" s="192" t="s">
        <v>154</v>
      </c>
      <c r="S277" s="192"/>
      <c r="T277" s="192"/>
      <c r="U277" s="192"/>
      <c r="V277" s="192"/>
      <c r="W277" s="192"/>
      <c r="X277" s="192"/>
      <c r="Y277" s="192"/>
      <c r="Z277" s="192"/>
      <c r="AA277" s="192"/>
      <c r="BM277" s="90" t="s">
        <v>1952</v>
      </c>
    </row>
    <row r="278" spans="1:70" ht="28.8">
      <c r="A278" s="192">
        <v>277</v>
      </c>
      <c r="B278" s="193">
        <v>33000209</v>
      </c>
      <c r="C278" s="193">
        <v>3</v>
      </c>
      <c r="D278" s="193" t="s">
        <v>56</v>
      </c>
      <c r="E278" s="198">
        <v>45108</v>
      </c>
      <c r="F278" s="193" t="s">
        <v>4680</v>
      </c>
      <c r="G278" s="192"/>
      <c r="H278" s="192"/>
      <c r="I278" s="192"/>
      <c r="J278" s="192"/>
      <c r="K278" s="192"/>
      <c r="L278" s="192"/>
      <c r="M278" s="192"/>
      <c r="N278" s="192"/>
      <c r="O278" s="192"/>
      <c r="P278" s="196" t="s">
        <v>4846</v>
      </c>
      <c r="Q278" s="192"/>
      <c r="R278" s="192" t="s">
        <v>178</v>
      </c>
      <c r="S278" s="192" t="s">
        <v>165</v>
      </c>
      <c r="T278" s="192" t="s">
        <v>164</v>
      </c>
      <c r="U278" s="192" t="s">
        <v>655</v>
      </c>
      <c r="V278" s="192"/>
      <c r="W278" s="192"/>
      <c r="X278" s="192"/>
      <c r="Y278" s="192"/>
      <c r="Z278" s="192"/>
      <c r="AA278" s="192"/>
      <c r="BM278" s="90" t="s">
        <v>1119</v>
      </c>
      <c r="BN278" s="90" t="s">
        <v>1302</v>
      </c>
      <c r="BO278" s="90" t="s">
        <v>3463</v>
      </c>
      <c r="BP278" s="90" t="s">
        <v>216</v>
      </c>
      <c r="BQ278" s="90" t="s">
        <v>1835</v>
      </c>
      <c r="BR278" s="90" t="s">
        <v>3154</v>
      </c>
    </row>
    <row r="279" spans="1:70" ht="28.8">
      <c r="A279" s="192">
        <v>278</v>
      </c>
      <c r="B279" s="193">
        <v>33000209</v>
      </c>
      <c r="C279" s="193">
        <v>1</v>
      </c>
      <c r="D279" s="193" t="s">
        <v>51</v>
      </c>
      <c r="E279" s="198">
        <v>45108</v>
      </c>
      <c r="F279" s="193" t="s">
        <v>4680</v>
      </c>
      <c r="G279" s="192"/>
      <c r="H279" s="192"/>
      <c r="I279" s="192"/>
      <c r="J279" s="192"/>
      <c r="K279" s="192"/>
      <c r="L279" s="192"/>
      <c r="M279" s="192"/>
      <c r="N279" s="192"/>
      <c r="O279" s="192"/>
      <c r="P279" s="196" t="s">
        <v>5614</v>
      </c>
      <c r="Q279" s="192"/>
      <c r="R279" s="192" t="s">
        <v>3127</v>
      </c>
      <c r="S279" s="192"/>
      <c r="T279" s="192"/>
      <c r="U279" s="192"/>
      <c r="V279" s="192"/>
      <c r="W279" s="192"/>
      <c r="X279" s="192"/>
      <c r="Y279" s="192"/>
      <c r="Z279" s="192"/>
      <c r="AA279" s="192"/>
      <c r="BM279" s="90" t="s">
        <v>5581</v>
      </c>
    </row>
    <row r="280" spans="1:70" ht="28.8">
      <c r="A280" s="192">
        <v>279</v>
      </c>
      <c r="B280" s="193">
        <v>33000222</v>
      </c>
      <c r="C280" s="193">
        <v>3</v>
      </c>
      <c r="D280" s="193" t="s">
        <v>56</v>
      </c>
      <c r="E280" s="198">
        <v>45108</v>
      </c>
      <c r="F280" s="193" t="s">
        <v>4680</v>
      </c>
      <c r="G280" s="192"/>
      <c r="H280" s="192"/>
      <c r="I280" s="192"/>
      <c r="J280" s="192"/>
      <c r="K280" s="192"/>
      <c r="L280" s="192"/>
      <c r="M280" s="192"/>
      <c r="N280" s="192"/>
      <c r="O280" s="192"/>
      <c r="P280" s="196" t="s">
        <v>4847</v>
      </c>
      <c r="Q280" s="192"/>
      <c r="R280" s="192" t="s">
        <v>671</v>
      </c>
      <c r="S280" s="192"/>
      <c r="T280" s="192"/>
      <c r="U280" s="192"/>
      <c r="V280" s="192"/>
      <c r="W280" s="192"/>
      <c r="X280" s="192"/>
      <c r="Y280" s="192"/>
      <c r="Z280" s="192"/>
      <c r="AA280" s="192"/>
      <c r="BM280" s="90" t="s">
        <v>2507</v>
      </c>
      <c r="BN280" s="90" t="s">
        <v>534</v>
      </c>
    </row>
    <row r="281" spans="1:70" ht="28.8">
      <c r="A281" s="192">
        <v>280</v>
      </c>
      <c r="B281" s="193">
        <v>40000210</v>
      </c>
      <c r="C281" s="193">
        <v>3</v>
      </c>
      <c r="D281" s="193" t="s">
        <v>56</v>
      </c>
      <c r="E281" s="198">
        <v>45108</v>
      </c>
      <c r="F281" s="193" t="s">
        <v>4679</v>
      </c>
      <c r="G281" s="192"/>
      <c r="H281" s="192"/>
      <c r="I281" s="192"/>
      <c r="J281" s="192"/>
      <c r="K281" s="192"/>
      <c r="L281" s="192"/>
      <c r="M281" s="192"/>
      <c r="N281" s="192"/>
      <c r="O281" s="192"/>
      <c r="P281" s="196" t="s">
        <v>4848</v>
      </c>
      <c r="Q281" s="192"/>
      <c r="R281" s="192" t="s">
        <v>154</v>
      </c>
      <c r="S281" s="192" t="s">
        <v>165</v>
      </c>
      <c r="T281" s="192" t="s">
        <v>159</v>
      </c>
      <c r="U281" s="192"/>
      <c r="V281" s="192"/>
      <c r="W281" s="192"/>
      <c r="X281" s="192"/>
      <c r="Y281" s="192"/>
      <c r="Z281" s="192"/>
      <c r="AA281" s="192"/>
      <c r="BM281" s="90" t="s">
        <v>1657</v>
      </c>
      <c r="BN281" s="90" t="s">
        <v>2069</v>
      </c>
      <c r="BO281" s="90" t="s">
        <v>1463</v>
      </c>
      <c r="BP281" s="90" t="s">
        <v>2403</v>
      </c>
    </row>
    <row r="282" spans="1:70">
      <c r="A282" s="192">
        <v>281</v>
      </c>
      <c r="B282" s="193">
        <v>40000210</v>
      </c>
      <c r="C282" s="193">
        <v>4</v>
      </c>
      <c r="D282" s="193" t="s">
        <v>56</v>
      </c>
      <c r="E282" s="198">
        <v>45108</v>
      </c>
      <c r="F282" s="193" t="s">
        <v>4679</v>
      </c>
      <c r="G282" s="192"/>
      <c r="H282" s="192"/>
      <c r="I282" s="192"/>
      <c r="J282" s="192"/>
      <c r="K282" s="192"/>
      <c r="L282" s="192"/>
      <c r="M282" s="192"/>
      <c r="N282" s="192"/>
      <c r="O282" s="192"/>
      <c r="P282" s="196" t="s">
        <v>4849</v>
      </c>
      <c r="Q282" s="192"/>
      <c r="R282" s="192" t="s">
        <v>159</v>
      </c>
      <c r="S282" s="192"/>
      <c r="T282" s="192"/>
      <c r="U282" s="192"/>
      <c r="V282" s="192"/>
      <c r="W282" s="192"/>
      <c r="X282" s="192"/>
      <c r="Y282" s="192"/>
      <c r="Z282" s="192"/>
      <c r="AA282" s="192"/>
      <c r="BM282" s="90" t="s">
        <v>2407</v>
      </c>
    </row>
    <row r="283" spans="1:70" ht="28.8">
      <c r="A283" s="192">
        <v>282</v>
      </c>
      <c r="B283" s="193">
        <v>40000392</v>
      </c>
      <c r="C283" s="193">
        <v>1</v>
      </c>
      <c r="D283" s="193" t="s">
        <v>51</v>
      </c>
      <c r="E283" s="198">
        <v>45108</v>
      </c>
      <c r="F283" s="193" t="s">
        <v>4680</v>
      </c>
      <c r="G283" s="192"/>
      <c r="H283" s="192"/>
      <c r="I283" s="192"/>
      <c r="J283" s="192"/>
      <c r="K283" s="192"/>
      <c r="L283" s="192"/>
      <c r="M283" s="192"/>
      <c r="N283" s="192"/>
      <c r="O283" s="192"/>
      <c r="P283" s="196" t="s">
        <v>4850</v>
      </c>
      <c r="Q283" s="192"/>
      <c r="R283" s="192" t="s">
        <v>174</v>
      </c>
      <c r="S283" s="192" t="s">
        <v>3</v>
      </c>
      <c r="T283" s="192" t="s">
        <v>507</v>
      </c>
      <c r="U283" s="192"/>
      <c r="V283" s="192"/>
      <c r="W283" s="192"/>
      <c r="X283" s="192"/>
      <c r="Y283" s="192"/>
      <c r="Z283" s="192"/>
      <c r="AA283" s="192"/>
      <c r="BM283" s="90" t="s">
        <v>1778</v>
      </c>
      <c r="BN283" s="90" t="s">
        <v>1251</v>
      </c>
      <c r="BO283" s="90" t="s">
        <v>3575</v>
      </c>
    </row>
    <row r="284" spans="1:70" ht="28.8">
      <c r="A284" s="192">
        <v>283</v>
      </c>
      <c r="B284" s="193">
        <v>40000394</v>
      </c>
      <c r="C284" s="193">
        <v>2</v>
      </c>
      <c r="D284" s="193" t="s">
        <v>56</v>
      </c>
      <c r="E284" s="198">
        <v>45108</v>
      </c>
      <c r="F284" s="193" t="s">
        <v>4680</v>
      </c>
      <c r="G284" s="192"/>
      <c r="H284" s="192"/>
      <c r="I284" s="192"/>
      <c r="J284" s="192"/>
      <c r="K284" s="192"/>
      <c r="L284" s="192"/>
      <c r="M284" s="192"/>
      <c r="N284" s="192"/>
      <c r="O284" s="192"/>
      <c r="P284" s="196" t="s">
        <v>4851</v>
      </c>
      <c r="Q284" s="192"/>
      <c r="R284" s="192" t="s">
        <v>154</v>
      </c>
      <c r="S284" s="192"/>
      <c r="T284" s="192"/>
      <c r="U284" s="192"/>
      <c r="V284" s="192"/>
      <c r="W284" s="192"/>
      <c r="X284" s="192"/>
      <c r="Y284" s="192"/>
      <c r="Z284" s="192"/>
      <c r="AA284" s="192"/>
      <c r="BM284" s="90" t="s">
        <v>506</v>
      </c>
    </row>
    <row r="285" spans="1:70" ht="28.8">
      <c r="A285" s="192">
        <v>284</v>
      </c>
      <c r="B285" s="193">
        <v>40000395</v>
      </c>
      <c r="C285" s="193">
        <v>4</v>
      </c>
      <c r="D285" s="193" t="s">
        <v>56</v>
      </c>
      <c r="E285" s="198">
        <v>45108</v>
      </c>
      <c r="F285" s="193" t="s">
        <v>4679</v>
      </c>
      <c r="G285" s="192"/>
      <c r="H285" s="192"/>
      <c r="I285" s="192"/>
      <c r="J285" s="192"/>
      <c r="K285" s="192"/>
      <c r="L285" s="192"/>
      <c r="M285" s="192"/>
      <c r="N285" s="192"/>
      <c r="O285" s="192"/>
      <c r="P285" s="196" t="s">
        <v>4852</v>
      </c>
      <c r="Q285" s="192"/>
      <c r="R285" s="192" t="s">
        <v>507</v>
      </c>
      <c r="S285" s="192"/>
      <c r="T285" s="192"/>
      <c r="U285" s="192"/>
      <c r="V285" s="192"/>
      <c r="W285" s="192"/>
      <c r="X285" s="192"/>
      <c r="Y285" s="192"/>
      <c r="Z285" s="192"/>
      <c r="AA285" s="192"/>
      <c r="BM285" s="90" t="s">
        <v>3575</v>
      </c>
    </row>
    <row r="286" spans="1:70" ht="28.8">
      <c r="A286" s="192">
        <v>285</v>
      </c>
      <c r="B286" s="193">
        <v>40000397</v>
      </c>
      <c r="C286" s="193">
        <v>3</v>
      </c>
      <c r="D286" s="193" t="s">
        <v>51</v>
      </c>
      <c r="E286" s="198">
        <v>45108</v>
      </c>
      <c r="F286" s="193" t="s">
        <v>4679</v>
      </c>
      <c r="G286" s="192"/>
      <c r="H286" s="192"/>
      <c r="I286" s="192"/>
      <c r="J286" s="192"/>
      <c r="K286" s="192"/>
      <c r="L286" s="192"/>
      <c r="M286" s="192"/>
      <c r="N286" s="192"/>
      <c r="O286" s="192"/>
      <c r="P286" s="197" t="s">
        <v>5435</v>
      </c>
      <c r="Q286" s="192"/>
      <c r="R286" s="192" t="s">
        <v>154</v>
      </c>
      <c r="S286" s="192"/>
      <c r="T286" s="192"/>
      <c r="U286" s="192"/>
      <c r="V286" s="192"/>
      <c r="W286" s="192"/>
      <c r="X286" s="192"/>
      <c r="Y286" s="192"/>
      <c r="Z286" s="192"/>
      <c r="AA286" s="192"/>
      <c r="BM286" s="90" t="s">
        <v>1656</v>
      </c>
    </row>
    <row r="287" spans="1:70">
      <c r="A287" s="192">
        <v>286</v>
      </c>
      <c r="B287" s="193">
        <v>60000035</v>
      </c>
      <c r="C287" s="193">
        <v>3</v>
      </c>
      <c r="D287" s="193" t="s">
        <v>51</v>
      </c>
      <c r="E287" s="198">
        <v>45108</v>
      </c>
      <c r="F287" s="193" t="s">
        <v>4679</v>
      </c>
      <c r="G287" s="192"/>
      <c r="H287" s="192"/>
      <c r="I287" s="192"/>
      <c r="J287" s="192"/>
      <c r="K287" s="192"/>
      <c r="L287" s="192"/>
      <c r="M287" s="192"/>
      <c r="N287" s="192"/>
      <c r="O287" s="192"/>
      <c r="P287" s="196" t="s">
        <v>4235</v>
      </c>
      <c r="Q287" s="192"/>
      <c r="R287" s="192" t="s">
        <v>86</v>
      </c>
      <c r="S287" s="192"/>
      <c r="T287" s="192"/>
      <c r="U287" s="192"/>
      <c r="V287" s="192"/>
      <c r="W287" s="192"/>
      <c r="X287" s="192"/>
      <c r="Y287" s="192"/>
      <c r="Z287" s="192"/>
      <c r="AA287" s="192"/>
    </row>
    <row r="288" spans="1:70">
      <c r="A288" s="192">
        <v>287</v>
      </c>
      <c r="B288" s="193">
        <v>61000028</v>
      </c>
      <c r="C288" s="193">
        <v>3</v>
      </c>
      <c r="D288" s="193" t="s">
        <v>56</v>
      </c>
      <c r="E288" s="198">
        <v>45108</v>
      </c>
      <c r="F288" s="193" t="s">
        <v>4679</v>
      </c>
      <c r="G288" s="192"/>
      <c r="H288" s="192"/>
      <c r="I288" s="192"/>
      <c r="J288" s="192"/>
      <c r="K288" s="192"/>
      <c r="L288" s="192"/>
      <c r="M288" s="192"/>
      <c r="N288" s="192"/>
      <c r="O288" s="192"/>
      <c r="P288" s="196" t="s">
        <v>4236</v>
      </c>
      <c r="Q288" s="192"/>
      <c r="R288" s="192" t="s">
        <v>86</v>
      </c>
      <c r="S288" s="192"/>
      <c r="T288" s="192"/>
      <c r="U288" s="192"/>
      <c r="V288" s="192"/>
      <c r="W288" s="192"/>
      <c r="X288" s="192"/>
      <c r="Y288" s="192"/>
      <c r="Z288" s="192"/>
      <c r="AA288" s="192"/>
    </row>
    <row r="289" spans="1:70" ht="28.8">
      <c r="A289" s="192">
        <v>288</v>
      </c>
      <c r="B289" s="193">
        <v>71000093</v>
      </c>
      <c r="C289" s="193">
        <v>1</v>
      </c>
      <c r="D289" s="193" t="s">
        <v>56</v>
      </c>
      <c r="E289" s="198">
        <v>45108</v>
      </c>
      <c r="F289" s="193" t="s">
        <v>4679</v>
      </c>
      <c r="G289" s="192"/>
      <c r="H289" s="192"/>
      <c r="I289" s="192"/>
      <c r="J289" s="192"/>
      <c r="K289" s="192"/>
      <c r="L289" s="192"/>
      <c r="M289" s="192"/>
      <c r="N289" s="192"/>
      <c r="O289" s="192"/>
      <c r="P289" s="196" t="s">
        <v>5615</v>
      </c>
      <c r="Q289" s="192"/>
      <c r="R289" s="192" t="s">
        <v>155</v>
      </c>
      <c r="S289" s="192"/>
      <c r="T289" s="192"/>
      <c r="U289" s="192"/>
      <c r="V289" s="192"/>
      <c r="W289" s="192"/>
      <c r="X289" s="192"/>
      <c r="Y289" s="192"/>
      <c r="Z289" s="192"/>
      <c r="AA289" s="192"/>
      <c r="BM289" s="90" t="s">
        <v>5582</v>
      </c>
    </row>
    <row r="290" spans="1:70">
      <c r="A290" s="192">
        <v>289</v>
      </c>
      <c r="B290" s="193">
        <v>72000094</v>
      </c>
      <c r="C290" s="193">
        <v>4</v>
      </c>
      <c r="D290" s="193" t="s">
        <v>51</v>
      </c>
      <c r="E290" s="198">
        <v>45108</v>
      </c>
      <c r="F290" s="193" t="s">
        <v>4679</v>
      </c>
      <c r="G290" s="192"/>
      <c r="H290" s="192"/>
      <c r="I290" s="192"/>
      <c r="J290" s="192"/>
      <c r="K290" s="192"/>
      <c r="L290" s="192"/>
      <c r="M290" s="192"/>
      <c r="N290" s="192"/>
      <c r="O290" s="192"/>
      <c r="P290" s="196" t="s">
        <v>4853</v>
      </c>
      <c r="Q290" s="192"/>
      <c r="R290" s="192" t="s">
        <v>551</v>
      </c>
      <c r="S290" s="192"/>
      <c r="T290" s="192"/>
      <c r="U290" s="192"/>
      <c r="V290" s="192"/>
      <c r="W290" s="192"/>
      <c r="X290" s="192"/>
      <c r="Y290" s="192"/>
      <c r="Z290" s="192"/>
      <c r="AA290" s="192"/>
      <c r="BM290" s="90" t="s">
        <v>2151</v>
      </c>
    </row>
    <row r="291" spans="1:70">
      <c r="A291" s="192">
        <v>290</v>
      </c>
      <c r="B291" s="193">
        <v>72000131</v>
      </c>
      <c r="C291" s="193">
        <v>4</v>
      </c>
      <c r="D291" s="193" t="s">
        <v>56</v>
      </c>
      <c r="E291" s="198">
        <v>45108</v>
      </c>
      <c r="F291" s="193" t="s">
        <v>4679</v>
      </c>
      <c r="G291" s="192"/>
      <c r="H291" s="192"/>
      <c r="I291" s="192"/>
      <c r="J291" s="192"/>
      <c r="K291" s="192"/>
      <c r="L291" s="192"/>
      <c r="M291" s="192"/>
      <c r="N291" s="192"/>
      <c r="O291" s="192"/>
      <c r="P291" s="196" t="s">
        <v>4854</v>
      </c>
      <c r="Q291" s="192"/>
      <c r="R291" s="192" t="s">
        <v>671</v>
      </c>
      <c r="S291" s="192" t="s">
        <v>159</v>
      </c>
      <c r="T291" s="192"/>
      <c r="U291" s="192"/>
      <c r="V291" s="192"/>
      <c r="W291" s="192"/>
      <c r="X291" s="192"/>
      <c r="Y291" s="192"/>
      <c r="Z291" s="192"/>
      <c r="AA291" s="192"/>
      <c r="BM291" s="90" t="s">
        <v>176</v>
      </c>
      <c r="BN291" s="90" t="s">
        <v>3784</v>
      </c>
    </row>
    <row r="292" spans="1:70" ht="28.8">
      <c r="A292" s="192">
        <v>291</v>
      </c>
      <c r="B292" s="193">
        <v>11712</v>
      </c>
      <c r="C292" s="193">
        <v>4</v>
      </c>
      <c r="D292" s="193" t="s">
        <v>56</v>
      </c>
      <c r="E292" s="198">
        <v>45108</v>
      </c>
      <c r="F292" s="193" t="s">
        <v>4679</v>
      </c>
      <c r="G292" s="192"/>
      <c r="H292" s="192"/>
      <c r="I292" s="192"/>
      <c r="J292" s="192"/>
      <c r="K292" s="192"/>
      <c r="L292" s="192"/>
      <c r="M292" s="192"/>
      <c r="N292" s="192"/>
      <c r="O292" s="192"/>
      <c r="P292" s="196" t="s">
        <v>4855</v>
      </c>
      <c r="Q292" s="192"/>
      <c r="R292" s="192" t="s">
        <v>165</v>
      </c>
      <c r="S292" s="192" t="s">
        <v>2467</v>
      </c>
      <c r="T292" s="192"/>
      <c r="U292" s="192"/>
      <c r="V292" s="192"/>
      <c r="W292" s="192"/>
      <c r="X292" s="192"/>
      <c r="Y292" s="192"/>
      <c r="Z292" s="192"/>
      <c r="AA292" s="192"/>
      <c r="BM292" s="90" t="s">
        <v>2136</v>
      </c>
      <c r="BN292" s="90" t="s">
        <v>2695</v>
      </c>
    </row>
    <row r="293" spans="1:70">
      <c r="A293" s="192">
        <v>292</v>
      </c>
      <c r="B293" s="193">
        <v>11721</v>
      </c>
      <c r="C293" s="193">
        <v>4</v>
      </c>
      <c r="D293" s="193" t="s">
        <v>51</v>
      </c>
      <c r="E293" s="198">
        <v>45108</v>
      </c>
      <c r="F293" s="193" t="s">
        <v>4679</v>
      </c>
      <c r="G293" s="192"/>
      <c r="H293" s="192"/>
      <c r="I293" s="192"/>
      <c r="J293" s="192"/>
      <c r="K293" s="192"/>
      <c r="L293" s="192"/>
      <c r="M293" s="192"/>
      <c r="N293" s="192"/>
      <c r="O293" s="192"/>
      <c r="P293" s="196" t="s">
        <v>4856</v>
      </c>
      <c r="Q293" s="192"/>
      <c r="R293" s="192" t="s">
        <v>655</v>
      </c>
      <c r="S293" s="192"/>
      <c r="T293" s="192"/>
      <c r="U293" s="192"/>
      <c r="V293" s="192"/>
      <c r="W293" s="192"/>
      <c r="X293" s="192"/>
      <c r="Y293" s="192"/>
      <c r="Z293" s="192"/>
      <c r="AA293" s="192"/>
      <c r="BM293" s="90" t="s">
        <v>1757</v>
      </c>
    </row>
    <row r="294" spans="1:70" ht="28.8">
      <c r="A294" s="192">
        <v>293</v>
      </c>
      <c r="B294" s="193">
        <v>11721</v>
      </c>
      <c r="C294" s="193">
        <v>4</v>
      </c>
      <c r="D294" s="193" t="s">
        <v>56</v>
      </c>
      <c r="E294" s="198">
        <v>45108</v>
      </c>
      <c r="F294" s="193" t="s">
        <v>4679</v>
      </c>
      <c r="G294" s="192"/>
      <c r="H294" s="192"/>
      <c r="I294" s="192"/>
      <c r="J294" s="192"/>
      <c r="K294" s="192"/>
      <c r="L294" s="192"/>
      <c r="M294" s="192"/>
      <c r="N294" s="192"/>
      <c r="O294" s="192"/>
      <c r="P294" s="196" t="s">
        <v>5719</v>
      </c>
      <c r="Q294" s="192"/>
      <c r="R294" s="192" t="s">
        <v>5635</v>
      </c>
      <c r="S294" s="192"/>
      <c r="T294" s="192"/>
      <c r="U294" s="192"/>
      <c r="V294" s="192"/>
      <c r="W294" s="192"/>
      <c r="X294" s="192"/>
      <c r="Y294" s="192"/>
      <c r="Z294" s="192"/>
      <c r="AA294" s="192"/>
      <c r="BM294" s="90" t="s">
        <v>5678</v>
      </c>
    </row>
    <row r="295" spans="1:70" ht="43.2">
      <c r="A295" s="192">
        <v>294</v>
      </c>
      <c r="B295" s="193">
        <v>112720701</v>
      </c>
      <c r="C295" s="193">
        <v>1</v>
      </c>
      <c r="D295" s="193" t="s">
        <v>56</v>
      </c>
      <c r="E295" s="198">
        <v>45108</v>
      </c>
      <c r="F295" s="193" t="s">
        <v>4686</v>
      </c>
      <c r="G295" s="192"/>
      <c r="H295" s="192"/>
      <c r="I295" s="192"/>
      <c r="J295" s="192"/>
      <c r="K295" s="192"/>
      <c r="L295" s="192"/>
      <c r="M295" s="192"/>
      <c r="N295" s="192"/>
      <c r="O295" s="192"/>
      <c r="P295" s="196" t="s">
        <v>5616</v>
      </c>
      <c r="Q295" s="192"/>
      <c r="R295" s="192" t="s">
        <v>2095</v>
      </c>
      <c r="S295" s="192" t="s">
        <v>671</v>
      </c>
      <c r="T295" s="192" t="s">
        <v>2467</v>
      </c>
      <c r="U295" s="192"/>
      <c r="V295" s="192"/>
      <c r="W295" s="192"/>
      <c r="X295" s="192"/>
      <c r="Y295" s="192"/>
      <c r="Z295" s="192"/>
      <c r="AA295" s="192"/>
      <c r="BM295" s="90" t="s">
        <v>5563</v>
      </c>
      <c r="BN295" s="90" t="s">
        <v>2638</v>
      </c>
      <c r="BO295" s="90" t="s">
        <v>2639</v>
      </c>
      <c r="BP295" s="90" t="s">
        <v>2686</v>
      </c>
    </row>
    <row r="296" spans="1:70" ht="57.6">
      <c r="A296" s="192">
        <v>295</v>
      </c>
      <c r="B296" s="193">
        <v>115199838</v>
      </c>
      <c r="C296" s="193">
        <v>3</v>
      </c>
      <c r="D296" s="193" t="s">
        <v>56</v>
      </c>
      <c r="E296" s="198">
        <v>45108</v>
      </c>
      <c r="F296" s="193" t="s">
        <v>4679</v>
      </c>
      <c r="G296" s="192"/>
      <c r="H296" s="192"/>
      <c r="I296" s="192"/>
      <c r="J296" s="192"/>
      <c r="K296" s="192"/>
      <c r="L296" s="192"/>
      <c r="M296" s="192"/>
      <c r="N296" s="192"/>
      <c r="O296" s="192"/>
      <c r="P296" s="196" t="s">
        <v>5617</v>
      </c>
      <c r="Q296" s="192"/>
      <c r="R296" s="192" t="s">
        <v>154</v>
      </c>
      <c r="S296" s="192" t="s">
        <v>671</v>
      </c>
      <c r="T296" s="192" t="s">
        <v>155</v>
      </c>
      <c r="U296" s="192" t="s">
        <v>159</v>
      </c>
      <c r="V296" s="192" t="s">
        <v>2467</v>
      </c>
      <c r="W296" s="192"/>
      <c r="X296" s="192"/>
      <c r="Y296" s="192"/>
      <c r="Z296" s="192"/>
      <c r="AA296" s="192"/>
      <c r="BM296" s="90" t="s">
        <v>1817</v>
      </c>
      <c r="BN296" s="90" t="s">
        <v>5589</v>
      </c>
      <c r="BO296" s="90" t="s">
        <v>534</v>
      </c>
      <c r="BP296" s="90" t="s">
        <v>2998</v>
      </c>
      <c r="BQ296" s="90" t="s">
        <v>3769</v>
      </c>
      <c r="BR296" s="90" t="s">
        <v>173</v>
      </c>
    </row>
    <row r="297" spans="1:70">
      <c r="A297" s="192">
        <v>296</v>
      </c>
      <c r="B297" s="193">
        <v>115271421</v>
      </c>
      <c r="C297" s="193">
        <v>1</v>
      </c>
      <c r="D297" s="193" t="s">
        <v>56</v>
      </c>
      <c r="E297" s="198">
        <v>45108</v>
      </c>
      <c r="F297" s="193" t="s">
        <v>4686</v>
      </c>
      <c r="G297" s="192"/>
      <c r="H297" s="192"/>
      <c r="I297" s="192"/>
      <c r="J297" s="192"/>
      <c r="K297" s="192"/>
      <c r="L297" s="192"/>
      <c r="M297" s="192"/>
      <c r="N297" s="192"/>
      <c r="O297" s="192"/>
      <c r="P297" s="196" t="s">
        <v>5618</v>
      </c>
      <c r="Q297" s="192"/>
      <c r="R297" s="192" t="s">
        <v>551</v>
      </c>
      <c r="S297" s="192"/>
      <c r="T297" s="192"/>
      <c r="U297" s="192"/>
      <c r="V297" s="192"/>
      <c r="W297" s="192"/>
      <c r="X297" s="192"/>
      <c r="Y297" s="192"/>
      <c r="Z297" s="192"/>
      <c r="AA297" s="192"/>
      <c r="BM297" s="90" t="s">
        <v>5583</v>
      </c>
    </row>
    <row r="298" spans="1:70" ht="57.6">
      <c r="A298" s="192">
        <v>297</v>
      </c>
      <c r="B298" s="193">
        <v>115998528</v>
      </c>
      <c r="C298" s="193">
        <v>5</v>
      </c>
      <c r="D298" s="193" t="s">
        <v>56</v>
      </c>
      <c r="E298" s="198">
        <v>45108</v>
      </c>
      <c r="F298" s="193" t="s">
        <v>4679</v>
      </c>
      <c r="G298" s="192"/>
      <c r="H298" s="192"/>
      <c r="I298" s="192"/>
      <c r="J298" s="192"/>
      <c r="K298" s="192"/>
      <c r="L298" s="192"/>
      <c r="M298" s="192"/>
      <c r="N298" s="192"/>
      <c r="O298" s="192"/>
      <c r="P298" s="196" t="s">
        <v>5436</v>
      </c>
      <c r="Q298" s="192"/>
      <c r="R298" s="192" t="s">
        <v>529</v>
      </c>
      <c r="S298" s="192" t="s">
        <v>155</v>
      </c>
      <c r="T298" s="192"/>
      <c r="U298" s="192"/>
      <c r="V298" s="192"/>
      <c r="W298" s="192"/>
      <c r="X298" s="192"/>
      <c r="Y298" s="192"/>
      <c r="Z298" s="192"/>
      <c r="AA298" s="192"/>
      <c r="BM298" s="90" t="s">
        <v>2726</v>
      </c>
      <c r="BN298" s="90" t="s">
        <v>5375</v>
      </c>
    </row>
    <row r="299" spans="1:70">
      <c r="A299" s="192">
        <v>298</v>
      </c>
      <c r="B299" s="193">
        <v>116003369</v>
      </c>
      <c r="C299" s="193">
        <v>1</v>
      </c>
      <c r="D299" s="193" t="s">
        <v>56</v>
      </c>
      <c r="E299" s="198">
        <v>45108</v>
      </c>
      <c r="F299" s="193" t="s">
        <v>4679</v>
      </c>
      <c r="G299" s="192"/>
      <c r="H299" s="192"/>
      <c r="I299" s="192"/>
      <c r="J299" s="192"/>
      <c r="K299" s="192"/>
      <c r="L299" s="192"/>
      <c r="M299" s="192"/>
      <c r="N299" s="192"/>
      <c r="O299" s="192"/>
      <c r="P299" s="196" t="s">
        <v>5619</v>
      </c>
      <c r="Q299" s="192"/>
      <c r="R299" s="192" t="s">
        <v>551</v>
      </c>
      <c r="S299" s="192"/>
      <c r="T299" s="192"/>
      <c r="U299" s="192"/>
      <c r="V299" s="192"/>
      <c r="W299" s="192"/>
      <c r="X299" s="192"/>
      <c r="Y299" s="192"/>
      <c r="Z299" s="192"/>
      <c r="AA299" s="192"/>
      <c r="BM299" s="90" t="s">
        <v>5584</v>
      </c>
    </row>
    <row r="300" spans="1:70" ht="28.8">
      <c r="A300" s="192">
        <v>299</v>
      </c>
      <c r="B300" s="193">
        <v>116242546</v>
      </c>
      <c r="C300" s="193">
        <v>5</v>
      </c>
      <c r="D300" s="193" t="s">
        <v>51</v>
      </c>
      <c r="E300" s="198">
        <v>45108</v>
      </c>
      <c r="F300" s="193" t="s">
        <v>4679</v>
      </c>
      <c r="G300" s="192"/>
      <c r="H300" s="192"/>
      <c r="I300" s="192"/>
      <c r="J300" s="192"/>
      <c r="K300" s="192"/>
      <c r="L300" s="192"/>
      <c r="M300" s="192"/>
      <c r="N300" s="192"/>
      <c r="O300" s="192"/>
      <c r="P300" s="196" t="s">
        <v>5437</v>
      </c>
      <c r="Q300" s="192"/>
      <c r="R300" s="192" t="s">
        <v>154</v>
      </c>
      <c r="S300" s="192" t="s">
        <v>507</v>
      </c>
      <c r="T300" s="192"/>
      <c r="U300" s="192"/>
      <c r="V300" s="192"/>
      <c r="W300" s="192"/>
      <c r="X300" s="192"/>
      <c r="Y300" s="192"/>
      <c r="Z300" s="192"/>
      <c r="AA300" s="192"/>
      <c r="BM300" s="90" t="s">
        <v>1657</v>
      </c>
      <c r="BN300" s="90" t="s">
        <v>3575</v>
      </c>
    </row>
    <row r="301" spans="1:70">
      <c r="A301" s="192">
        <v>300</v>
      </c>
      <c r="B301" s="193">
        <v>117232538</v>
      </c>
      <c r="C301" s="193">
        <v>4</v>
      </c>
      <c r="D301" s="193" t="s">
        <v>51</v>
      </c>
      <c r="E301" s="198">
        <v>45108</v>
      </c>
      <c r="F301" s="193" t="s">
        <v>4679</v>
      </c>
      <c r="G301" s="192"/>
      <c r="H301" s="192"/>
      <c r="I301" s="192"/>
      <c r="J301" s="192"/>
      <c r="K301" s="192"/>
      <c r="L301" s="192"/>
      <c r="M301" s="192"/>
      <c r="N301" s="192"/>
      <c r="O301" s="192"/>
      <c r="P301" s="196" t="s">
        <v>4857</v>
      </c>
      <c r="Q301" s="192"/>
      <c r="R301" s="192" t="s">
        <v>3127</v>
      </c>
      <c r="S301" s="192"/>
      <c r="T301" s="192"/>
      <c r="U301" s="192"/>
      <c r="V301" s="192"/>
      <c r="W301" s="192"/>
      <c r="X301" s="192"/>
      <c r="Y301" s="192"/>
      <c r="Z301" s="192"/>
      <c r="AA301" s="192"/>
      <c r="BM301" s="90" t="s">
        <v>3394</v>
      </c>
    </row>
    <row r="302" spans="1:70" ht="28.8">
      <c r="A302" s="192">
        <v>301</v>
      </c>
      <c r="B302" s="193">
        <v>117434118</v>
      </c>
      <c r="C302" s="193">
        <v>1</v>
      </c>
      <c r="D302" s="193" t="s">
        <v>56</v>
      </c>
      <c r="E302" s="198">
        <v>45108</v>
      </c>
      <c r="F302" s="193" t="s">
        <v>4680</v>
      </c>
      <c r="G302" s="192"/>
      <c r="H302" s="192"/>
      <c r="I302" s="192"/>
      <c r="J302" s="192"/>
      <c r="K302" s="192"/>
      <c r="L302" s="192"/>
      <c r="M302" s="192"/>
      <c r="N302" s="192"/>
      <c r="O302" s="192"/>
      <c r="P302" s="196" t="s">
        <v>5438</v>
      </c>
      <c r="Q302" s="192"/>
      <c r="R302" s="192" t="s">
        <v>3</v>
      </c>
      <c r="S302" s="192"/>
      <c r="T302" s="192"/>
      <c r="U302" s="192"/>
      <c r="V302" s="192"/>
      <c r="W302" s="192"/>
      <c r="X302" s="192"/>
      <c r="Y302" s="192"/>
      <c r="Z302" s="192"/>
      <c r="AA302" s="192"/>
      <c r="BM302" s="90" t="s">
        <v>1144</v>
      </c>
    </row>
    <row r="303" spans="1:70">
      <c r="A303" s="192">
        <v>302</v>
      </c>
      <c r="B303" s="193">
        <v>117756403</v>
      </c>
      <c r="C303" s="193">
        <v>2</v>
      </c>
      <c r="D303" s="193" t="s">
        <v>56</v>
      </c>
      <c r="E303" s="198">
        <v>45108</v>
      </c>
      <c r="F303" s="193" t="s">
        <v>4680</v>
      </c>
      <c r="G303" s="192"/>
      <c r="H303" s="192"/>
      <c r="I303" s="192"/>
      <c r="J303" s="192"/>
      <c r="K303" s="192"/>
      <c r="L303" s="192"/>
      <c r="M303" s="192"/>
      <c r="N303" s="192"/>
      <c r="O303" s="192"/>
      <c r="P303" s="196" t="s">
        <v>5620</v>
      </c>
      <c r="Q303" s="192"/>
      <c r="R303" s="192" t="s">
        <v>527</v>
      </c>
      <c r="S303" s="192"/>
      <c r="T303" s="192"/>
      <c r="U303" s="192"/>
      <c r="V303" s="192"/>
      <c r="W303" s="192"/>
      <c r="X303" s="192"/>
      <c r="Y303" s="192"/>
      <c r="Z303" s="192"/>
      <c r="AA303" s="192"/>
      <c r="BM303" s="90" t="s">
        <v>701</v>
      </c>
    </row>
    <row r="304" spans="1:70" ht="28.8">
      <c r="A304" s="192">
        <v>303</v>
      </c>
      <c r="B304" s="193">
        <v>118388040</v>
      </c>
      <c r="C304" s="193">
        <v>4</v>
      </c>
      <c r="D304" s="193" t="s">
        <v>56</v>
      </c>
      <c r="E304" s="198">
        <v>45108</v>
      </c>
      <c r="F304" s="193" t="s">
        <v>4681</v>
      </c>
      <c r="G304" s="192"/>
      <c r="H304" s="192"/>
      <c r="I304" s="192"/>
      <c r="J304" s="192"/>
      <c r="K304" s="192"/>
      <c r="L304" s="192"/>
      <c r="M304" s="192"/>
      <c r="N304" s="192"/>
      <c r="O304" s="192"/>
      <c r="P304" s="196" t="s">
        <v>4858</v>
      </c>
      <c r="Q304" s="192"/>
      <c r="R304" s="192" t="s">
        <v>165</v>
      </c>
      <c r="S304" s="192"/>
      <c r="T304" s="192"/>
      <c r="U304" s="192"/>
      <c r="V304" s="192"/>
      <c r="W304" s="192"/>
      <c r="X304" s="192"/>
      <c r="Y304" s="192"/>
      <c r="Z304" s="192"/>
      <c r="AA304" s="192"/>
      <c r="BM304" s="90" t="s">
        <v>1463</v>
      </c>
    </row>
    <row r="305" spans="1:71" ht="57.6">
      <c r="A305" s="192">
        <v>304</v>
      </c>
      <c r="B305" s="193">
        <v>118513878</v>
      </c>
      <c r="C305" s="193">
        <v>1</v>
      </c>
      <c r="D305" s="193" t="s">
        <v>56</v>
      </c>
      <c r="E305" s="198">
        <v>45108</v>
      </c>
      <c r="F305" s="193" t="s">
        <v>4682</v>
      </c>
      <c r="G305" s="192"/>
      <c r="H305" s="192"/>
      <c r="I305" s="192"/>
      <c r="J305" s="192"/>
      <c r="K305" s="192"/>
      <c r="L305" s="192"/>
      <c r="M305" s="192"/>
      <c r="N305" s="192"/>
      <c r="O305" s="192"/>
      <c r="P305" s="196" t="s">
        <v>4859</v>
      </c>
      <c r="Q305" s="192"/>
      <c r="R305" s="192" t="s">
        <v>507</v>
      </c>
      <c r="S305" s="192" t="s">
        <v>2467</v>
      </c>
      <c r="T305" s="192"/>
      <c r="U305" s="192"/>
      <c r="V305" s="192"/>
      <c r="W305" s="192"/>
      <c r="X305" s="192"/>
      <c r="Y305" s="192"/>
      <c r="Z305" s="192"/>
      <c r="AA305" s="192"/>
      <c r="BM305" s="90" t="s">
        <v>3575</v>
      </c>
      <c r="BN305" s="90" t="s">
        <v>173</v>
      </c>
    </row>
    <row r="306" spans="1:71">
      <c r="A306" s="192">
        <v>305</v>
      </c>
      <c r="B306" s="193">
        <v>119250454</v>
      </c>
      <c r="C306" s="193">
        <v>2</v>
      </c>
      <c r="D306" s="193" t="s">
        <v>56</v>
      </c>
      <c r="E306" s="198">
        <v>45108</v>
      </c>
      <c r="F306" s="193" t="s">
        <v>4680</v>
      </c>
      <c r="G306" s="192"/>
      <c r="H306" s="192"/>
      <c r="I306" s="192"/>
      <c r="J306" s="192"/>
      <c r="K306" s="192"/>
      <c r="L306" s="192"/>
      <c r="M306" s="192"/>
      <c r="N306" s="192"/>
      <c r="O306" s="192"/>
      <c r="P306" s="196" t="s">
        <v>4860</v>
      </c>
      <c r="Q306" s="192"/>
      <c r="R306" s="192" t="s">
        <v>3127</v>
      </c>
      <c r="S306" s="192"/>
      <c r="T306" s="192"/>
      <c r="U306" s="192"/>
      <c r="V306" s="192"/>
      <c r="W306" s="192"/>
      <c r="X306" s="192"/>
      <c r="Y306" s="192"/>
      <c r="Z306" s="192"/>
      <c r="AA306" s="192"/>
      <c r="BM306" s="90" t="s">
        <v>3394</v>
      </c>
    </row>
    <row r="307" spans="1:71" ht="28.8">
      <c r="A307" s="192">
        <v>306</v>
      </c>
      <c r="B307" s="193">
        <v>121455422</v>
      </c>
      <c r="C307" s="193">
        <v>1</v>
      </c>
      <c r="D307" s="193" t="s">
        <v>56</v>
      </c>
      <c r="E307" s="198">
        <v>45108</v>
      </c>
      <c r="F307" s="193" t="s">
        <v>4681</v>
      </c>
      <c r="G307" s="192"/>
      <c r="H307" s="192"/>
      <c r="I307" s="192"/>
      <c r="J307" s="192"/>
      <c r="K307" s="192"/>
      <c r="L307" s="192"/>
      <c r="M307" s="192"/>
      <c r="N307" s="192"/>
      <c r="O307" s="192"/>
      <c r="P307" s="196" t="s">
        <v>4861</v>
      </c>
      <c r="Q307" s="192"/>
      <c r="R307" s="192" t="s">
        <v>551</v>
      </c>
      <c r="S307" s="192" t="s">
        <v>178</v>
      </c>
      <c r="T307" s="192" t="s">
        <v>159</v>
      </c>
      <c r="U307" s="192" t="s">
        <v>655</v>
      </c>
      <c r="V307" s="192" t="s">
        <v>2467</v>
      </c>
      <c r="W307" s="192"/>
      <c r="X307" s="192"/>
      <c r="Y307" s="192"/>
      <c r="Z307" s="192"/>
      <c r="AA307" s="192"/>
      <c r="BM307" s="90" t="s">
        <v>2169</v>
      </c>
      <c r="BN307" s="90" t="s">
        <v>179</v>
      </c>
      <c r="BO307" s="90" t="s">
        <v>2878</v>
      </c>
      <c r="BP307" s="90" t="s">
        <v>3324</v>
      </c>
      <c r="BQ307" s="90" t="s">
        <v>2695</v>
      </c>
    </row>
    <row r="308" spans="1:71">
      <c r="A308" s="192">
        <v>307</v>
      </c>
      <c r="B308" s="193">
        <v>134001122</v>
      </c>
      <c r="C308" s="193">
        <v>3</v>
      </c>
      <c r="D308" s="193" t="s">
        <v>56</v>
      </c>
      <c r="E308" s="198">
        <v>45108</v>
      </c>
      <c r="F308" s="193" t="s">
        <v>4679</v>
      </c>
      <c r="G308" s="192"/>
      <c r="H308" s="192"/>
      <c r="I308" s="192"/>
      <c r="J308" s="192"/>
      <c r="K308" s="192"/>
      <c r="L308" s="192"/>
      <c r="M308" s="192"/>
      <c r="N308" s="192"/>
      <c r="O308" s="192"/>
      <c r="P308" s="196" t="s">
        <v>4862</v>
      </c>
      <c r="Q308" s="192"/>
      <c r="R308" s="192" t="s">
        <v>164</v>
      </c>
      <c r="S308" s="192"/>
      <c r="T308" s="192"/>
      <c r="U308" s="192"/>
      <c r="V308" s="192"/>
      <c r="W308" s="192"/>
      <c r="X308" s="192"/>
      <c r="Y308" s="192"/>
      <c r="Z308" s="192"/>
      <c r="AA308" s="192"/>
      <c r="BM308" s="90" t="s">
        <v>3463</v>
      </c>
      <c r="BN308" s="90" t="s">
        <v>216</v>
      </c>
      <c r="BO308" s="90" t="s">
        <v>1384</v>
      </c>
    </row>
    <row r="309" spans="1:71" ht="28.8">
      <c r="A309" s="192">
        <v>308</v>
      </c>
      <c r="B309" s="193">
        <v>134290907</v>
      </c>
      <c r="C309" s="193">
        <v>3</v>
      </c>
      <c r="D309" s="193" t="s">
        <v>56</v>
      </c>
      <c r="E309" s="198">
        <v>45108</v>
      </c>
      <c r="F309" s="193" t="s">
        <v>4682</v>
      </c>
      <c r="G309" s="192"/>
      <c r="H309" s="192"/>
      <c r="I309" s="192"/>
      <c r="J309" s="192"/>
      <c r="K309" s="192"/>
      <c r="L309" s="192"/>
      <c r="M309" s="192"/>
      <c r="N309" s="192"/>
      <c r="O309" s="192"/>
      <c r="P309" s="196" t="s">
        <v>4863</v>
      </c>
      <c r="Q309" s="192"/>
      <c r="R309" s="192" t="s">
        <v>154</v>
      </c>
      <c r="S309" s="192"/>
      <c r="T309" s="192"/>
      <c r="U309" s="192"/>
      <c r="V309" s="192"/>
      <c r="W309" s="192"/>
      <c r="X309" s="192"/>
      <c r="Y309" s="192"/>
      <c r="Z309" s="192"/>
      <c r="AA309" s="192"/>
      <c r="BM309" s="90" t="s">
        <v>1720</v>
      </c>
      <c r="BN309" s="90" t="s">
        <v>1804</v>
      </c>
    </row>
    <row r="310" spans="1:71" ht="100.8">
      <c r="A310" s="192">
        <v>309</v>
      </c>
      <c r="B310" s="193">
        <v>20000712</v>
      </c>
      <c r="C310" s="193">
        <v>4</v>
      </c>
      <c r="D310" s="193" t="s">
        <v>56</v>
      </c>
      <c r="E310" s="198">
        <v>45108</v>
      </c>
      <c r="F310" s="193" t="s">
        <v>4679</v>
      </c>
      <c r="G310" s="192"/>
      <c r="H310" s="192"/>
      <c r="I310" s="192"/>
      <c r="J310" s="192"/>
      <c r="K310" s="192"/>
      <c r="L310" s="192"/>
      <c r="M310" s="192"/>
      <c r="N310" s="192"/>
      <c r="O310" s="192"/>
      <c r="P310" s="196" t="s">
        <v>4864</v>
      </c>
      <c r="Q310" s="192"/>
      <c r="R310" s="192" t="s">
        <v>551</v>
      </c>
      <c r="S310" s="192" t="s">
        <v>154</v>
      </c>
      <c r="T310" s="192" t="s">
        <v>159</v>
      </c>
      <c r="U310" s="192" t="s">
        <v>507</v>
      </c>
      <c r="V310" s="192" t="s">
        <v>164</v>
      </c>
      <c r="W310" s="192" t="s">
        <v>2467</v>
      </c>
      <c r="X310" s="192"/>
      <c r="Y310" s="192"/>
      <c r="Z310" s="192"/>
      <c r="AA310" s="192"/>
      <c r="BM310" s="90" t="s">
        <v>2490</v>
      </c>
      <c r="BN310" s="90" t="s">
        <v>2169</v>
      </c>
      <c r="BO310" s="90" t="s">
        <v>3627</v>
      </c>
      <c r="BP310" s="90" t="s">
        <v>2442</v>
      </c>
      <c r="BQ310" s="90" t="s">
        <v>3575</v>
      </c>
      <c r="BR310" s="90" t="s">
        <v>3458</v>
      </c>
      <c r="BS310" s="90" t="s">
        <v>173</v>
      </c>
    </row>
    <row r="311" spans="1:71" ht="158.4">
      <c r="A311" s="192">
        <v>310</v>
      </c>
      <c r="B311" s="193">
        <v>136742533</v>
      </c>
      <c r="C311" s="193">
        <v>5</v>
      </c>
      <c r="D311" s="193" t="s">
        <v>56</v>
      </c>
      <c r="E311" s="198">
        <v>45108</v>
      </c>
      <c r="F311" s="193" t="s">
        <v>4679</v>
      </c>
      <c r="G311" s="192"/>
      <c r="H311" s="192"/>
      <c r="I311" s="192"/>
      <c r="J311" s="192"/>
      <c r="K311" s="192"/>
      <c r="L311" s="192"/>
      <c r="M311" s="192"/>
      <c r="N311" s="192"/>
      <c r="O311" s="192"/>
      <c r="P311" s="196" t="s">
        <v>5439</v>
      </c>
      <c r="Q311" s="192"/>
      <c r="R311" s="192" t="s">
        <v>151</v>
      </c>
      <c r="S311" s="192" t="s">
        <v>551</v>
      </c>
      <c r="T311" s="192" t="s">
        <v>548</v>
      </c>
      <c r="U311" s="192" t="s">
        <v>3127</v>
      </c>
      <c r="V311" s="192" t="s">
        <v>507</v>
      </c>
      <c r="W311" s="192" t="s">
        <v>2467</v>
      </c>
      <c r="X311" s="192"/>
      <c r="Y311" s="192"/>
      <c r="Z311" s="192"/>
      <c r="AA311" s="192"/>
      <c r="BM311" s="90" t="s">
        <v>1040</v>
      </c>
      <c r="BN311" s="90" t="s">
        <v>2148</v>
      </c>
      <c r="BO311" s="90" t="s">
        <v>2762</v>
      </c>
      <c r="BP311" s="90" t="s">
        <v>2817</v>
      </c>
      <c r="BQ311" s="90" t="s">
        <v>3575</v>
      </c>
      <c r="BR311" s="90" t="s">
        <v>2695</v>
      </c>
      <c r="BS311" s="90" t="s">
        <v>173</v>
      </c>
    </row>
    <row r="312" spans="1:71" ht="43.2">
      <c r="A312" s="192">
        <v>311</v>
      </c>
      <c r="B312" s="193">
        <v>136997038</v>
      </c>
      <c r="C312" s="193">
        <v>5</v>
      </c>
      <c r="D312" s="193" t="s">
        <v>56</v>
      </c>
      <c r="E312" s="198">
        <v>45108</v>
      </c>
      <c r="F312" s="193" t="s">
        <v>4682</v>
      </c>
      <c r="G312" s="192"/>
      <c r="H312" s="192"/>
      <c r="I312" s="192"/>
      <c r="J312" s="192"/>
      <c r="K312" s="192"/>
      <c r="L312" s="192"/>
      <c r="M312" s="192"/>
      <c r="N312" s="192"/>
      <c r="O312" s="192"/>
      <c r="P312" s="196" t="s">
        <v>4865</v>
      </c>
      <c r="Q312" s="192"/>
      <c r="R312" s="192" t="s">
        <v>174</v>
      </c>
      <c r="S312" s="192" t="s">
        <v>154</v>
      </c>
      <c r="T312" s="192" t="s">
        <v>164</v>
      </c>
      <c r="U312" s="192"/>
      <c r="V312" s="192"/>
      <c r="W312" s="192"/>
      <c r="X312" s="192"/>
      <c r="Y312" s="192"/>
      <c r="Z312" s="192"/>
      <c r="AA312" s="192"/>
      <c r="BM312" s="90" t="s">
        <v>1777</v>
      </c>
      <c r="BN312" s="90" t="s">
        <v>1657</v>
      </c>
      <c r="BO312" s="90" t="s">
        <v>1412</v>
      </c>
    </row>
    <row r="313" spans="1:71" ht="72">
      <c r="A313" s="192">
        <v>312</v>
      </c>
      <c r="B313" s="193">
        <v>137355764</v>
      </c>
      <c r="C313" s="193">
        <v>2</v>
      </c>
      <c r="D313" s="193" t="s">
        <v>56</v>
      </c>
      <c r="E313" s="198">
        <v>45108</v>
      </c>
      <c r="F313" s="193" t="s">
        <v>4679</v>
      </c>
      <c r="G313" s="192"/>
      <c r="H313" s="192"/>
      <c r="I313" s="192"/>
      <c r="J313" s="192"/>
      <c r="K313" s="192"/>
      <c r="L313" s="192"/>
      <c r="M313" s="192"/>
      <c r="N313" s="192"/>
      <c r="O313" s="192"/>
      <c r="P313" s="196" t="s">
        <v>5440</v>
      </c>
      <c r="Q313" s="192"/>
      <c r="R313" s="192" t="s">
        <v>2698</v>
      </c>
      <c r="S313" s="192" t="s">
        <v>154</v>
      </c>
      <c r="T313" s="192" t="s">
        <v>164</v>
      </c>
      <c r="U313" s="192" t="s">
        <v>655</v>
      </c>
      <c r="V313" s="192"/>
      <c r="W313" s="192"/>
      <c r="X313" s="192"/>
      <c r="Y313" s="192"/>
      <c r="Z313" s="192"/>
      <c r="AA313" s="192"/>
      <c r="BM313" s="90" t="s">
        <v>1685</v>
      </c>
      <c r="BN313" s="90" t="s">
        <v>506</v>
      </c>
      <c r="BO313" s="90" t="s">
        <v>1702</v>
      </c>
      <c r="BP313" s="90" t="s">
        <v>5157</v>
      </c>
      <c r="BQ313" s="90" t="s">
        <v>1954</v>
      </c>
    </row>
    <row r="314" spans="1:71" ht="43.2">
      <c r="A314" s="192">
        <v>313</v>
      </c>
      <c r="B314" s="193">
        <v>20000669</v>
      </c>
      <c r="C314" s="193">
        <v>2</v>
      </c>
      <c r="D314" s="193" t="s">
        <v>56</v>
      </c>
      <c r="E314" s="198">
        <v>45108</v>
      </c>
      <c r="F314" s="193" t="s">
        <v>4680</v>
      </c>
      <c r="G314" s="192"/>
      <c r="H314" s="192"/>
      <c r="I314" s="192"/>
      <c r="J314" s="192"/>
      <c r="K314" s="192"/>
      <c r="L314" s="192"/>
      <c r="M314" s="192"/>
      <c r="N314" s="192"/>
      <c r="O314" s="192"/>
      <c r="P314" s="196" t="s">
        <v>5771</v>
      </c>
      <c r="Q314" s="192"/>
      <c r="R314" s="192" t="s">
        <v>150</v>
      </c>
      <c r="S314" s="192"/>
      <c r="T314" s="192"/>
      <c r="U314" s="192"/>
      <c r="V314" s="192"/>
      <c r="W314" s="192"/>
      <c r="X314" s="192"/>
      <c r="Y314" s="192"/>
      <c r="Z314" s="192"/>
      <c r="AA314" s="192"/>
      <c r="BM314" s="90" t="s">
        <v>1795</v>
      </c>
    </row>
    <row r="315" spans="1:71" ht="28.8">
      <c r="A315" s="192">
        <v>314</v>
      </c>
      <c r="B315" s="193">
        <v>20000669</v>
      </c>
      <c r="C315" s="193">
        <v>3</v>
      </c>
      <c r="D315" s="193" t="s">
        <v>56</v>
      </c>
      <c r="E315" s="198">
        <v>45108</v>
      </c>
      <c r="F315" s="193" t="s">
        <v>4680</v>
      </c>
      <c r="G315" s="192"/>
      <c r="H315" s="192"/>
      <c r="I315" s="192"/>
      <c r="J315" s="192"/>
      <c r="K315" s="192"/>
      <c r="L315" s="192"/>
      <c r="M315" s="192"/>
      <c r="N315" s="192"/>
      <c r="O315" s="192"/>
      <c r="P315" s="196" t="s">
        <v>4714</v>
      </c>
      <c r="Q315" s="192"/>
      <c r="R315" s="192" t="s">
        <v>174</v>
      </c>
      <c r="S315" s="192" t="s">
        <v>507</v>
      </c>
      <c r="T315" s="192"/>
      <c r="U315" s="192"/>
      <c r="V315" s="192"/>
      <c r="W315" s="192"/>
      <c r="X315" s="192"/>
      <c r="Y315" s="192"/>
      <c r="Z315" s="192"/>
      <c r="AA315" s="192"/>
      <c r="BM315" s="90" t="s">
        <v>1778</v>
      </c>
      <c r="BN315" s="90" t="s">
        <v>3575</v>
      </c>
    </row>
    <row r="316" spans="1:71" ht="28.8">
      <c r="A316" s="192">
        <v>315</v>
      </c>
      <c r="B316" s="193">
        <v>20000712</v>
      </c>
      <c r="C316" s="193">
        <v>3</v>
      </c>
      <c r="D316" s="193" t="s">
        <v>51</v>
      </c>
      <c r="E316" s="198">
        <v>45108</v>
      </c>
      <c r="F316" s="193" t="s">
        <v>4679</v>
      </c>
      <c r="G316" s="192"/>
      <c r="H316" s="192"/>
      <c r="I316" s="192"/>
      <c r="J316" s="192"/>
      <c r="K316" s="192"/>
      <c r="L316" s="192"/>
      <c r="M316" s="192"/>
      <c r="N316" s="192"/>
      <c r="O316" s="192"/>
      <c r="P316" s="196" t="s">
        <v>4257</v>
      </c>
      <c r="Q316" s="192"/>
      <c r="R316" s="192" t="s">
        <v>86</v>
      </c>
      <c r="S316" s="192"/>
      <c r="T316" s="192"/>
      <c r="U316" s="192"/>
      <c r="V316" s="192"/>
      <c r="W316" s="192"/>
      <c r="X316" s="192"/>
      <c r="Y316" s="192"/>
      <c r="Z316" s="192"/>
      <c r="AA316" s="192"/>
    </row>
    <row r="317" spans="1:71">
      <c r="A317" s="192">
        <v>316</v>
      </c>
      <c r="B317" s="193">
        <v>40000382</v>
      </c>
      <c r="C317" s="193">
        <v>5</v>
      </c>
      <c r="D317" s="193" t="s">
        <v>51</v>
      </c>
      <c r="E317" s="198">
        <v>45109</v>
      </c>
      <c r="F317" s="193" t="s">
        <v>4679</v>
      </c>
      <c r="G317" s="192"/>
      <c r="H317" s="192"/>
      <c r="I317" s="192"/>
      <c r="J317" s="192"/>
      <c r="K317" s="192"/>
      <c r="L317" s="192"/>
      <c r="M317" s="192"/>
      <c r="N317" s="192"/>
      <c r="O317" s="192"/>
      <c r="P317" s="196" t="s">
        <v>4258</v>
      </c>
      <c r="Q317" s="192"/>
      <c r="R317" s="192" t="s">
        <v>86</v>
      </c>
      <c r="S317" s="192"/>
      <c r="T317" s="192"/>
      <c r="U317" s="192"/>
      <c r="V317" s="192"/>
      <c r="W317" s="192"/>
      <c r="X317" s="192"/>
      <c r="Y317" s="192"/>
      <c r="Z317" s="192"/>
      <c r="AA317" s="192"/>
    </row>
    <row r="318" spans="1:71" ht="57.6">
      <c r="A318" s="192">
        <v>317</v>
      </c>
      <c r="B318" s="193">
        <v>20000852</v>
      </c>
      <c r="C318" s="193">
        <v>3</v>
      </c>
      <c r="D318" s="193" t="s">
        <v>56</v>
      </c>
      <c r="E318" s="198">
        <v>45108</v>
      </c>
      <c r="F318" s="193" t="s">
        <v>4679</v>
      </c>
      <c r="G318" s="192"/>
      <c r="H318" s="192"/>
      <c r="I318" s="192"/>
      <c r="J318" s="192"/>
      <c r="K318" s="192"/>
      <c r="L318" s="192"/>
      <c r="M318" s="192"/>
      <c r="N318" s="192"/>
      <c r="O318" s="192"/>
      <c r="P318" s="196" t="s">
        <v>4866</v>
      </c>
      <c r="Q318" s="192"/>
      <c r="R318" s="192" t="s">
        <v>551</v>
      </c>
      <c r="S318" s="192" t="s">
        <v>154</v>
      </c>
      <c r="T318" s="192" t="s">
        <v>159</v>
      </c>
      <c r="U318" s="192" t="s">
        <v>507</v>
      </c>
      <c r="V318" s="192"/>
      <c r="W318" s="192"/>
      <c r="X318" s="192"/>
      <c r="Y318" s="192"/>
      <c r="Z318" s="192"/>
      <c r="AA318" s="192"/>
      <c r="BM318" s="90" t="s">
        <v>2150</v>
      </c>
      <c r="BN318" s="90" t="s">
        <v>506</v>
      </c>
      <c r="BO318" s="90" t="s">
        <v>2453</v>
      </c>
      <c r="BP318" s="90" t="s">
        <v>3575</v>
      </c>
    </row>
    <row r="319" spans="1:71" ht="57.6">
      <c r="A319" s="192">
        <v>318</v>
      </c>
      <c r="B319" s="193">
        <v>20000855</v>
      </c>
      <c r="C319" s="193">
        <v>4</v>
      </c>
      <c r="D319" s="193" t="s">
        <v>51</v>
      </c>
      <c r="E319" s="198">
        <v>45108</v>
      </c>
      <c r="F319" s="193" t="s">
        <v>4679</v>
      </c>
      <c r="G319" s="192"/>
      <c r="H319" s="192"/>
      <c r="I319" s="192"/>
      <c r="J319" s="192"/>
      <c r="K319" s="192"/>
      <c r="L319" s="192"/>
      <c r="M319" s="192"/>
      <c r="N319" s="192"/>
      <c r="O319" s="192"/>
      <c r="P319" s="196" t="s">
        <v>4867</v>
      </c>
      <c r="Q319" s="192"/>
      <c r="R319" s="192" t="s">
        <v>2467</v>
      </c>
      <c r="S319" s="192"/>
      <c r="T319" s="192"/>
      <c r="U319" s="192"/>
      <c r="V319" s="192"/>
      <c r="W319" s="192"/>
      <c r="X319" s="192"/>
      <c r="Y319" s="192"/>
      <c r="Z319" s="192"/>
      <c r="AA319" s="192"/>
      <c r="BM319" s="90" t="s">
        <v>2695</v>
      </c>
    </row>
    <row r="320" spans="1:71" ht="43.2">
      <c r="A320" s="192">
        <v>319</v>
      </c>
      <c r="B320" s="193">
        <v>200033657</v>
      </c>
      <c r="C320" s="193">
        <v>3</v>
      </c>
      <c r="D320" s="193" t="s">
        <v>51</v>
      </c>
      <c r="E320" s="198">
        <v>45108</v>
      </c>
      <c r="F320" s="193" t="s">
        <v>4680</v>
      </c>
      <c r="G320" s="192"/>
      <c r="H320" s="192"/>
      <c r="I320" s="192"/>
      <c r="J320" s="192"/>
      <c r="K320" s="192"/>
      <c r="L320" s="192"/>
      <c r="M320" s="192"/>
      <c r="N320" s="192"/>
      <c r="O320" s="192"/>
      <c r="P320" s="196" t="s">
        <v>5772</v>
      </c>
      <c r="Q320" s="192"/>
      <c r="R320" s="192" t="s">
        <v>150</v>
      </c>
      <c r="S320" s="192"/>
      <c r="T320" s="192"/>
      <c r="U320" s="192"/>
      <c r="V320" s="192"/>
      <c r="W320" s="192"/>
      <c r="X320" s="192"/>
      <c r="Y320" s="192"/>
      <c r="Z320" s="192"/>
      <c r="AA320" s="192"/>
      <c r="BM320" s="90" t="s">
        <v>5673</v>
      </c>
    </row>
    <row r="321" spans="1:73">
      <c r="A321" s="192">
        <v>320</v>
      </c>
      <c r="B321" s="193">
        <v>200268175</v>
      </c>
      <c r="C321" s="193">
        <v>4</v>
      </c>
      <c r="D321" s="193" t="s">
        <v>56</v>
      </c>
      <c r="E321" s="198">
        <v>45108</v>
      </c>
      <c r="F321" s="193" t="s">
        <v>4682</v>
      </c>
      <c r="G321" s="192"/>
      <c r="H321" s="192"/>
      <c r="I321" s="192"/>
      <c r="J321" s="192"/>
      <c r="K321" s="192"/>
      <c r="L321" s="192"/>
      <c r="M321" s="192"/>
      <c r="N321" s="192"/>
      <c r="O321" s="192"/>
      <c r="P321" s="196" t="s">
        <v>5231</v>
      </c>
      <c r="Q321" s="192"/>
      <c r="R321" s="192" t="s">
        <v>86</v>
      </c>
      <c r="S321" s="192"/>
      <c r="T321" s="192"/>
      <c r="U321" s="192"/>
      <c r="V321" s="192"/>
      <c r="W321" s="192"/>
      <c r="X321" s="192"/>
      <c r="Y321" s="192"/>
      <c r="Z321" s="192"/>
      <c r="AA321" s="192"/>
    </row>
    <row r="322" spans="1:73" ht="28.8">
      <c r="A322" s="192">
        <v>321</v>
      </c>
      <c r="B322" s="193">
        <v>200270258</v>
      </c>
      <c r="C322" s="193">
        <v>3</v>
      </c>
      <c r="D322" s="193" t="s">
        <v>56</v>
      </c>
      <c r="E322" s="198">
        <v>45108</v>
      </c>
      <c r="F322" s="193" t="s">
        <v>4682</v>
      </c>
      <c r="G322" s="192"/>
      <c r="H322" s="192"/>
      <c r="I322" s="192"/>
      <c r="J322" s="192"/>
      <c r="K322" s="192"/>
      <c r="L322" s="192"/>
      <c r="M322" s="192"/>
      <c r="N322" s="192"/>
      <c r="O322" s="192"/>
      <c r="P322" s="196" t="s">
        <v>4868</v>
      </c>
      <c r="Q322" s="192"/>
      <c r="R322" s="192" t="s">
        <v>154</v>
      </c>
      <c r="S322" s="192" t="s">
        <v>164</v>
      </c>
      <c r="T322" s="192"/>
      <c r="U322" s="192"/>
      <c r="V322" s="192"/>
      <c r="W322" s="192"/>
      <c r="X322" s="192"/>
      <c r="Y322" s="192"/>
      <c r="Z322" s="192"/>
      <c r="AA322" s="192"/>
      <c r="BM322" s="90" t="s">
        <v>506</v>
      </c>
      <c r="BN322" s="90" t="s">
        <v>3627</v>
      </c>
      <c r="BO322" s="90" t="s">
        <v>1412</v>
      </c>
    </row>
    <row r="323" spans="1:73" ht="28.8">
      <c r="A323" s="192">
        <v>322</v>
      </c>
      <c r="B323" s="193">
        <v>200633758</v>
      </c>
      <c r="C323" s="193">
        <v>1</v>
      </c>
      <c r="D323" s="193" t="s">
        <v>56</v>
      </c>
      <c r="E323" s="198">
        <v>45108</v>
      </c>
      <c r="F323" s="193" t="s">
        <v>4680</v>
      </c>
      <c r="G323" s="192"/>
      <c r="H323" s="192"/>
      <c r="I323" s="192"/>
      <c r="J323" s="192"/>
      <c r="K323" s="192"/>
      <c r="L323" s="192"/>
      <c r="M323" s="192"/>
      <c r="N323" s="192"/>
      <c r="O323" s="192"/>
      <c r="P323" s="196" t="s">
        <v>5441</v>
      </c>
      <c r="Q323" s="192"/>
      <c r="R323" s="192" t="s">
        <v>164</v>
      </c>
      <c r="S323" s="192" t="s">
        <v>162</v>
      </c>
      <c r="T323" s="192"/>
      <c r="U323" s="192"/>
      <c r="V323" s="192"/>
      <c r="W323" s="192"/>
      <c r="X323" s="192"/>
      <c r="Y323" s="192"/>
      <c r="Z323" s="192"/>
      <c r="AA323" s="192"/>
      <c r="BM323" s="90" t="s">
        <v>2797</v>
      </c>
      <c r="BN323" s="90" t="s">
        <v>1384</v>
      </c>
      <c r="BO323" s="90" t="s">
        <v>2721</v>
      </c>
    </row>
    <row r="324" spans="1:73">
      <c r="A324" s="192">
        <v>323</v>
      </c>
      <c r="B324" s="193">
        <v>200673140</v>
      </c>
      <c r="C324" s="193">
        <v>3</v>
      </c>
      <c r="D324" s="193" t="s">
        <v>56</v>
      </c>
      <c r="E324" s="198">
        <v>45108</v>
      </c>
      <c r="F324" s="193" t="s">
        <v>4679</v>
      </c>
      <c r="G324" s="192"/>
      <c r="H324" s="192"/>
      <c r="I324" s="192"/>
      <c r="J324" s="192"/>
      <c r="K324" s="192"/>
      <c r="L324" s="192"/>
      <c r="M324" s="192"/>
      <c r="N324" s="192"/>
      <c r="O324" s="192"/>
      <c r="P324" s="196" t="s">
        <v>5720</v>
      </c>
      <c r="Q324" s="192"/>
      <c r="R324" s="192" t="s">
        <v>159</v>
      </c>
      <c r="S324" s="192"/>
      <c r="T324" s="192"/>
      <c r="U324" s="192"/>
      <c r="V324" s="192"/>
      <c r="W324" s="192"/>
      <c r="X324" s="192"/>
      <c r="Y324" s="192"/>
      <c r="Z324" s="192"/>
      <c r="AA324" s="192"/>
      <c r="BM324" s="90" t="s">
        <v>5686</v>
      </c>
    </row>
    <row r="325" spans="1:73" ht="28.8">
      <c r="A325" s="192">
        <v>324</v>
      </c>
      <c r="B325" s="193">
        <v>200884070</v>
      </c>
      <c r="C325" s="193">
        <v>4</v>
      </c>
      <c r="D325" s="193" t="s">
        <v>51</v>
      </c>
      <c r="E325" s="198">
        <v>45108</v>
      </c>
      <c r="F325" s="193" t="s">
        <v>4679</v>
      </c>
      <c r="G325" s="192"/>
      <c r="H325" s="192"/>
      <c r="I325" s="192"/>
      <c r="J325" s="192"/>
      <c r="K325" s="192"/>
      <c r="L325" s="192"/>
      <c r="M325" s="192"/>
      <c r="N325" s="192"/>
      <c r="O325" s="192"/>
      <c r="P325" s="196" t="s">
        <v>4869</v>
      </c>
      <c r="Q325" s="192"/>
      <c r="R325" s="192" t="s">
        <v>164</v>
      </c>
      <c r="S325" s="192" t="s">
        <v>2467</v>
      </c>
      <c r="T325" s="192"/>
      <c r="U325" s="192"/>
      <c r="V325" s="192"/>
      <c r="W325" s="192"/>
      <c r="X325" s="192"/>
      <c r="Y325" s="192"/>
      <c r="Z325" s="192"/>
      <c r="AA325" s="192"/>
      <c r="BM325" s="90" t="s">
        <v>3463</v>
      </c>
      <c r="BN325" s="90" t="s">
        <v>216</v>
      </c>
      <c r="BO325" s="90" t="s">
        <v>1384</v>
      </c>
      <c r="BP325" s="90" t="s">
        <v>173</v>
      </c>
    </row>
    <row r="326" spans="1:73" ht="28.8">
      <c r="A326" s="192">
        <v>325</v>
      </c>
      <c r="B326" s="193">
        <v>200884070</v>
      </c>
      <c r="C326" s="193">
        <v>5</v>
      </c>
      <c r="D326" s="193" t="s">
        <v>56</v>
      </c>
      <c r="E326" s="198">
        <v>45108</v>
      </c>
      <c r="F326" s="193" t="s">
        <v>4679</v>
      </c>
      <c r="G326" s="192"/>
      <c r="H326" s="192"/>
      <c r="I326" s="192"/>
      <c r="J326" s="192"/>
      <c r="K326" s="192"/>
      <c r="L326" s="192"/>
      <c r="M326" s="192"/>
      <c r="N326" s="192"/>
      <c r="O326" s="192"/>
      <c r="P326" s="197" t="s">
        <v>4870</v>
      </c>
      <c r="Q326" s="192"/>
      <c r="R326" s="192" t="s">
        <v>2097</v>
      </c>
      <c r="S326" s="192" t="s">
        <v>164</v>
      </c>
      <c r="T326" s="192"/>
      <c r="U326" s="192"/>
      <c r="V326" s="192"/>
      <c r="W326" s="192"/>
      <c r="X326" s="192"/>
      <c r="Y326" s="192"/>
      <c r="Z326" s="192"/>
      <c r="AA326" s="192"/>
      <c r="BM326" s="90" t="s">
        <v>3396</v>
      </c>
      <c r="BN326" s="90" t="s">
        <v>2768</v>
      </c>
    </row>
    <row r="327" spans="1:73">
      <c r="A327" s="192">
        <v>326</v>
      </c>
      <c r="B327" s="193">
        <v>130695273</v>
      </c>
      <c r="C327" s="193">
        <v>2</v>
      </c>
      <c r="D327" s="193" t="s">
        <v>51</v>
      </c>
      <c r="E327" s="198">
        <v>45118</v>
      </c>
      <c r="F327" s="193" t="s">
        <v>4682</v>
      </c>
      <c r="G327" s="192"/>
      <c r="H327" s="192"/>
      <c r="I327" s="192"/>
      <c r="J327" s="192"/>
      <c r="K327" s="192"/>
      <c r="L327" s="192"/>
      <c r="M327" s="192"/>
      <c r="N327" s="192"/>
      <c r="O327" s="192"/>
      <c r="P327" s="196" t="s">
        <v>4871</v>
      </c>
      <c r="Q327" s="192"/>
      <c r="R327" s="192" t="s">
        <v>551</v>
      </c>
      <c r="S327" s="192"/>
      <c r="T327" s="192"/>
      <c r="U327" s="192"/>
      <c r="V327" s="192"/>
      <c r="W327" s="192"/>
      <c r="X327" s="192"/>
      <c r="Y327" s="192"/>
      <c r="Z327" s="192"/>
      <c r="AA327" s="192"/>
      <c r="BM327" s="90" t="s">
        <v>2151</v>
      </c>
    </row>
    <row r="328" spans="1:73" ht="72">
      <c r="A328" s="192">
        <v>327</v>
      </c>
      <c r="B328" s="193">
        <v>130949266</v>
      </c>
      <c r="C328" s="193">
        <v>5</v>
      </c>
      <c r="D328" s="193" t="s">
        <v>56</v>
      </c>
      <c r="E328" s="198">
        <v>45110</v>
      </c>
      <c r="F328" s="193" t="s">
        <v>4680</v>
      </c>
      <c r="G328" s="192"/>
      <c r="H328" s="192"/>
      <c r="I328" s="192"/>
      <c r="J328" s="192"/>
      <c r="K328" s="192"/>
      <c r="L328" s="192"/>
      <c r="M328" s="192"/>
      <c r="N328" s="192"/>
      <c r="O328" s="192"/>
      <c r="P328" s="196" t="s">
        <v>5442</v>
      </c>
      <c r="Q328" s="192"/>
      <c r="R328" s="192" t="s">
        <v>551</v>
      </c>
      <c r="S328" s="192" t="s">
        <v>174</v>
      </c>
      <c r="T328" s="192" t="s">
        <v>154</v>
      </c>
      <c r="U328" s="192" t="s">
        <v>165</v>
      </c>
      <c r="V328" s="192" t="s">
        <v>671</v>
      </c>
      <c r="W328" s="192" t="s">
        <v>159</v>
      </c>
      <c r="X328" s="192" t="s">
        <v>507</v>
      </c>
      <c r="Y328" s="192"/>
      <c r="Z328" s="192"/>
      <c r="AA328" s="192"/>
      <c r="BM328" s="90" t="s">
        <v>2169</v>
      </c>
      <c r="BN328" s="90" t="s">
        <v>1777</v>
      </c>
      <c r="BO328" s="90" t="s">
        <v>1609</v>
      </c>
      <c r="BP328" s="90" t="s">
        <v>1317</v>
      </c>
      <c r="BQ328" s="90" t="s">
        <v>2638</v>
      </c>
      <c r="BR328" s="90" t="s">
        <v>2639</v>
      </c>
      <c r="BS328" s="90" t="s">
        <v>2426</v>
      </c>
      <c r="BT328" s="90" t="s">
        <v>1360</v>
      </c>
      <c r="BU328" s="90" t="s">
        <v>3575</v>
      </c>
    </row>
    <row r="329" spans="1:73" ht="28.8">
      <c r="A329" s="192">
        <v>328</v>
      </c>
      <c r="B329" s="193">
        <v>132098948</v>
      </c>
      <c r="C329" s="193">
        <v>4</v>
      </c>
      <c r="D329" s="193" t="s">
        <v>56</v>
      </c>
      <c r="E329" s="198">
        <v>45110</v>
      </c>
      <c r="F329" s="193" t="s">
        <v>4680</v>
      </c>
      <c r="G329" s="192"/>
      <c r="H329" s="192"/>
      <c r="I329" s="192"/>
      <c r="J329" s="192"/>
      <c r="K329" s="192"/>
      <c r="L329" s="192"/>
      <c r="M329" s="192"/>
      <c r="N329" s="192"/>
      <c r="O329" s="192"/>
      <c r="P329" s="196" t="s">
        <v>4872</v>
      </c>
      <c r="Q329" s="192"/>
      <c r="R329" s="192" t="s">
        <v>151</v>
      </c>
      <c r="S329" s="192" t="s">
        <v>174</v>
      </c>
      <c r="T329" s="192" t="s">
        <v>3</v>
      </c>
      <c r="U329" s="192" t="s">
        <v>507</v>
      </c>
      <c r="V329" s="192"/>
      <c r="W329" s="192"/>
      <c r="X329" s="192"/>
      <c r="Y329" s="192"/>
      <c r="Z329" s="192"/>
      <c r="AA329" s="192"/>
      <c r="BM329" s="90" t="s">
        <v>1048</v>
      </c>
      <c r="BN329" s="90" t="s">
        <v>1939</v>
      </c>
      <c r="BO329" s="90" t="s">
        <v>1253</v>
      </c>
      <c r="BP329" s="90" t="s">
        <v>3575</v>
      </c>
    </row>
    <row r="330" spans="1:73">
      <c r="A330" s="192">
        <v>329</v>
      </c>
      <c r="B330" s="193">
        <v>133297747</v>
      </c>
      <c r="C330" s="193">
        <v>1</v>
      </c>
      <c r="D330" s="193" t="s">
        <v>56</v>
      </c>
      <c r="E330" s="198">
        <v>45110</v>
      </c>
      <c r="F330" s="193" t="s">
        <v>4682</v>
      </c>
      <c r="G330" s="192"/>
      <c r="H330" s="192"/>
      <c r="I330" s="192"/>
      <c r="J330" s="192"/>
      <c r="K330" s="192"/>
      <c r="L330" s="192"/>
      <c r="M330" s="192"/>
      <c r="N330" s="192"/>
      <c r="O330" s="192"/>
      <c r="P330" s="196" t="s">
        <v>4873</v>
      </c>
      <c r="Q330" s="192"/>
      <c r="R330" s="192" t="s">
        <v>154</v>
      </c>
      <c r="S330" s="192"/>
      <c r="T330" s="192"/>
      <c r="U330" s="192"/>
      <c r="V330" s="192"/>
      <c r="W330" s="192"/>
      <c r="X330" s="192"/>
      <c r="Y330" s="192"/>
      <c r="Z330" s="192"/>
      <c r="AA330" s="192"/>
      <c r="BM330" s="90" t="s">
        <v>1609</v>
      </c>
    </row>
    <row r="331" spans="1:73" ht="57.6">
      <c r="A331" s="192">
        <v>330</v>
      </c>
      <c r="B331" s="193">
        <v>135825446</v>
      </c>
      <c r="C331" s="193">
        <v>3</v>
      </c>
      <c r="D331" s="193" t="s">
        <v>56</v>
      </c>
      <c r="E331" s="198">
        <v>45110</v>
      </c>
      <c r="F331" s="193" t="s">
        <v>4680</v>
      </c>
      <c r="G331" s="192"/>
      <c r="H331" s="192"/>
      <c r="I331" s="192"/>
      <c r="J331" s="192"/>
      <c r="K331" s="192"/>
      <c r="L331" s="192"/>
      <c r="M331" s="192"/>
      <c r="N331" s="192"/>
      <c r="O331" s="192"/>
      <c r="P331" s="196" t="s">
        <v>4874</v>
      </c>
      <c r="Q331" s="192"/>
      <c r="R331" s="192" t="s">
        <v>174</v>
      </c>
      <c r="S331" s="192" t="s">
        <v>2700</v>
      </c>
      <c r="T331" s="192" t="s">
        <v>507</v>
      </c>
      <c r="U331" s="192"/>
      <c r="V331" s="192"/>
      <c r="W331" s="192"/>
      <c r="X331" s="192"/>
      <c r="Y331" s="192"/>
      <c r="Z331" s="192"/>
      <c r="AA331" s="192"/>
      <c r="BM331" s="90" t="s">
        <v>1777</v>
      </c>
      <c r="BN331" s="90" t="s">
        <v>2671</v>
      </c>
      <c r="BO331" s="90" t="s">
        <v>3575</v>
      </c>
    </row>
    <row r="332" spans="1:73">
      <c r="A332" s="192">
        <v>331</v>
      </c>
      <c r="B332" s="193">
        <v>136293685</v>
      </c>
      <c r="C332" s="193">
        <v>2</v>
      </c>
      <c r="D332" s="193" t="s">
        <v>56</v>
      </c>
      <c r="E332" s="198">
        <v>45110</v>
      </c>
      <c r="F332" s="193" t="s">
        <v>4680</v>
      </c>
      <c r="G332" s="192"/>
      <c r="H332" s="192"/>
      <c r="I332" s="192"/>
      <c r="J332" s="192"/>
      <c r="K332" s="192"/>
      <c r="L332" s="192"/>
      <c r="M332" s="192"/>
      <c r="N332" s="192"/>
      <c r="O332" s="192"/>
      <c r="P332" s="196" t="s">
        <v>5721</v>
      </c>
      <c r="Q332" s="192"/>
      <c r="R332" s="192" t="s">
        <v>159</v>
      </c>
      <c r="S332" s="192"/>
      <c r="T332" s="192"/>
      <c r="U332" s="192"/>
      <c r="V332" s="192"/>
      <c r="W332" s="192"/>
      <c r="X332" s="192"/>
      <c r="Y332" s="192"/>
      <c r="Z332" s="192"/>
      <c r="AA332" s="192"/>
      <c r="BM332" s="90" t="s">
        <v>5687</v>
      </c>
    </row>
    <row r="333" spans="1:73" ht="28.8">
      <c r="A333" s="192">
        <v>332</v>
      </c>
      <c r="B333" s="193">
        <v>136895935</v>
      </c>
      <c r="C333" s="193">
        <v>4</v>
      </c>
      <c r="D333" s="193" t="s">
        <v>51</v>
      </c>
      <c r="E333" s="198">
        <v>45110</v>
      </c>
      <c r="F333" s="193" t="s">
        <v>4682</v>
      </c>
      <c r="G333" s="192"/>
      <c r="H333" s="192"/>
      <c r="I333" s="192"/>
      <c r="J333" s="192"/>
      <c r="K333" s="192"/>
      <c r="L333" s="192"/>
      <c r="M333" s="192"/>
      <c r="N333" s="192"/>
      <c r="O333" s="192"/>
      <c r="P333" s="196" t="s">
        <v>5236</v>
      </c>
      <c r="Q333" s="192"/>
      <c r="R333" s="192" t="s">
        <v>86</v>
      </c>
      <c r="S333" s="192"/>
      <c r="T333" s="192"/>
      <c r="U333" s="192"/>
      <c r="V333" s="192"/>
      <c r="W333" s="192"/>
      <c r="X333" s="192"/>
      <c r="Y333" s="192"/>
      <c r="Z333" s="192"/>
      <c r="AA333" s="192"/>
    </row>
    <row r="334" spans="1:73" ht="43.2">
      <c r="A334" s="192">
        <v>333</v>
      </c>
      <c r="B334" s="193">
        <v>20000695</v>
      </c>
      <c r="C334" s="193">
        <v>2</v>
      </c>
      <c r="D334" s="193" t="s">
        <v>56</v>
      </c>
      <c r="E334" s="198">
        <v>45110</v>
      </c>
      <c r="F334" s="193" t="s">
        <v>4681</v>
      </c>
      <c r="G334" s="192"/>
      <c r="H334" s="192"/>
      <c r="I334" s="192"/>
      <c r="J334" s="192"/>
      <c r="K334" s="192"/>
      <c r="L334" s="192"/>
      <c r="M334" s="192"/>
      <c r="N334" s="192"/>
      <c r="O334" s="192"/>
      <c r="P334" s="196" t="s">
        <v>5443</v>
      </c>
      <c r="Q334" s="192"/>
      <c r="R334" s="192" t="s">
        <v>551</v>
      </c>
      <c r="S334" s="192" t="s">
        <v>154</v>
      </c>
      <c r="T334" s="192" t="s">
        <v>671</v>
      </c>
      <c r="U334" s="192" t="s">
        <v>164</v>
      </c>
      <c r="V334" s="192"/>
      <c r="W334" s="192"/>
      <c r="X334" s="192"/>
      <c r="Y334" s="192"/>
      <c r="Z334" s="192"/>
      <c r="AA334" s="192"/>
      <c r="BM334" s="90" t="s">
        <v>2150</v>
      </c>
      <c r="BN334" s="90" t="s">
        <v>1973</v>
      </c>
      <c r="BO334" s="90" t="s">
        <v>2638</v>
      </c>
      <c r="BP334" s="90" t="s">
        <v>1412</v>
      </c>
    </row>
    <row r="335" spans="1:73" ht="43.2">
      <c r="A335" s="192">
        <v>334</v>
      </c>
      <c r="B335" s="193">
        <v>20000855</v>
      </c>
      <c r="C335" s="193">
        <v>4</v>
      </c>
      <c r="D335" s="193" t="s">
        <v>56</v>
      </c>
      <c r="E335" s="198">
        <v>45110</v>
      </c>
      <c r="F335" s="193" t="s">
        <v>4679</v>
      </c>
      <c r="G335" s="192"/>
      <c r="H335" s="192"/>
      <c r="I335" s="192"/>
      <c r="J335" s="192"/>
      <c r="K335" s="192"/>
      <c r="L335" s="192"/>
      <c r="M335" s="192"/>
      <c r="N335" s="192"/>
      <c r="O335" s="192"/>
      <c r="P335" s="196" t="s">
        <v>5444</v>
      </c>
      <c r="Q335" s="192"/>
      <c r="R335" s="192" t="s">
        <v>151</v>
      </c>
      <c r="S335" s="192" t="s">
        <v>154</v>
      </c>
      <c r="T335" s="192" t="s">
        <v>150</v>
      </c>
      <c r="U335" s="192" t="s">
        <v>2700</v>
      </c>
      <c r="V335" s="192" t="s">
        <v>165</v>
      </c>
      <c r="W335" s="192" t="s">
        <v>166</v>
      </c>
      <c r="X335" s="192" t="s">
        <v>2467</v>
      </c>
      <c r="Y335" s="192"/>
      <c r="Z335" s="192"/>
      <c r="AA335" s="192"/>
      <c r="BM335" s="90" t="s">
        <v>857</v>
      </c>
      <c r="BN335" s="90" t="s">
        <v>970</v>
      </c>
      <c r="BO335" s="90" t="s">
        <v>1542</v>
      </c>
      <c r="BP335" s="90" t="s">
        <v>1942</v>
      </c>
      <c r="BQ335" s="90" t="s">
        <v>1828</v>
      </c>
      <c r="BR335" s="90" t="s">
        <v>1463</v>
      </c>
      <c r="BS335" s="90" t="s">
        <v>3389</v>
      </c>
      <c r="BT335" s="90" t="s">
        <v>1859</v>
      </c>
      <c r="BU335" s="90" t="s">
        <v>173</v>
      </c>
    </row>
    <row r="336" spans="1:73" ht="28.8">
      <c r="A336" s="192">
        <v>335</v>
      </c>
      <c r="B336" s="193">
        <v>200015595</v>
      </c>
      <c r="C336" s="193">
        <v>3</v>
      </c>
      <c r="D336" s="193" t="s">
        <v>56</v>
      </c>
      <c r="E336" s="198">
        <v>45110</v>
      </c>
      <c r="F336" s="193" t="s">
        <v>4686</v>
      </c>
      <c r="G336" s="192"/>
      <c r="H336" s="192"/>
      <c r="I336" s="192"/>
      <c r="J336" s="192"/>
      <c r="K336" s="192"/>
      <c r="L336" s="192"/>
      <c r="M336" s="192"/>
      <c r="N336" s="192"/>
      <c r="O336" s="192"/>
      <c r="P336" s="196" t="s">
        <v>4875</v>
      </c>
      <c r="Q336" s="192"/>
      <c r="R336" s="192" t="s">
        <v>154</v>
      </c>
      <c r="S336" s="192"/>
      <c r="T336" s="192"/>
      <c r="U336" s="192"/>
      <c r="V336" s="192"/>
      <c r="W336" s="192"/>
      <c r="X336" s="192"/>
      <c r="Y336" s="192"/>
      <c r="Z336" s="192"/>
      <c r="AA336" s="192"/>
      <c r="BM336" s="90" t="s">
        <v>506</v>
      </c>
      <c r="BN336" s="90" t="s">
        <v>1804</v>
      </c>
    </row>
    <row r="337" spans="1:71" ht="43.2">
      <c r="A337" s="192">
        <v>336</v>
      </c>
      <c r="B337" s="193">
        <v>200439349</v>
      </c>
      <c r="C337" s="193">
        <v>4</v>
      </c>
      <c r="D337" s="193" t="s">
        <v>51</v>
      </c>
      <c r="E337" s="198">
        <v>45110</v>
      </c>
      <c r="F337" s="193" t="s">
        <v>4682</v>
      </c>
      <c r="G337" s="192"/>
      <c r="H337" s="192"/>
      <c r="I337" s="192"/>
      <c r="J337" s="192"/>
      <c r="K337" s="192"/>
      <c r="L337" s="192"/>
      <c r="M337" s="192"/>
      <c r="N337" s="192"/>
      <c r="O337" s="192"/>
      <c r="P337" s="196" t="s">
        <v>4876</v>
      </c>
      <c r="Q337" s="192"/>
      <c r="R337" s="192" t="s">
        <v>151</v>
      </c>
      <c r="S337" s="192" t="s">
        <v>507</v>
      </c>
      <c r="T337" s="192"/>
      <c r="U337" s="192"/>
      <c r="V337" s="192"/>
      <c r="W337" s="192"/>
      <c r="X337" s="192"/>
      <c r="Y337" s="192"/>
      <c r="Z337" s="192"/>
      <c r="AA337" s="192"/>
      <c r="BM337" s="90" t="s">
        <v>1106</v>
      </c>
      <c r="BN337" s="90" t="s">
        <v>3575</v>
      </c>
    </row>
    <row r="338" spans="1:71" ht="43.2">
      <c r="A338" s="192">
        <v>337</v>
      </c>
      <c r="B338" s="193">
        <v>200465920</v>
      </c>
      <c r="C338" s="193">
        <v>2</v>
      </c>
      <c r="D338" s="193" t="s">
        <v>56</v>
      </c>
      <c r="E338" s="198">
        <v>45110</v>
      </c>
      <c r="F338" s="193" t="s">
        <v>4679</v>
      </c>
      <c r="G338" s="192"/>
      <c r="H338" s="192"/>
      <c r="I338" s="192"/>
      <c r="J338" s="192"/>
      <c r="K338" s="192"/>
      <c r="L338" s="192"/>
      <c r="M338" s="192"/>
      <c r="N338" s="192"/>
      <c r="O338" s="192"/>
      <c r="P338" s="197" t="s">
        <v>4877</v>
      </c>
      <c r="Q338" s="192"/>
      <c r="R338" s="192" t="s">
        <v>151</v>
      </c>
      <c r="S338" s="192" t="s">
        <v>154</v>
      </c>
      <c r="T338" s="192" t="s">
        <v>155</v>
      </c>
      <c r="U338" s="192" t="s">
        <v>2467</v>
      </c>
      <c r="V338" s="192"/>
      <c r="W338" s="192"/>
      <c r="X338" s="192"/>
      <c r="Y338" s="192"/>
      <c r="Z338" s="192"/>
      <c r="AA338" s="192"/>
      <c r="BM338" s="90" t="s">
        <v>829</v>
      </c>
      <c r="BN338" s="90" t="s">
        <v>959</v>
      </c>
      <c r="BO338" s="90" t="s">
        <v>1088</v>
      </c>
      <c r="BP338" s="90" t="s">
        <v>1521</v>
      </c>
      <c r="BQ338" s="90" t="s">
        <v>1914</v>
      </c>
      <c r="BR338" s="90" t="s">
        <v>2998</v>
      </c>
      <c r="BS338" s="90" t="s">
        <v>173</v>
      </c>
    </row>
    <row r="339" spans="1:71" ht="43.2">
      <c r="A339" s="192">
        <v>338</v>
      </c>
      <c r="B339" s="193">
        <v>200560517</v>
      </c>
      <c r="C339" s="193">
        <v>4</v>
      </c>
      <c r="D339" s="193" t="s">
        <v>51</v>
      </c>
      <c r="E339" s="198">
        <v>45110</v>
      </c>
      <c r="F339" s="193" t="s">
        <v>4679</v>
      </c>
      <c r="G339" s="192"/>
      <c r="H339" s="192"/>
      <c r="I339" s="192"/>
      <c r="J339" s="192"/>
      <c r="K339" s="192"/>
      <c r="L339" s="192"/>
      <c r="M339" s="192"/>
      <c r="N339" s="192"/>
      <c r="O339" s="192"/>
      <c r="P339" s="196" t="s">
        <v>5722</v>
      </c>
      <c r="Q339" s="192"/>
      <c r="R339" s="192" t="s">
        <v>165</v>
      </c>
      <c r="S339" s="192" t="s">
        <v>671</v>
      </c>
      <c r="T339" s="192" t="s">
        <v>164</v>
      </c>
      <c r="U339" s="192"/>
      <c r="V339" s="192"/>
      <c r="W339" s="192"/>
      <c r="X339" s="192"/>
      <c r="Y339" s="192"/>
      <c r="Z339" s="192"/>
      <c r="AA339" s="192"/>
      <c r="BM339" s="90" t="s">
        <v>1463</v>
      </c>
      <c r="BN339" s="90" t="s">
        <v>2638</v>
      </c>
      <c r="BO339" s="90" t="s">
        <v>3432</v>
      </c>
      <c r="BP339" s="90" t="s">
        <v>5672</v>
      </c>
    </row>
    <row r="340" spans="1:71" ht="43.2">
      <c r="A340" s="192">
        <v>339</v>
      </c>
      <c r="B340" s="193">
        <v>200633758</v>
      </c>
      <c r="C340" s="193">
        <v>5</v>
      </c>
      <c r="D340" s="193" t="s">
        <v>56</v>
      </c>
      <c r="E340" s="198">
        <v>45110</v>
      </c>
      <c r="F340" s="193" t="s">
        <v>4680</v>
      </c>
      <c r="G340" s="192"/>
      <c r="H340" s="192"/>
      <c r="I340" s="192"/>
      <c r="J340" s="192"/>
      <c r="K340" s="192"/>
      <c r="L340" s="192"/>
      <c r="M340" s="192"/>
      <c r="N340" s="192"/>
      <c r="O340" s="192"/>
      <c r="P340" s="196" t="s">
        <v>5445</v>
      </c>
      <c r="Q340" s="192"/>
      <c r="R340" s="192" t="s">
        <v>2095</v>
      </c>
      <c r="S340" s="192" t="s">
        <v>159</v>
      </c>
      <c r="T340" s="192"/>
      <c r="U340" s="192"/>
      <c r="V340" s="192"/>
      <c r="W340" s="192"/>
      <c r="X340" s="192"/>
      <c r="Y340" s="192"/>
      <c r="Z340" s="192"/>
      <c r="AA340" s="192"/>
      <c r="BM340" s="90" t="s">
        <v>2247</v>
      </c>
      <c r="BN340" s="90" t="s">
        <v>3769</v>
      </c>
    </row>
    <row r="341" spans="1:71" ht="43.2">
      <c r="A341" s="192">
        <v>340</v>
      </c>
      <c r="B341" s="193">
        <v>200633758</v>
      </c>
      <c r="C341" s="193">
        <v>4</v>
      </c>
      <c r="D341" s="193" t="s">
        <v>56</v>
      </c>
      <c r="E341" s="198">
        <v>45110</v>
      </c>
      <c r="F341" s="193" t="s">
        <v>4680</v>
      </c>
      <c r="G341" s="192"/>
      <c r="H341" s="192"/>
      <c r="I341" s="192"/>
      <c r="J341" s="192"/>
      <c r="K341" s="192"/>
      <c r="L341" s="192"/>
      <c r="M341" s="192"/>
      <c r="N341" s="192"/>
      <c r="O341" s="192"/>
      <c r="P341" s="196" t="s">
        <v>4878</v>
      </c>
      <c r="Q341" s="192"/>
      <c r="R341" s="192" t="s">
        <v>155</v>
      </c>
      <c r="S341" s="192" t="s">
        <v>159</v>
      </c>
      <c r="T341" s="192" t="s">
        <v>2467</v>
      </c>
      <c r="U341" s="192"/>
      <c r="V341" s="192"/>
      <c r="W341" s="192"/>
      <c r="X341" s="192"/>
      <c r="Y341" s="192"/>
      <c r="Z341" s="192"/>
      <c r="AA341" s="192"/>
      <c r="BM341" s="90" t="s">
        <v>2804</v>
      </c>
      <c r="BN341" s="90" t="s">
        <v>3769</v>
      </c>
      <c r="BO341" s="90" t="s">
        <v>173</v>
      </c>
    </row>
    <row r="342" spans="1:71" ht="86.4">
      <c r="A342" s="192">
        <v>341</v>
      </c>
      <c r="B342" s="193">
        <v>33000209</v>
      </c>
      <c r="C342" s="193">
        <v>5</v>
      </c>
      <c r="D342" s="193" t="s">
        <v>56</v>
      </c>
      <c r="E342" s="198">
        <v>45110</v>
      </c>
      <c r="F342" s="193" t="s">
        <v>4680</v>
      </c>
      <c r="G342" s="192"/>
      <c r="H342" s="192"/>
      <c r="I342" s="192"/>
      <c r="J342" s="192"/>
      <c r="K342" s="192"/>
      <c r="L342" s="192"/>
      <c r="M342" s="192"/>
      <c r="N342" s="192"/>
      <c r="O342" s="192"/>
      <c r="P342" s="196" t="s">
        <v>5446</v>
      </c>
      <c r="Q342" s="192"/>
      <c r="R342" s="192" t="s">
        <v>2095</v>
      </c>
      <c r="S342" s="192" t="s">
        <v>164</v>
      </c>
      <c r="T342" s="192"/>
      <c r="U342" s="192"/>
      <c r="V342" s="192"/>
      <c r="W342" s="192"/>
      <c r="X342" s="192"/>
      <c r="Y342" s="192"/>
      <c r="Z342" s="192"/>
      <c r="AA342" s="192"/>
      <c r="BM342" s="90" t="s">
        <v>1541</v>
      </c>
      <c r="BN342" s="90" t="s">
        <v>1379</v>
      </c>
    </row>
    <row r="343" spans="1:71" ht="57.6">
      <c r="A343" s="192">
        <v>342</v>
      </c>
      <c r="B343" s="193">
        <v>33000215</v>
      </c>
      <c r="C343" s="193">
        <v>3</v>
      </c>
      <c r="D343" s="193" t="s">
        <v>56</v>
      </c>
      <c r="E343" s="198">
        <v>45110</v>
      </c>
      <c r="F343" s="193" t="s">
        <v>4680</v>
      </c>
      <c r="G343" s="192"/>
      <c r="H343" s="192"/>
      <c r="I343" s="192"/>
      <c r="J343" s="192"/>
      <c r="K343" s="192"/>
      <c r="L343" s="192"/>
      <c r="M343" s="192"/>
      <c r="N343" s="192"/>
      <c r="O343" s="192"/>
      <c r="P343" s="196" t="s">
        <v>4879</v>
      </c>
      <c r="Q343" s="192"/>
      <c r="R343" s="192" t="s">
        <v>154</v>
      </c>
      <c r="S343" s="192" t="s">
        <v>2097</v>
      </c>
      <c r="T343" s="192" t="s">
        <v>164</v>
      </c>
      <c r="U343" s="192"/>
      <c r="V343" s="192"/>
      <c r="W343" s="192"/>
      <c r="X343" s="192"/>
      <c r="Y343" s="192"/>
      <c r="Z343" s="192"/>
      <c r="AA343" s="192"/>
      <c r="BM343" s="90" t="s">
        <v>506</v>
      </c>
      <c r="BN343" s="90" t="s">
        <v>2748</v>
      </c>
      <c r="BO343" s="90" t="s">
        <v>1412</v>
      </c>
    </row>
    <row r="344" spans="1:71">
      <c r="A344" s="192">
        <v>343</v>
      </c>
      <c r="B344" s="193">
        <v>33000215</v>
      </c>
      <c r="C344" s="193">
        <v>3</v>
      </c>
      <c r="D344" s="193" t="s">
        <v>56</v>
      </c>
      <c r="E344" s="198">
        <v>45110</v>
      </c>
      <c r="F344" s="193" t="s">
        <v>4680</v>
      </c>
      <c r="G344" s="192"/>
      <c r="H344" s="192"/>
      <c r="I344" s="192"/>
      <c r="J344" s="192"/>
      <c r="K344" s="192"/>
      <c r="L344" s="192"/>
      <c r="M344" s="192"/>
      <c r="N344" s="192"/>
      <c r="O344" s="192"/>
      <c r="P344" s="196" t="s">
        <v>5241</v>
      </c>
      <c r="Q344" s="192"/>
      <c r="R344" s="192" t="s">
        <v>86</v>
      </c>
      <c r="S344" s="192"/>
      <c r="T344" s="192"/>
      <c r="U344" s="192"/>
      <c r="V344" s="192"/>
      <c r="W344" s="192"/>
      <c r="X344" s="192"/>
      <c r="Y344" s="192"/>
      <c r="Z344" s="192"/>
      <c r="AA344" s="192"/>
    </row>
    <row r="345" spans="1:71">
      <c r="A345" s="192">
        <v>344</v>
      </c>
      <c r="B345" s="193">
        <v>33000215</v>
      </c>
      <c r="C345" s="193">
        <v>1</v>
      </c>
      <c r="D345" s="193" t="s">
        <v>56</v>
      </c>
      <c r="E345" s="198">
        <v>45110</v>
      </c>
      <c r="F345" s="193" t="s">
        <v>4680</v>
      </c>
      <c r="G345" s="192"/>
      <c r="H345" s="192"/>
      <c r="I345" s="192"/>
      <c r="J345" s="192"/>
      <c r="K345" s="192"/>
      <c r="L345" s="192"/>
      <c r="M345" s="192"/>
      <c r="N345" s="192"/>
      <c r="O345" s="192"/>
      <c r="P345" s="196" t="s">
        <v>4880</v>
      </c>
      <c r="Q345" s="192"/>
      <c r="R345" s="192" t="s">
        <v>551</v>
      </c>
      <c r="S345" s="192" t="s">
        <v>507</v>
      </c>
      <c r="T345" s="192"/>
      <c r="U345" s="192"/>
      <c r="V345" s="192"/>
      <c r="W345" s="192"/>
      <c r="X345" s="192"/>
      <c r="Y345" s="192"/>
      <c r="Z345" s="192"/>
      <c r="AA345" s="192"/>
      <c r="BM345" s="90" t="s">
        <v>2151</v>
      </c>
      <c r="BN345" s="90" t="s">
        <v>2490</v>
      </c>
      <c r="BO345" s="90" t="s">
        <v>3575</v>
      </c>
    </row>
    <row r="346" spans="1:71">
      <c r="A346" s="192">
        <v>345</v>
      </c>
      <c r="B346" s="193">
        <v>40000154</v>
      </c>
      <c r="C346" s="193">
        <v>4</v>
      </c>
      <c r="D346" s="193" t="s">
        <v>51</v>
      </c>
      <c r="E346" s="198">
        <v>45110</v>
      </c>
      <c r="F346" s="193" t="s">
        <v>4679</v>
      </c>
      <c r="G346" s="192"/>
      <c r="H346" s="192"/>
      <c r="I346" s="192"/>
      <c r="J346" s="192"/>
      <c r="K346" s="192"/>
      <c r="L346" s="192"/>
      <c r="M346" s="192"/>
      <c r="N346" s="192"/>
      <c r="O346" s="192"/>
      <c r="P346" s="196" t="s">
        <v>5242</v>
      </c>
      <c r="Q346" s="192"/>
      <c r="R346" s="192" t="s">
        <v>86</v>
      </c>
      <c r="S346" s="192"/>
      <c r="T346" s="192"/>
      <c r="U346" s="192"/>
      <c r="V346" s="192"/>
      <c r="W346" s="192"/>
      <c r="X346" s="192"/>
      <c r="Y346" s="192"/>
      <c r="Z346" s="192"/>
      <c r="AA346" s="192"/>
    </row>
    <row r="347" spans="1:71" ht="43.2">
      <c r="A347" s="192">
        <v>346</v>
      </c>
      <c r="B347" s="193">
        <v>40000210</v>
      </c>
      <c r="C347" s="193">
        <v>2</v>
      </c>
      <c r="D347" s="193" t="s">
        <v>56</v>
      </c>
      <c r="E347" s="198">
        <v>45110</v>
      </c>
      <c r="F347" s="193" t="s">
        <v>4679</v>
      </c>
      <c r="G347" s="192"/>
      <c r="H347" s="192"/>
      <c r="I347" s="192"/>
      <c r="J347" s="192"/>
      <c r="K347" s="192"/>
      <c r="L347" s="192"/>
      <c r="M347" s="192"/>
      <c r="N347" s="192"/>
      <c r="O347" s="192"/>
      <c r="P347" s="196" t="s">
        <v>4881</v>
      </c>
      <c r="Q347" s="192"/>
      <c r="R347" s="192" t="s">
        <v>151</v>
      </c>
      <c r="S347" s="192" t="s">
        <v>551</v>
      </c>
      <c r="T347" s="192" t="s">
        <v>154</v>
      </c>
      <c r="U347" s="192" t="s">
        <v>164</v>
      </c>
      <c r="V347" s="192" t="s">
        <v>2467</v>
      </c>
      <c r="W347" s="192"/>
      <c r="X347" s="192"/>
      <c r="Y347" s="192"/>
      <c r="Z347" s="192"/>
      <c r="AA347" s="192"/>
      <c r="BM347" s="90" t="s">
        <v>1090</v>
      </c>
      <c r="BN347" s="90" t="s">
        <v>2148</v>
      </c>
      <c r="BO347" s="90" t="s">
        <v>1720</v>
      </c>
      <c r="BP347" s="90" t="s">
        <v>1933</v>
      </c>
      <c r="BQ347" s="90" t="s">
        <v>1410</v>
      </c>
      <c r="BR347" s="90" t="s">
        <v>2695</v>
      </c>
    </row>
    <row r="348" spans="1:71" ht="28.8">
      <c r="A348" s="192">
        <v>347</v>
      </c>
      <c r="B348" s="193">
        <v>40000210</v>
      </c>
      <c r="C348" s="193">
        <v>1</v>
      </c>
      <c r="D348" s="193" t="s">
        <v>56</v>
      </c>
      <c r="E348" s="198">
        <v>45110</v>
      </c>
      <c r="F348" s="193" t="s">
        <v>4679</v>
      </c>
      <c r="G348" s="192"/>
      <c r="H348" s="192"/>
      <c r="I348" s="192"/>
      <c r="J348" s="192"/>
      <c r="K348" s="192"/>
      <c r="L348" s="192"/>
      <c r="M348" s="192"/>
      <c r="N348" s="192"/>
      <c r="O348" s="192"/>
      <c r="P348" s="196" t="s">
        <v>5447</v>
      </c>
      <c r="Q348" s="192"/>
      <c r="R348" s="192" t="s">
        <v>154</v>
      </c>
      <c r="S348" s="192" t="s">
        <v>160</v>
      </c>
      <c r="T348" s="192"/>
      <c r="U348" s="192"/>
      <c r="V348" s="192"/>
      <c r="W348" s="192"/>
      <c r="X348" s="192"/>
      <c r="Y348" s="192"/>
      <c r="Z348" s="192"/>
      <c r="AA348" s="192"/>
      <c r="BM348" s="90" t="s">
        <v>506</v>
      </c>
      <c r="BN348" s="90" t="s">
        <v>183</v>
      </c>
    </row>
    <row r="349" spans="1:71">
      <c r="A349" s="192">
        <v>348</v>
      </c>
      <c r="B349" s="193">
        <v>40000210</v>
      </c>
      <c r="C349" s="193">
        <v>3</v>
      </c>
      <c r="D349" s="193" t="s">
        <v>56</v>
      </c>
      <c r="E349" s="198">
        <v>45110</v>
      </c>
      <c r="F349" s="193" t="s">
        <v>4679</v>
      </c>
      <c r="G349" s="192"/>
      <c r="H349" s="192"/>
      <c r="I349" s="192"/>
      <c r="J349" s="192"/>
      <c r="K349" s="192"/>
      <c r="L349" s="192"/>
      <c r="M349" s="192"/>
      <c r="N349" s="192"/>
      <c r="O349" s="192"/>
      <c r="P349" s="196" t="s">
        <v>5448</v>
      </c>
      <c r="Q349" s="192"/>
      <c r="R349" s="192" t="s">
        <v>164</v>
      </c>
      <c r="S349" s="192" t="s">
        <v>2467</v>
      </c>
      <c r="T349" s="192"/>
      <c r="U349" s="192"/>
      <c r="V349" s="192"/>
      <c r="W349" s="192"/>
      <c r="X349" s="192"/>
      <c r="Y349" s="192"/>
      <c r="Z349" s="192"/>
      <c r="AA349" s="192"/>
      <c r="BM349" s="90" t="s">
        <v>1412</v>
      </c>
      <c r="BN349" s="90" t="s">
        <v>173</v>
      </c>
    </row>
    <row r="350" spans="1:71" ht="28.8">
      <c r="A350" s="192">
        <v>349</v>
      </c>
      <c r="B350" s="193">
        <v>138853098</v>
      </c>
      <c r="C350" s="193">
        <v>5</v>
      </c>
      <c r="D350" s="193" t="s">
        <v>51</v>
      </c>
      <c r="E350" s="198">
        <v>45110</v>
      </c>
      <c r="F350" s="193" t="s">
        <v>4679</v>
      </c>
      <c r="G350" s="192"/>
      <c r="H350" s="192"/>
      <c r="I350" s="192"/>
      <c r="J350" s="192"/>
      <c r="K350" s="192"/>
      <c r="L350" s="192"/>
      <c r="M350" s="192"/>
      <c r="N350" s="192"/>
      <c r="O350" s="192"/>
      <c r="P350" s="196" t="s">
        <v>4882</v>
      </c>
      <c r="Q350" s="192"/>
      <c r="R350" s="192" t="s">
        <v>3127</v>
      </c>
      <c r="S350" s="192" t="s">
        <v>164</v>
      </c>
      <c r="T350" s="192" t="s">
        <v>2467</v>
      </c>
      <c r="U350" s="192"/>
      <c r="V350" s="192"/>
      <c r="W350" s="192"/>
      <c r="X350" s="192"/>
      <c r="Y350" s="192"/>
      <c r="Z350" s="192"/>
      <c r="AA350" s="192"/>
      <c r="BM350" s="90" t="s">
        <v>3394</v>
      </c>
      <c r="BN350" s="90" t="s">
        <v>3231</v>
      </c>
      <c r="BO350" s="90" t="s">
        <v>2695</v>
      </c>
    </row>
    <row r="351" spans="1:71" ht="100.8">
      <c r="A351" s="192">
        <v>350</v>
      </c>
      <c r="B351" s="193">
        <v>40000210</v>
      </c>
      <c r="C351" s="193">
        <v>3</v>
      </c>
      <c r="D351" s="193" t="s">
        <v>56</v>
      </c>
      <c r="E351" s="198">
        <v>45110</v>
      </c>
      <c r="F351" s="193" t="s">
        <v>4679</v>
      </c>
      <c r="G351" s="192"/>
      <c r="H351" s="192"/>
      <c r="I351" s="192"/>
      <c r="J351" s="192"/>
      <c r="K351" s="192"/>
      <c r="L351" s="192"/>
      <c r="M351" s="192"/>
      <c r="N351" s="192"/>
      <c r="O351" s="192"/>
      <c r="P351" s="196" t="s">
        <v>5723</v>
      </c>
      <c r="Q351" s="192"/>
      <c r="R351" s="192" t="s">
        <v>159</v>
      </c>
      <c r="S351" s="192" t="s">
        <v>164</v>
      </c>
      <c r="T351" s="192" t="s">
        <v>2467</v>
      </c>
      <c r="U351" s="192"/>
      <c r="V351" s="192"/>
      <c r="W351" s="192"/>
      <c r="X351" s="192"/>
      <c r="Y351" s="192"/>
      <c r="Z351" s="192"/>
      <c r="AA351" s="192"/>
      <c r="BM351" s="90" t="s">
        <v>2407</v>
      </c>
      <c r="BN351" s="90" t="s">
        <v>1412</v>
      </c>
      <c r="BO351" s="90" t="s">
        <v>3086</v>
      </c>
      <c r="BP351" s="90" t="s">
        <v>2695</v>
      </c>
    </row>
    <row r="352" spans="1:71" ht="57.6">
      <c r="A352" s="192">
        <v>351</v>
      </c>
      <c r="B352" s="193">
        <v>40000392</v>
      </c>
      <c r="C352" s="193">
        <v>3</v>
      </c>
      <c r="D352" s="193" t="s">
        <v>56</v>
      </c>
      <c r="E352" s="198">
        <v>45110</v>
      </c>
      <c r="F352" s="193" t="s">
        <v>4680</v>
      </c>
      <c r="G352" s="192"/>
      <c r="H352" s="192"/>
      <c r="I352" s="192"/>
      <c r="J352" s="192"/>
      <c r="K352" s="192"/>
      <c r="L352" s="192"/>
      <c r="M352" s="192"/>
      <c r="N352" s="192"/>
      <c r="O352" s="192"/>
      <c r="P352" s="196" t="s">
        <v>4883</v>
      </c>
      <c r="Q352" s="192"/>
      <c r="R352" s="192" t="s">
        <v>151</v>
      </c>
      <c r="S352" s="192" t="s">
        <v>507</v>
      </c>
      <c r="T352" s="192"/>
      <c r="U352" s="192"/>
      <c r="V352" s="192"/>
      <c r="W352" s="192"/>
      <c r="X352" s="192"/>
      <c r="Y352" s="192"/>
      <c r="Z352" s="192"/>
      <c r="AA352" s="192"/>
      <c r="BM352" s="90" t="s">
        <v>869</v>
      </c>
      <c r="BN352" s="90" t="s">
        <v>1103</v>
      </c>
      <c r="BO352" s="90" t="s">
        <v>3575</v>
      </c>
    </row>
    <row r="353" spans="1:74" ht="28.8">
      <c r="A353" s="192">
        <v>352</v>
      </c>
      <c r="B353" s="193">
        <v>40000392</v>
      </c>
      <c r="C353" s="193">
        <v>1</v>
      </c>
      <c r="D353" s="193" t="s">
        <v>56</v>
      </c>
      <c r="E353" s="198">
        <v>45110</v>
      </c>
      <c r="F353" s="193" t="s">
        <v>4680</v>
      </c>
      <c r="G353" s="192"/>
      <c r="H353" s="192"/>
      <c r="I353" s="192"/>
      <c r="J353" s="192"/>
      <c r="K353" s="192"/>
      <c r="L353" s="192"/>
      <c r="M353" s="192"/>
      <c r="N353" s="192"/>
      <c r="O353" s="192"/>
      <c r="P353" s="196" t="s">
        <v>4884</v>
      </c>
      <c r="Q353" s="192"/>
      <c r="R353" s="192" t="s">
        <v>551</v>
      </c>
      <c r="S353" s="192"/>
      <c r="T353" s="192"/>
      <c r="U353" s="192"/>
      <c r="V353" s="192"/>
      <c r="W353" s="192"/>
      <c r="X353" s="192"/>
      <c r="Y353" s="192"/>
      <c r="Z353" s="192"/>
      <c r="AA353" s="192"/>
      <c r="BM353" s="90" t="s">
        <v>2151</v>
      </c>
      <c r="BN353" s="90" t="s">
        <v>2152</v>
      </c>
    </row>
    <row r="354" spans="1:74">
      <c r="A354" s="192">
        <v>353</v>
      </c>
      <c r="B354" s="193">
        <v>60000072</v>
      </c>
      <c r="C354" s="193">
        <v>5</v>
      </c>
      <c r="D354" s="193" t="s">
        <v>51</v>
      </c>
      <c r="E354" s="198">
        <v>45110</v>
      </c>
      <c r="F354" s="193" t="s">
        <v>4679</v>
      </c>
      <c r="G354" s="192"/>
      <c r="H354" s="192"/>
      <c r="I354" s="192"/>
      <c r="J354" s="192"/>
      <c r="K354" s="192"/>
      <c r="L354" s="192"/>
      <c r="M354" s="192"/>
      <c r="N354" s="192"/>
      <c r="O354" s="192"/>
      <c r="P354" s="196" t="s">
        <v>4279</v>
      </c>
      <c r="Q354" s="192"/>
      <c r="R354" s="192" t="s">
        <v>86</v>
      </c>
      <c r="S354" s="192"/>
      <c r="T354" s="192"/>
      <c r="U354" s="192"/>
      <c r="V354" s="192"/>
      <c r="W354" s="192"/>
      <c r="X354" s="192"/>
      <c r="Y354" s="192"/>
      <c r="Z354" s="192"/>
      <c r="AA354" s="192"/>
    </row>
    <row r="355" spans="1:74" ht="100.8">
      <c r="A355" s="192">
        <v>354</v>
      </c>
      <c r="B355" s="193">
        <v>61000122</v>
      </c>
      <c r="C355" s="193">
        <v>4</v>
      </c>
      <c r="D355" s="193" t="s">
        <v>51</v>
      </c>
      <c r="E355" s="198">
        <v>45110</v>
      </c>
      <c r="F355" s="193" t="s">
        <v>4679</v>
      </c>
      <c r="G355" s="192"/>
      <c r="H355" s="192"/>
      <c r="I355" s="192"/>
      <c r="J355" s="192"/>
      <c r="K355" s="192"/>
      <c r="L355" s="192"/>
      <c r="M355" s="192"/>
      <c r="N355" s="192"/>
      <c r="O355" s="192"/>
      <c r="P355" s="196" t="s">
        <v>4885</v>
      </c>
      <c r="Q355" s="192"/>
      <c r="R355" s="192" t="s">
        <v>3</v>
      </c>
      <c r="S355" s="192" t="s">
        <v>165</v>
      </c>
      <c r="T355" s="192" t="s">
        <v>507</v>
      </c>
      <c r="U355" s="192" t="s">
        <v>2467</v>
      </c>
      <c r="V355" s="192"/>
      <c r="W355" s="192"/>
      <c r="X355" s="192"/>
      <c r="Y355" s="192"/>
      <c r="Z355" s="192"/>
      <c r="AA355" s="192"/>
      <c r="BM355" s="90" t="s">
        <v>1228</v>
      </c>
      <c r="BN355" s="90" t="s">
        <v>1289</v>
      </c>
      <c r="BO355" s="90" t="s">
        <v>3575</v>
      </c>
      <c r="BP355" s="90" t="s">
        <v>2695</v>
      </c>
      <c r="BQ355" s="90" t="s">
        <v>173</v>
      </c>
    </row>
    <row r="356" spans="1:74">
      <c r="A356" s="192">
        <v>355</v>
      </c>
      <c r="B356" s="193">
        <v>61000122</v>
      </c>
      <c r="C356" s="193">
        <v>4</v>
      </c>
      <c r="D356" s="193" t="s">
        <v>51</v>
      </c>
      <c r="E356" s="198">
        <v>45110</v>
      </c>
      <c r="F356" s="193" t="s">
        <v>4679</v>
      </c>
      <c r="G356" s="192"/>
      <c r="H356" s="192"/>
      <c r="I356" s="192"/>
      <c r="J356" s="192"/>
      <c r="K356" s="192"/>
      <c r="L356" s="192"/>
      <c r="M356" s="192"/>
      <c r="N356" s="192"/>
      <c r="O356" s="192"/>
      <c r="P356" s="196" t="s">
        <v>4281</v>
      </c>
      <c r="Q356" s="192"/>
      <c r="R356" s="192" t="s">
        <v>86</v>
      </c>
      <c r="S356" s="192"/>
      <c r="T356" s="192"/>
      <c r="U356" s="192"/>
      <c r="V356" s="192"/>
      <c r="W356" s="192"/>
      <c r="X356" s="192"/>
      <c r="Y356" s="192"/>
      <c r="Z356" s="192"/>
      <c r="AA356" s="192"/>
    </row>
    <row r="357" spans="1:74" ht="28.8">
      <c r="A357" s="192">
        <v>356</v>
      </c>
      <c r="B357" s="193">
        <v>71000195</v>
      </c>
      <c r="C357" s="193">
        <v>4</v>
      </c>
      <c r="D357" s="193" t="s">
        <v>51</v>
      </c>
      <c r="E357" s="198">
        <v>45110</v>
      </c>
      <c r="F357" s="193" t="s">
        <v>4679</v>
      </c>
      <c r="G357" s="192"/>
      <c r="H357" s="192"/>
      <c r="I357" s="192"/>
      <c r="J357" s="192"/>
      <c r="K357" s="192"/>
      <c r="L357" s="192"/>
      <c r="M357" s="192"/>
      <c r="N357" s="192"/>
      <c r="O357" s="192"/>
      <c r="P357" s="196" t="s">
        <v>4694</v>
      </c>
      <c r="Q357" s="192"/>
      <c r="R357" s="192" t="s">
        <v>86</v>
      </c>
      <c r="S357" s="192"/>
      <c r="T357" s="192"/>
      <c r="U357" s="192"/>
      <c r="V357" s="192"/>
      <c r="W357" s="192"/>
      <c r="X357" s="192"/>
      <c r="Y357" s="192"/>
      <c r="Z357" s="192"/>
      <c r="AA357" s="192"/>
    </row>
    <row r="358" spans="1:74">
      <c r="A358" s="192">
        <v>357</v>
      </c>
      <c r="B358" s="193">
        <v>72000010</v>
      </c>
      <c r="C358" s="193">
        <v>4</v>
      </c>
      <c r="D358" s="193" t="s">
        <v>56</v>
      </c>
      <c r="E358" s="198">
        <v>45110</v>
      </c>
      <c r="F358" s="193" t="s">
        <v>4679</v>
      </c>
      <c r="G358" s="192"/>
      <c r="H358" s="192"/>
      <c r="I358" s="192"/>
      <c r="J358" s="192"/>
      <c r="K358" s="192"/>
      <c r="L358" s="192"/>
      <c r="M358" s="192"/>
      <c r="N358" s="192"/>
      <c r="O358" s="192"/>
      <c r="P358" s="197" t="s">
        <v>4886</v>
      </c>
      <c r="Q358" s="192"/>
      <c r="R358" s="192" t="s">
        <v>671</v>
      </c>
      <c r="S358" s="192"/>
      <c r="T358" s="192"/>
      <c r="U358" s="192"/>
      <c r="V358" s="192"/>
      <c r="W358" s="192"/>
      <c r="X358" s="192"/>
      <c r="Y358" s="192"/>
      <c r="Z358" s="192"/>
      <c r="AA358" s="192"/>
      <c r="BM358" s="90" t="s">
        <v>2638</v>
      </c>
    </row>
    <row r="359" spans="1:74" ht="28.8">
      <c r="A359" s="192">
        <v>358</v>
      </c>
      <c r="B359" s="193">
        <v>72000010</v>
      </c>
      <c r="C359" s="193">
        <v>5</v>
      </c>
      <c r="D359" s="193" t="s">
        <v>56</v>
      </c>
      <c r="E359" s="198">
        <v>45110</v>
      </c>
      <c r="F359" s="193" t="s">
        <v>4679</v>
      </c>
      <c r="G359" s="192"/>
      <c r="H359" s="192"/>
      <c r="I359" s="192"/>
      <c r="J359" s="192"/>
      <c r="K359" s="192"/>
      <c r="L359" s="192"/>
      <c r="M359" s="192"/>
      <c r="N359" s="192"/>
      <c r="O359" s="192"/>
      <c r="P359" s="196" t="s">
        <v>4887</v>
      </c>
      <c r="Q359" s="192"/>
      <c r="R359" s="192" t="s">
        <v>2698</v>
      </c>
      <c r="S359" s="192" t="s">
        <v>154</v>
      </c>
      <c r="T359" s="192" t="s">
        <v>164</v>
      </c>
      <c r="U359" s="192"/>
      <c r="V359" s="192"/>
      <c r="W359" s="192"/>
      <c r="X359" s="192"/>
      <c r="Y359" s="192"/>
      <c r="Z359" s="192"/>
      <c r="AA359" s="192"/>
      <c r="BM359" s="90" t="s">
        <v>1611</v>
      </c>
      <c r="BN359" s="90" t="s">
        <v>1609</v>
      </c>
      <c r="BO359" s="90" t="s">
        <v>1396</v>
      </c>
    </row>
    <row r="360" spans="1:74" ht="86.4">
      <c r="A360" s="192">
        <v>359</v>
      </c>
      <c r="B360" s="193">
        <v>72000031</v>
      </c>
      <c r="C360" s="193">
        <v>1</v>
      </c>
      <c r="D360" s="193" t="s">
        <v>56</v>
      </c>
      <c r="E360" s="198">
        <v>45110</v>
      </c>
      <c r="F360" s="193" t="s">
        <v>4679</v>
      </c>
      <c r="G360" s="192"/>
      <c r="H360" s="192"/>
      <c r="I360" s="192"/>
      <c r="J360" s="192"/>
      <c r="K360" s="192"/>
      <c r="L360" s="192"/>
      <c r="M360" s="192"/>
      <c r="N360" s="192"/>
      <c r="O360" s="192"/>
      <c r="P360" s="196" t="s">
        <v>5449</v>
      </c>
      <c r="Q360" s="192"/>
      <c r="R360" s="192" t="s">
        <v>151</v>
      </c>
      <c r="S360" s="192" t="s">
        <v>551</v>
      </c>
      <c r="T360" s="192" t="s">
        <v>154</v>
      </c>
      <c r="U360" s="192" t="s">
        <v>3</v>
      </c>
      <c r="V360" s="192" t="s">
        <v>2700</v>
      </c>
      <c r="W360" s="192" t="s">
        <v>159</v>
      </c>
      <c r="X360" s="192" t="s">
        <v>3127</v>
      </c>
      <c r="Y360" s="192" t="s">
        <v>2467</v>
      </c>
      <c r="Z360" s="192"/>
      <c r="AA360" s="192"/>
      <c r="BM360" s="90" t="s">
        <v>970</v>
      </c>
      <c r="BN360" s="90" t="s">
        <v>2162</v>
      </c>
      <c r="BO360" s="90" t="s">
        <v>1702</v>
      </c>
      <c r="BP360" s="90" t="s">
        <v>1720</v>
      </c>
      <c r="BQ360" s="90" t="s">
        <v>542</v>
      </c>
      <c r="BR360" s="90" t="s">
        <v>3532</v>
      </c>
      <c r="BS360" s="90" t="s">
        <v>960</v>
      </c>
      <c r="BT360" s="90" t="s">
        <v>2377</v>
      </c>
      <c r="BU360" s="90" t="s">
        <v>2817</v>
      </c>
      <c r="BV360" s="90" t="s">
        <v>2695</v>
      </c>
    </row>
    <row r="361" spans="1:74" ht="100.8">
      <c r="A361" s="192">
        <v>360</v>
      </c>
      <c r="B361" s="193">
        <v>72000094</v>
      </c>
      <c r="C361" s="193">
        <v>5</v>
      </c>
      <c r="D361" s="193" t="s">
        <v>56</v>
      </c>
      <c r="E361" s="198">
        <v>45110</v>
      </c>
      <c r="F361" s="193" t="s">
        <v>4679</v>
      </c>
      <c r="G361" s="192"/>
      <c r="H361" s="192"/>
      <c r="I361" s="192"/>
      <c r="J361" s="192"/>
      <c r="K361" s="192"/>
      <c r="L361" s="192"/>
      <c r="M361" s="192"/>
      <c r="N361" s="192"/>
      <c r="O361" s="192"/>
      <c r="P361" s="196" t="s">
        <v>5773</v>
      </c>
      <c r="Q361" s="192"/>
      <c r="R361" s="192" t="s">
        <v>154</v>
      </c>
      <c r="S361" s="192" t="s">
        <v>159</v>
      </c>
      <c r="T361" s="192" t="s">
        <v>507</v>
      </c>
      <c r="U361" s="192" t="s">
        <v>164</v>
      </c>
      <c r="V361" s="192"/>
      <c r="W361" s="192"/>
      <c r="X361" s="192"/>
      <c r="Y361" s="192"/>
      <c r="Z361" s="192"/>
      <c r="AA361" s="192"/>
      <c r="BM361" s="90" t="s">
        <v>1657</v>
      </c>
      <c r="BN361" s="90" t="s">
        <v>5589</v>
      </c>
      <c r="BO361" s="90" t="s">
        <v>2442</v>
      </c>
      <c r="BP361" s="90" t="s">
        <v>3575</v>
      </c>
      <c r="BQ361" s="90" t="s">
        <v>5157</v>
      </c>
      <c r="BR361" s="90" t="s">
        <v>1412</v>
      </c>
    </row>
    <row r="362" spans="1:74">
      <c r="A362" s="192">
        <v>361</v>
      </c>
      <c r="B362" s="193">
        <v>72000180</v>
      </c>
      <c r="C362" s="193">
        <v>2</v>
      </c>
      <c r="D362" s="193" t="s">
        <v>56</v>
      </c>
      <c r="E362" s="198">
        <v>45110</v>
      </c>
      <c r="F362" s="193" t="s">
        <v>4680</v>
      </c>
      <c r="G362" s="192"/>
      <c r="H362" s="192"/>
      <c r="I362" s="192"/>
      <c r="J362" s="192"/>
      <c r="K362" s="192"/>
      <c r="L362" s="192"/>
      <c r="M362" s="192"/>
      <c r="N362" s="192"/>
      <c r="O362" s="192"/>
      <c r="P362" s="196" t="s">
        <v>4888</v>
      </c>
      <c r="Q362" s="192"/>
      <c r="R362" s="192" t="s">
        <v>174</v>
      </c>
      <c r="S362" s="192"/>
      <c r="T362" s="192"/>
      <c r="U362" s="192"/>
      <c r="V362" s="192"/>
      <c r="W362" s="192"/>
      <c r="X362" s="192"/>
      <c r="Y362" s="192"/>
      <c r="Z362" s="192"/>
      <c r="AA362" s="192"/>
      <c r="BM362" s="90" t="s">
        <v>1938</v>
      </c>
    </row>
    <row r="363" spans="1:74" ht="72">
      <c r="A363" s="192">
        <v>362</v>
      </c>
      <c r="B363" s="193">
        <v>72000182</v>
      </c>
      <c r="C363" s="193">
        <v>3</v>
      </c>
      <c r="D363" s="193" t="s">
        <v>56</v>
      </c>
      <c r="E363" s="198">
        <v>45110</v>
      </c>
      <c r="F363" s="193" t="s">
        <v>4680</v>
      </c>
      <c r="G363" s="192"/>
      <c r="H363" s="192"/>
      <c r="I363" s="192"/>
      <c r="J363" s="192"/>
      <c r="K363" s="192"/>
      <c r="L363" s="192"/>
      <c r="M363" s="192"/>
      <c r="N363" s="192"/>
      <c r="O363" s="192"/>
      <c r="P363" s="196" t="s">
        <v>4889</v>
      </c>
      <c r="Q363" s="192"/>
      <c r="R363" s="192" t="s">
        <v>155</v>
      </c>
      <c r="S363" s="192"/>
      <c r="T363" s="192"/>
      <c r="U363" s="192"/>
      <c r="V363" s="192"/>
      <c r="W363" s="192"/>
      <c r="X363" s="192"/>
      <c r="Y363" s="192"/>
      <c r="Z363" s="192"/>
      <c r="AA363" s="192"/>
      <c r="BM363" s="90" t="s">
        <v>2965</v>
      </c>
    </row>
    <row r="364" spans="1:74" ht="28.8">
      <c r="A364" s="192">
        <v>363</v>
      </c>
      <c r="B364" s="193">
        <v>99999972</v>
      </c>
      <c r="C364" s="193">
        <v>5</v>
      </c>
      <c r="D364" s="193" t="s">
        <v>56</v>
      </c>
      <c r="E364" s="198">
        <v>45110</v>
      </c>
      <c r="F364" s="193" t="s">
        <v>4679</v>
      </c>
      <c r="G364" s="192"/>
      <c r="H364" s="192"/>
      <c r="I364" s="192"/>
      <c r="J364" s="192"/>
      <c r="K364" s="192"/>
      <c r="L364" s="192"/>
      <c r="M364" s="192"/>
      <c r="N364" s="192"/>
      <c r="O364" s="192"/>
      <c r="P364" s="196" t="s">
        <v>4890</v>
      </c>
      <c r="Q364" s="192"/>
      <c r="R364" s="192" t="s">
        <v>154</v>
      </c>
      <c r="S364" s="192"/>
      <c r="T364" s="192"/>
      <c r="U364" s="192"/>
      <c r="V364" s="192"/>
      <c r="W364" s="192"/>
      <c r="X364" s="192"/>
      <c r="Y364" s="192"/>
      <c r="Z364" s="192"/>
      <c r="AA364" s="192"/>
      <c r="BM364" s="90" t="s">
        <v>1609</v>
      </c>
    </row>
    <row r="365" spans="1:74" ht="28.8">
      <c r="A365" s="192">
        <v>364</v>
      </c>
      <c r="B365" s="193">
        <v>104050760</v>
      </c>
      <c r="C365" s="193">
        <v>4</v>
      </c>
      <c r="D365" s="193" t="s">
        <v>51</v>
      </c>
      <c r="E365" s="198">
        <v>45110</v>
      </c>
      <c r="F365" s="193" t="s">
        <v>4679</v>
      </c>
      <c r="G365" s="192"/>
      <c r="H365" s="192"/>
      <c r="I365" s="192"/>
      <c r="J365" s="192"/>
      <c r="K365" s="192"/>
      <c r="L365" s="192"/>
      <c r="M365" s="192"/>
      <c r="N365" s="192"/>
      <c r="O365" s="192"/>
      <c r="P365" s="196" t="s">
        <v>4891</v>
      </c>
      <c r="Q365" s="192"/>
      <c r="R365" s="192" t="s">
        <v>655</v>
      </c>
      <c r="S365" s="192"/>
      <c r="T365" s="192"/>
      <c r="U365" s="192"/>
      <c r="V365" s="192"/>
      <c r="W365" s="192"/>
      <c r="X365" s="192"/>
      <c r="Y365" s="192"/>
      <c r="Z365" s="192"/>
      <c r="AA365" s="192"/>
      <c r="BM365" s="90" t="s">
        <v>1677</v>
      </c>
      <c r="BN365" s="90" t="s">
        <v>1954</v>
      </c>
    </row>
    <row r="366" spans="1:74" ht="43.2">
      <c r="A366" s="192">
        <v>365</v>
      </c>
      <c r="B366" s="193">
        <v>104590112</v>
      </c>
      <c r="C366" s="193">
        <v>3</v>
      </c>
      <c r="D366" s="193" t="s">
        <v>51</v>
      </c>
      <c r="E366" s="198">
        <v>45110</v>
      </c>
      <c r="F366" s="193" t="s">
        <v>4679</v>
      </c>
      <c r="G366" s="192"/>
      <c r="H366" s="192"/>
      <c r="I366" s="192"/>
      <c r="J366" s="192"/>
      <c r="K366" s="192"/>
      <c r="L366" s="192"/>
      <c r="M366" s="192"/>
      <c r="N366" s="192"/>
      <c r="O366" s="192"/>
      <c r="P366" s="196" t="s">
        <v>5774</v>
      </c>
      <c r="Q366" s="192"/>
      <c r="R366" s="192" t="s">
        <v>551</v>
      </c>
      <c r="S366" s="192" t="s">
        <v>155</v>
      </c>
      <c r="T366" s="192"/>
      <c r="U366" s="192"/>
      <c r="V366" s="192"/>
      <c r="W366" s="192"/>
      <c r="X366" s="192"/>
      <c r="Y366" s="192"/>
      <c r="Z366" s="192"/>
      <c r="AA366" s="192"/>
      <c r="BM366" s="90" t="s">
        <v>2147</v>
      </c>
      <c r="BN366" s="90" t="s">
        <v>2490</v>
      </c>
      <c r="BO366" s="90" t="s">
        <v>2958</v>
      </c>
    </row>
    <row r="367" spans="1:74">
      <c r="A367" s="192">
        <v>366</v>
      </c>
      <c r="B367" s="193">
        <v>11169337</v>
      </c>
      <c r="C367" s="193">
        <v>3</v>
      </c>
      <c r="D367" s="193" t="s">
        <v>56</v>
      </c>
      <c r="E367" s="198">
        <v>45110</v>
      </c>
      <c r="F367" s="193" t="s">
        <v>4683</v>
      </c>
      <c r="G367" s="192"/>
      <c r="H367" s="192"/>
      <c r="I367" s="192"/>
      <c r="J367" s="192"/>
      <c r="K367" s="192"/>
      <c r="L367" s="192"/>
      <c r="M367" s="192"/>
      <c r="N367" s="192"/>
      <c r="O367" s="192"/>
      <c r="P367" s="196" t="s">
        <v>4289</v>
      </c>
      <c r="Q367" s="192"/>
      <c r="R367" s="192" t="s">
        <v>86</v>
      </c>
      <c r="S367" s="192"/>
      <c r="T367" s="192"/>
      <c r="U367" s="192"/>
      <c r="V367" s="192"/>
      <c r="W367" s="192"/>
      <c r="X367" s="192"/>
      <c r="Y367" s="192"/>
      <c r="Z367" s="192"/>
      <c r="AA367" s="192"/>
    </row>
    <row r="368" spans="1:74">
      <c r="A368" s="192">
        <v>367</v>
      </c>
      <c r="B368" s="193">
        <v>117757674</v>
      </c>
      <c r="C368" s="193">
        <v>3</v>
      </c>
      <c r="D368" s="193" t="s">
        <v>56</v>
      </c>
      <c r="E368" s="198">
        <v>45110</v>
      </c>
      <c r="F368" s="193" t="s">
        <v>4680</v>
      </c>
      <c r="G368" s="192"/>
      <c r="H368" s="192"/>
      <c r="I368" s="192"/>
      <c r="J368" s="192"/>
      <c r="K368" s="192"/>
      <c r="L368" s="192"/>
      <c r="M368" s="192"/>
      <c r="N368" s="192"/>
      <c r="O368" s="192"/>
      <c r="P368" s="196" t="s">
        <v>5450</v>
      </c>
      <c r="Q368" s="192"/>
      <c r="R368" s="192" t="s">
        <v>174</v>
      </c>
      <c r="S368" s="192" t="s">
        <v>507</v>
      </c>
      <c r="T368" s="192"/>
      <c r="U368" s="192"/>
      <c r="V368" s="192"/>
      <c r="W368" s="192"/>
      <c r="X368" s="192"/>
      <c r="Y368" s="192"/>
      <c r="Z368" s="192"/>
      <c r="AA368" s="192"/>
      <c r="BM368" s="90" t="s">
        <v>1777</v>
      </c>
      <c r="BN368" s="90" t="s">
        <v>3575</v>
      </c>
    </row>
    <row r="369" spans="1:69" ht="72">
      <c r="A369" s="192">
        <v>368</v>
      </c>
      <c r="B369" s="193">
        <v>118388040</v>
      </c>
      <c r="C369" s="193">
        <v>1</v>
      </c>
      <c r="D369" s="193" t="s">
        <v>56</v>
      </c>
      <c r="E369" s="198">
        <v>45110</v>
      </c>
      <c r="F369" s="193" t="s">
        <v>4681</v>
      </c>
      <c r="G369" s="192"/>
      <c r="H369" s="192"/>
      <c r="I369" s="192"/>
      <c r="J369" s="192"/>
      <c r="K369" s="192"/>
      <c r="L369" s="192"/>
      <c r="M369" s="192"/>
      <c r="N369" s="192"/>
      <c r="O369" s="192"/>
      <c r="P369" s="196" t="s">
        <v>5451</v>
      </c>
      <c r="Q369" s="192"/>
      <c r="R369" s="192" t="s">
        <v>551</v>
      </c>
      <c r="S369" s="192" t="s">
        <v>154</v>
      </c>
      <c r="T369" s="192" t="s">
        <v>164</v>
      </c>
      <c r="U369" s="192" t="s">
        <v>655</v>
      </c>
      <c r="V369" s="192"/>
      <c r="W369" s="192"/>
      <c r="X369" s="192"/>
      <c r="Y369" s="192"/>
      <c r="Z369" s="192"/>
      <c r="AA369" s="192"/>
      <c r="BM369" s="90" t="s">
        <v>2150</v>
      </c>
      <c r="BN369" s="90" t="s">
        <v>2720</v>
      </c>
      <c r="BO369" s="90" t="s">
        <v>1396</v>
      </c>
      <c r="BP369" s="90" t="s">
        <v>1688</v>
      </c>
    </row>
    <row r="370" spans="1:69">
      <c r="A370" s="192">
        <v>369</v>
      </c>
      <c r="B370" s="193">
        <v>118960707</v>
      </c>
      <c r="C370" s="193">
        <v>4</v>
      </c>
      <c r="D370" s="193" t="s">
        <v>56</v>
      </c>
      <c r="E370" s="198">
        <v>45110</v>
      </c>
      <c r="F370" s="193" t="s">
        <v>4687</v>
      </c>
      <c r="G370" s="192"/>
      <c r="H370" s="192"/>
      <c r="I370" s="192"/>
      <c r="J370" s="192"/>
      <c r="K370" s="192"/>
      <c r="L370" s="192"/>
      <c r="M370" s="192"/>
      <c r="N370" s="192"/>
      <c r="O370" s="192"/>
      <c r="P370" s="196" t="s">
        <v>4892</v>
      </c>
      <c r="Q370" s="192"/>
      <c r="R370" s="192" t="s">
        <v>151</v>
      </c>
      <c r="S370" s="192"/>
      <c r="T370" s="192"/>
      <c r="U370" s="192"/>
      <c r="V370" s="192"/>
      <c r="W370" s="192"/>
      <c r="X370" s="192"/>
      <c r="Y370" s="192"/>
      <c r="Z370" s="192"/>
      <c r="AA370" s="192"/>
      <c r="BM370" s="90" t="s">
        <v>1048</v>
      </c>
      <c r="BN370" s="90" t="s">
        <v>1091</v>
      </c>
    </row>
    <row r="371" spans="1:69" ht="28.8">
      <c r="A371" s="192">
        <v>370</v>
      </c>
      <c r="B371" s="193">
        <v>127259299</v>
      </c>
      <c r="C371" s="193">
        <v>1</v>
      </c>
      <c r="D371" s="193" t="s">
        <v>56</v>
      </c>
      <c r="E371" s="198">
        <v>45110</v>
      </c>
      <c r="F371" s="193" t="s">
        <v>4679</v>
      </c>
      <c r="G371" s="192"/>
      <c r="H371" s="192"/>
      <c r="I371" s="192"/>
      <c r="J371" s="192"/>
      <c r="K371" s="192"/>
      <c r="L371" s="192"/>
      <c r="M371" s="192"/>
      <c r="N371" s="192"/>
      <c r="O371" s="192"/>
      <c r="P371" s="197" t="s">
        <v>5724</v>
      </c>
      <c r="Q371" s="192"/>
      <c r="R371" s="192" t="s">
        <v>5635</v>
      </c>
      <c r="S371" s="192"/>
      <c r="T371" s="192"/>
      <c r="U371" s="192"/>
      <c r="V371" s="192"/>
      <c r="W371" s="192"/>
      <c r="X371" s="192"/>
      <c r="Y371" s="192"/>
      <c r="Z371" s="192"/>
      <c r="AA371" s="192"/>
      <c r="BM371" s="90" t="s">
        <v>5680</v>
      </c>
      <c r="BN371" s="90" t="s">
        <v>5679</v>
      </c>
    </row>
    <row r="372" spans="1:69">
      <c r="A372" s="192">
        <v>371</v>
      </c>
      <c r="B372" s="193">
        <v>127719516</v>
      </c>
      <c r="C372" s="193">
        <v>4</v>
      </c>
      <c r="D372" s="193" t="s">
        <v>56</v>
      </c>
      <c r="E372" s="198">
        <v>45110</v>
      </c>
      <c r="F372" s="193" t="s">
        <v>4682</v>
      </c>
      <c r="G372" s="192"/>
      <c r="H372" s="192"/>
      <c r="I372" s="192"/>
      <c r="J372" s="192"/>
      <c r="K372" s="192"/>
      <c r="L372" s="192"/>
      <c r="M372" s="192"/>
      <c r="N372" s="192"/>
      <c r="O372" s="192"/>
      <c r="P372" s="196" t="s">
        <v>4291</v>
      </c>
      <c r="Q372" s="192"/>
      <c r="R372" s="192" t="s">
        <v>86</v>
      </c>
      <c r="S372" s="192"/>
      <c r="T372" s="192"/>
      <c r="U372" s="192"/>
      <c r="V372" s="192"/>
      <c r="W372" s="192"/>
      <c r="X372" s="192"/>
      <c r="Y372" s="192"/>
      <c r="Z372" s="192"/>
      <c r="AA372" s="192"/>
    </row>
    <row r="373" spans="1:69">
      <c r="A373" s="192">
        <v>372</v>
      </c>
      <c r="B373" s="193">
        <v>129293916</v>
      </c>
      <c r="C373" s="193">
        <v>1</v>
      </c>
      <c r="D373" s="193" t="s">
        <v>56</v>
      </c>
      <c r="E373" s="198">
        <v>45110</v>
      </c>
      <c r="F373" s="193" t="s">
        <v>4680</v>
      </c>
      <c r="G373" s="192"/>
      <c r="H373" s="192"/>
      <c r="I373" s="192"/>
      <c r="J373" s="192"/>
      <c r="K373" s="192"/>
      <c r="L373" s="192"/>
      <c r="M373" s="192"/>
      <c r="N373" s="192"/>
      <c r="O373" s="192"/>
      <c r="P373" s="196" t="s">
        <v>4292</v>
      </c>
      <c r="Q373" s="192"/>
      <c r="R373" s="192" t="s">
        <v>86</v>
      </c>
      <c r="S373" s="192"/>
      <c r="T373" s="192"/>
      <c r="U373" s="192"/>
      <c r="V373" s="192"/>
      <c r="W373" s="192"/>
      <c r="X373" s="192"/>
      <c r="Y373" s="192"/>
      <c r="Z373" s="192"/>
      <c r="AA373" s="192"/>
    </row>
    <row r="374" spans="1:69">
      <c r="A374" s="192">
        <v>373</v>
      </c>
      <c r="B374" s="193">
        <v>129334397</v>
      </c>
      <c r="C374" s="193">
        <v>4</v>
      </c>
      <c r="D374" s="193" t="s">
        <v>51</v>
      </c>
      <c r="E374" s="198">
        <v>45110</v>
      </c>
      <c r="F374" s="193" t="s">
        <v>4679</v>
      </c>
      <c r="G374" s="192"/>
      <c r="H374" s="192"/>
      <c r="I374" s="192"/>
      <c r="J374" s="192"/>
      <c r="K374" s="192"/>
      <c r="L374" s="192"/>
      <c r="M374" s="192"/>
      <c r="N374" s="192"/>
      <c r="O374" s="192"/>
      <c r="P374" s="196" t="s">
        <v>4893</v>
      </c>
      <c r="Q374" s="192"/>
      <c r="R374" s="192" t="s">
        <v>160</v>
      </c>
      <c r="S374" s="192" t="s">
        <v>2467</v>
      </c>
      <c r="T374" s="192"/>
      <c r="U374" s="192"/>
      <c r="V374" s="192"/>
      <c r="W374" s="192"/>
      <c r="X374" s="192"/>
      <c r="Y374" s="192"/>
      <c r="Z374" s="192"/>
      <c r="AA374" s="192"/>
      <c r="BM374" s="90" t="s">
        <v>185</v>
      </c>
      <c r="BN374" s="90" t="s">
        <v>2695</v>
      </c>
    </row>
    <row r="375" spans="1:69">
      <c r="A375" s="192">
        <v>374</v>
      </c>
      <c r="B375" s="193">
        <v>131131393</v>
      </c>
      <c r="C375" s="193">
        <v>4</v>
      </c>
      <c r="D375" s="193" t="s">
        <v>56</v>
      </c>
      <c r="E375" s="198">
        <v>45110</v>
      </c>
      <c r="F375" s="193" t="s">
        <v>4686</v>
      </c>
      <c r="G375" s="192"/>
      <c r="H375" s="192"/>
      <c r="I375" s="192"/>
      <c r="J375" s="192"/>
      <c r="K375" s="192"/>
      <c r="L375" s="192"/>
      <c r="M375" s="192"/>
      <c r="N375" s="192"/>
      <c r="O375" s="192"/>
      <c r="P375" s="196" t="s">
        <v>5725</v>
      </c>
      <c r="Q375" s="192"/>
      <c r="R375" s="192" t="s">
        <v>151</v>
      </c>
      <c r="S375" s="192"/>
      <c r="T375" s="192"/>
      <c r="U375" s="192"/>
      <c r="V375" s="192"/>
      <c r="W375" s="192"/>
      <c r="X375" s="192"/>
      <c r="Y375" s="192"/>
      <c r="Z375" s="192"/>
      <c r="AA375" s="192"/>
      <c r="BM375" s="90" t="s">
        <v>5681</v>
      </c>
    </row>
    <row r="376" spans="1:69">
      <c r="A376" s="192">
        <v>375</v>
      </c>
      <c r="B376" s="193">
        <v>132071242</v>
      </c>
      <c r="C376" s="193">
        <v>3</v>
      </c>
      <c r="D376" s="193" t="s">
        <v>56</v>
      </c>
      <c r="E376" s="198">
        <v>45110</v>
      </c>
      <c r="F376" s="193" t="s">
        <v>4679</v>
      </c>
      <c r="G376" s="192"/>
      <c r="H376" s="192"/>
      <c r="I376" s="192"/>
      <c r="J376" s="192"/>
      <c r="K376" s="192"/>
      <c r="L376" s="192"/>
      <c r="M376" s="192"/>
      <c r="N376" s="192"/>
      <c r="O376" s="192"/>
      <c r="P376" s="196" t="s">
        <v>4894</v>
      </c>
      <c r="Q376" s="192"/>
      <c r="R376" s="192" t="s">
        <v>2467</v>
      </c>
      <c r="S376" s="192"/>
      <c r="T376" s="192"/>
      <c r="U376" s="192"/>
      <c r="V376" s="192"/>
      <c r="W376" s="192"/>
      <c r="X376" s="192"/>
      <c r="Y376" s="192"/>
      <c r="Z376" s="192"/>
      <c r="AA376" s="192"/>
      <c r="BM376" s="90" t="s">
        <v>2695</v>
      </c>
    </row>
    <row r="377" spans="1:69" ht="28.8">
      <c r="A377" s="192">
        <v>376</v>
      </c>
      <c r="B377" s="193">
        <v>135635670</v>
      </c>
      <c r="C377" s="193">
        <v>1</v>
      </c>
      <c r="D377" s="193" t="s">
        <v>56</v>
      </c>
      <c r="E377" s="198">
        <v>45110</v>
      </c>
      <c r="F377" s="193" t="s">
        <v>4686</v>
      </c>
      <c r="G377" s="192"/>
      <c r="H377" s="192"/>
      <c r="I377" s="192"/>
      <c r="J377" s="192"/>
      <c r="K377" s="192"/>
      <c r="L377" s="192"/>
      <c r="M377" s="192"/>
      <c r="N377" s="192"/>
      <c r="O377" s="192"/>
      <c r="P377" s="196" t="s">
        <v>4895</v>
      </c>
      <c r="Q377" s="192"/>
      <c r="R377" s="192" t="s">
        <v>154</v>
      </c>
      <c r="S377" s="192"/>
      <c r="T377" s="192"/>
      <c r="U377" s="192"/>
      <c r="V377" s="192"/>
      <c r="W377" s="192"/>
      <c r="X377" s="192"/>
      <c r="Y377" s="192"/>
      <c r="Z377" s="192"/>
      <c r="AA377" s="192"/>
      <c r="BM377" s="90" t="s">
        <v>1702</v>
      </c>
    </row>
    <row r="378" spans="1:69">
      <c r="A378" s="192">
        <v>377</v>
      </c>
      <c r="B378" s="193">
        <v>138325493</v>
      </c>
      <c r="C378" s="193">
        <v>4</v>
      </c>
      <c r="D378" s="193" t="s">
        <v>56</v>
      </c>
      <c r="E378" s="198">
        <v>45110</v>
      </c>
      <c r="F378" s="193" t="s">
        <v>4682</v>
      </c>
      <c r="G378" s="192"/>
      <c r="H378" s="192"/>
      <c r="I378" s="192"/>
      <c r="J378" s="192"/>
      <c r="K378" s="192"/>
      <c r="L378" s="192"/>
      <c r="M378" s="192"/>
      <c r="N378" s="192"/>
      <c r="O378" s="192"/>
      <c r="P378" s="196" t="s">
        <v>5452</v>
      </c>
      <c r="Q378" s="192"/>
      <c r="R378" s="192" t="s">
        <v>174</v>
      </c>
      <c r="S378" s="192" t="s">
        <v>671</v>
      </c>
      <c r="T378" s="192" t="s">
        <v>164</v>
      </c>
      <c r="U378" s="192"/>
      <c r="V378" s="192"/>
      <c r="W378" s="192"/>
      <c r="X378" s="192"/>
      <c r="Y378" s="192"/>
      <c r="Z378" s="192"/>
      <c r="AA378" s="192"/>
      <c r="BM378" s="90" t="s">
        <v>1777</v>
      </c>
      <c r="BN378" s="90" t="s">
        <v>2522</v>
      </c>
      <c r="BO378" s="90" t="s">
        <v>2638</v>
      </c>
      <c r="BP378" s="90" t="s">
        <v>2639</v>
      </c>
      <c r="BQ378" s="90" t="s">
        <v>1390</v>
      </c>
    </row>
    <row r="379" spans="1:69" ht="43.2">
      <c r="A379" s="192">
        <v>378</v>
      </c>
      <c r="B379" s="193">
        <v>20000769</v>
      </c>
      <c r="C379" s="193">
        <v>3</v>
      </c>
      <c r="D379" s="193" t="s">
        <v>56</v>
      </c>
      <c r="E379" s="198">
        <v>45110</v>
      </c>
      <c r="F379" s="193" t="s">
        <v>4681</v>
      </c>
      <c r="G379" s="192"/>
      <c r="H379" s="192"/>
      <c r="I379" s="192"/>
      <c r="J379" s="192"/>
      <c r="K379" s="192"/>
      <c r="L379" s="192"/>
      <c r="M379" s="192"/>
      <c r="N379" s="192"/>
      <c r="O379" s="192"/>
      <c r="P379" s="196" t="s">
        <v>5453</v>
      </c>
      <c r="Q379" s="192"/>
      <c r="R379" s="192" t="s">
        <v>154</v>
      </c>
      <c r="S379" s="192" t="s">
        <v>159</v>
      </c>
      <c r="T379" s="192" t="s">
        <v>162</v>
      </c>
      <c r="U379" s="192" t="s">
        <v>655</v>
      </c>
      <c r="V379" s="192"/>
      <c r="W379" s="192"/>
      <c r="X379" s="192"/>
      <c r="Y379" s="192"/>
      <c r="Z379" s="192"/>
      <c r="AA379" s="192"/>
      <c r="BM379" s="90" t="s">
        <v>5367</v>
      </c>
      <c r="BN379" s="90" t="s">
        <v>3784</v>
      </c>
      <c r="BO379" s="90" t="s">
        <v>1898</v>
      </c>
      <c r="BP379" s="90" t="s">
        <v>3324</v>
      </c>
    </row>
    <row r="380" spans="1:69" ht="57.6">
      <c r="A380" s="192">
        <v>379</v>
      </c>
      <c r="B380" s="193">
        <v>200059678</v>
      </c>
      <c r="C380" s="193">
        <v>2</v>
      </c>
      <c r="D380" s="193" t="s">
        <v>56</v>
      </c>
      <c r="E380" s="198">
        <v>45110</v>
      </c>
      <c r="F380" s="193" t="s">
        <v>4680</v>
      </c>
      <c r="G380" s="192"/>
      <c r="H380" s="192"/>
      <c r="I380" s="192"/>
      <c r="J380" s="192"/>
      <c r="K380" s="192"/>
      <c r="L380" s="192"/>
      <c r="M380" s="192"/>
      <c r="N380" s="192"/>
      <c r="O380" s="192"/>
      <c r="P380" s="196" t="s">
        <v>5454</v>
      </c>
      <c r="Q380" s="192"/>
      <c r="R380" s="192" t="s">
        <v>154</v>
      </c>
      <c r="S380" s="192"/>
      <c r="T380" s="192"/>
      <c r="U380" s="192"/>
      <c r="V380" s="192"/>
      <c r="W380" s="192"/>
      <c r="X380" s="192"/>
      <c r="Y380" s="192"/>
      <c r="Z380" s="192"/>
      <c r="AA380" s="192"/>
      <c r="BM380" s="90" t="s">
        <v>506</v>
      </c>
      <c r="BN380" s="90" t="s">
        <v>1804</v>
      </c>
    </row>
    <row r="381" spans="1:69" ht="28.8">
      <c r="A381" s="192">
        <v>380</v>
      </c>
      <c r="B381" s="193">
        <v>200268175</v>
      </c>
      <c r="C381" s="193">
        <v>1</v>
      </c>
      <c r="D381" s="193" t="s">
        <v>56</v>
      </c>
      <c r="E381" s="198">
        <v>45110</v>
      </c>
      <c r="F381" s="193" t="s">
        <v>4682</v>
      </c>
      <c r="G381" s="192"/>
      <c r="H381" s="192"/>
      <c r="I381" s="192"/>
      <c r="J381" s="192"/>
      <c r="K381" s="192"/>
      <c r="L381" s="192"/>
      <c r="M381" s="192"/>
      <c r="N381" s="192"/>
      <c r="O381" s="192"/>
      <c r="P381" s="196" t="s">
        <v>4896</v>
      </c>
      <c r="Q381" s="192"/>
      <c r="R381" s="192" t="s">
        <v>3127</v>
      </c>
      <c r="S381" s="192"/>
      <c r="T381" s="192"/>
      <c r="U381" s="192"/>
      <c r="V381" s="192"/>
      <c r="W381" s="192"/>
      <c r="X381" s="192"/>
      <c r="Y381" s="192"/>
      <c r="Z381" s="192"/>
      <c r="AA381" s="192"/>
      <c r="BM381" s="90" t="s">
        <v>2817</v>
      </c>
    </row>
    <row r="382" spans="1:69" ht="57.6">
      <c r="A382" s="192">
        <v>381</v>
      </c>
      <c r="B382" s="193">
        <v>200268175</v>
      </c>
      <c r="C382" s="193">
        <v>2</v>
      </c>
      <c r="D382" s="193" t="s">
        <v>56</v>
      </c>
      <c r="E382" s="198">
        <v>45110</v>
      </c>
      <c r="F382" s="193" t="s">
        <v>4682</v>
      </c>
      <c r="G382" s="192"/>
      <c r="H382" s="192"/>
      <c r="I382" s="192"/>
      <c r="J382" s="192"/>
      <c r="K382" s="192"/>
      <c r="L382" s="192"/>
      <c r="M382" s="192"/>
      <c r="N382" s="192"/>
      <c r="O382" s="192"/>
      <c r="P382" s="196" t="s">
        <v>5455</v>
      </c>
      <c r="Q382" s="192"/>
      <c r="R382" s="192" t="s">
        <v>151</v>
      </c>
      <c r="S382" s="192" t="s">
        <v>174</v>
      </c>
      <c r="T382" s="192" t="s">
        <v>3157</v>
      </c>
      <c r="U382" s="192"/>
      <c r="V382" s="192"/>
      <c r="W382" s="192"/>
      <c r="X382" s="192"/>
      <c r="Y382" s="192"/>
      <c r="Z382" s="192"/>
      <c r="AA382" s="192"/>
      <c r="BM382" s="90" t="s">
        <v>1034</v>
      </c>
      <c r="BN382" s="90" t="s">
        <v>1777</v>
      </c>
      <c r="BO382" s="90" t="s">
        <v>1107</v>
      </c>
    </row>
    <row r="383" spans="1:69" ht="57.6">
      <c r="A383" s="192">
        <v>382</v>
      </c>
      <c r="B383" s="193">
        <v>200673136</v>
      </c>
      <c r="C383" s="193">
        <v>3</v>
      </c>
      <c r="D383" s="193" t="s">
        <v>56</v>
      </c>
      <c r="E383" s="198">
        <v>45110</v>
      </c>
      <c r="F383" s="193" t="s">
        <v>4679</v>
      </c>
      <c r="G383" s="192"/>
      <c r="H383" s="192"/>
      <c r="I383" s="192"/>
      <c r="J383" s="192"/>
      <c r="K383" s="192"/>
      <c r="L383" s="192"/>
      <c r="M383" s="192"/>
      <c r="N383" s="192"/>
      <c r="O383" s="192"/>
      <c r="P383" s="196" t="s">
        <v>4897</v>
      </c>
      <c r="Q383" s="192"/>
      <c r="R383" s="192" t="s">
        <v>551</v>
      </c>
      <c r="S383" s="192" t="s">
        <v>154</v>
      </c>
      <c r="T383" s="192" t="s">
        <v>155</v>
      </c>
      <c r="U383" s="192"/>
      <c r="V383" s="192"/>
      <c r="W383" s="192"/>
      <c r="X383" s="192"/>
      <c r="Y383" s="192"/>
      <c r="Z383" s="192"/>
      <c r="AA383" s="192"/>
      <c r="BM383" s="90" t="s">
        <v>2490</v>
      </c>
      <c r="BN383" s="90" t="s">
        <v>2169</v>
      </c>
      <c r="BO383" s="90" t="s">
        <v>1937</v>
      </c>
      <c r="BP383" s="90" t="s">
        <v>2804</v>
      </c>
    </row>
    <row r="384" spans="1:69" ht="57.6">
      <c r="A384" s="192">
        <v>383</v>
      </c>
      <c r="B384" s="193">
        <v>200707145</v>
      </c>
      <c r="C384" s="193">
        <v>1</v>
      </c>
      <c r="D384" s="193" t="s">
        <v>56</v>
      </c>
      <c r="E384" s="198">
        <v>45110</v>
      </c>
      <c r="F384" s="193" t="s">
        <v>4680</v>
      </c>
      <c r="G384" s="192"/>
      <c r="H384" s="192"/>
      <c r="I384" s="192"/>
      <c r="J384" s="192"/>
      <c r="K384" s="192"/>
      <c r="L384" s="192"/>
      <c r="M384" s="192"/>
      <c r="N384" s="192"/>
      <c r="O384" s="192"/>
      <c r="P384" s="196" t="s">
        <v>5456</v>
      </c>
      <c r="Q384" s="192"/>
      <c r="R384" s="192" t="s">
        <v>154</v>
      </c>
      <c r="S384" s="192" t="s">
        <v>150</v>
      </c>
      <c r="T384" s="192" t="s">
        <v>2700</v>
      </c>
      <c r="U384" s="192" t="s">
        <v>155</v>
      </c>
      <c r="V384" s="192"/>
      <c r="W384" s="192"/>
      <c r="X384" s="192"/>
      <c r="Y384" s="192"/>
      <c r="Z384" s="192"/>
      <c r="AA384" s="192"/>
      <c r="BM384" s="90" t="s">
        <v>506</v>
      </c>
      <c r="BN384" s="90" t="s">
        <v>1945</v>
      </c>
      <c r="BO384" s="90" t="s">
        <v>2680</v>
      </c>
      <c r="BP384" s="90" t="s">
        <v>2804</v>
      </c>
      <c r="BQ384" s="90" t="s">
        <v>2998</v>
      </c>
    </row>
    <row r="385" spans="1:75">
      <c r="A385" s="192">
        <v>384</v>
      </c>
      <c r="B385" s="193">
        <v>11583</v>
      </c>
      <c r="C385" s="193">
        <v>4</v>
      </c>
      <c r="D385" s="193" t="s">
        <v>51</v>
      </c>
      <c r="E385" s="198">
        <v>45112</v>
      </c>
      <c r="F385" s="193" t="s">
        <v>4679</v>
      </c>
      <c r="G385" s="192"/>
      <c r="H385" s="192"/>
      <c r="I385" s="192"/>
      <c r="J385" s="192"/>
      <c r="K385" s="192"/>
      <c r="L385" s="192"/>
      <c r="M385" s="192"/>
      <c r="N385" s="192"/>
      <c r="O385" s="192"/>
      <c r="P385" s="196" t="s">
        <v>4300</v>
      </c>
      <c r="Q385" s="192"/>
      <c r="R385" s="192" t="s">
        <v>86</v>
      </c>
      <c r="S385" s="192"/>
      <c r="T385" s="192"/>
      <c r="U385" s="192"/>
      <c r="V385" s="192"/>
      <c r="W385" s="192"/>
      <c r="X385" s="192"/>
      <c r="Y385" s="192"/>
      <c r="Z385" s="192"/>
      <c r="AA385" s="192"/>
    </row>
    <row r="386" spans="1:75">
      <c r="A386" s="192">
        <v>385</v>
      </c>
      <c r="B386" s="193">
        <v>11503</v>
      </c>
      <c r="C386" s="193">
        <v>3</v>
      </c>
      <c r="D386" s="193" t="s">
        <v>56</v>
      </c>
      <c r="E386" s="198">
        <v>45110</v>
      </c>
      <c r="F386" s="193" t="s">
        <v>4679</v>
      </c>
      <c r="G386" s="192"/>
      <c r="H386" s="192"/>
      <c r="I386" s="192"/>
      <c r="J386" s="192"/>
      <c r="K386" s="192"/>
      <c r="L386" s="192"/>
      <c r="M386" s="192"/>
      <c r="N386" s="192"/>
      <c r="O386" s="192"/>
      <c r="P386" s="197" t="s">
        <v>4898</v>
      </c>
      <c r="Q386" s="192"/>
      <c r="R386" s="192" t="s">
        <v>671</v>
      </c>
      <c r="S386" s="192"/>
      <c r="T386" s="192"/>
      <c r="U386" s="192"/>
      <c r="V386" s="192"/>
      <c r="W386" s="192"/>
      <c r="X386" s="192"/>
      <c r="Y386" s="192"/>
      <c r="Z386" s="192"/>
      <c r="AA386" s="192"/>
      <c r="BM386" s="90" t="s">
        <v>2638</v>
      </c>
      <c r="BN386" s="90" t="s">
        <v>2639</v>
      </c>
    </row>
    <row r="387" spans="1:75" ht="43.2">
      <c r="A387" s="192">
        <v>386</v>
      </c>
      <c r="B387" s="193">
        <v>11583</v>
      </c>
      <c r="C387" s="193">
        <v>1</v>
      </c>
      <c r="D387" s="193" t="s">
        <v>56</v>
      </c>
      <c r="E387" s="198">
        <v>45110</v>
      </c>
      <c r="F387" s="193" t="s">
        <v>4679</v>
      </c>
      <c r="G387" s="192"/>
      <c r="H387" s="192"/>
      <c r="I387" s="192"/>
      <c r="J387" s="192"/>
      <c r="K387" s="192"/>
      <c r="L387" s="192"/>
      <c r="M387" s="192"/>
      <c r="N387" s="192"/>
      <c r="O387" s="192"/>
      <c r="P387" s="196" t="s">
        <v>4899</v>
      </c>
      <c r="Q387" s="192"/>
      <c r="R387" s="192" t="s">
        <v>551</v>
      </c>
      <c r="S387" s="192" t="s">
        <v>3</v>
      </c>
      <c r="T387" s="192" t="s">
        <v>507</v>
      </c>
      <c r="U387" s="192" t="s">
        <v>164</v>
      </c>
      <c r="V387" s="192" t="s">
        <v>2467</v>
      </c>
      <c r="W387" s="192"/>
      <c r="X387" s="192"/>
      <c r="Y387" s="192"/>
      <c r="Z387" s="192"/>
      <c r="AA387" s="192"/>
      <c r="BM387" s="90" t="s">
        <v>2162</v>
      </c>
      <c r="BN387" s="90" t="s">
        <v>1216</v>
      </c>
      <c r="BO387" s="90" t="s">
        <v>3575</v>
      </c>
      <c r="BP387" s="90" t="s">
        <v>3481</v>
      </c>
      <c r="BQ387" s="90" t="s">
        <v>2795</v>
      </c>
      <c r="BR387" s="90" t="s">
        <v>1408</v>
      </c>
      <c r="BS387" s="90" t="s">
        <v>2695</v>
      </c>
    </row>
    <row r="388" spans="1:75">
      <c r="A388" s="192">
        <v>387</v>
      </c>
      <c r="B388" s="193">
        <v>11732</v>
      </c>
      <c r="C388" s="193">
        <v>4</v>
      </c>
      <c r="D388" s="193" t="s">
        <v>56</v>
      </c>
      <c r="E388" s="198">
        <v>45110</v>
      </c>
      <c r="F388" s="193" t="s">
        <v>4679</v>
      </c>
      <c r="G388" s="192"/>
      <c r="H388" s="192"/>
      <c r="I388" s="192"/>
      <c r="J388" s="192"/>
      <c r="K388" s="192"/>
      <c r="L388" s="192"/>
      <c r="M388" s="192"/>
      <c r="N388" s="192"/>
      <c r="O388" s="192"/>
      <c r="P388" s="196" t="s">
        <v>5726</v>
      </c>
      <c r="Q388" s="192"/>
      <c r="R388" s="192" t="s">
        <v>159</v>
      </c>
      <c r="S388" s="192"/>
      <c r="T388" s="192"/>
      <c r="U388" s="192"/>
      <c r="V388" s="192"/>
      <c r="W388" s="192"/>
      <c r="X388" s="192"/>
      <c r="Y388" s="192"/>
      <c r="Z388" s="192"/>
      <c r="AA388" s="192"/>
      <c r="BM388" s="90" t="s">
        <v>5688</v>
      </c>
    </row>
    <row r="389" spans="1:75" ht="201.6">
      <c r="A389" s="192">
        <v>388</v>
      </c>
      <c r="B389" s="193">
        <v>135825446</v>
      </c>
      <c r="C389" s="193">
        <v>4</v>
      </c>
      <c r="D389" s="193" t="s">
        <v>56</v>
      </c>
      <c r="E389" s="198">
        <v>45115</v>
      </c>
      <c r="F389" s="193" t="s">
        <v>4680</v>
      </c>
      <c r="G389" s="192"/>
      <c r="H389" s="192"/>
      <c r="I389" s="192"/>
      <c r="J389" s="192"/>
      <c r="K389" s="192"/>
      <c r="L389" s="192"/>
      <c r="M389" s="192"/>
      <c r="N389" s="192"/>
      <c r="O389" s="192"/>
      <c r="P389" s="196" t="s">
        <v>5727</v>
      </c>
      <c r="Q389" s="192"/>
      <c r="R389" s="192" t="s">
        <v>551</v>
      </c>
      <c r="S389" s="192" t="s">
        <v>154</v>
      </c>
      <c r="T389" s="192" t="s">
        <v>3</v>
      </c>
      <c r="U389" s="192" t="s">
        <v>150</v>
      </c>
      <c r="V389" s="192" t="s">
        <v>507</v>
      </c>
      <c r="W389" s="192" t="s">
        <v>164</v>
      </c>
      <c r="X389" s="192" t="s">
        <v>2467</v>
      </c>
      <c r="Y389" s="192"/>
      <c r="Z389" s="192"/>
      <c r="AA389" s="192"/>
      <c r="BM389" s="90" t="s">
        <v>2151</v>
      </c>
      <c r="BN389" s="90" t="s">
        <v>2069</v>
      </c>
      <c r="BO389" s="90" t="s">
        <v>2108</v>
      </c>
      <c r="BP389" s="90" t="s">
        <v>1952</v>
      </c>
      <c r="BQ389" s="90" t="s">
        <v>1222</v>
      </c>
      <c r="BR389" s="90" t="s">
        <v>1253</v>
      </c>
      <c r="BS389" s="90" t="s">
        <v>5673</v>
      </c>
      <c r="BT389" s="90" t="s">
        <v>3575</v>
      </c>
      <c r="BU389" s="90" t="s">
        <v>1390</v>
      </c>
      <c r="BV389" s="90" t="s">
        <v>2686</v>
      </c>
      <c r="BW389" s="90" t="s">
        <v>173</v>
      </c>
    </row>
    <row r="390" spans="1:75" ht="57.6">
      <c r="A390" s="192">
        <v>389</v>
      </c>
      <c r="B390" s="193">
        <v>136730637</v>
      </c>
      <c r="C390" s="193">
        <v>5</v>
      </c>
      <c r="D390" s="193" t="s">
        <v>56</v>
      </c>
      <c r="E390" s="198">
        <v>45115</v>
      </c>
      <c r="F390" s="193" t="s">
        <v>4679</v>
      </c>
      <c r="G390" s="192"/>
      <c r="H390" s="192"/>
      <c r="I390" s="192"/>
      <c r="J390" s="192"/>
      <c r="K390" s="192"/>
      <c r="L390" s="192"/>
      <c r="M390" s="192"/>
      <c r="N390" s="192"/>
      <c r="O390" s="192"/>
      <c r="P390" s="196" t="s">
        <v>5457</v>
      </c>
      <c r="Q390" s="192"/>
      <c r="R390" s="192" t="s">
        <v>551</v>
      </c>
      <c r="S390" s="192" t="s">
        <v>154</v>
      </c>
      <c r="T390" s="192" t="s">
        <v>155</v>
      </c>
      <c r="U390" s="192" t="s">
        <v>507</v>
      </c>
      <c r="V390" s="192" t="s">
        <v>164</v>
      </c>
      <c r="W390" s="192"/>
      <c r="X390" s="192"/>
      <c r="Y390" s="192"/>
      <c r="Z390" s="192"/>
      <c r="AA390" s="192"/>
      <c r="BM390" s="90" t="s">
        <v>2150</v>
      </c>
      <c r="BN390" s="90" t="s">
        <v>2169</v>
      </c>
      <c r="BO390" s="90" t="s">
        <v>3301</v>
      </c>
      <c r="BP390" s="90" t="s">
        <v>2804</v>
      </c>
      <c r="BQ390" s="90" t="s">
        <v>3575</v>
      </c>
      <c r="BR390" s="90" t="s">
        <v>1408</v>
      </c>
      <c r="BS390" s="90" t="s">
        <v>1412</v>
      </c>
    </row>
    <row r="391" spans="1:75" ht="57.6">
      <c r="A391" s="192">
        <v>390</v>
      </c>
      <c r="B391" s="193">
        <v>20000754</v>
      </c>
      <c r="C391" s="193">
        <v>4</v>
      </c>
      <c r="D391" s="193" t="s">
        <v>56</v>
      </c>
      <c r="E391" s="198">
        <v>45115</v>
      </c>
      <c r="F391" s="193" t="s">
        <v>4681</v>
      </c>
      <c r="G391" s="192"/>
      <c r="H391" s="192"/>
      <c r="I391" s="192"/>
      <c r="J391" s="192"/>
      <c r="K391" s="192"/>
      <c r="L391" s="192"/>
      <c r="M391" s="192"/>
      <c r="N391" s="192"/>
      <c r="O391" s="192"/>
      <c r="P391" s="196" t="s">
        <v>4900</v>
      </c>
      <c r="Q391" s="192"/>
      <c r="R391" s="192" t="s">
        <v>551</v>
      </c>
      <c r="S391" s="192" t="s">
        <v>174</v>
      </c>
      <c r="T391" s="192" t="s">
        <v>671</v>
      </c>
      <c r="U391" s="192" t="s">
        <v>159</v>
      </c>
      <c r="V391" s="192" t="s">
        <v>507</v>
      </c>
      <c r="W391" s="192" t="s">
        <v>164</v>
      </c>
      <c r="X391" s="192"/>
      <c r="Y391" s="192"/>
      <c r="Z391" s="192"/>
      <c r="AA391" s="192"/>
      <c r="BM391" s="90" t="s">
        <v>2150</v>
      </c>
      <c r="BN391" s="90" t="s">
        <v>1777</v>
      </c>
      <c r="BO391" s="90" t="s">
        <v>534</v>
      </c>
      <c r="BP391" s="90" t="s">
        <v>3784</v>
      </c>
      <c r="BQ391" s="90" t="s">
        <v>2316</v>
      </c>
      <c r="BR391" s="90" t="s">
        <v>3575</v>
      </c>
      <c r="BS391" s="90" t="s">
        <v>216</v>
      </c>
    </row>
    <row r="392" spans="1:75">
      <c r="A392" s="192">
        <v>391</v>
      </c>
      <c r="B392" s="193">
        <v>200465920</v>
      </c>
      <c r="C392" s="193">
        <v>4</v>
      </c>
      <c r="D392" s="193" t="s">
        <v>51</v>
      </c>
      <c r="E392" s="198">
        <v>45115</v>
      </c>
      <c r="F392" s="193" t="s">
        <v>4679</v>
      </c>
      <c r="G392" s="192"/>
      <c r="H392" s="192"/>
      <c r="I392" s="192"/>
      <c r="J392" s="192"/>
      <c r="K392" s="192"/>
      <c r="L392" s="192"/>
      <c r="M392" s="192"/>
      <c r="N392" s="192"/>
      <c r="O392" s="192"/>
      <c r="P392" s="196" t="s">
        <v>4901</v>
      </c>
      <c r="Q392" s="192"/>
      <c r="R392" s="192" t="s">
        <v>671</v>
      </c>
      <c r="S392" s="192"/>
      <c r="T392" s="192"/>
      <c r="U392" s="192"/>
      <c r="V392" s="192"/>
      <c r="W392" s="192"/>
      <c r="X392" s="192"/>
      <c r="Y392" s="192"/>
      <c r="Z392" s="192"/>
      <c r="AA392" s="192"/>
      <c r="BM392" s="90" t="s">
        <v>2822</v>
      </c>
    </row>
    <row r="393" spans="1:75" ht="28.8">
      <c r="A393" s="192">
        <v>392</v>
      </c>
      <c r="B393" s="193">
        <v>200707145</v>
      </c>
      <c r="C393" s="193">
        <v>4</v>
      </c>
      <c r="D393" s="193" t="s">
        <v>56</v>
      </c>
      <c r="E393" s="198">
        <v>45115</v>
      </c>
      <c r="F393" s="193" t="s">
        <v>4680</v>
      </c>
      <c r="G393" s="192"/>
      <c r="H393" s="192"/>
      <c r="I393" s="192"/>
      <c r="J393" s="192"/>
      <c r="K393" s="192"/>
      <c r="L393" s="192"/>
      <c r="M393" s="192"/>
      <c r="N393" s="192"/>
      <c r="O393" s="192"/>
      <c r="P393" s="196" t="s">
        <v>4902</v>
      </c>
      <c r="Q393" s="192"/>
      <c r="R393" s="192" t="s">
        <v>155</v>
      </c>
      <c r="S393" s="192"/>
      <c r="T393" s="192"/>
      <c r="U393" s="192"/>
      <c r="V393" s="192"/>
      <c r="W393" s="192"/>
      <c r="X393" s="192"/>
      <c r="Y393" s="192"/>
      <c r="Z393" s="192"/>
      <c r="AA393" s="192"/>
      <c r="BM393" s="90" t="s">
        <v>3005</v>
      </c>
    </row>
    <row r="394" spans="1:75" ht="28.8">
      <c r="A394" s="192">
        <v>393</v>
      </c>
      <c r="B394" s="193">
        <v>33000156</v>
      </c>
      <c r="C394" s="193">
        <v>4</v>
      </c>
      <c r="D394" s="193" t="s">
        <v>51</v>
      </c>
      <c r="E394" s="198">
        <v>45115</v>
      </c>
      <c r="F394" s="193" t="s">
        <v>4680</v>
      </c>
      <c r="G394" s="192"/>
      <c r="H394" s="192"/>
      <c r="I394" s="192"/>
      <c r="J394" s="192"/>
      <c r="K394" s="192"/>
      <c r="L394" s="192"/>
      <c r="M394" s="192"/>
      <c r="N394" s="192"/>
      <c r="O394" s="192"/>
      <c r="P394" s="196" t="s">
        <v>4903</v>
      </c>
      <c r="Q394" s="192"/>
      <c r="R394" s="192" t="s">
        <v>551</v>
      </c>
      <c r="S394" s="192" t="s">
        <v>166</v>
      </c>
      <c r="T394" s="192" t="s">
        <v>507</v>
      </c>
      <c r="U394" s="192"/>
      <c r="V394" s="192"/>
      <c r="W394" s="192"/>
      <c r="X394" s="192"/>
      <c r="Y394" s="192"/>
      <c r="Z394" s="192"/>
      <c r="AA394" s="192"/>
      <c r="BM394" s="90" t="s">
        <v>2754</v>
      </c>
      <c r="BN394" s="90" t="s">
        <v>1859</v>
      </c>
      <c r="BO394" s="90" t="s">
        <v>3575</v>
      </c>
    </row>
    <row r="395" spans="1:75" ht="72">
      <c r="A395" s="192">
        <v>394</v>
      </c>
      <c r="B395" s="193">
        <v>40000158</v>
      </c>
      <c r="C395" s="193">
        <v>2</v>
      </c>
      <c r="D395" s="193" t="s">
        <v>56</v>
      </c>
      <c r="E395" s="198">
        <v>45115</v>
      </c>
      <c r="F395" s="193" t="s">
        <v>4679</v>
      </c>
      <c r="G395" s="192"/>
      <c r="H395" s="192"/>
      <c r="I395" s="192"/>
      <c r="J395" s="192"/>
      <c r="K395" s="192"/>
      <c r="L395" s="192"/>
      <c r="M395" s="192"/>
      <c r="N395" s="192"/>
      <c r="O395" s="192"/>
      <c r="P395" s="196" t="s">
        <v>4904</v>
      </c>
      <c r="Q395" s="192"/>
      <c r="R395" s="192" t="s">
        <v>151</v>
      </c>
      <c r="S395" s="192"/>
      <c r="T395" s="192"/>
      <c r="U395" s="192"/>
      <c r="V395" s="192"/>
      <c r="W395" s="192"/>
      <c r="X395" s="192"/>
      <c r="Y395" s="192"/>
      <c r="Z395" s="192"/>
      <c r="AA395" s="192"/>
      <c r="BM395" s="90" t="s">
        <v>1048</v>
      </c>
    </row>
    <row r="396" spans="1:75" ht="28.8">
      <c r="A396" s="192">
        <v>395</v>
      </c>
      <c r="B396" s="193">
        <v>40000264</v>
      </c>
      <c r="C396" s="193">
        <v>2</v>
      </c>
      <c r="D396" s="193" t="s">
        <v>56</v>
      </c>
      <c r="E396" s="198">
        <v>45115</v>
      </c>
      <c r="F396" s="193" t="s">
        <v>4680</v>
      </c>
      <c r="G396" s="192"/>
      <c r="H396" s="192"/>
      <c r="I396" s="192"/>
      <c r="J396" s="192"/>
      <c r="K396" s="192"/>
      <c r="L396" s="192"/>
      <c r="M396" s="192"/>
      <c r="N396" s="192"/>
      <c r="O396" s="192"/>
      <c r="P396" s="196" t="s">
        <v>4905</v>
      </c>
      <c r="Q396" s="192"/>
      <c r="R396" s="192" t="s">
        <v>151</v>
      </c>
      <c r="S396" s="192"/>
      <c r="T396" s="192"/>
      <c r="U396" s="192"/>
      <c r="V396" s="192"/>
      <c r="W396" s="192"/>
      <c r="X396" s="192"/>
      <c r="Y396" s="192"/>
      <c r="Z396" s="192"/>
      <c r="AA396" s="192"/>
      <c r="BM396" s="90" t="s">
        <v>847</v>
      </c>
      <c r="BN396" s="90" t="s">
        <v>1008</v>
      </c>
    </row>
    <row r="397" spans="1:75">
      <c r="A397" s="192">
        <v>396</v>
      </c>
      <c r="B397" s="193">
        <v>40000264</v>
      </c>
      <c r="C397" s="193">
        <v>1</v>
      </c>
      <c r="D397" s="193" t="s">
        <v>56</v>
      </c>
      <c r="E397" s="198">
        <v>45115</v>
      </c>
      <c r="F397" s="193" t="s">
        <v>4680</v>
      </c>
      <c r="G397" s="192"/>
      <c r="H397" s="192"/>
      <c r="I397" s="192"/>
      <c r="J397" s="192"/>
      <c r="K397" s="192"/>
      <c r="L397" s="192"/>
      <c r="M397" s="192"/>
      <c r="N397" s="192"/>
      <c r="O397" s="192"/>
      <c r="P397" s="196" t="s">
        <v>5458</v>
      </c>
      <c r="Q397" s="192"/>
      <c r="R397" s="192" t="s">
        <v>174</v>
      </c>
      <c r="S397" s="192"/>
      <c r="T397" s="192"/>
      <c r="U397" s="192"/>
      <c r="V397" s="192"/>
      <c r="W397" s="192"/>
      <c r="X397" s="192"/>
      <c r="Y397" s="192"/>
      <c r="Z397" s="192"/>
      <c r="AA397" s="192"/>
      <c r="BM397" s="90" t="s">
        <v>1777</v>
      </c>
    </row>
    <row r="398" spans="1:75">
      <c r="A398" s="192">
        <v>397</v>
      </c>
      <c r="B398" s="193">
        <v>40000300</v>
      </c>
      <c r="C398" s="193">
        <v>3</v>
      </c>
      <c r="D398" s="193" t="s">
        <v>56</v>
      </c>
      <c r="E398" s="198">
        <v>45115</v>
      </c>
      <c r="F398" s="193" t="s">
        <v>4680</v>
      </c>
      <c r="G398" s="192"/>
      <c r="H398" s="192"/>
      <c r="I398" s="192"/>
      <c r="J398" s="192"/>
      <c r="K398" s="192"/>
      <c r="L398" s="192"/>
      <c r="M398" s="192"/>
      <c r="N398" s="192"/>
      <c r="O398" s="192"/>
      <c r="P398" s="196" t="s">
        <v>4906</v>
      </c>
      <c r="Q398" s="192"/>
      <c r="R398" s="192" t="s">
        <v>551</v>
      </c>
      <c r="S398" s="192"/>
      <c r="T398" s="192"/>
      <c r="U398" s="192"/>
      <c r="V398" s="192"/>
      <c r="W398" s="192"/>
      <c r="X398" s="192"/>
      <c r="Y398" s="192"/>
      <c r="Z398" s="192"/>
      <c r="AA398" s="192"/>
      <c r="BM398" s="90" t="s">
        <v>2148</v>
      </c>
    </row>
    <row r="399" spans="1:75" ht="28.8">
      <c r="A399" s="192">
        <v>398</v>
      </c>
      <c r="B399" s="193">
        <v>40000356</v>
      </c>
      <c r="C399" s="193">
        <v>2</v>
      </c>
      <c r="D399" s="193" t="s">
        <v>56</v>
      </c>
      <c r="E399" s="198">
        <v>45115</v>
      </c>
      <c r="F399" s="193" t="s">
        <v>4680</v>
      </c>
      <c r="G399" s="192"/>
      <c r="H399" s="192"/>
      <c r="I399" s="192"/>
      <c r="J399" s="192"/>
      <c r="K399" s="192"/>
      <c r="L399" s="192"/>
      <c r="M399" s="192"/>
      <c r="N399" s="192"/>
      <c r="O399" s="192"/>
      <c r="P399" s="196" t="s">
        <v>4907</v>
      </c>
      <c r="Q399" s="192"/>
      <c r="R399" s="192" t="s">
        <v>174</v>
      </c>
      <c r="S399" s="192" t="s">
        <v>671</v>
      </c>
      <c r="T399" s="192" t="s">
        <v>159</v>
      </c>
      <c r="U399" s="192" t="s">
        <v>507</v>
      </c>
      <c r="V399" s="192"/>
      <c r="W399" s="192"/>
      <c r="X399" s="192"/>
      <c r="Y399" s="192"/>
      <c r="Z399" s="192"/>
      <c r="AA399" s="192"/>
      <c r="BM399" s="90" t="s">
        <v>1777</v>
      </c>
      <c r="BN399" s="90" t="s">
        <v>2522</v>
      </c>
      <c r="BO399" s="90" t="s">
        <v>534</v>
      </c>
      <c r="BP399" s="90" t="s">
        <v>3784</v>
      </c>
      <c r="BQ399" s="90" t="s">
        <v>3575</v>
      </c>
    </row>
    <row r="400" spans="1:75" ht="57.6">
      <c r="A400" s="192">
        <v>399</v>
      </c>
      <c r="B400" s="193">
        <v>40000356</v>
      </c>
      <c r="C400" s="193">
        <v>1</v>
      </c>
      <c r="D400" s="193" t="s">
        <v>56</v>
      </c>
      <c r="E400" s="198">
        <v>45115</v>
      </c>
      <c r="F400" s="193" t="s">
        <v>4680</v>
      </c>
      <c r="G400" s="192"/>
      <c r="H400" s="192"/>
      <c r="I400" s="192"/>
      <c r="J400" s="192"/>
      <c r="K400" s="192"/>
      <c r="L400" s="192"/>
      <c r="M400" s="192"/>
      <c r="N400" s="192"/>
      <c r="O400" s="192"/>
      <c r="P400" s="196" t="s">
        <v>5459</v>
      </c>
      <c r="Q400" s="192"/>
      <c r="R400" s="192" t="s">
        <v>551</v>
      </c>
      <c r="S400" s="192" t="s">
        <v>154</v>
      </c>
      <c r="T400" s="192" t="s">
        <v>2700</v>
      </c>
      <c r="U400" s="192"/>
      <c r="V400" s="192"/>
      <c r="W400" s="192"/>
      <c r="X400" s="192"/>
      <c r="Y400" s="192"/>
      <c r="Z400" s="192"/>
      <c r="AA400" s="192"/>
      <c r="BM400" s="90" t="s">
        <v>2150</v>
      </c>
      <c r="BN400" s="90" t="s">
        <v>1952</v>
      </c>
      <c r="BO400" s="90" t="s">
        <v>1828</v>
      </c>
    </row>
    <row r="401" spans="1:70" ht="28.8">
      <c r="A401" s="192">
        <v>400</v>
      </c>
      <c r="B401" s="193">
        <v>40000396</v>
      </c>
      <c r="C401" s="193">
        <v>5</v>
      </c>
      <c r="D401" s="193" t="s">
        <v>51</v>
      </c>
      <c r="E401" s="198">
        <v>45115</v>
      </c>
      <c r="F401" s="193" t="s">
        <v>4679</v>
      </c>
      <c r="G401" s="192"/>
      <c r="H401" s="192"/>
      <c r="I401" s="192"/>
      <c r="J401" s="192"/>
      <c r="K401" s="192"/>
      <c r="L401" s="192"/>
      <c r="M401" s="192"/>
      <c r="N401" s="192"/>
      <c r="O401" s="192"/>
      <c r="P401" s="196" t="s">
        <v>5728</v>
      </c>
      <c r="Q401" s="192"/>
      <c r="R401" s="192" t="s">
        <v>2467</v>
      </c>
      <c r="S401" s="192"/>
      <c r="T401" s="192"/>
      <c r="U401" s="192"/>
      <c r="V401" s="192"/>
      <c r="W401" s="192"/>
      <c r="X401" s="192"/>
      <c r="Y401" s="192"/>
      <c r="Z401" s="192"/>
      <c r="AA401" s="192"/>
      <c r="BM401" s="90" t="s">
        <v>2695</v>
      </c>
    </row>
    <row r="402" spans="1:70">
      <c r="A402" s="192">
        <v>401</v>
      </c>
      <c r="B402" s="193">
        <v>40000399</v>
      </c>
      <c r="C402" s="193">
        <v>4</v>
      </c>
      <c r="D402" s="193" t="s">
        <v>51</v>
      </c>
      <c r="E402" s="198">
        <v>45115</v>
      </c>
      <c r="F402" s="193" t="s">
        <v>4679</v>
      </c>
      <c r="G402" s="192"/>
      <c r="H402" s="192"/>
      <c r="I402" s="192"/>
      <c r="J402" s="192"/>
      <c r="K402" s="192"/>
      <c r="L402" s="192"/>
      <c r="M402" s="192"/>
      <c r="N402" s="192"/>
      <c r="O402" s="192"/>
      <c r="P402" s="196" t="s">
        <v>4312</v>
      </c>
      <c r="Q402" s="192"/>
      <c r="R402" s="192" t="s">
        <v>86</v>
      </c>
      <c r="S402" s="192"/>
      <c r="T402" s="192"/>
      <c r="U402" s="192"/>
      <c r="V402" s="192"/>
      <c r="W402" s="192"/>
      <c r="X402" s="192"/>
      <c r="Y402" s="192"/>
      <c r="Z402" s="192"/>
      <c r="AA402" s="192"/>
    </row>
    <row r="403" spans="1:70">
      <c r="A403" s="192">
        <v>402</v>
      </c>
      <c r="B403" s="193">
        <v>40000401</v>
      </c>
      <c r="C403" s="193">
        <v>5</v>
      </c>
      <c r="D403" s="193" t="s">
        <v>56</v>
      </c>
      <c r="E403" s="198">
        <v>45115</v>
      </c>
      <c r="F403" s="193" t="s">
        <v>4679</v>
      </c>
      <c r="G403" s="192"/>
      <c r="H403" s="192"/>
      <c r="I403" s="192"/>
      <c r="J403" s="192"/>
      <c r="K403" s="192"/>
      <c r="L403" s="192"/>
      <c r="M403" s="192"/>
      <c r="N403" s="192"/>
      <c r="O403" s="192"/>
      <c r="P403" s="196" t="s">
        <v>4908</v>
      </c>
      <c r="Q403" s="192"/>
      <c r="R403" s="192" t="s">
        <v>164</v>
      </c>
      <c r="S403" s="192"/>
      <c r="T403" s="192"/>
      <c r="U403" s="192"/>
      <c r="V403" s="192"/>
      <c r="W403" s="192"/>
      <c r="X403" s="192"/>
      <c r="Y403" s="192"/>
      <c r="Z403" s="192"/>
      <c r="AA403" s="192"/>
      <c r="BM403" s="90" t="s">
        <v>1398</v>
      </c>
    </row>
    <row r="404" spans="1:70">
      <c r="A404" s="192">
        <v>403</v>
      </c>
      <c r="B404" s="193">
        <v>60000035</v>
      </c>
      <c r="C404" s="193">
        <v>4</v>
      </c>
      <c r="D404" s="193" t="s">
        <v>51</v>
      </c>
      <c r="E404" s="198">
        <v>45115</v>
      </c>
      <c r="F404" s="193" t="s">
        <v>4679</v>
      </c>
      <c r="G404" s="192"/>
      <c r="H404" s="192"/>
      <c r="I404" s="192"/>
      <c r="J404" s="192"/>
      <c r="K404" s="192"/>
      <c r="L404" s="192"/>
      <c r="M404" s="192"/>
      <c r="N404" s="192"/>
      <c r="O404" s="192"/>
      <c r="P404" s="196" t="s">
        <v>4314</v>
      </c>
      <c r="Q404" s="192"/>
      <c r="R404" s="192" t="s">
        <v>86</v>
      </c>
      <c r="S404" s="192"/>
      <c r="T404" s="192"/>
      <c r="U404" s="192"/>
      <c r="V404" s="192"/>
      <c r="W404" s="192"/>
      <c r="X404" s="192"/>
      <c r="Y404" s="192"/>
      <c r="Z404" s="192"/>
      <c r="AA404" s="192"/>
    </row>
    <row r="405" spans="1:70" ht="28.8">
      <c r="A405" s="192">
        <v>404</v>
      </c>
      <c r="B405" s="193">
        <v>61000115</v>
      </c>
      <c r="C405" s="193">
        <v>4</v>
      </c>
      <c r="D405" s="193" t="s">
        <v>51</v>
      </c>
      <c r="E405" s="198">
        <v>45115</v>
      </c>
      <c r="F405" s="193" t="s">
        <v>4679</v>
      </c>
      <c r="G405" s="192"/>
      <c r="H405" s="192"/>
      <c r="I405" s="192"/>
      <c r="J405" s="192"/>
      <c r="K405" s="192"/>
      <c r="L405" s="192"/>
      <c r="M405" s="192"/>
      <c r="N405" s="192"/>
      <c r="O405" s="192"/>
      <c r="P405" s="196" t="s">
        <v>4909</v>
      </c>
      <c r="Q405" s="192"/>
      <c r="R405" s="192" t="s">
        <v>551</v>
      </c>
      <c r="S405" s="192" t="s">
        <v>507</v>
      </c>
      <c r="T405" s="192"/>
      <c r="U405" s="192"/>
      <c r="V405" s="192"/>
      <c r="W405" s="192"/>
      <c r="X405" s="192"/>
      <c r="Y405" s="192"/>
      <c r="Z405" s="192"/>
      <c r="AA405" s="192"/>
      <c r="BM405" s="90" t="s">
        <v>2490</v>
      </c>
      <c r="BN405" s="90" t="s">
        <v>3670</v>
      </c>
      <c r="BO405" s="90" t="s">
        <v>3575</v>
      </c>
    </row>
    <row r="406" spans="1:70">
      <c r="A406" s="192">
        <v>405</v>
      </c>
      <c r="B406" s="193">
        <v>61000115</v>
      </c>
      <c r="C406" s="193">
        <v>4</v>
      </c>
      <c r="D406" s="193" t="s">
        <v>56</v>
      </c>
      <c r="E406" s="198">
        <v>45115</v>
      </c>
      <c r="F406" s="193" t="s">
        <v>4679</v>
      </c>
      <c r="G406" s="192"/>
      <c r="H406" s="192"/>
      <c r="I406" s="192"/>
      <c r="J406" s="192"/>
      <c r="K406" s="192"/>
      <c r="L406" s="192"/>
      <c r="M406" s="192"/>
      <c r="N406" s="192"/>
      <c r="O406" s="192"/>
      <c r="P406" s="196" t="s">
        <v>5729</v>
      </c>
      <c r="Q406" s="192"/>
      <c r="R406" s="192" t="s">
        <v>5560</v>
      </c>
      <c r="S406" s="192"/>
      <c r="T406" s="192"/>
      <c r="U406" s="192"/>
      <c r="V406" s="192"/>
      <c r="W406" s="192"/>
      <c r="X406" s="192"/>
      <c r="Y406" s="192"/>
      <c r="Z406" s="192"/>
      <c r="AA406" s="192"/>
      <c r="BM406" s="90" t="s">
        <v>5682</v>
      </c>
    </row>
    <row r="407" spans="1:70" ht="28.8">
      <c r="A407" s="192">
        <v>406</v>
      </c>
      <c r="B407" s="193">
        <v>61000118</v>
      </c>
      <c r="C407" s="193">
        <v>2</v>
      </c>
      <c r="D407" s="193" t="s">
        <v>56</v>
      </c>
      <c r="E407" s="198">
        <v>45115</v>
      </c>
      <c r="F407" s="193" t="s">
        <v>4681</v>
      </c>
      <c r="G407" s="192"/>
      <c r="H407" s="192"/>
      <c r="I407" s="192"/>
      <c r="J407" s="192"/>
      <c r="K407" s="192"/>
      <c r="L407" s="192"/>
      <c r="M407" s="192"/>
      <c r="N407" s="192"/>
      <c r="O407" s="192"/>
      <c r="P407" s="196" t="s">
        <v>4910</v>
      </c>
      <c r="Q407" s="192"/>
      <c r="R407" s="192" t="s">
        <v>165</v>
      </c>
      <c r="S407" s="192" t="s">
        <v>159</v>
      </c>
      <c r="T407" s="192" t="s">
        <v>164</v>
      </c>
      <c r="U407" s="192" t="s">
        <v>655</v>
      </c>
      <c r="V407" s="192"/>
      <c r="W407" s="192"/>
      <c r="X407" s="192"/>
      <c r="Y407" s="192"/>
      <c r="Z407" s="192"/>
      <c r="AA407" s="192"/>
      <c r="BM407" s="90" t="s">
        <v>1279</v>
      </c>
      <c r="BN407" s="90" t="s">
        <v>2329</v>
      </c>
      <c r="BO407" s="90" t="s">
        <v>2426</v>
      </c>
      <c r="BP407" s="90" t="s">
        <v>3463</v>
      </c>
      <c r="BQ407" s="90" t="s">
        <v>216</v>
      </c>
      <c r="BR407" s="90" t="s">
        <v>1835</v>
      </c>
    </row>
    <row r="408" spans="1:70" ht="43.2">
      <c r="A408" s="192">
        <v>407</v>
      </c>
      <c r="B408" s="193">
        <v>133171769</v>
      </c>
      <c r="C408" s="193">
        <v>5</v>
      </c>
      <c r="D408" s="193" t="s">
        <v>51</v>
      </c>
      <c r="E408" s="198">
        <v>45115</v>
      </c>
      <c r="F408" s="193" t="s">
        <v>4679</v>
      </c>
      <c r="G408" s="192"/>
      <c r="H408" s="192"/>
      <c r="I408" s="192"/>
      <c r="J408" s="192"/>
      <c r="K408" s="192"/>
      <c r="L408" s="192"/>
      <c r="M408" s="192"/>
      <c r="N408" s="192"/>
      <c r="O408" s="192"/>
      <c r="P408" s="196" t="s">
        <v>4911</v>
      </c>
      <c r="Q408" s="192"/>
      <c r="R408" s="192" t="s">
        <v>165</v>
      </c>
      <c r="S408" s="192" t="s">
        <v>164</v>
      </c>
      <c r="T408" s="192" t="s">
        <v>655</v>
      </c>
      <c r="U408" s="192"/>
      <c r="V408" s="192"/>
      <c r="W408" s="192"/>
      <c r="X408" s="192"/>
      <c r="Y408" s="192"/>
      <c r="Z408" s="192"/>
      <c r="AA408" s="192"/>
      <c r="BM408" s="90" t="s">
        <v>1333</v>
      </c>
      <c r="BN408" s="90" t="s">
        <v>1412</v>
      </c>
      <c r="BO408" s="90" t="s">
        <v>1835</v>
      </c>
    </row>
    <row r="409" spans="1:70" ht="43.2">
      <c r="A409" s="192">
        <v>408</v>
      </c>
      <c r="B409" s="193">
        <v>20000352</v>
      </c>
      <c r="C409" s="193">
        <v>4</v>
      </c>
      <c r="D409" s="193" t="s">
        <v>51</v>
      </c>
      <c r="E409" s="198">
        <v>45115</v>
      </c>
      <c r="F409" s="193" t="s">
        <v>4679</v>
      </c>
      <c r="G409" s="192"/>
      <c r="H409" s="192"/>
      <c r="I409" s="192"/>
      <c r="J409" s="192"/>
      <c r="K409" s="192"/>
      <c r="L409" s="192"/>
      <c r="M409" s="192"/>
      <c r="N409" s="192"/>
      <c r="O409" s="192"/>
      <c r="P409" s="196" t="s">
        <v>4912</v>
      </c>
      <c r="Q409" s="192"/>
      <c r="R409" s="192" t="s">
        <v>154</v>
      </c>
      <c r="S409" s="192"/>
      <c r="T409" s="192"/>
      <c r="U409" s="192"/>
      <c r="V409" s="192"/>
      <c r="W409" s="192"/>
      <c r="X409" s="192"/>
      <c r="Y409" s="192"/>
      <c r="Z409" s="192"/>
      <c r="AA409" s="192"/>
      <c r="BM409" s="90" t="s">
        <v>1657</v>
      </c>
    </row>
    <row r="410" spans="1:70">
      <c r="A410" s="192">
        <v>409</v>
      </c>
      <c r="B410" s="193">
        <v>20000352</v>
      </c>
      <c r="C410" s="193">
        <v>1</v>
      </c>
      <c r="D410" s="193" t="s">
        <v>56</v>
      </c>
      <c r="E410" s="198">
        <v>45115</v>
      </c>
      <c r="F410" s="193" t="s">
        <v>4679</v>
      </c>
      <c r="G410" s="192"/>
      <c r="H410" s="192"/>
      <c r="I410" s="192"/>
      <c r="J410" s="192"/>
      <c r="K410" s="192"/>
      <c r="L410" s="192"/>
      <c r="M410" s="192"/>
      <c r="N410" s="192"/>
      <c r="O410" s="192"/>
      <c r="P410" s="196" t="s">
        <v>4913</v>
      </c>
      <c r="Q410" s="192"/>
      <c r="R410" s="192" t="s">
        <v>155</v>
      </c>
      <c r="S410" s="192"/>
      <c r="T410" s="192"/>
      <c r="U410" s="192"/>
      <c r="V410" s="192"/>
      <c r="W410" s="192"/>
      <c r="X410" s="192"/>
      <c r="Y410" s="192"/>
      <c r="Z410" s="192"/>
      <c r="AA410" s="192"/>
      <c r="BM410" s="90" t="s">
        <v>3583</v>
      </c>
    </row>
    <row r="411" spans="1:70" ht="28.8">
      <c r="A411" s="192">
        <v>410</v>
      </c>
      <c r="B411" s="193">
        <v>20000655</v>
      </c>
      <c r="C411" s="193">
        <v>1</v>
      </c>
      <c r="D411" s="193" t="s">
        <v>56</v>
      </c>
      <c r="E411" s="198">
        <v>45115</v>
      </c>
      <c r="F411" s="193" t="s">
        <v>4681</v>
      </c>
      <c r="G411" s="192"/>
      <c r="H411" s="192"/>
      <c r="I411" s="192"/>
      <c r="J411" s="192"/>
      <c r="K411" s="192"/>
      <c r="L411" s="192"/>
      <c r="M411" s="192"/>
      <c r="N411" s="192"/>
      <c r="O411" s="192"/>
      <c r="P411" s="196" t="s">
        <v>4914</v>
      </c>
      <c r="Q411" s="192"/>
      <c r="R411" s="192" t="s">
        <v>168</v>
      </c>
      <c r="S411" s="192" t="s">
        <v>507</v>
      </c>
      <c r="T411" s="192" t="s">
        <v>164</v>
      </c>
      <c r="U411" s="192" t="s">
        <v>655</v>
      </c>
      <c r="V411" s="192"/>
      <c r="W411" s="192"/>
      <c r="X411" s="192"/>
      <c r="Y411" s="192"/>
      <c r="Z411" s="192"/>
      <c r="AA411" s="192"/>
      <c r="BM411" s="90" t="s">
        <v>3567</v>
      </c>
      <c r="BN411" s="90" t="s">
        <v>3575</v>
      </c>
      <c r="BO411" s="90" t="s">
        <v>3463</v>
      </c>
      <c r="BP411" s="90" t="s">
        <v>216</v>
      </c>
      <c r="BQ411" s="90" t="s">
        <v>1507</v>
      </c>
      <c r="BR411" s="90" t="s">
        <v>1759</v>
      </c>
    </row>
    <row r="412" spans="1:70" ht="28.8">
      <c r="A412" s="192">
        <v>411</v>
      </c>
      <c r="B412" s="193">
        <v>200015595</v>
      </c>
      <c r="C412" s="193">
        <v>4</v>
      </c>
      <c r="D412" s="193" t="s">
        <v>51</v>
      </c>
      <c r="E412" s="198">
        <v>45115</v>
      </c>
      <c r="F412" s="193" t="s">
        <v>4686</v>
      </c>
      <c r="G412" s="192"/>
      <c r="H412" s="192"/>
      <c r="I412" s="192"/>
      <c r="J412" s="192"/>
      <c r="K412" s="192"/>
      <c r="L412" s="192"/>
      <c r="M412" s="192"/>
      <c r="N412" s="192"/>
      <c r="O412" s="192"/>
      <c r="P412" s="196" t="s">
        <v>5730</v>
      </c>
      <c r="Q412" s="192"/>
      <c r="R412" s="192" t="s">
        <v>165</v>
      </c>
      <c r="S412" s="192"/>
      <c r="T412" s="192"/>
      <c r="U412" s="192"/>
      <c r="V412" s="192"/>
      <c r="W412" s="192"/>
      <c r="X412" s="192"/>
      <c r="Y412" s="192"/>
      <c r="Z412" s="192"/>
      <c r="AA412" s="192"/>
      <c r="BM412" s="90" t="s">
        <v>5689</v>
      </c>
    </row>
    <row r="413" spans="1:70" ht="129.6">
      <c r="A413" s="192">
        <v>412</v>
      </c>
      <c r="B413" s="193">
        <v>200268175</v>
      </c>
      <c r="C413" s="193">
        <v>1</v>
      </c>
      <c r="D413" s="193" t="s">
        <v>56</v>
      </c>
      <c r="E413" s="198">
        <v>45115</v>
      </c>
      <c r="F413" s="193" t="s">
        <v>4682</v>
      </c>
      <c r="G413" s="192"/>
      <c r="H413" s="192"/>
      <c r="I413" s="192"/>
      <c r="J413" s="192"/>
      <c r="K413" s="192"/>
      <c r="L413" s="192"/>
      <c r="M413" s="192"/>
      <c r="N413" s="192"/>
      <c r="O413" s="192"/>
      <c r="P413" s="196" t="s">
        <v>5460</v>
      </c>
      <c r="Q413" s="192"/>
      <c r="R413" s="192" t="s">
        <v>154</v>
      </c>
      <c r="S413" s="192" t="s">
        <v>164</v>
      </c>
      <c r="T413" s="192" t="s">
        <v>2467</v>
      </c>
      <c r="U413" s="192"/>
      <c r="V413" s="192"/>
      <c r="W413" s="192"/>
      <c r="X413" s="192"/>
      <c r="Y413" s="192"/>
      <c r="Z413" s="192"/>
      <c r="AA413" s="192"/>
      <c r="BM413" s="90" t="s">
        <v>506</v>
      </c>
      <c r="BN413" s="90" t="s">
        <v>1620</v>
      </c>
      <c r="BO413" s="90" t="s">
        <v>3498</v>
      </c>
      <c r="BP413" s="90" t="s">
        <v>3458</v>
      </c>
      <c r="BQ413" s="90" t="s">
        <v>1408</v>
      </c>
      <c r="BR413" s="90" t="s">
        <v>3086</v>
      </c>
    </row>
    <row r="414" spans="1:70" ht="28.8">
      <c r="A414" s="192">
        <v>413</v>
      </c>
      <c r="B414" s="193">
        <v>200802953</v>
      </c>
      <c r="C414" s="193">
        <v>5</v>
      </c>
      <c r="D414" s="193" t="s">
        <v>51</v>
      </c>
      <c r="E414" s="198">
        <v>45115</v>
      </c>
      <c r="F414" s="193" t="s">
        <v>4679</v>
      </c>
      <c r="G414" s="192"/>
      <c r="H414" s="192"/>
      <c r="I414" s="192"/>
      <c r="J414" s="192"/>
      <c r="K414" s="192"/>
      <c r="L414" s="192"/>
      <c r="M414" s="192"/>
      <c r="N414" s="192"/>
      <c r="O414" s="192"/>
      <c r="P414" s="196" t="s">
        <v>4915</v>
      </c>
      <c r="Q414" s="192"/>
      <c r="R414" s="192" t="s">
        <v>165</v>
      </c>
      <c r="S414" s="192" t="s">
        <v>655</v>
      </c>
      <c r="T414" s="192"/>
      <c r="U414" s="192"/>
      <c r="V414" s="192"/>
      <c r="W414" s="192"/>
      <c r="X414" s="192"/>
      <c r="Y414" s="192"/>
      <c r="Z414" s="192"/>
      <c r="AA414" s="192"/>
      <c r="BM414" s="90" t="s">
        <v>1463</v>
      </c>
      <c r="BN414" s="90" t="s">
        <v>1308</v>
      </c>
      <c r="BO414" s="90" t="s">
        <v>1835</v>
      </c>
      <c r="BP414" s="90" t="s">
        <v>1983</v>
      </c>
    </row>
    <row r="415" spans="1:70" ht="72">
      <c r="A415" s="192">
        <v>414</v>
      </c>
      <c r="B415" s="193">
        <v>33000209</v>
      </c>
      <c r="C415" s="193">
        <v>1</v>
      </c>
      <c r="D415" s="193" t="s">
        <v>56</v>
      </c>
      <c r="E415" s="198">
        <v>45115</v>
      </c>
      <c r="F415" s="193" t="s">
        <v>4680</v>
      </c>
      <c r="G415" s="192"/>
      <c r="H415" s="192"/>
      <c r="I415" s="192"/>
      <c r="J415" s="192"/>
      <c r="K415" s="192"/>
      <c r="L415" s="192"/>
      <c r="M415" s="192"/>
      <c r="N415" s="192"/>
      <c r="O415" s="192"/>
      <c r="P415" s="196" t="s">
        <v>5731</v>
      </c>
      <c r="Q415" s="192"/>
      <c r="R415" s="192" t="s">
        <v>151</v>
      </c>
      <c r="S415" s="192"/>
      <c r="T415" s="192"/>
      <c r="U415" s="192"/>
      <c r="V415" s="192"/>
      <c r="W415" s="192"/>
      <c r="X415" s="192"/>
      <c r="Y415" s="192"/>
      <c r="Z415" s="192"/>
      <c r="AA415" s="192"/>
      <c r="BM415" s="90" t="s">
        <v>848</v>
      </c>
    </row>
    <row r="416" spans="1:70" ht="43.2">
      <c r="A416" s="192">
        <v>415</v>
      </c>
      <c r="B416" s="193">
        <v>33000209</v>
      </c>
      <c r="C416" s="193">
        <v>1</v>
      </c>
      <c r="D416" s="193" t="s">
        <v>56</v>
      </c>
      <c r="E416" s="198">
        <v>45115</v>
      </c>
      <c r="F416" s="193" t="s">
        <v>4680</v>
      </c>
      <c r="G416" s="192"/>
      <c r="H416" s="192"/>
      <c r="I416" s="192"/>
      <c r="J416" s="192"/>
      <c r="K416" s="192"/>
      <c r="L416" s="192"/>
      <c r="M416" s="192"/>
      <c r="N416" s="192"/>
      <c r="O416" s="192"/>
      <c r="P416" s="196" t="s">
        <v>5775</v>
      </c>
      <c r="Q416" s="192"/>
      <c r="R416" s="192" t="s">
        <v>154</v>
      </c>
      <c r="S416" s="192"/>
      <c r="T416" s="192"/>
      <c r="U416" s="192"/>
      <c r="V416" s="192"/>
      <c r="W416" s="192"/>
      <c r="X416" s="192"/>
      <c r="Y416" s="192"/>
      <c r="Z416" s="192"/>
      <c r="AA416" s="192"/>
      <c r="BM416" s="90" t="s">
        <v>1860</v>
      </c>
    </row>
    <row r="417" spans="1:72" ht="43.2">
      <c r="A417" s="192">
        <v>416</v>
      </c>
      <c r="B417" s="193">
        <v>33000234</v>
      </c>
      <c r="C417" s="193">
        <v>2</v>
      </c>
      <c r="D417" s="193" t="s">
        <v>56</v>
      </c>
      <c r="E417" s="198">
        <v>45115</v>
      </c>
      <c r="F417" s="193" t="s">
        <v>4680</v>
      </c>
      <c r="G417" s="192"/>
      <c r="H417" s="192"/>
      <c r="I417" s="192"/>
      <c r="J417" s="192"/>
      <c r="K417" s="192"/>
      <c r="L417" s="192"/>
      <c r="M417" s="192"/>
      <c r="N417" s="192"/>
      <c r="O417" s="192"/>
      <c r="P417" s="196" t="s">
        <v>4916</v>
      </c>
      <c r="Q417" s="192"/>
      <c r="R417" s="192" t="s">
        <v>551</v>
      </c>
      <c r="S417" s="192" t="s">
        <v>193</v>
      </c>
      <c r="T417" s="192"/>
      <c r="U417" s="192"/>
      <c r="V417" s="192"/>
      <c r="W417" s="192"/>
      <c r="X417" s="192"/>
      <c r="Y417" s="192"/>
      <c r="Z417" s="192"/>
      <c r="AA417" s="192"/>
      <c r="BM417" s="90" t="s">
        <v>2151</v>
      </c>
      <c r="BN417" s="90" t="s">
        <v>784</v>
      </c>
    </row>
    <row r="418" spans="1:72" ht="43.2">
      <c r="A418" s="192">
        <v>417</v>
      </c>
      <c r="B418" s="193">
        <v>40000349</v>
      </c>
      <c r="C418" s="193">
        <v>1</v>
      </c>
      <c r="D418" s="193" t="s">
        <v>56</v>
      </c>
      <c r="E418" s="198">
        <v>45115</v>
      </c>
      <c r="F418" s="193" t="s">
        <v>4680</v>
      </c>
      <c r="G418" s="192"/>
      <c r="H418" s="192"/>
      <c r="I418" s="192"/>
      <c r="J418" s="192"/>
      <c r="K418" s="192"/>
      <c r="L418" s="192"/>
      <c r="M418" s="192"/>
      <c r="N418" s="192"/>
      <c r="O418" s="192"/>
      <c r="P418" s="196" t="s">
        <v>4917</v>
      </c>
      <c r="Q418" s="192"/>
      <c r="R418" s="192" t="s">
        <v>551</v>
      </c>
      <c r="S418" s="192" t="s">
        <v>154</v>
      </c>
      <c r="T418" s="192" t="s">
        <v>507</v>
      </c>
      <c r="U418" s="192" t="s">
        <v>655</v>
      </c>
      <c r="V418" s="192"/>
      <c r="W418" s="192"/>
      <c r="X418" s="192"/>
      <c r="Y418" s="192"/>
      <c r="Z418" s="192"/>
      <c r="AA418" s="192"/>
      <c r="BM418" s="90" t="s">
        <v>2150</v>
      </c>
      <c r="BN418" s="90" t="s">
        <v>3692</v>
      </c>
      <c r="BO418" s="90" t="s">
        <v>3575</v>
      </c>
      <c r="BP418" s="90" t="s">
        <v>1757</v>
      </c>
    </row>
    <row r="419" spans="1:72" ht="57.6">
      <c r="A419" s="192">
        <v>418</v>
      </c>
      <c r="B419" s="193">
        <v>40000350</v>
      </c>
      <c r="C419" s="193">
        <v>2</v>
      </c>
      <c r="D419" s="193" t="s">
        <v>56</v>
      </c>
      <c r="E419" s="198">
        <v>45115</v>
      </c>
      <c r="F419" s="193" t="s">
        <v>4680</v>
      </c>
      <c r="G419" s="192"/>
      <c r="H419" s="192"/>
      <c r="I419" s="192"/>
      <c r="J419" s="192"/>
      <c r="K419" s="192"/>
      <c r="L419" s="192"/>
      <c r="M419" s="192"/>
      <c r="N419" s="192"/>
      <c r="O419" s="192"/>
      <c r="P419" s="196" t="s">
        <v>5461</v>
      </c>
      <c r="Q419" s="192"/>
      <c r="R419" s="192" t="s">
        <v>551</v>
      </c>
      <c r="S419" s="192" t="s">
        <v>174</v>
      </c>
      <c r="T419" s="192" t="s">
        <v>154</v>
      </c>
      <c r="U419" s="192" t="s">
        <v>671</v>
      </c>
      <c r="V419" s="192" t="s">
        <v>507</v>
      </c>
      <c r="W419" s="192"/>
      <c r="X419" s="192"/>
      <c r="Y419" s="192"/>
      <c r="Z419" s="192"/>
      <c r="AA419" s="192"/>
      <c r="BM419" s="90" t="s">
        <v>2490</v>
      </c>
      <c r="BN419" s="90" t="s">
        <v>1640</v>
      </c>
      <c r="BO419" s="90" t="s">
        <v>1938</v>
      </c>
      <c r="BP419" s="90" t="s">
        <v>1484</v>
      </c>
      <c r="BQ419" s="90" t="s">
        <v>506</v>
      </c>
      <c r="BR419" s="90" t="s">
        <v>2522</v>
      </c>
      <c r="BS419" s="90" t="s">
        <v>2642</v>
      </c>
      <c r="BT419" s="90" t="s">
        <v>3575</v>
      </c>
    </row>
    <row r="420" spans="1:72" ht="43.2">
      <c r="A420" s="192">
        <v>419</v>
      </c>
      <c r="B420" s="193">
        <v>40000350</v>
      </c>
      <c r="C420" s="193">
        <v>2</v>
      </c>
      <c r="D420" s="193" t="s">
        <v>56</v>
      </c>
      <c r="E420" s="198">
        <v>45115</v>
      </c>
      <c r="F420" s="193" t="s">
        <v>4680</v>
      </c>
      <c r="G420" s="192"/>
      <c r="H420" s="192"/>
      <c r="I420" s="192"/>
      <c r="J420" s="192"/>
      <c r="K420" s="192"/>
      <c r="L420" s="192"/>
      <c r="M420" s="192"/>
      <c r="N420" s="192"/>
      <c r="O420" s="192"/>
      <c r="P420" s="196" t="s">
        <v>4918</v>
      </c>
      <c r="Q420" s="192"/>
      <c r="R420" s="192" t="s">
        <v>174</v>
      </c>
      <c r="S420" s="192" t="s">
        <v>3</v>
      </c>
      <c r="T420" s="192"/>
      <c r="U420" s="192"/>
      <c r="V420" s="192"/>
      <c r="W420" s="192"/>
      <c r="X420" s="192"/>
      <c r="Y420" s="192"/>
      <c r="Z420" s="192"/>
      <c r="AA420" s="192"/>
      <c r="BM420" s="90" t="s">
        <v>1777</v>
      </c>
      <c r="BN420" s="90" t="s">
        <v>1778</v>
      </c>
      <c r="BO420" s="90" t="s">
        <v>1253</v>
      </c>
    </row>
    <row r="421" spans="1:72">
      <c r="A421" s="192">
        <v>420</v>
      </c>
      <c r="B421" s="193">
        <v>40000393</v>
      </c>
      <c r="C421" s="193">
        <v>1</v>
      </c>
      <c r="D421" s="193" t="s">
        <v>56</v>
      </c>
      <c r="E421" s="198">
        <v>45115</v>
      </c>
      <c r="F421" s="193" t="s">
        <v>4680</v>
      </c>
      <c r="G421" s="192"/>
      <c r="H421" s="192"/>
      <c r="I421" s="192"/>
      <c r="J421" s="192"/>
      <c r="K421" s="192"/>
      <c r="L421" s="192"/>
      <c r="M421" s="192"/>
      <c r="N421" s="192"/>
      <c r="O421" s="192"/>
      <c r="P421" s="196" t="s">
        <v>4919</v>
      </c>
      <c r="Q421" s="192"/>
      <c r="R421" s="192" t="s">
        <v>507</v>
      </c>
      <c r="S421" s="192"/>
      <c r="T421" s="192"/>
      <c r="U421" s="192"/>
      <c r="V421" s="192"/>
      <c r="W421" s="192"/>
      <c r="X421" s="192"/>
      <c r="Y421" s="192"/>
      <c r="Z421" s="192"/>
      <c r="AA421" s="192"/>
      <c r="BM421" s="90" t="s">
        <v>3575</v>
      </c>
    </row>
    <row r="422" spans="1:72" ht="57.6">
      <c r="A422" s="192">
        <v>421</v>
      </c>
      <c r="B422" s="193">
        <v>61000041</v>
      </c>
      <c r="C422" s="193">
        <v>1</v>
      </c>
      <c r="D422" s="193" t="s">
        <v>56</v>
      </c>
      <c r="E422" s="198">
        <v>45115</v>
      </c>
      <c r="F422" s="193" t="s">
        <v>4680</v>
      </c>
      <c r="G422" s="192"/>
      <c r="H422" s="192"/>
      <c r="I422" s="192"/>
      <c r="J422" s="192"/>
      <c r="K422" s="192"/>
      <c r="L422" s="192"/>
      <c r="M422" s="192"/>
      <c r="N422" s="192"/>
      <c r="O422" s="192"/>
      <c r="P422" s="196" t="s">
        <v>5462</v>
      </c>
      <c r="Q422" s="192"/>
      <c r="R422" s="192" t="s">
        <v>154</v>
      </c>
      <c r="S422" s="192" t="s">
        <v>166</v>
      </c>
      <c r="T422" s="192" t="s">
        <v>507</v>
      </c>
      <c r="U422" s="192" t="s">
        <v>193</v>
      </c>
      <c r="V422" s="192"/>
      <c r="W422" s="192"/>
      <c r="X422" s="192"/>
      <c r="Y422" s="192"/>
      <c r="Z422" s="192"/>
      <c r="AA422" s="192"/>
      <c r="BM422" s="90" t="s">
        <v>542</v>
      </c>
      <c r="BN422" s="90" t="s">
        <v>2877</v>
      </c>
      <c r="BO422" s="90" t="s">
        <v>1859</v>
      </c>
      <c r="BP422" s="90" t="s">
        <v>3575</v>
      </c>
      <c r="BQ422" s="90" t="s">
        <v>784</v>
      </c>
    </row>
    <row r="423" spans="1:72" ht="57.6">
      <c r="A423" s="192">
        <v>422</v>
      </c>
      <c r="B423" s="193">
        <v>61000041</v>
      </c>
      <c r="C423" s="193">
        <v>5</v>
      </c>
      <c r="D423" s="193" t="s">
        <v>51</v>
      </c>
      <c r="E423" s="198">
        <v>45115</v>
      </c>
      <c r="F423" s="193" t="s">
        <v>4680</v>
      </c>
      <c r="G423" s="192"/>
      <c r="H423" s="192"/>
      <c r="I423" s="192"/>
      <c r="J423" s="192"/>
      <c r="K423" s="192"/>
      <c r="L423" s="192"/>
      <c r="M423" s="192"/>
      <c r="N423" s="192"/>
      <c r="O423" s="192"/>
      <c r="P423" s="196" t="s">
        <v>4920</v>
      </c>
      <c r="Q423" s="192"/>
      <c r="R423" s="192" t="s">
        <v>507</v>
      </c>
      <c r="S423" s="192"/>
      <c r="T423" s="192"/>
      <c r="U423" s="192"/>
      <c r="V423" s="192"/>
      <c r="W423" s="192"/>
      <c r="X423" s="192"/>
      <c r="Y423" s="192"/>
      <c r="Z423" s="192"/>
      <c r="AA423" s="192"/>
      <c r="BM423" s="90" t="s">
        <v>3575</v>
      </c>
    </row>
    <row r="424" spans="1:72" ht="57.6">
      <c r="A424" s="192">
        <v>423</v>
      </c>
      <c r="B424" s="193">
        <v>71000349</v>
      </c>
      <c r="C424" s="193">
        <v>2</v>
      </c>
      <c r="D424" s="193" t="s">
        <v>56</v>
      </c>
      <c r="E424" s="198">
        <v>45115</v>
      </c>
      <c r="F424" s="193" t="s">
        <v>4680</v>
      </c>
      <c r="G424" s="192"/>
      <c r="H424" s="192"/>
      <c r="I424" s="192"/>
      <c r="J424" s="192"/>
      <c r="K424" s="192"/>
      <c r="L424" s="192"/>
      <c r="M424" s="192"/>
      <c r="N424" s="192"/>
      <c r="O424" s="192"/>
      <c r="P424" s="196" t="s">
        <v>4921</v>
      </c>
      <c r="Q424" s="192"/>
      <c r="R424" s="192" t="s">
        <v>2700</v>
      </c>
      <c r="S424" s="192" t="s">
        <v>164</v>
      </c>
      <c r="T424" s="192"/>
      <c r="U424" s="192"/>
      <c r="V424" s="192"/>
      <c r="W424" s="192"/>
      <c r="X424" s="192"/>
      <c r="Y424" s="192"/>
      <c r="Z424" s="192"/>
      <c r="AA424" s="192"/>
      <c r="BM424" s="90" t="s">
        <v>2671</v>
      </c>
      <c r="BN424" s="90" t="s">
        <v>2768</v>
      </c>
      <c r="BO424" s="90" t="s">
        <v>1412</v>
      </c>
    </row>
    <row r="425" spans="1:72" ht="28.8">
      <c r="A425" s="192">
        <v>424</v>
      </c>
      <c r="B425" s="193">
        <v>72000000</v>
      </c>
      <c r="C425" s="193">
        <v>3</v>
      </c>
      <c r="D425" s="193" t="s">
        <v>56</v>
      </c>
      <c r="E425" s="198">
        <v>45115</v>
      </c>
      <c r="F425" s="193" t="s">
        <v>4679</v>
      </c>
      <c r="G425" s="192"/>
      <c r="H425" s="192"/>
      <c r="I425" s="192"/>
      <c r="J425" s="192"/>
      <c r="K425" s="192"/>
      <c r="L425" s="192"/>
      <c r="M425" s="192"/>
      <c r="N425" s="192"/>
      <c r="O425" s="192"/>
      <c r="P425" s="196" t="s">
        <v>4922</v>
      </c>
      <c r="Q425" s="192"/>
      <c r="R425" s="192" t="s">
        <v>160</v>
      </c>
      <c r="S425" s="192" t="s">
        <v>671</v>
      </c>
      <c r="T425" s="192" t="s">
        <v>155</v>
      </c>
      <c r="U425" s="192" t="s">
        <v>162</v>
      </c>
      <c r="V425" s="192"/>
      <c r="W425" s="192"/>
      <c r="X425" s="192"/>
      <c r="Y425" s="192"/>
      <c r="Z425" s="192"/>
      <c r="AA425" s="192"/>
      <c r="BM425" s="90" t="s">
        <v>185</v>
      </c>
      <c r="BN425" s="90" t="s">
        <v>2576</v>
      </c>
      <c r="BO425" s="90" t="s">
        <v>2608</v>
      </c>
      <c r="BP425" s="90" t="s">
        <v>2804</v>
      </c>
      <c r="BQ425" s="90" t="s">
        <v>2721</v>
      </c>
    </row>
    <row r="426" spans="1:72">
      <c r="A426" s="192">
        <v>425</v>
      </c>
      <c r="B426" s="193">
        <v>72000139</v>
      </c>
      <c r="C426" s="193">
        <v>4</v>
      </c>
      <c r="D426" s="193" t="s">
        <v>51</v>
      </c>
      <c r="E426" s="198">
        <v>45115</v>
      </c>
      <c r="F426" s="193" t="s">
        <v>4679</v>
      </c>
      <c r="G426" s="192"/>
      <c r="H426" s="192"/>
      <c r="I426" s="192"/>
      <c r="J426" s="192"/>
      <c r="K426" s="192"/>
      <c r="L426" s="192"/>
      <c r="M426" s="192"/>
      <c r="N426" s="192"/>
      <c r="O426" s="192"/>
      <c r="P426" s="197" t="s">
        <v>4923</v>
      </c>
      <c r="Q426" s="192"/>
      <c r="R426" s="192" t="s">
        <v>3127</v>
      </c>
      <c r="S426" s="192" t="s">
        <v>2467</v>
      </c>
      <c r="T426" s="192"/>
      <c r="U426" s="192"/>
      <c r="V426" s="192"/>
      <c r="W426" s="192"/>
      <c r="X426" s="192"/>
      <c r="Y426" s="192"/>
      <c r="Z426" s="192"/>
      <c r="AA426" s="192"/>
      <c r="BM426" s="90" t="s">
        <v>3394</v>
      </c>
      <c r="BN426" s="90" t="s">
        <v>2695</v>
      </c>
    </row>
    <row r="427" spans="1:72" ht="57.6">
      <c r="A427" s="192">
        <v>426</v>
      </c>
      <c r="B427" s="193">
        <v>72000155</v>
      </c>
      <c r="C427" s="193">
        <v>2</v>
      </c>
      <c r="D427" s="193" t="s">
        <v>56</v>
      </c>
      <c r="E427" s="198">
        <v>45115</v>
      </c>
      <c r="F427" s="193" t="s">
        <v>4679</v>
      </c>
      <c r="G427" s="192"/>
      <c r="H427" s="192"/>
      <c r="I427" s="192"/>
      <c r="J427" s="192"/>
      <c r="K427" s="192"/>
      <c r="L427" s="192"/>
      <c r="M427" s="192"/>
      <c r="N427" s="192"/>
      <c r="O427" s="192"/>
      <c r="P427" s="196" t="s">
        <v>5463</v>
      </c>
      <c r="Q427" s="192"/>
      <c r="R427" s="192" t="s">
        <v>2467</v>
      </c>
      <c r="S427" s="192"/>
      <c r="T427" s="192"/>
      <c r="U427" s="192"/>
      <c r="V427" s="192"/>
      <c r="W427" s="192"/>
      <c r="X427" s="192"/>
      <c r="Y427" s="192"/>
      <c r="Z427" s="192"/>
      <c r="AA427" s="192"/>
      <c r="BM427" s="90" t="s">
        <v>2695</v>
      </c>
      <c r="BN427" s="90" t="s">
        <v>173</v>
      </c>
    </row>
    <row r="428" spans="1:72">
      <c r="A428" s="192">
        <v>427</v>
      </c>
      <c r="B428" s="193">
        <v>11712</v>
      </c>
      <c r="C428" s="193">
        <v>5</v>
      </c>
      <c r="D428" s="193" t="s">
        <v>51</v>
      </c>
      <c r="E428" s="198">
        <v>45115</v>
      </c>
      <c r="F428" s="193" t="s">
        <v>4679</v>
      </c>
      <c r="G428" s="192"/>
      <c r="H428" s="192"/>
      <c r="I428" s="192"/>
      <c r="J428" s="192"/>
      <c r="K428" s="192"/>
      <c r="L428" s="192"/>
      <c r="M428" s="192"/>
      <c r="N428" s="192"/>
      <c r="O428" s="192"/>
      <c r="P428" s="196" t="s">
        <v>4924</v>
      </c>
      <c r="Q428" s="192"/>
      <c r="R428" s="192" t="s">
        <v>551</v>
      </c>
      <c r="S428" s="192"/>
      <c r="T428" s="192"/>
      <c r="U428" s="192"/>
      <c r="V428" s="192"/>
      <c r="W428" s="192"/>
      <c r="X428" s="192"/>
      <c r="Y428" s="192"/>
      <c r="Z428" s="192"/>
      <c r="AA428" s="192"/>
      <c r="BM428" s="90" t="s">
        <v>2490</v>
      </c>
    </row>
    <row r="429" spans="1:72" ht="28.8">
      <c r="A429" s="192">
        <v>428</v>
      </c>
      <c r="B429" s="193">
        <v>11717</v>
      </c>
      <c r="C429" s="193">
        <v>4</v>
      </c>
      <c r="D429" s="193" t="s">
        <v>56</v>
      </c>
      <c r="E429" s="198">
        <v>45115</v>
      </c>
      <c r="F429" s="193" t="s">
        <v>4679</v>
      </c>
      <c r="G429" s="192"/>
      <c r="H429" s="192"/>
      <c r="I429" s="192"/>
      <c r="J429" s="192"/>
      <c r="K429" s="192"/>
      <c r="L429" s="192"/>
      <c r="M429" s="192"/>
      <c r="N429" s="192"/>
      <c r="O429" s="192"/>
      <c r="P429" s="196" t="s">
        <v>5732</v>
      </c>
      <c r="Q429" s="192"/>
      <c r="R429" s="192" t="s">
        <v>2097</v>
      </c>
      <c r="S429" s="192"/>
      <c r="T429" s="192"/>
      <c r="U429" s="192"/>
      <c r="V429" s="192"/>
      <c r="W429" s="192"/>
      <c r="X429" s="192"/>
      <c r="Y429" s="192"/>
      <c r="Z429" s="192"/>
      <c r="AA429" s="192"/>
      <c r="BM429" s="90" t="s">
        <v>5690</v>
      </c>
    </row>
    <row r="430" spans="1:72">
      <c r="A430" s="192">
        <v>429</v>
      </c>
      <c r="B430" s="193">
        <v>11721</v>
      </c>
      <c r="C430" s="193">
        <v>4</v>
      </c>
      <c r="D430" s="193" t="s">
        <v>51</v>
      </c>
      <c r="E430" s="198">
        <v>45115</v>
      </c>
      <c r="F430" s="193" t="s">
        <v>4679</v>
      </c>
      <c r="G430" s="192"/>
      <c r="H430" s="192"/>
      <c r="I430" s="192"/>
      <c r="J430" s="192"/>
      <c r="K430" s="192"/>
      <c r="L430" s="192"/>
      <c r="M430" s="192"/>
      <c r="N430" s="192"/>
      <c r="O430" s="192"/>
      <c r="P430" s="196" t="s">
        <v>4925</v>
      </c>
      <c r="Q430" s="192"/>
      <c r="R430" s="192" t="s">
        <v>655</v>
      </c>
      <c r="S430" s="192"/>
      <c r="T430" s="192"/>
      <c r="U430" s="192"/>
      <c r="V430" s="192"/>
      <c r="W430" s="192"/>
      <c r="X430" s="192"/>
      <c r="Y430" s="192"/>
      <c r="Z430" s="192"/>
      <c r="AA430" s="192"/>
      <c r="BM430" s="90" t="s">
        <v>1757</v>
      </c>
    </row>
    <row r="431" spans="1:72" ht="28.8">
      <c r="A431" s="192">
        <v>430</v>
      </c>
      <c r="B431" s="193">
        <v>114935562</v>
      </c>
      <c r="C431" s="193">
        <v>3</v>
      </c>
      <c r="D431" s="193" t="s">
        <v>56</v>
      </c>
      <c r="E431" s="198">
        <v>45115</v>
      </c>
      <c r="F431" s="193" t="s">
        <v>4682</v>
      </c>
      <c r="G431" s="192"/>
      <c r="H431" s="192"/>
      <c r="I431" s="192"/>
      <c r="J431" s="192"/>
      <c r="K431" s="192"/>
      <c r="L431" s="192"/>
      <c r="M431" s="192"/>
      <c r="N431" s="192"/>
      <c r="O431" s="192"/>
      <c r="P431" s="196" t="s">
        <v>4695</v>
      </c>
      <c r="Q431" s="192"/>
      <c r="R431" s="192" t="s">
        <v>86</v>
      </c>
      <c r="S431" s="192"/>
      <c r="T431" s="192"/>
      <c r="U431" s="192"/>
      <c r="V431" s="192"/>
      <c r="W431" s="192"/>
      <c r="X431" s="192"/>
      <c r="Y431" s="192"/>
      <c r="Z431" s="192"/>
      <c r="AA431" s="192"/>
    </row>
    <row r="432" spans="1:72">
      <c r="A432" s="192">
        <v>431</v>
      </c>
      <c r="B432" s="193">
        <v>11290212</v>
      </c>
      <c r="C432" s="193">
        <v>5</v>
      </c>
      <c r="D432" s="193" t="s">
        <v>51</v>
      </c>
      <c r="E432" s="198">
        <v>45116</v>
      </c>
      <c r="F432" s="193" t="s">
        <v>4683</v>
      </c>
      <c r="G432" s="192"/>
      <c r="H432" s="192"/>
      <c r="I432" s="192"/>
      <c r="J432" s="192"/>
      <c r="K432" s="192"/>
      <c r="L432" s="192"/>
      <c r="M432" s="192"/>
      <c r="N432" s="192"/>
      <c r="O432" s="192"/>
      <c r="P432" s="196" t="s">
        <v>4337</v>
      </c>
      <c r="Q432" s="192"/>
      <c r="R432" s="192" t="s">
        <v>86</v>
      </c>
      <c r="S432" s="192"/>
      <c r="T432" s="192"/>
      <c r="U432" s="192"/>
      <c r="V432" s="192"/>
      <c r="W432" s="192"/>
      <c r="X432" s="192"/>
      <c r="Y432" s="192"/>
      <c r="Z432" s="192"/>
      <c r="AA432" s="192"/>
    </row>
    <row r="433" spans="1:68">
      <c r="A433" s="192">
        <v>432</v>
      </c>
      <c r="B433" s="193">
        <v>119250454</v>
      </c>
      <c r="C433" s="193">
        <v>1</v>
      </c>
      <c r="D433" s="193" t="s">
        <v>56</v>
      </c>
      <c r="E433" s="198">
        <v>45116</v>
      </c>
      <c r="F433" s="193" t="s">
        <v>4680</v>
      </c>
      <c r="G433" s="192"/>
      <c r="H433" s="192"/>
      <c r="I433" s="192"/>
      <c r="J433" s="192"/>
      <c r="K433" s="192"/>
      <c r="L433" s="192"/>
      <c r="M433" s="192"/>
      <c r="N433" s="192"/>
      <c r="O433" s="192"/>
      <c r="P433" s="196" t="s">
        <v>5733</v>
      </c>
      <c r="Q433" s="192"/>
      <c r="R433" s="192" t="s">
        <v>150</v>
      </c>
      <c r="S433" s="192"/>
      <c r="T433" s="192"/>
      <c r="U433" s="192"/>
      <c r="V433" s="192"/>
      <c r="W433" s="192"/>
      <c r="X433" s="192"/>
      <c r="Y433" s="192"/>
      <c r="Z433" s="192"/>
      <c r="AA433" s="192"/>
      <c r="BM433" s="90" t="s">
        <v>5673</v>
      </c>
    </row>
    <row r="434" spans="1:68">
      <c r="A434" s="192">
        <v>433</v>
      </c>
      <c r="B434" s="193">
        <v>124300831</v>
      </c>
      <c r="C434" s="193">
        <v>4</v>
      </c>
      <c r="D434" s="193" t="s">
        <v>56</v>
      </c>
      <c r="E434" s="198">
        <v>45116</v>
      </c>
      <c r="F434" s="193" t="s">
        <v>4679</v>
      </c>
      <c r="G434" s="192"/>
      <c r="H434" s="192"/>
      <c r="I434" s="192"/>
      <c r="J434" s="192"/>
      <c r="K434" s="192"/>
      <c r="L434" s="192"/>
      <c r="M434" s="192"/>
      <c r="N434" s="192"/>
      <c r="O434" s="192"/>
      <c r="P434" s="196" t="s">
        <v>5776</v>
      </c>
      <c r="Q434" s="192"/>
      <c r="R434" s="192" t="s">
        <v>2467</v>
      </c>
      <c r="S434" s="192"/>
      <c r="T434" s="192"/>
      <c r="U434" s="192"/>
      <c r="V434" s="192"/>
      <c r="W434" s="192"/>
      <c r="X434" s="192"/>
      <c r="Y434" s="192"/>
      <c r="Z434" s="192"/>
      <c r="AA434" s="192"/>
      <c r="BM434" s="90" t="s">
        <v>2695</v>
      </c>
    </row>
    <row r="435" spans="1:68" ht="28.8">
      <c r="A435" s="192">
        <v>434</v>
      </c>
      <c r="B435" s="193">
        <v>125852079</v>
      </c>
      <c r="C435" s="193">
        <v>4</v>
      </c>
      <c r="D435" s="193" t="s">
        <v>51</v>
      </c>
      <c r="E435" s="198">
        <v>45116</v>
      </c>
      <c r="F435" s="193" t="s">
        <v>4679</v>
      </c>
      <c r="G435" s="192"/>
      <c r="H435" s="192"/>
      <c r="I435" s="192"/>
      <c r="J435" s="192"/>
      <c r="K435" s="192"/>
      <c r="L435" s="192"/>
      <c r="M435" s="192"/>
      <c r="N435" s="192"/>
      <c r="O435" s="192"/>
      <c r="P435" s="196" t="s">
        <v>4926</v>
      </c>
      <c r="Q435" s="192"/>
      <c r="R435" s="192" t="s">
        <v>671</v>
      </c>
      <c r="S435" s="192"/>
      <c r="T435" s="192"/>
      <c r="U435" s="192"/>
      <c r="V435" s="192"/>
      <c r="W435" s="192"/>
      <c r="X435" s="192"/>
      <c r="Y435" s="192"/>
      <c r="Z435" s="192"/>
      <c r="AA435" s="192"/>
      <c r="BM435" s="90" t="s">
        <v>176</v>
      </c>
    </row>
    <row r="436" spans="1:68">
      <c r="A436" s="192">
        <v>435</v>
      </c>
      <c r="B436" s="193">
        <v>125852079</v>
      </c>
      <c r="C436" s="193">
        <v>4</v>
      </c>
      <c r="D436" s="193" t="s">
        <v>51</v>
      </c>
      <c r="E436" s="198">
        <v>45116</v>
      </c>
      <c r="F436" s="193" t="s">
        <v>4679</v>
      </c>
      <c r="G436" s="192"/>
      <c r="H436" s="192"/>
      <c r="I436" s="192"/>
      <c r="J436" s="192"/>
      <c r="K436" s="192"/>
      <c r="L436" s="192"/>
      <c r="M436" s="192"/>
      <c r="N436" s="192"/>
      <c r="O436" s="192"/>
      <c r="P436" s="196" t="s">
        <v>4341</v>
      </c>
      <c r="Q436" s="192"/>
      <c r="R436" s="192" t="s">
        <v>86</v>
      </c>
      <c r="S436" s="192"/>
      <c r="T436" s="192"/>
      <c r="U436" s="192"/>
      <c r="V436" s="192"/>
      <c r="W436" s="192"/>
      <c r="X436" s="192"/>
      <c r="Y436" s="192"/>
      <c r="Z436" s="192"/>
      <c r="AA436" s="192"/>
    </row>
    <row r="437" spans="1:68" ht="129.6">
      <c r="A437" s="192">
        <v>436</v>
      </c>
      <c r="B437" s="193">
        <v>127259299</v>
      </c>
      <c r="C437" s="193">
        <v>1</v>
      </c>
      <c r="D437" s="193" t="s">
        <v>56</v>
      </c>
      <c r="E437" s="198">
        <v>45116</v>
      </c>
      <c r="F437" s="193" t="s">
        <v>4679</v>
      </c>
      <c r="G437" s="192"/>
      <c r="H437" s="192"/>
      <c r="I437" s="192"/>
      <c r="J437" s="192"/>
      <c r="K437" s="192"/>
      <c r="L437" s="192"/>
      <c r="M437" s="192"/>
      <c r="N437" s="192"/>
      <c r="O437" s="192"/>
      <c r="P437" s="196" t="s">
        <v>5777</v>
      </c>
      <c r="Q437" s="192"/>
      <c r="R437" s="192" t="s">
        <v>671</v>
      </c>
      <c r="S437" s="192" t="s">
        <v>164</v>
      </c>
      <c r="T437" s="192" t="s">
        <v>2467</v>
      </c>
      <c r="U437" s="192"/>
      <c r="V437" s="192"/>
      <c r="W437" s="192"/>
      <c r="X437" s="192"/>
      <c r="Y437" s="192"/>
      <c r="Z437" s="192"/>
      <c r="AA437" s="192"/>
      <c r="BM437" s="90" t="s">
        <v>2612</v>
      </c>
      <c r="BN437" s="90" t="s">
        <v>1412</v>
      </c>
      <c r="BO437" s="90" t="s">
        <v>2695</v>
      </c>
    </row>
    <row r="438" spans="1:68" ht="28.8">
      <c r="A438" s="192">
        <v>437</v>
      </c>
      <c r="B438" s="193">
        <v>137282414</v>
      </c>
      <c r="C438" s="193">
        <v>1</v>
      </c>
      <c r="D438" s="193" t="s">
        <v>56</v>
      </c>
      <c r="E438" s="198">
        <v>45116</v>
      </c>
      <c r="F438" s="193" t="s">
        <v>4686</v>
      </c>
      <c r="G438" s="192"/>
      <c r="H438" s="192"/>
      <c r="I438" s="192"/>
      <c r="J438" s="192"/>
      <c r="K438" s="192"/>
      <c r="L438" s="192"/>
      <c r="M438" s="192"/>
      <c r="N438" s="192"/>
      <c r="O438" s="192"/>
      <c r="P438" s="196" t="s">
        <v>5464</v>
      </c>
      <c r="Q438" s="192"/>
      <c r="R438" s="192" t="s">
        <v>151</v>
      </c>
      <c r="S438" s="192" t="s">
        <v>166</v>
      </c>
      <c r="T438" s="192"/>
      <c r="U438" s="192"/>
      <c r="V438" s="192"/>
      <c r="W438" s="192"/>
      <c r="X438" s="192"/>
      <c r="Y438" s="192"/>
      <c r="Z438" s="192"/>
      <c r="AA438" s="192"/>
      <c r="BM438" s="90" t="s">
        <v>964</v>
      </c>
      <c r="BN438" s="90" t="s">
        <v>1859</v>
      </c>
    </row>
    <row r="439" spans="1:68" ht="43.2">
      <c r="A439" s="192">
        <v>438</v>
      </c>
      <c r="B439" s="193">
        <v>138779335</v>
      </c>
      <c r="C439" s="193">
        <v>2</v>
      </c>
      <c r="D439" s="193" t="s">
        <v>56</v>
      </c>
      <c r="E439" s="198">
        <v>45116</v>
      </c>
      <c r="F439" s="193" t="s">
        <v>4681</v>
      </c>
      <c r="G439" s="192"/>
      <c r="H439" s="192"/>
      <c r="I439" s="192"/>
      <c r="J439" s="192"/>
      <c r="K439" s="192"/>
      <c r="L439" s="192"/>
      <c r="M439" s="192"/>
      <c r="N439" s="192"/>
      <c r="O439" s="192"/>
      <c r="P439" s="196" t="s">
        <v>4927</v>
      </c>
      <c r="Q439" s="192"/>
      <c r="R439" s="192" t="s">
        <v>507</v>
      </c>
      <c r="S439" s="192" t="s">
        <v>164</v>
      </c>
      <c r="T439" s="192"/>
      <c r="U439" s="192"/>
      <c r="V439" s="192"/>
      <c r="W439" s="192"/>
      <c r="X439" s="192"/>
      <c r="Y439" s="192"/>
      <c r="Z439" s="192"/>
      <c r="AA439" s="192"/>
      <c r="BM439" s="90" t="s">
        <v>3575</v>
      </c>
      <c r="BN439" s="90" t="s">
        <v>3463</v>
      </c>
      <c r="BO439" s="90" t="s">
        <v>216</v>
      </c>
    </row>
    <row r="440" spans="1:68" ht="43.2">
      <c r="A440" s="192">
        <v>439</v>
      </c>
      <c r="B440" s="193">
        <v>200673136</v>
      </c>
      <c r="C440" s="193">
        <v>3</v>
      </c>
      <c r="D440" s="193" t="s">
        <v>56</v>
      </c>
      <c r="E440" s="198">
        <v>45116</v>
      </c>
      <c r="F440" s="193" t="s">
        <v>4679</v>
      </c>
      <c r="G440" s="192"/>
      <c r="H440" s="192"/>
      <c r="I440" s="192"/>
      <c r="J440" s="192"/>
      <c r="K440" s="192"/>
      <c r="L440" s="192"/>
      <c r="M440" s="192"/>
      <c r="N440" s="192"/>
      <c r="O440" s="192"/>
      <c r="P440" s="196" t="s">
        <v>5465</v>
      </c>
      <c r="Q440" s="192"/>
      <c r="R440" s="192" t="s">
        <v>151</v>
      </c>
      <c r="S440" s="192" t="s">
        <v>154</v>
      </c>
      <c r="T440" s="192" t="s">
        <v>155</v>
      </c>
      <c r="U440" s="192"/>
      <c r="V440" s="192"/>
      <c r="W440" s="192"/>
      <c r="X440" s="192"/>
      <c r="Y440" s="192"/>
      <c r="Z440" s="192"/>
      <c r="AA440" s="192"/>
      <c r="BM440" s="90" t="s">
        <v>834</v>
      </c>
      <c r="BN440" s="90" t="s">
        <v>506</v>
      </c>
      <c r="BO440" s="90" t="s">
        <v>2108</v>
      </c>
      <c r="BP440" s="90" t="s">
        <v>5375</v>
      </c>
    </row>
    <row r="441" spans="1:68">
      <c r="A441" s="192">
        <v>440</v>
      </c>
      <c r="B441" s="193">
        <v>200673136</v>
      </c>
      <c r="C441" s="193">
        <v>5</v>
      </c>
      <c r="D441" s="193" t="s">
        <v>56</v>
      </c>
      <c r="E441" s="198">
        <v>45116</v>
      </c>
      <c r="F441" s="193" t="s">
        <v>4679</v>
      </c>
      <c r="G441" s="192"/>
      <c r="H441" s="192"/>
      <c r="I441" s="192"/>
      <c r="J441" s="192"/>
      <c r="K441" s="192"/>
      <c r="L441" s="192"/>
      <c r="M441" s="192"/>
      <c r="N441" s="192"/>
      <c r="O441" s="192"/>
      <c r="P441" s="197" t="s">
        <v>5734</v>
      </c>
      <c r="Q441" s="192"/>
      <c r="R441" s="192" t="s">
        <v>2097</v>
      </c>
      <c r="S441" s="192"/>
      <c r="T441" s="192"/>
      <c r="U441" s="192"/>
      <c r="V441" s="192"/>
      <c r="W441" s="192"/>
      <c r="X441" s="192"/>
      <c r="Y441" s="192"/>
      <c r="Z441" s="192"/>
      <c r="AA441" s="192"/>
      <c r="BM441" s="90" t="s">
        <v>5684</v>
      </c>
    </row>
    <row r="442" spans="1:68">
      <c r="A442" s="192">
        <v>441</v>
      </c>
      <c r="B442" s="193">
        <v>134290907</v>
      </c>
      <c r="C442" s="193">
        <v>3</v>
      </c>
      <c r="D442" s="193" t="s">
        <v>56</v>
      </c>
      <c r="E442" s="198">
        <v>45118</v>
      </c>
      <c r="F442" s="193" t="s">
        <v>4682</v>
      </c>
      <c r="G442" s="192"/>
      <c r="H442" s="192"/>
      <c r="I442" s="192"/>
      <c r="J442" s="192"/>
      <c r="K442" s="192"/>
      <c r="L442" s="192"/>
      <c r="M442" s="192"/>
      <c r="N442" s="192"/>
      <c r="O442" s="192"/>
      <c r="P442" s="197" t="s">
        <v>4928</v>
      </c>
      <c r="Q442" s="192"/>
      <c r="R442" s="192" t="s">
        <v>154</v>
      </c>
      <c r="S442" s="192" t="s">
        <v>164</v>
      </c>
      <c r="T442" s="192"/>
      <c r="U442" s="192"/>
      <c r="V442" s="192"/>
      <c r="W442" s="192"/>
      <c r="X442" s="192"/>
      <c r="Y442" s="192"/>
      <c r="Z442" s="192"/>
      <c r="AA442" s="192"/>
      <c r="BM442" s="90" t="s">
        <v>1952</v>
      </c>
      <c r="BN442" s="90" t="s">
        <v>783</v>
      </c>
    </row>
    <row r="443" spans="1:68">
      <c r="A443" s="192">
        <v>442</v>
      </c>
      <c r="B443" s="193">
        <v>134879709</v>
      </c>
      <c r="C443" s="193">
        <v>1</v>
      </c>
      <c r="D443" s="193" t="s">
        <v>56</v>
      </c>
      <c r="E443" s="198">
        <v>45118</v>
      </c>
      <c r="F443" s="193" t="s">
        <v>4687</v>
      </c>
      <c r="G443" s="192"/>
      <c r="H443" s="192"/>
      <c r="I443" s="192"/>
      <c r="J443" s="192"/>
      <c r="K443" s="192"/>
      <c r="L443" s="192"/>
      <c r="M443" s="192"/>
      <c r="N443" s="192"/>
      <c r="O443" s="192"/>
      <c r="P443" s="196" t="s">
        <v>4929</v>
      </c>
      <c r="Q443" s="192"/>
      <c r="R443" s="192" t="s">
        <v>2467</v>
      </c>
      <c r="S443" s="192"/>
      <c r="T443" s="192"/>
      <c r="U443" s="192"/>
      <c r="V443" s="192"/>
      <c r="W443" s="192"/>
      <c r="X443" s="192"/>
      <c r="Y443" s="192"/>
      <c r="Z443" s="192"/>
      <c r="AA443" s="192"/>
      <c r="BM443" s="90" t="s">
        <v>3086</v>
      </c>
    </row>
    <row r="444" spans="1:68" ht="72">
      <c r="A444" s="192">
        <v>443</v>
      </c>
      <c r="B444" s="193">
        <v>135339513</v>
      </c>
      <c r="C444" s="193">
        <v>4</v>
      </c>
      <c r="D444" s="193" t="s">
        <v>51</v>
      </c>
      <c r="E444" s="198">
        <v>45118</v>
      </c>
      <c r="F444" s="193" t="s">
        <v>4681</v>
      </c>
      <c r="G444" s="192"/>
      <c r="H444" s="192"/>
      <c r="I444" s="192"/>
      <c r="J444" s="192"/>
      <c r="K444" s="192"/>
      <c r="L444" s="192"/>
      <c r="M444" s="192"/>
      <c r="N444" s="192"/>
      <c r="O444" s="192"/>
      <c r="P444" s="196" t="s">
        <v>4930</v>
      </c>
      <c r="Q444" s="192"/>
      <c r="R444" s="192" t="s">
        <v>165</v>
      </c>
      <c r="S444" s="192" t="s">
        <v>671</v>
      </c>
      <c r="T444" s="192"/>
      <c r="U444" s="192"/>
      <c r="V444" s="192"/>
      <c r="W444" s="192"/>
      <c r="X444" s="192"/>
      <c r="Y444" s="192"/>
      <c r="Z444" s="192"/>
      <c r="AA444" s="192"/>
      <c r="BM444" s="90" t="s">
        <v>3299</v>
      </c>
      <c r="BN444" s="90" t="s">
        <v>2638</v>
      </c>
      <c r="BO444" s="90" t="s">
        <v>2639</v>
      </c>
    </row>
    <row r="445" spans="1:68" ht="57.6">
      <c r="A445" s="192">
        <v>444</v>
      </c>
      <c r="B445" s="193">
        <v>138325493</v>
      </c>
      <c r="C445" s="193">
        <v>2</v>
      </c>
      <c r="D445" s="193" t="s">
        <v>56</v>
      </c>
      <c r="E445" s="198">
        <v>45118</v>
      </c>
      <c r="F445" s="193" t="s">
        <v>4682</v>
      </c>
      <c r="G445" s="192"/>
      <c r="H445" s="192"/>
      <c r="I445" s="192"/>
      <c r="J445" s="192"/>
      <c r="K445" s="192"/>
      <c r="L445" s="192"/>
      <c r="M445" s="192"/>
      <c r="N445" s="192"/>
      <c r="O445" s="192"/>
      <c r="P445" s="196" t="s">
        <v>4931</v>
      </c>
      <c r="Q445" s="192"/>
      <c r="R445" s="192" t="s">
        <v>507</v>
      </c>
      <c r="S445" s="192"/>
      <c r="T445" s="192"/>
      <c r="U445" s="192"/>
      <c r="V445" s="192"/>
      <c r="W445" s="192"/>
      <c r="X445" s="192"/>
      <c r="Y445" s="192"/>
      <c r="Z445" s="192"/>
      <c r="AA445" s="192"/>
      <c r="BM445" s="90" t="s">
        <v>3575</v>
      </c>
    </row>
    <row r="446" spans="1:68" ht="57.6">
      <c r="A446" s="192">
        <v>445</v>
      </c>
      <c r="B446" s="193">
        <v>138779335</v>
      </c>
      <c r="C446" s="193">
        <v>5</v>
      </c>
      <c r="D446" s="193" t="s">
        <v>51</v>
      </c>
      <c r="E446" s="198">
        <v>45118</v>
      </c>
      <c r="F446" s="193" t="s">
        <v>4681</v>
      </c>
      <c r="G446" s="192"/>
      <c r="H446" s="192"/>
      <c r="I446" s="192"/>
      <c r="J446" s="192"/>
      <c r="K446" s="192"/>
      <c r="L446" s="192"/>
      <c r="M446" s="192"/>
      <c r="N446" s="192"/>
      <c r="O446" s="192"/>
      <c r="P446" s="196" t="s">
        <v>5466</v>
      </c>
      <c r="Q446" s="192"/>
      <c r="R446" s="192" t="s">
        <v>151</v>
      </c>
      <c r="S446" s="192" t="s">
        <v>551</v>
      </c>
      <c r="T446" s="192"/>
      <c r="U446" s="192"/>
      <c r="V446" s="192"/>
      <c r="W446" s="192"/>
      <c r="X446" s="192"/>
      <c r="Y446" s="192"/>
      <c r="Z446" s="192"/>
      <c r="AA446" s="192"/>
      <c r="BM446" s="90" t="s">
        <v>1041</v>
      </c>
      <c r="BN446" s="90" t="s">
        <v>2151</v>
      </c>
    </row>
    <row r="447" spans="1:68" ht="57.6">
      <c r="A447" s="192">
        <v>446</v>
      </c>
      <c r="B447" s="193">
        <v>138957691</v>
      </c>
      <c r="C447" s="193">
        <v>3</v>
      </c>
      <c r="D447" s="193" t="s">
        <v>56</v>
      </c>
      <c r="E447" s="198">
        <v>45118</v>
      </c>
      <c r="F447" s="193" t="s">
        <v>4679</v>
      </c>
      <c r="G447" s="192"/>
      <c r="H447" s="192"/>
      <c r="I447" s="192"/>
      <c r="J447" s="192"/>
      <c r="K447" s="192"/>
      <c r="L447" s="192"/>
      <c r="M447" s="192"/>
      <c r="N447" s="192"/>
      <c r="O447" s="192"/>
      <c r="P447" s="196" t="s">
        <v>5467</v>
      </c>
      <c r="Q447" s="192"/>
      <c r="R447" s="192" t="s">
        <v>154</v>
      </c>
      <c r="S447" s="192" t="s">
        <v>671</v>
      </c>
      <c r="T447" s="192"/>
      <c r="U447" s="192"/>
      <c r="V447" s="192"/>
      <c r="W447" s="192"/>
      <c r="X447" s="192"/>
      <c r="Y447" s="192"/>
      <c r="Z447" s="192"/>
      <c r="AA447" s="192"/>
      <c r="BM447" s="90" t="s">
        <v>506</v>
      </c>
      <c r="BN447" s="90" t="s">
        <v>175</v>
      </c>
    </row>
    <row r="448" spans="1:68" ht="28.8">
      <c r="A448" s="192">
        <v>447</v>
      </c>
      <c r="B448" s="193">
        <v>20000712</v>
      </c>
      <c r="C448" s="193">
        <v>5</v>
      </c>
      <c r="D448" s="193" t="s">
        <v>56</v>
      </c>
      <c r="E448" s="198">
        <v>45118</v>
      </c>
      <c r="F448" s="193" t="s">
        <v>4679</v>
      </c>
      <c r="G448" s="192"/>
      <c r="H448" s="192"/>
      <c r="I448" s="192"/>
      <c r="J448" s="192"/>
      <c r="K448" s="192"/>
      <c r="L448" s="192"/>
      <c r="M448" s="192"/>
      <c r="N448" s="192"/>
      <c r="O448" s="192"/>
      <c r="P448" s="196" t="s">
        <v>5735</v>
      </c>
      <c r="Q448" s="192"/>
      <c r="R448" s="192" t="s">
        <v>548</v>
      </c>
      <c r="S448" s="192"/>
      <c r="T448" s="192"/>
      <c r="U448" s="192"/>
      <c r="V448" s="192"/>
      <c r="W448" s="192"/>
      <c r="X448" s="192"/>
      <c r="Y448" s="192"/>
      <c r="Z448" s="192"/>
      <c r="AA448" s="192"/>
      <c r="BM448" s="90" t="s">
        <v>5683</v>
      </c>
    </row>
    <row r="449" spans="1:69">
      <c r="A449" s="192">
        <v>448</v>
      </c>
      <c r="B449" s="193">
        <v>20000780</v>
      </c>
      <c r="C449" s="193">
        <v>4</v>
      </c>
      <c r="D449" s="193" t="s">
        <v>51</v>
      </c>
      <c r="E449" s="198">
        <v>45118</v>
      </c>
      <c r="F449" s="193" t="s">
        <v>4679</v>
      </c>
      <c r="G449" s="192"/>
      <c r="H449" s="192"/>
      <c r="I449" s="192"/>
      <c r="J449" s="192"/>
      <c r="K449" s="192"/>
      <c r="L449" s="192"/>
      <c r="M449" s="192"/>
      <c r="N449" s="192"/>
      <c r="O449" s="192"/>
      <c r="P449" s="196" t="s">
        <v>4350</v>
      </c>
      <c r="Q449" s="192"/>
      <c r="R449" s="192" t="s">
        <v>86</v>
      </c>
      <c r="S449" s="192"/>
      <c r="T449" s="192"/>
      <c r="U449" s="192"/>
      <c r="V449" s="192"/>
      <c r="W449" s="192"/>
      <c r="X449" s="192"/>
      <c r="Y449" s="192"/>
      <c r="Z449" s="192"/>
      <c r="AA449" s="192"/>
    </row>
    <row r="450" spans="1:69">
      <c r="A450" s="192">
        <v>449</v>
      </c>
      <c r="B450" s="193">
        <v>200059678</v>
      </c>
      <c r="C450" s="193">
        <v>3</v>
      </c>
      <c r="D450" s="193" t="s">
        <v>56</v>
      </c>
      <c r="E450" s="198">
        <v>45118</v>
      </c>
      <c r="F450" s="193" t="s">
        <v>4680</v>
      </c>
      <c r="G450" s="192"/>
      <c r="H450" s="192"/>
      <c r="I450" s="192"/>
      <c r="J450" s="192"/>
      <c r="K450" s="192"/>
      <c r="L450" s="192"/>
      <c r="M450" s="192"/>
      <c r="N450" s="192"/>
      <c r="O450" s="192"/>
      <c r="P450" s="196" t="s">
        <v>4932</v>
      </c>
      <c r="Q450" s="192"/>
      <c r="R450" s="192" t="s">
        <v>671</v>
      </c>
      <c r="S450" s="192"/>
      <c r="T450" s="192"/>
      <c r="U450" s="192"/>
      <c r="V450" s="192"/>
      <c r="W450" s="192"/>
      <c r="X450" s="192"/>
      <c r="Y450" s="192"/>
      <c r="Z450" s="192"/>
      <c r="AA450" s="192"/>
      <c r="BM450" s="90" t="s">
        <v>2618</v>
      </c>
    </row>
    <row r="451" spans="1:69" ht="28.8">
      <c r="A451" s="192">
        <v>450</v>
      </c>
      <c r="B451" s="193">
        <v>200059678</v>
      </c>
      <c r="C451" s="193">
        <v>4</v>
      </c>
      <c r="D451" s="193" t="s">
        <v>51</v>
      </c>
      <c r="E451" s="198">
        <v>45118</v>
      </c>
      <c r="F451" s="193" t="s">
        <v>4680</v>
      </c>
      <c r="G451" s="192"/>
      <c r="H451" s="192"/>
      <c r="I451" s="192"/>
      <c r="J451" s="192"/>
      <c r="K451" s="192"/>
      <c r="L451" s="192"/>
      <c r="M451" s="192"/>
      <c r="N451" s="192"/>
      <c r="O451" s="192"/>
      <c r="P451" s="196" t="s">
        <v>4352</v>
      </c>
      <c r="Q451" s="192"/>
      <c r="R451" s="192" t="s">
        <v>86</v>
      </c>
      <c r="S451" s="192"/>
      <c r="T451" s="192"/>
      <c r="U451" s="192"/>
      <c r="V451" s="192"/>
      <c r="W451" s="192"/>
      <c r="X451" s="192"/>
      <c r="Y451" s="192"/>
      <c r="Z451" s="192"/>
      <c r="AA451" s="192"/>
    </row>
    <row r="452" spans="1:69" ht="28.8">
      <c r="A452" s="192">
        <v>451</v>
      </c>
      <c r="B452" s="193">
        <v>200270258</v>
      </c>
      <c r="C452" s="193">
        <v>1</v>
      </c>
      <c r="D452" s="193" t="s">
        <v>56</v>
      </c>
      <c r="E452" s="198">
        <v>45118</v>
      </c>
      <c r="F452" s="193" t="s">
        <v>4682</v>
      </c>
      <c r="G452" s="192"/>
      <c r="H452" s="192"/>
      <c r="I452" s="192"/>
      <c r="J452" s="192"/>
      <c r="K452" s="192"/>
      <c r="L452" s="192"/>
      <c r="M452" s="192"/>
      <c r="N452" s="192"/>
      <c r="O452" s="192"/>
      <c r="P452" s="196" t="s">
        <v>4933</v>
      </c>
      <c r="Q452" s="192"/>
      <c r="R452" s="192" t="s">
        <v>151</v>
      </c>
      <c r="S452" s="192"/>
      <c r="T452" s="192"/>
      <c r="U452" s="192"/>
      <c r="V452" s="192"/>
      <c r="W452" s="192"/>
      <c r="X452" s="192"/>
      <c r="Y452" s="192"/>
      <c r="Z452" s="192"/>
      <c r="AA452" s="192"/>
      <c r="BM452" s="90" t="s">
        <v>2014</v>
      </c>
    </row>
    <row r="453" spans="1:69">
      <c r="A453" s="192">
        <v>452</v>
      </c>
      <c r="B453" s="193">
        <v>200333457</v>
      </c>
      <c r="C453" s="193">
        <v>1</v>
      </c>
      <c r="D453" s="193" t="s">
        <v>56</v>
      </c>
      <c r="E453" s="198">
        <v>45118</v>
      </c>
      <c r="F453" s="193" t="s">
        <v>4679</v>
      </c>
      <c r="G453" s="192"/>
      <c r="H453" s="192"/>
      <c r="I453" s="192"/>
      <c r="J453" s="192"/>
      <c r="K453" s="192"/>
      <c r="L453" s="192"/>
      <c r="M453" s="192"/>
      <c r="N453" s="192"/>
      <c r="O453" s="192"/>
      <c r="P453" s="196" t="s">
        <v>5468</v>
      </c>
      <c r="Q453" s="192"/>
      <c r="R453" s="192" t="s">
        <v>3127</v>
      </c>
      <c r="S453" s="192"/>
      <c r="T453" s="192"/>
      <c r="U453" s="192"/>
      <c r="V453" s="192"/>
      <c r="W453" s="192"/>
      <c r="X453" s="192"/>
      <c r="Y453" s="192"/>
      <c r="Z453" s="192"/>
      <c r="AA453" s="192"/>
      <c r="BM453" s="90" t="s">
        <v>2817</v>
      </c>
    </row>
    <row r="454" spans="1:69">
      <c r="A454" s="192">
        <v>453</v>
      </c>
      <c r="B454" s="193">
        <v>200633758</v>
      </c>
      <c r="C454" s="193">
        <v>4</v>
      </c>
      <c r="D454" s="193" t="s">
        <v>51</v>
      </c>
      <c r="E454" s="198">
        <v>45118</v>
      </c>
      <c r="F454" s="193" t="s">
        <v>4680</v>
      </c>
      <c r="G454" s="192"/>
      <c r="H454" s="192"/>
      <c r="I454" s="192"/>
      <c r="J454" s="192"/>
      <c r="K454" s="192"/>
      <c r="L454" s="192"/>
      <c r="M454" s="192"/>
      <c r="N454" s="192"/>
      <c r="O454" s="192"/>
      <c r="P454" s="196" t="s">
        <v>4354</v>
      </c>
      <c r="Q454" s="192"/>
      <c r="R454" s="192" t="s">
        <v>86</v>
      </c>
      <c r="S454" s="192"/>
      <c r="T454" s="192"/>
      <c r="U454" s="192"/>
      <c r="V454" s="192"/>
      <c r="W454" s="192"/>
      <c r="X454" s="192"/>
      <c r="Y454" s="192"/>
      <c r="Z454" s="192"/>
      <c r="AA454" s="192"/>
    </row>
    <row r="455" spans="1:69">
      <c r="A455" s="192">
        <v>454</v>
      </c>
      <c r="B455" s="193">
        <v>200802448</v>
      </c>
      <c r="C455" s="193">
        <v>4</v>
      </c>
      <c r="D455" s="193" t="s">
        <v>51</v>
      </c>
      <c r="E455" s="198">
        <v>45118</v>
      </c>
      <c r="F455" s="193" t="s">
        <v>4679</v>
      </c>
      <c r="G455" s="192"/>
      <c r="H455" s="192"/>
      <c r="I455" s="192"/>
      <c r="J455" s="192"/>
      <c r="K455" s="192"/>
      <c r="L455" s="192"/>
      <c r="M455" s="192"/>
      <c r="N455" s="192"/>
      <c r="O455" s="192"/>
      <c r="P455" s="196" t="s">
        <v>4355</v>
      </c>
      <c r="Q455" s="192"/>
      <c r="R455" s="192" t="s">
        <v>86</v>
      </c>
      <c r="S455" s="192"/>
      <c r="T455" s="192"/>
      <c r="U455" s="192"/>
      <c r="V455" s="192"/>
      <c r="W455" s="192"/>
      <c r="X455" s="192"/>
      <c r="Y455" s="192"/>
      <c r="Z455" s="192"/>
      <c r="AA455" s="192"/>
    </row>
    <row r="456" spans="1:69">
      <c r="A456" s="192">
        <v>455</v>
      </c>
      <c r="B456" s="193">
        <v>200884070</v>
      </c>
      <c r="C456" s="193">
        <v>5</v>
      </c>
      <c r="D456" s="193" t="s">
        <v>51</v>
      </c>
      <c r="E456" s="198">
        <v>45118</v>
      </c>
      <c r="F456" s="193" t="s">
        <v>4679</v>
      </c>
      <c r="G456" s="192"/>
      <c r="H456" s="192"/>
      <c r="I456" s="192"/>
      <c r="J456" s="192"/>
      <c r="K456" s="192"/>
      <c r="L456" s="192"/>
      <c r="M456" s="192"/>
      <c r="N456" s="192"/>
      <c r="O456" s="192"/>
      <c r="P456" s="196" t="s">
        <v>4356</v>
      </c>
      <c r="Q456" s="192"/>
      <c r="R456" s="192" t="s">
        <v>86</v>
      </c>
      <c r="S456" s="192"/>
      <c r="T456" s="192"/>
      <c r="U456" s="192"/>
      <c r="V456" s="192"/>
      <c r="W456" s="192"/>
      <c r="X456" s="192"/>
      <c r="Y456" s="192"/>
      <c r="Z456" s="192"/>
      <c r="AA456" s="192"/>
    </row>
    <row r="457" spans="1:69" ht="28.8">
      <c r="A457" s="192">
        <v>456</v>
      </c>
      <c r="B457" s="193">
        <v>33000156</v>
      </c>
      <c r="C457" s="193">
        <v>4</v>
      </c>
      <c r="D457" s="193" t="s">
        <v>51</v>
      </c>
      <c r="E457" s="198">
        <v>45118</v>
      </c>
      <c r="F457" s="193" t="s">
        <v>4680</v>
      </c>
      <c r="G457" s="192"/>
      <c r="H457" s="192"/>
      <c r="I457" s="192"/>
      <c r="J457" s="192"/>
      <c r="K457" s="192"/>
      <c r="L457" s="192"/>
      <c r="M457" s="192"/>
      <c r="N457" s="192"/>
      <c r="O457" s="192"/>
      <c r="P457" s="197" t="s">
        <v>4934</v>
      </c>
      <c r="Q457" s="192"/>
      <c r="R457" s="192" t="s">
        <v>151</v>
      </c>
      <c r="S457" s="192" t="s">
        <v>154</v>
      </c>
      <c r="T457" s="192" t="s">
        <v>3</v>
      </c>
      <c r="U457" s="192" t="s">
        <v>2095</v>
      </c>
      <c r="V457" s="192" t="s">
        <v>507</v>
      </c>
      <c r="W457" s="192"/>
      <c r="X457" s="192"/>
      <c r="Y457" s="192"/>
      <c r="Z457" s="192"/>
      <c r="AA457" s="192"/>
      <c r="BM457" s="90" t="s">
        <v>1031</v>
      </c>
      <c r="BN457" s="90" t="s">
        <v>2084</v>
      </c>
      <c r="BO457" s="90" t="s">
        <v>2194</v>
      </c>
      <c r="BP457" s="90" t="s">
        <v>3691</v>
      </c>
      <c r="BQ457" s="90" t="s">
        <v>3575</v>
      </c>
    </row>
    <row r="458" spans="1:69">
      <c r="A458" s="192">
        <v>457</v>
      </c>
      <c r="B458" s="193">
        <v>40000247</v>
      </c>
      <c r="C458" s="193">
        <v>5</v>
      </c>
      <c r="D458" s="193" t="s">
        <v>56</v>
      </c>
      <c r="E458" s="198">
        <v>45118</v>
      </c>
      <c r="F458" s="193" t="s">
        <v>4680</v>
      </c>
      <c r="G458" s="192"/>
      <c r="H458" s="192"/>
      <c r="I458" s="192"/>
      <c r="J458" s="192"/>
      <c r="K458" s="192"/>
      <c r="L458" s="192"/>
      <c r="M458" s="192"/>
      <c r="N458" s="192"/>
      <c r="O458" s="192"/>
      <c r="P458" s="196" t="s">
        <v>4935</v>
      </c>
      <c r="Q458" s="192"/>
      <c r="R458" s="192" t="s">
        <v>671</v>
      </c>
      <c r="S458" s="192"/>
      <c r="T458" s="192"/>
      <c r="U458" s="192"/>
      <c r="V458" s="192"/>
      <c r="W458" s="192"/>
      <c r="X458" s="192"/>
      <c r="Y458" s="192"/>
      <c r="Z458" s="192"/>
      <c r="AA458" s="192"/>
      <c r="BM458" s="90" t="s">
        <v>2551</v>
      </c>
      <c r="BN458" s="90" t="s">
        <v>2638</v>
      </c>
      <c r="BO458" s="90" t="s">
        <v>2639</v>
      </c>
    </row>
    <row r="459" spans="1:69" ht="28.8">
      <c r="A459" s="192">
        <v>458</v>
      </c>
      <c r="B459" s="193">
        <v>40000264</v>
      </c>
      <c r="C459" s="193">
        <v>1</v>
      </c>
      <c r="D459" s="193" t="s">
        <v>56</v>
      </c>
      <c r="E459" s="198">
        <v>45118</v>
      </c>
      <c r="F459" s="193" t="s">
        <v>4680</v>
      </c>
      <c r="G459" s="192"/>
      <c r="H459" s="192"/>
      <c r="I459" s="192"/>
      <c r="J459" s="192"/>
      <c r="K459" s="192"/>
      <c r="L459" s="192"/>
      <c r="M459" s="192"/>
      <c r="N459" s="192"/>
      <c r="O459" s="192"/>
      <c r="P459" s="196" t="s">
        <v>4936</v>
      </c>
      <c r="Q459" s="192"/>
      <c r="R459" s="192" t="s">
        <v>551</v>
      </c>
      <c r="S459" s="192"/>
      <c r="T459" s="192"/>
      <c r="U459" s="192"/>
      <c r="V459" s="192"/>
      <c r="W459" s="192"/>
      <c r="X459" s="192"/>
      <c r="Y459" s="192"/>
      <c r="Z459" s="192"/>
      <c r="AA459" s="192"/>
      <c r="BM459" s="90" t="s">
        <v>2151</v>
      </c>
    </row>
    <row r="460" spans="1:69">
      <c r="A460" s="192">
        <v>459</v>
      </c>
      <c r="B460" s="193">
        <v>40000264</v>
      </c>
      <c r="C460" s="193">
        <v>2</v>
      </c>
      <c r="D460" s="193" t="s">
        <v>56</v>
      </c>
      <c r="E460" s="198">
        <v>45118</v>
      </c>
      <c r="F460" s="193" t="s">
        <v>4680</v>
      </c>
      <c r="G460" s="192"/>
      <c r="H460" s="192"/>
      <c r="I460" s="192"/>
      <c r="J460" s="192"/>
      <c r="K460" s="192"/>
      <c r="L460" s="192"/>
      <c r="M460" s="192"/>
      <c r="N460" s="192"/>
      <c r="O460" s="192"/>
      <c r="P460" s="196" t="s">
        <v>4937</v>
      </c>
      <c r="Q460" s="192"/>
      <c r="R460" s="192" t="s">
        <v>154</v>
      </c>
      <c r="S460" s="192" t="s">
        <v>155</v>
      </c>
      <c r="T460" s="192" t="s">
        <v>507</v>
      </c>
      <c r="U460" s="192" t="s">
        <v>2467</v>
      </c>
      <c r="V460" s="192"/>
      <c r="W460" s="192"/>
      <c r="X460" s="192"/>
      <c r="Y460" s="192"/>
      <c r="Z460" s="192"/>
      <c r="AA460" s="192"/>
      <c r="BM460" s="90" t="s">
        <v>1720</v>
      </c>
      <c r="BN460" s="90" t="s">
        <v>2976</v>
      </c>
      <c r="BO460" s="90" t="s">
        <v>3575</v>
      </c>
      <c r="BP460" s="90" t="s">
        <v>3086</v>
      </c>
      <c r="BQ460" s="90" t="s">
        <v>173</v>
      </c>
    </row>
    <row r="461" spans="1:69">
      <c r="A461" s="192">
        <v>460</v>
      </c>
      <c r="B461" s="193">
        <v>40000268</v>
      </c>
      <c r="C461" s="193">
        <v>5</v>
      </c>
      <c r="D461" s="193" t="s">
        <v>51</v>
      </c>
      <c r="E461" s="198">
        <v>45118</v>
      </c>
      <c r="F461" s="193" t="s">
        <v>4680</v>
      </c>
      <c r="G461" s="192"/>
      <c r="H461" s="192"/>
      <c r="I461" s="192"/>
      <c r="J461" s="192"/>
      <c r="K461" s="192"/>
      <c r="L461" s="192"/>
      <c r="M461" s="192"/>
      <c r="N461" s="192"/>
      <c r="O461" s="192"/>
      <c r="P461" s="196" t="s">
        <v>4361</v>
      </c>
      <c r="Q461" s="192"/>
      <c r="R461" s="192" t="s">
        <v>86</v>
      </c>
      <c r="S461" s="192"/>
      <c r="T461" s="192"/>
      <c r="U461" s="192"/>
      <c r="V461" s="192"/>
      <c r="W461" s="192"/>
      <c r="X461" s="192"/>
      <c r="Y461" s="192"/>
      <c r="Z461" s="192"/>
      <c r="AA461" s="192"/>
    </row>
    <row r="462" spans="1:69" ht="28.8">
      <c r="A462" s="192">
        <v>461</v>
      </c>
      <c r="B462" s="193">
        <v>40000268</v>
      </c>
      <c r="C462" s="193">
        <v>4</v>
      </c>
      <c r="D462" s="193" t="s">
        <v>51</v>
      </c>
      <c r="E462" s="198">
        <v>45118</v>
      </c>
      <c r="F462" s="193" t="s">
        <v>4680</v>
      </c>
      <c r="G462" s="192"/>
      <c r="H462" s="192"/>
      <c r="I462" s="192"/>
      <c r="J462" s="192"/>
      <c r="K462" s="192"/>
      <c r="L462" s="192"/>
      <c r="M462" s="192"/>
      <c r="N462" s="192"/>
      <c r="O462" s="192"/>
      <c r="P462" s="196" t="s">
        <v>4938</v>
      </c>
      <c r="Q462" s="192"/>
      <c r="R462" s="192" t="s">
        <v>151</v>
      </c>
      <c r="S462" s="192" t="s">
        <v>507</v>
      </c>
      <c r="T462" s="192"/>
      <c r="U462" s="192"/>
      <c r="V462" s="192"/>
      <c r="W462" s="192"/>
      <c r="X462" s="192"/>
      <c r="Y462" s="192"/>
      <c r="Z462" s="192"/>
      <c r="AA462" s="192"/>
      <c r="BM462" s="90" t="s">
        <v>888</v>
      </c>
      <c r="BN462" s="90" t="s">
        <v>3575</v>
      </c>
    </row>
    <row r="463" spans="1:69" ht="43.2">
      <c r="A463" s="192">
        <v>462</v>
      </c>
      <c r="B463" s="193">
        <v>40000300</v>
      </c>
      <c r="C463" s="193">
        <v>1</v>
      </c>
      <c r="D463" s="193" t="s">
        <v>56</v>
      </c>
      <c r="E463" s="198">
        <v>45118</v>
      </c>
      <c r="F463" s="193" t="s">
        <v>4680</v>
      </c>
      <c r="G463" s="192"/>
      <c r="H463" s="192"/>
      <c r="I463" s="192"/>
      <c r="J463" s="192"/>
      <c r="K463" s="192"/>
      <c r="L463" s="192"/>
      <c r="M463" s="192"/>
      <c r="N463" s="192"/>
      <c r="O463" s="192"/>
      <c r="P463" s="197" t="s">
        <v>5469</v>
      </c>
      <c r="Q463" s="192"/>
      <c r="R463" s="192" t="s">
        <v>150</v>
      </c>
      <c r="S463" s="192" t="s">
        <v>164</v>
      </c>
      <c r="T463" s="192"/>
      <c r="U463" s="192"/>
      <c r="V463" s="192"/>
      <c r="W463" s="192"/>
      <c r="X463" s="192"/>
      <c r="Y463" s="192"/>
      <c r="Z463" s="192"/>
      <c r="AA463" s="192"/>
      <c r="BM463" s="90" t="s">
        <v>2773</v>
      </c>
      <c r="BN463" s="90" t="s">
        <v>1795</v>
      </c>
      <c r="BO463" s="90" t="s">
        <v>1412</v>
      </c>
    </row>
    <row r="464" spans="1:69">
      <c r="A464" s="192">
        <v>463</v>
      </c>
      <c r="B464" s="193">
        <v>40000300</v>
      </c>
      <c r="C464" s="193">
        <v>4</v>
      </c>
      <c r="D464" s="193" t="s">
        <v>51</v>
      </c>
      <c r="E464" s="198">
        <v>45118</v>
      </c>
      <c r="F464" s="193" t="s">
        <v>4680</v>
      </c>
      <c r="G464" s="192"/>
      <c r="H464" s="192"/>
      <c r="I464" s="192"/>
      <c r="J464" s="192"/>
      <c r="K464" s="192"/>
      <c r="L464" s="192"/>
      <c r="M464" s="192"/>
      <c r="N464" s="192"/>
      <c r="O464" s="192"/>
      <c r="P464" s="196" t="s">
        <v>4363</v>
      </c>
      <c r="Q464" s="192"/>
      <c r="R464" s="192" t="s">
        <v>86</v>
      </c>
      <c r="S464" s="192"/>
      <c r="T464" s="192"/>
      <c r="U464" s="192"/>
      <c r="V464" s="192"/>
      <c r="W464" s="192"/>
      <c r="X464" s="192"/>
      <c r="Y464" s="192"/>
      <c r="Z464" s="192"/>
      <c r="AA464" s="192"/>
    </row>
    <row r="465" spans="1:73">
      <c r="A465" s="192">
        <v>464</v>
      </c>
      <c r="B465" s="193">
        <v>40000300</v>
      </c>
      <c r="C465" s="193">
        <v>3</v>
      </c>
      <c r="D465" s="193" t="s">
        <v>56</v>
      </c>
      <c r="E465" s="198">
        <v>45118</v>
      </c>
      <c r="F465" s="193" t="s">
        <v>4680</v>
      </c>
      <c r="G465" s="192"/>
      <c r="H465" s="192"/>
      <c r="I465" s="192"/>
      <c r="J465" s="192"/>
      <c r="K465" s="192"/>
      <c r="L465" s="192"/>
      <c r="M465" s="192"/>
      <c r="N465" s="192"/>
      <c r="O465" s="192"/>
      <c r="P465" s="196" t="s">
        <v>4939</v>
      </c>
      <c r="Q465" s="192"/>
      <c r="R465" s="192" t="s">
        <v>164</v>
      </c>
      <c r="S465" s="192"/>
      <c r="T465" s="192"/>
      <c r="U465" s="192"/>
      <c r="V465" s="192"/>
      <c r="W465" s="192"/>
      <c r="X465" s="192"/>
      <c r="Y465" s="192"/>
      <c r="Z465" s="192"/>
      <c r="AA465" s="192"/>
      <c r="BM465" s="90" t="s">
        <v>3231</v>
      </c>
      <c r="BN465" s="90" t="s">
        <v>1432</v>
      </c>
    </row>
    <row r="466" spans="1:73" ht="43.2">
      <c r="A466" s="192">
        <v>465</v>
      </c>
      <c r="B466" s="193">
        <v>40000346</v>
      </c>
      <c r="C466" s="193">
        <v>1</v>
      </c>
      <c r="D466" s="193" t="s">
        <v>56</v>
      </c>
      <c r="E466" s="198">
        <v>45118</v>
      </c>
      <c r="F466" s="193" t="s">
        <v>4680</v>
      </c>
      <c r="G466" s="192"/>
      <c r="H466" s="192"/>
      <c r="I466" s="192"/>
      <c r="J466" s="192"/>
      <c r="K466" s="192"/>
      <c r="L466" s="192"/>
      <c r="M466" s="192"/>
      <c r="N466" s="192"/>
      <c r="O466" s="192"/>
      <c r="P466" s="196" t="s">
        <v>5470</v>
      </c>
      <c r="Q466" s="192"/>
      <c r="R466" s="192" t="s">
        <v>551</v>
      </c>
      <c r="S466" s="192" t="s">
        <v>174</v>
      </c>
      <c r="T466" s="192" t="s">
        <v>178</v>
      </c>
      <c r="U466" s="192" t="s">
        <v>155</v>
      </c>
      <c r="V466" s="192" t="s">
        <v>159</v>
      </c>
      <c r="W466" s="192" t="s">
        <v>164</v>
      </c>
      <c r="X466" s="192" t="s">
        <v>2467</v>
      </c>
      <c r="Y466" s="192"/>
      <c r="Z466" s="192"/>
      <c r="AA466" s="192"/>
      <c r="BM466" s="90" t="s">
        <v>2150</v>
      </c>
      <c r="BN466" s="90" t="s">
        <v>1938</v>
      </c>
      <c r="BO466" s="90" t="s">
        <v>1119</v>
      </c>
      <c r="BP466" s="90" t="s">
        <v>2804</v>
      </c>
      <c r="BQ466" s="90" t="s">
        <v>1360</v>
      </c>
      <c r="BR466" s="90" t="s">
        <v>3463</v>
      </c>
      <c r="BS466" s="90" t="s">
        <v>3346</v>
      </c>
      <c r="BT466" s="90" t="s">
        <v>216</v>
      </c>
      <c r="BU466" s="90" t="s">
        <v>2695</v>
      </c>
    </row>
    <row r="467" spans="1:73">
      <c r="A467" s="192">
        <v>466</v>
      </c>
      <c r="B467" s="193">
        <v>40000383</v>
      </c>
      <c r="C467" s="193">
        <v>2</v>
      </c>
      <c r="D467" s="193" t="s">
        <v>56</v>
      </c>
      <c r="E467" s="198">
        <v>45118</v>
      </c>
      <c r="F467" s="193" t="s">
        <v>4680</v>
      </c>
      <c r="G467" s="192"/>
      <c r="H467" s="192"/>
      <c r="I467" s="192"/>
      <c r="J467" s="192"/>
      <c r="K467" s="192"/>
      <c r="L467" s="192"/>
      <c r="M467" s="192"/>
      <c r="N467" s="192"/>
      <c r="O467" s="192"/>
      <c r="P467" s="196" t="s">
        <v>5471</v>
      </c>
      <c r="Q467" s="192"/>
      <c r="R467" s="192" t="s">
        <v>164</v>
      </c>
      <c r="S467" s="192"/>
      <c r="T467" s="192"/>
      <c r="U467" s="192"/>
      <c r="V467" s="192"/>
      <c r="W467" s="192"/>
      <c r="X467" s="192"/>
      <c r="Y467" s="192"/>
      <c r="Z467" s="192"/>
      <c r="AA467" s="192"/>
      <c r="BM467" s="90" t="s">
        <v>3199</v>
      </c>
    </row>
    <row r="468" spans="1:73" ht="28.8">
      <c r="A468" s="192">
        <v>467</v>
      </c>
      <c r="B468" s="193">
        <v>40000383</v>
      </c>
      <c r="C468" s="193">
        <v>2</v>
      </c>
      <c r="D468" s="193" t="s">
        <v>56</v>
      </c>
      <c r="E468" s="198">
        <v>45118</v>
      </c>
      <c r="F468" s="193" t="s">
        <v>4680</v>
      </c>
      <c r="G468" s="192"/>
      <c r="H468" s="192"/>
      <c r="I468" s="192"/>
      <c r="J468" s="192"/>
      <c r="K468" s="192"/>
      <c r="L468" s="192"/>
      <c r="M468" s="192"/>
      <c r="N468" s="192"/>
      <c r="O468" s="192"/>
      <c r="P468" s="196" t="s">
        <v>5472</v>
      </c>
      <c r="Q468" s="192"/>
      <c r="R468" s="192" t="s">
        <v>165</v>
      </c>
      <c r="S468" s="192" t="s">
        <v>3127</v>
      </c>
      <c r="T468" s="192" t="s">
        <v>2467</v>
      </c>
      <c r="U468" s="192"/>
      <c r="V468" s="192"/>
      <c r="W468" s="192"/>
      <c r="X468" s="192"/>
      <c r="Y468" s="192"/>
      <c r="Z468" s="192"/>
      <c r="AA468" s="192"/>
      <c r="BM468" s="90" t="s">
        <v>3404</v>
      </c>
      <c r="BN468" s="90" t="s">
        <v>3394</v>
      </c>
      <c r="BO468" s="90" t="s">
        <v>2686</v>
      </c>
    </row>
    <row r="469" spans="1:73" ht="28.8">
      <c r="A469" s="192">
        <v>468</v>
      </c>
      <c r="B469" s="193">
        <v>40000401</v>
      </c>
      <c r="C469" s="193">
        <v>5</v>
      </c>
      <c r="D469" s="193" t="s">
        <v>51</v>
      </c>
      <c r="E469" s="198">
        <v>45118</v>
      </c>
      <c r="F469" s="193" t="s">
        <v>4679</v>
      </c>
      <c r="G469" s="192"/>
      <c r="H469" s="192"/>
      <c r="I469" s="192"/>
      <c r="J469" s="192"/>
      <c r="K469" s="192"/>
      <c r="L469" s="192"/>
      <c r="M469" s="192"/>
      <c r="N469" s="192"/>
      <c r="O469" s="192"/>
      <c r="P469" s="196" t="s">
        <v>4940</v>
      </c>
      <c r="Q469" s="192"/>
      <c r="R469" s="192" t="s">
        <v>151</v>
      </c>
      <c r="S469" s="192"/>
      <c r="T469" s="192"/>
      <c r="U469" s="192"/>
      <c r="V469" s="192"/>
      <c r="W469" s="192"/>
      <c r="X469" s="192"/>
      <c r="Y469" s="192"/>
      <c r="Z469" s="192"/>
      <c r="AA469" s="192"/>
      <c r="BM469" s="90" t="s">
        <v>1030</v>
      </c>
    </row>
    <row r="470" spans="1:73" ht="28.8">
      <c r="A470" s="192">
        <v>469</v>
      </c>
      <c r="B470" s="193">
        <v>50000114</v>
      </c>
      <c r="C470" s="193">
        <v>3</v>
      </c>
      <c r="D470" s="193" t="s">
        <v>56</v>
      </c>
      <c r="E470" s="198">
        <v>45118</v>
      </c>
      <c r="F470" s="193" t="s">
        <v>4683</v>
      </c>
      <c r="G470" s="192"/>
      <c r="H470" s="192"/>
      <c r="I470" s="192"/>
      <c r="J470" s="192"/>
      <c r="K470" s="192"/>
      <c r="L470" s="192"/>
      <c r="M470" s="192"/>
      <c r="N470" s="192"/>
      <c r="O470" s="192"/>
      <c r="P470" s="196" t="s">
        <v>4366</v>
      </c>
      <c r="Q470" s="192"/>
      <c r="R470" s="192" t="s">
        <v>86</v>
      </c>
      <c r="S470" s="192"/>
      <c r="T470" s="192"/>
      <c r="U470" s="192"/>
      <c r="V470" s="192"/>
      <c r="W470" s="192"/>
      <c r="X470" s="192"/>
      <c r="Y470" s="192"/>
      <c r="Z470" s="192"/>
      <c r="AA470" s="192"/>
    </row>
    <row r="471" spans="1:73" ht="43.2">
      <c r="A471" s="192">
        <v>470</v>
      </c>
      <c r="B471" s="193">
        <v>72000010</v>
      </c>
      <c r="C471" s="193">
        <v>3</v>
      </c>
      <c r="D471" s="193" t="s">
        <v>56</v>
      </c>
      <c r="E471" s="198">
        <v>45118</v>
      </c>
      <c r="F471" s="193" t="s">
        <v>4679</v>
      </c>
      <c r="G471" s="192"/>
      <c r="H471" s="192"/>
      <c r="I471" s="192"/>
      <c r="J471" s="192"/>
      <c r="K471" s="192"/>
      <c r="L471" s="192"/>
      <c r="M471" s="192"/>
      <c r="N471" s="192"/>
      <c r="O471" s="192"/>
      <c r="P471" s="196" t="s">
        <v>4941</v>
      </c>
      <c r="Q471" s="192"/>
      <c r="R471" s="192" t="s">
        <v>551</v>
      </c>
      <c r="S471" s="192" t="s">
        <v>671</v>
      </c>
      <c r="T471" s="192" t="s">
        <v>3127</v>
      </c>
      <c r="U471" s="192"/>
      <c r="V471" s="192"/>
      <c r="W471" s="192"/>
      <c r="X471" s="192"/>
      <c r="Y471" s="192"/>
      <c r="Z471" s="192"/>
      <c r="AA471" s="192"/>
      <c r="BM471" s="90" t="s">
        <v>2490</v>
      </c>
      <c r="BN471" s="90" t="s">
        <v>534</v>
      </c>
      <c r="BO471" s="90" t="s">
        <v>3394</v>
      </c>
    </row>
    <row r="472" spans="1:73">
      <c r="A472" s="192">
        <v>471</v>
      </c>
      <c r="B472" s="193">
        <v>72000010</v>
      </c>
      <c r="C472" s="193">
        <v>4</v>
      </c>
      <c r="D472" s="193" t="s">
        <v>51</v>
      </c>
      <c r="E472" s="198">
        <v>45118</v>
      </c>
      <c r="F472" s="193" t="s">
        <v>4679</v>
      </c>
      <c r="G472" s="192"/>
      <c r="H472" s="192"/>
      <c r="I472" s="192"/>
      <c r="J472" s="192"/>
      <c r="K472" s="192"/>
      <c r="L472" s="192"/>
      <c r="M472" s="192"/>
      <c r="N472" s="192"/>
      <c r="O472" s="192"/>
      <c r="P472" s="196" t="s">
        <v>4368</v>
      </c>
      <c r="Q472" s="192"/>
      <c r="R472" s="192" t="s">
        <v>86</v>
      </c>
      <c r="S472" s="192"/>
      <c r="T472" s="192"/>
      <c r="U472" s="192"/>
      <c r="V472" s="192"/>
      <c r="W472" s="192"/>
      <c r="X472" s="192"/>
      <c r="Y472" s="192"/>
      <c r="Z472" s="192"/>
      <c r="AA472" s="192"/>
    </row>
    <row r="473" spans="1:73" ht="57.6">
      <c r="A473" s="192">
        <v>472</v>
      </c>
      <c r="B473" s="193">
        <v>72000058</v>
      </c>
      <c r="C473" s="193">
        <v>1</v>
      </c>
      <c r="D473" s="193" t="s">
        <v>56</v>
      </c>
      <c r="E473" s="198">
        <v>45118</v>
      </c>
      <c r="F473" s="193" t="s">
        <v>4681</v>
      </c>
      <c r="G473" s="192"/>
      <c r="H473" s="192"/>
      <c r="I473" s="192"/>
      <c r="J473" s="192"/>
      <c r="K473" s="192"/>
      <c r="L473" s="192"/>
      <c r="M473" s="192"/>
      <c r="N473" s="192"/>
      <c r="O473" s="192"/>
      <c r="P473" s="196" t="s">
        <v>5473</v>
      </c>
      <c r="Q473" s="192"/>
      <c r="R473" s="192" t="s">
        <v>154</v>
      </c>
      <c r="S473" s="192" t="s">
        <v>178</v>
      </c>
      <c r="T473" s="192" t="s">
        <v>157</v>
      </c>
      <c r="U473" s="192" t="s">
        <v>507</v>
      </c>
      <c r="V473" s="192" t="s">
        <v>162</v>
      </c>
      <c r="W473" s="192"/>
      <c r="X473" s="192"/>
      <c r="Y473" s="192"/>
      <c r="Z473" s="192"/>
      <c r="AA473" s="192"/>
      <c r="BM473" s="90" t="s">
        <v>1663</v>
      </c>
      <c r="BN473" s="90" t="s">
        <v>2108</v>
      </c>
      <c r="BO473" s="90" t="s">
        <v>1117</v>
      </c>
      <c r="BP473" s="90" t="s">
        <v>1719</v>
      </c>
      <c r="BQ473" s="90" t="s">
        <v>1967</v>
      </c>
      <c r="BR473" s="90" t="s">
        <v>3575</v>
      </c>
      <c r="BS473" s="90" t="s">
        <v>2721</v>
      </c>
    </row>
    <row r="474" spans="1:73">
      <c r="A474" s="192">
        <v>473</v>
      </c>
      <c r="B474" s="193">
        <v>72000095</v>
      </c>
      <c r="C474" s="193">
        <v>5</v>
      </c>
      <c r="D474" s="193" t="s">
        <v>51</v>
      </c>
      <c r="E474" s="198">
        <v>45118</v>
      </c>
      <c r="F474" s="193" t="s">
        <v>4679</v>
      </c>
      <c r="G474" s="192"/>
      <c r="H474" s="192"/>
      <c r="I474" s="192"/>
      <c r="J474" s="192"/>
      <c r="K474" s="192"/>
      <c r="L474" s="192"/>
      <c r="M474" s="192"/>
      <c r="N474" s="192"/>
      <c r="O474" s="192"/>
      <c r="P474" s="196" t="s">
        <v>4369</v>
      </c>
      <c r="Q474" s="192"/>
      <c r="R474" s="192" t="s">
        <v>86</v>
      </c>
      <c r="S474" s="192"/>
      <c r="T474" s="192"/>
      <c r="U474" s="192"/>
      <c r="V474" s="192"/>
      <c r="W474" s="192"/>
      <c r="X474" s="192"/>
      <c r="Y474" s="192"/>
      <c r="Z474" s="192"/>
      <c r="AA474" s="192"/>
    </row>
    <row r="475" spans="1:73">
      <c r="A475" s="192">
        <v>474</v>
      </c>
      <c r="B475" s="193">
        <v>72000095</v>
      </c>
      <c r="C475" s="193">
        <v>4</v>
      </c>
      <c r="D475" s="193" t="s">
        <v>51</v>
      </c>
      <c r="E475" s="198">
        <v>45118</v>
      </c>
      <c r="F475" s="193" t="s">
        <v>4679</v>
      </c>
      <c r="G475" s="192"/>
      <c r="H475" s="192"/>
      <c r="I475" s="192"/>
      <c r="J475" s="192"/>
      <c r="K475" s="192"/>
      <c r="L475" s="192"/>
      <c r="M475" s="192"/>
      <c r="N475" s="192"/>
      <c r="O475" s="192"/>
      <c r="P475" s="196" t="s">
        <v>4370</v>
      </c>
      <c r="Q475" s="192"/>
      <c r="R475" s="192" t="s">
        <v>86</v>
      </c>
      <c r="S475" s="192"/>
      <c r="T475" s="192"/>
      <c r="U475" s="192"/>
      <c r="V475" s="192"/>
      <c r="W475" s="192"/>
      <c r="X475" s="192"/>
      <c r="Y475" s="192"/>
      <c r="Z475" s="192"/>
      <c r="AA475" s="192"/>
    </row>
    <row r="476" spans="1:73" ht="72">
      <c r="A476" s="192">
        <v>475</v>
      </c>
      <c r="B476" s="193">
        <v>72000131</v>
      </c>
      <c r="C476" s="193">
        <v>3</v>
      </c>
      <c r="D476" s="193" t="s">
        <v>56</v>
      </c>
      <c r="E476" s="198">
        <v>45118</v>
      </c>
      <c r="F476" s="193" t="s">
        <v>4679</v>
      </c>
      <c r="G476" s="192"/>
      <c r="H476" s="192"/>
      <c r="I476" s="192"/>
      <c r="J476" s="192"/>
      <c r="K476" s="192"/>
      <c r="L476" s="192"/>
      <c r="M476" s="192"/>
      <c r="N476" s="192"/>
      <c r="O476" s="192"/>
      <c r="P476" s="196" t="s">
        <v>5736</v>
      </c>
      <c r="Q476" s="192"/>
      <c r="R476" s="192" t="s">
        <v>154</v>
      </c>
      <c r="S476" s="192" t="s">
        <v>155</v>
      </c>
      <c r="T476" s="192" t="s">
        <v>164</v>
      </c>
      <c r="U476" s="192" t="s">
        <v>2467</v>
      </c>
      <c r="V476" s="192"/>
      <c r="W476" s="192"/>
      <c r="X476" s="192"/>
      <c r="Y476" s="192"/>
      <c r="Z476" s="192"/>
      <c r="AA476" s="192"/>
      <c r="BM476" s="90" t="s">
        <v>542</v>
      </c>
      <c r="BN476" s="90" t="s">
        <v>2963</v>
      </c>
      <c r="BO476" s="90" t="s">
        <v>1379</v>
      </c>
      <c r="BP476" s="90" t="s">
        <v>3086</v>
      </c>
    </row>
    <row r="477" spans="1:73" ht="28.8">
      <c r="A477" s="192">
        <v>476</v>
      </c>
      <c r="B477" s="193">
        <v>72000131</v>
      </c>
      <c r="C477" s="193">
        <v>4</v>
      </c>
      <c r="D477" s="193" t="s">
        <v>51</v>
      </c>
      <c r="E477" s="198">
        <v>45118</v>
      </c>
      <c r="F477" s="193" t="s">
        <v>4679</v>
      </c>
      <c r="G477" s="192"/>
      <c r="H477" s="192"/>
      <c r="I477" s="192"/>
      <c r="J477" s="192"/>
      <c r="K477" s="192"/>
      <c r="L477" s="192"/>
      <c r="M477" s="192"/>
      <c r="N477" s="192"/>
      <c r="O477" s="192"/>
      <c r="P477" s="196" t="s">
        <v>4942</v>
      </c>
      <c r="Q477" s="192"/>
      <c r="R477" s="192" t="s">
        <v>671</v>
      </c>
      <c r="S477" s="192" t="s">
        <v>2467</v>
      </c>
      <c r="T477" s="192"/>
      <c r="U477" s="192"/>
      <c r="V477" s="192"/>
      <c r="W477" s="192"/>
      <c r="X477" s="192"/>
      <c r="Y477" s="192"/>
      <c r="Z477" s="192"/>
      <c r="AA477" s="192"/>
      <c r="BM477" s="90" t="s">
        <v>2638</v>
      </c>
      <c r="BN477" s="90" t="s">
        <v>2695</v>
      </c>
    </row>
    <row r="478" spans="1:73" ht="28.8">
      <c r="A478" s="192">
        <v>477</v>
      </c>
      <c r="B478" s="193">
        <v>72000155</v>
      </c>
      <c r="C478" s="193">
        <v>2</v>
      </c>
      <c r="D478" s="193" t="s">
        <v>56</v>
      </c>
      <c r="E478" s="198">
        <v>45118</v>
      </c>
      <c r="F478" s="193" t="s">
        <v>4679</v>
      </c>
      <c r="G478" s="192"/>
      <c r="H478" s="192"/>
      <c r="I478" s="192"/>
      <c r="J478" s="192"/>
      <c r="K478" s="192"/>
      <c r="L478" s="192"/>
      <c r="M478" s="192"/>
      <c r="N478" s="192"/>
      <c r="O478" s="192"/>
      <c r="P478" s="196" t="s">
        <v>4943</v>
      </c>
      <c r="Q478" s="192"/>
      <c r="R478" s="192" t="s">
        <v>154</v>
      </c>
      <c r="S478" s="192"/>
      <c r="T478" s="192"/>
      <c r="U478" s="192"/>
      <c r="V478" s="192"/>
      <c r="W478" s="192"/>
      <c r="X478" s="192"/>
      <c r="Y478" s="192"/>
      <c r="Z478" s="192"/>
      <c r="AA478" s="192"/>
      <c r="BM478" s="90" t="s">
        <v>506</v>
      </c>
    </row>
    <row r="479" spans="1:73" ht="57.6">
      <c r="A479" s="192">
        <v>478</v>
      </c>
      <c r="B479" s="193">
        <v>40000397</v>
      </c>
      <c r="C479" s="193">
        <v>4</v>
      </c>
      <c r="D479" s="193" t="s">
        <v>56</v>
      </c>
      <c r="E479" s="198">
        <v>45111</v>
      </c>
      <c r="F479" s="193" t="s">
        <v>4679</v>
      </c>
      <c r="G479" s="192"/>
      <c r="H479" s="192"/>
      <c r="I479" s="192"/>
      <c r="J479" s="192"/>
      <c r="K479" s="192"/>
      <c r="L479" s="192"/>
      <c r="M479" s="192"/>
      <c r="N479" s="192"/>
      <c r="O479" s="192"/>
      <c r="P479" s="196" t="s">
        <v>5474</v>
      </c>
      <c r="Q479" s="192"/>
      <c r="R479" s="192" t="s">
        <v>154</v>
      </c>
      <c r="S479" s="192" t="s">
        <v>507</v>
      </c>
      <c r="T479" s="192" t="s">
        <v>164</v>
      </c>
      <c r="U479" s="192" t="s">
        <v>2467</v>
      </c>
      <c r="V479" s="192"/>
      <c r="W479" s="192"/>
      <c r="X479" s="192"/>
      <c r="Y479" s="192"/>
      <c r="Z479" s="192"/>
      <c r="AA479" s="192"/>
      <c r="BM479" s="90" t="s">
        <v>2069</v>
      </c>
      <c r="BN479" s="90" t="s">
        <v>3575</v>
      </c>
      <c r="BO479" s="90" t="s">
        <v>2797</v>
      </c>
      <c r="BP479" s="90" t="s">
        <v>3851</v>
      </c>
      <c r="BQ479" s="90" t="s">
        <v>3571</v>
      </c>
    </row>
    <row r="480" spans="1:73">
      <c r="A480" s="192">
        <v>479</v>
      </c>
      <c r="B480" s="193">
        <v>40000399</v>
      </c>
      <c r="C480" s="193">
        <v>1</v>
      </c>
      <c r="D480" s="193" t="s">
        <v>56</v>
      </c>
      <c r="E480" s="198">
        <v>45111</v>
      </c>
      <c r="F480" s="193" t="s">
        <v>4679</v>
      </c>
      <c r="G480" s="192"/>
      <c r="H480" s="192"/>
      <c r="I480" s="192"/>
      <c r="J480" s="192"/>
      <c r="K480" s="192"/>
      <c r="L480" s="192"/>
      <c r="M480" s="192"/>
      <c r="N480" s="192"/>
      <c r="O480" s="192"/>
      <c r="P480" s="196" t="s">
        <v>4944</v>
      </c>
      <c r="Q480" s="192"/>
      <c r="R480" s="192" t="s">
        <v>159</v>
      </c>
      <c r="S480" s="192" t="s">
        <v>655</v>
      </c>
      <c r="T480" s="192"/>
      <c r="U480" s="192"/>
      <c r="V480" s="192"/>
      <c r="W480" s="192"/>
      <c r="X480" s="192"/>
      <c r="Y480" s="192"/>
      <c r="Z480" s="192"/>
      <c r="AA480" s="192"/>
      <c r="BM480" s="90" t="s">
        <v>1360</v>
      </c>
      <c r="BN480" s="90" t="s">
        <v>1758</v>
      </c>
    </row>
    <row r="481" spans="1:72" ht="43.2">
      <c r="A481" s="192">
        <v>480</v>
      </c>
      <c r="B481" s="193">
        <v>40000401</v>
      </c>
      <c r="C481" s="193">
        <v>4</v>
      </c>
      <c r="D481" s="193" t="s">
        <v>56</v>
      </c>
      <c r="E481" s="198">
        <v>45111</v>
      </c>
      <c r="F481" s="193" t="s">
        <v>4679</v>
      </c>
      <c r="G481" s="192"/>
      <c r="H481" s="192"/>
      <c r="I481" s="192"/>
      <c r="J481" s="192"/>
      <c r="K481" s="192"/>
      <c r="L481" s="192"/>
      <c r="M481" s="192"/>
      <c r="N481" s="192"/>
      <c r="O481" s="192"/>
      <c r="P481" s="196" t="s">
        <v>5475</v>
      </c>
      <c r="Q481" s="192"/>
      <c r="R481" s="192" t="s">
        <v>3</v>
      </c>
      <c r="S481" s="192" t="s">
        <v>3127</v>
      </c>
      <c r="T481" s="192" t="s">
        <v>2467</v>
      </c>
      <c r="U481" s="192"/>
      <c r="V481" s="192"/>
      <c r="W481" s="192"/>
      <c r="X481" s="192"/>
      <c r="Y481" s="192"/>
      <c r="Z481" s="192"/>
      <c r="AA481" s="192"/>
      <c r="BM481" s="90" t="s">
        <v>2727</v>
      </c>
      <c r="BN481" s="90" t="s">
        <v>2817</v>
      </c>
      <c r="BO481" s="90" t="s">
        <v>2695</v>
      </c>
    </row>
    <row r="482" spans="1:72" ht="28.8">
      <c r="A482" s="192">
        <v>481</v>
      </c>
      <c r="B482" s="193">
        <v>50000114</v>
      </c>
      <c r="C482" s="193">
        <v>3</v>
      </c>
      <c r="D482" s="193" t="s">
        <v>51</v>
      </c>
      <c r="E482" s="198">
        <v>45111</v>
      </c>
      <c r="F482" s="193" t="s">
        <v>4683</v>
      </c>
      <c r="G482" s="192"/>
      <c r="H482" s="192"/>
      <c r="I482" s="192"/>
      <c r="J482" s="192"/>
      <c r="K482" s="192"/>
      <c r="L482" s="192"/>
      <c r="M482" s="192"/>
      <c r="N482" s="192"/>
      <c r="O482" s="192"/>
      <c r="P482" s="196" t="s">
        <v>4374</v>
      </c>
      <c r="Q482" s="192"/>
      <c r="R482" s="192" t="s">
        <v>86</v>
      </c>
      <c r="S482" s="192"/>
      <c r="T482" s="192"/>
      <c r="U482" s="192"/>
      <c r="V482" s="192"/>
      <c r="W482" s="192"/>
      <c r="X482" s="192"/>
      <c r="Y482" s="192"/>
      <c r="Z482" s="192"/>
      <c r="AA482" s="192"/>
    </row>
    <row r="483" spans="1:72" ht="43.2">
      <c r="A483" s="192">
        <v>482</v>
      </c>
      <c r="B483" s="193">
        <v>61000110</v>
      </c>
      <c r="C483" s="193">
        <v>3</v>
      </c>
      <c r="D483" s="193" t="s">
        <v>56</v>
      </c>
      <c r="E483" s="198">
        <v>45111</v>
      </c>
      <c r="F483" s="193" t="s">
        <v>4679</v>
      </c>
      <c r="G483" s="192"/>
      <c r="H483" s="192"/>
      <c r="I483" s="192"/>
      <c r="J483" s="192"/>
      <c r="K483" s="192"/>
      <c r="L483" s="192"/>
      <c r="M483" s="192"/>
      <c r="N483" s="192"/>
      <c r="O483" s="192"/>
      <c r="P483" s="196" t="s">
        <v>4945</v>
      </c>
      <c r="Q483" s="192"/>
      <c r="R483" s="192" t="s">
        <v>151</v>
      </c>
      <c r="S483" s="192" t="s">
        <v>159</v>
      </c>
      <c r="T483" s="192" t="s">
        <v>164</v>
      </c>
      <c r="U483" s="192" t="s">
        <v>162</v>
      </c>
      <c r="V483" s="192" t="s">
        <v>655</v>
      </c>
      <c r="W483" s="192"/>
      <c r="X483" s="192"/>
      <c r="Y483" s="192"/>
      <c r="Z483" s="192"/>
      <c r="AA483" s="192"/>
      <c r="BM483" s="90" t="s">
        <v>964</v>
      </c>
      <c r="BN483" s="90" t="s">
        <v>2426</v>
      </c>
      <c r="BO483" s="90" t="s">
        <v>3463</v>
      </c>
      <c r="BP483" s="90" t="s">
        <v>216</v>
      </c>
      <c r="BQ483" s="90" t="s">
        <v>3779</v>
      </c>
      <c r="BR483" s="90" t="s">
        <v>1579</v>
      </c>
      <c r="BS483" s="90" t="s">
        <v>2721</v>
      </c>
      <c r="BT483" s="90" t="s">
        <v>1835</v>
      </c>
    </row>
    <row r="484" spans="1:72" ht="57.6">
      <c r="A484" s="192">
        <v>483</v>
      </c>
      <c r="B484" s="193">
        <v>61000122</v>
      </c>
      <c r="C484" s="193">
        <v>4</v>
      </c>
      <c r="D484" s="193" t="s">
        <v>56</v>
      </c>
      <c r="E484" s="198">
        <v>45111</v>
      </c>
      <c r="F484" s="193" t="s">
        <v>4679</v>
      </c>
      <c r="G484" s="192"/>
      <c r="H484" s="192"/>
      <c r="I484" s="192"/>
      <c r="J484" s="192"/>
      <c r="K484" s="192"/>
      <c r="L484" s="192"/>
      <c r="M484" s="192"/>
      <c r="N484" s="192"/>
      <c r="O484" s="192"/>
      <c r="P484" s="196" t="s">
        <v>4946</v>
      </c>
      <c r="Q484" s="192"/>
      <c r="R484" s="192" t="s">
        <v>155</v>
      </c>
      <c r="S484" s="192" t="s">
        <v>164</v>
      </c>
      <c r="T484" s="192"/>
      <c r="U484" s="192"/>
      <c r="V484" s="192"/>
      <c r="W484" s="192"/>
      <c r="X484" s="192"/>
      <c r="Y484" s="192"/>
      <c r="Z484" s="192"/>
      <c r="AA484" s="192"/>
      <c r="BM484" s="90" t="s">
        <v>3005</v>
      </c>
      <c r="BN484" s="90" t="s">
        <v>3458</v>
      </c>
    </row>
    <row r="485" spans="1:72">
      <c r="A485" s="192">
        <v>484</v>
      </c>
      <c r="B485" s="193">
        <v>61000122</v>
      </c>
      <c r="C485" s="193">
        <v>4</v>
      </c>
      <c r="D485" s="193" t="s">
        <v>51</v>
      </c>
      <c r="E485" s="198">
        <v>45111</v>
      </c>
      <c r="F485" s="193" t="s">
        <v>4679</v>
      </c>
      <c r="G485" s="192"/>
      <c r="H485" s="192"/>
      <c r="I485" s="192"/>
      <c r="J485" s="192"/>
      <c r="K485" s="192"/>
      <c r="L485" s="192"/>
      <c r="M485" s="192"/>
      <c r="N485" s="192"/>
      <c r="O485" s="192"/>
      <c r="P485" s="196" t="s">
        <v>4377</v>
      </c>
      <c r="Q485" s="192"/>
      <c r="R485" s="192" t="s">
        <v>86</v>
      </c>
      <c r="S485" s="192"/>
      <c r="T485" s="192"/>
      <c r="U485" s="192"/>
      <c r="V485" s="192"/>
      <c r="W485" s="192"/>
      <c r="X485" s="192"/>
      <c r="Y485" s="192"/>
      <c r="Z485" s="192"/>
      <c r="AA485" s="192"/>
    </row>
    <row r="486" spans="1:72" ht="28.8">
      <c r="A486" s="192">
        <v>485</v>
      </c>
      <c r="B486" s="193">
        <v>72000010</v>
      </c>
      <c r="C486" s="193">
        <v>4</v>
      </c>
      <c r="D486" s="193" t="s">
        <v>51</v>
      </c>
      <c r="E486" s="198">
        <v>45111</v>
      </c>
      <c r="F486" s="193" t="s">
        <v>4679</v>
      </c>
      <c r="G486" s="192"/>
      <c r="H486" s="192"/>
      <c r="I486" s="192"/>
      <c r="J486" s="192"/>
      <c r="K486" s="192"/>
      <c r="L486" s="192"/>
      <c r="M486" s="192"/>
      <c r="N486" s="192"/>
      <c r="O486" s="192"/>
      <c r="P486" s="196" t="s">
        <v>4947</v>
      </c>
      <c r="Q486" s="192"/>
      <c r="R486" s="192" t="s">
        <v>2698</v>
      </c>
      <c r="S486" s="192" t="s">
        <v>165</v>
      </c>
      <c r="T486" s="192" t="s">
        <v>655</v>
      </c>
      <c r="U486" s="192"/>
      <c r="V486" s="192"/>
      <c r="W486" s="192"/>
      <c r="X486" s="192"/>
      <c r="Y486" s="192"/>
      <c r="Z486" s="192"/>
      <c r="AA486" s="192"/>
      <c r="BM486" s="90" t="s">
        <v>1611</v>
      </c>
      <c r="BN486" s="90" t="s">
        <v>1317</v>
      </c>
      <c r="BO486" s="90" t="s">
        <v>1835</v>
      </c>
    </row>
    <row r="487" spans="1:72" ht="43.2">
      <c r="A487" s="192">
        <v>486</v>
      </c>
      <c r="B487" s="193">
        <v>72000182</v>
      </c>
      <c r="C487" s="193">
        <v>1</v>
      </c>
      <c r="D487" s="193" t="s">
        <v>56</v>
      </c>
      <c r="E487" s="198">
        <v>45111</v>
      </c>
      <c r="F487" s="193" t="s">
        <v>4680</v>
      </c>
      <c r="G487" s="192"/>
      <c r="H487" s="192"/>
      <c r="I487" s="192"/>
      <c r="J487" s="192"/>
      <c r="K487" s="192"/>
      <c r="L487" s="192"/>
      <c r="M487" s="192"/>
      <c r="N487" s="192"/>
      <c r="O487" s="192"/>
      <c r="P487" s="196" t="s">
        <v>4948</v>
      </c>
      <c r="Q487" s="192"/>
      <c r="R487" s="192" t="s">
        <v>507</v>
      </c>
      <c r="S487" s="192"/>
      <c r="T487" s="192"/>
      <c r="U487" s="192"/>
      <c r="V487" s="192"/>
      <c r="W487" s="192"/>
      <c r="X487" s="192"/>
      <c r="Y487" s="192"/>
      <c r="Z487" s="192"/>
      <c r="AA487" s="192"/>
      <c r="BM487" s="90" t="s">
        <v>3575</v>
      </c>
    </row>
    <row r="488" spans="1:72" ht="57.6">
      <c r="A488" s="192">
        <v>487</v>
      </c>
      <c r="B488" s="193">
        <v>99999972</v>
      </c>
      <c r="C488" s="193">
        <v>3</v>
      </c>
      <c r="D488" s="193" t="s">
        <v>56</v>
      </c>
      <c r="E488" s="198">
        <v>45111</v>
      </c>
      <c r="F488" s="193" t="s">
        <v>4679</v>
      </c>
      <c r="G488" s="192"/>
      <c r="H488" s="192"/>
      <c r="I488" s="192"/>
      <c r="J488" s="192"/>
      <c r="K488" s="192"/>
      <c r="L488" s="192"/>
      <c r="M488" s="192"/>
      <c r="N488" s="192"/>
      <c r="O488" s="192"/>
      <c r="P488" s="196" t="s">
        <v>4949</v>
      </c>
      <c r="Q488" s="192"/>
      <c r="R488" s="192" t="s">
        <v>551</v>
      </c>
      <c r="S488" s="192" t="s">
        <v>154</v>
      </c>
      <c r="T488" s="192" t="s">
        <v>2097</v>
      </c>
      <c r="U488" s="192" t="s">
        <v>671</v>
      </c>
      <c r="V488" s="192" t="s">
        <v>164</v>
      </c>
      <c r="W488" s="192" t="s">
        <v>2467</v>
      </c>
      <c r="X488" s="192"/>
      <c r="Y488" s="192"/>
      <c r="Z488" s="192"/>
      <c r="AA488" s="192"/>
      <c r="BM488" s="90" t="s">
        <v>2169</v>
      </c>
      <c r="BN488" s="90" t="s">
        <v>506</v>
      </c>
      <c r="BO488" s="90" t="s">
        <v>2781</v>
      </c>
      <c r="BP488" s="90" t="s">
        <v>2655</v>
      </c>
      <c r="BQ488" s="90" t="s">
        <v>5672</v>
      </c>
      <c r="BR488" s="90" t="s">
        <v>3571</v>
      </c>
    </row>
    <row r="489" spans="1:72">
      <c r="A489" s="192">
        <v>488</v>
      </c>
      <c r="B489" s="193">
        <v>11712</v>
      </c>
      <c r="C489" s="193">
        <v>1</v>
      </c>
      <c r="D489" s="193" t="s">
        <v>56</v>
      </c>
      <c r="E489" s="198">
        <v>45112</v>
      </c>
      <c r="F489" s="193" t="s">
        <v>4679</v>
      </c>
      <c r="G489" s="192"/>
      <c r="H489" s="192"/>
      <c r="I489" s="192"/>
      <c r="J489" s="192"/>
      <c r="K489" s="192"/>
      <c r="L489" s="192"/>
      <c r="M489" s="192"/>
      <c r="N489" s="192"/>
      <c r="O489" s="192"/>
      <c r="P489" s="197" t="s">
        <v>4950</v>
      </c>
      <c r="Q489" s="192"/>
      <c r="R489" s="192" t="s">
        <v>154</v>
      </c>
      <c r="S489" s="192" t="s">
        <v>164</v>
      </c>
      <c r="T489" s="192"/>
      <c r="U489" s="192"/>
      <c r="V489" s="192"/>
      <c r="W489" s="192"/>
      <c r="X489" s="192"/>
      <c r="Y489" s="192"/>
      <c r="Z489" s="192"/>
      <c r="AA489" s="192"/>
      <c r="BM489" s="90" t="s">
        <v>1952</v>
      </c>
      <c r="BN489" s="90" t="s">
        <v>1412</v>
      </c>
    </row>
    <row r="490" spans="1:72">
      <c r="A490" s="192">
        <v>489</v>
      </c>
      <c r="B490" s="193">
        <v>11712</v>
      </c>
      <c r="C490" s="193">
        <v>4</v>
      </c>
      <c r="D490" s="193" t="s">
        <v>51</v>
      </c>
      <c r="E490" s="198">
        <v>45112</v>
      </c>
      <c r="F490" s="193" t="s">
        <v>4679</v>
      </c>
      <c r="G490" s="192"/>
      <c r="H490" s="192"/>
      <c r="I490" s="192"/>
      <c r="J490" s="192"/>
      <c r="K490" s="192"/>
      <c r="L490" s="192"/>
      <c r="M490" s="192"/>
      <c r="N490" s="192"/>
      <c r="O490" s="192"/>
      <c r="P490" s="196" t="s">
        <v>4382</v>
      </c>
      <c r="Q490" s="192"/>
      <c r="R490" s="192" t="s">
        <v>86</v>
      </c>
      <c r="S490" s="192"/>
      <c r="T490" s="192"/>
      <c r="U490" s="192"/>
      <c r="V490" s="192"/>
      <c r="W490" s="192"/>
      <c r="X490" s="192"/>
      <c r="Y490" s="192"/>
      <c r="Z490" s="192"/>
      <c r="AA490" s="192"/>
    </row>
    <row r="491" spans="1:72" ht="28.8">
      <c r="A491" s="192">
        <v>490</v>
      </c>
      <c r="B491" s="193">
        <v>113379051</v>
      </c>
      <c r="C491" s="193">
        <v>1</v>
      </c>
      <c r="D491" s="193" t="s">
        <v>56</v>
      </c>
      <c r="E491" s="198">
        <v>45112</v>
      </c>
      <c r="F491" s="193" t="s">
        <v>4686</v>
      </c>
      <c r="G491" s="192"/>
      <c r="H491" s="192"/>
      <c r="I491" s="192"/>
      <c r="J491" s="192"/>
      <c r="K491" s="192"/>
      <c r="L491" s="192"/>
      <c r="M491" s="192"/>
      <c r="N491" s="192"/>
      <c r="O491" s="192"/>
      <c r="P491" s="196" t="s">
        <v>4383</v>
      </c>
      <c r="Q491" s="192"/>
      <c r="R491" s="192" t="s">
        <v>86</v>
      </c>
      <c r="S491" s="192"/>
      <c r="T491" s="192"/>
      <c r="U491" s="192"/>
      <c r="V491" s="192"/>
      <c r="W491" s="192"/>
      <c r="X491" s="192"/>
      <c r="Y491" s="192"/>
      <c r="Z491" s="192"/>
      <c r="AA491" s="192"/>
    </row>
    <row r="492" spans="1:72">
      <c r="A492" s="192">
        <v>491</v>
      </c>
      <c r="B492" s="193">
        <v>113460554</v>
      </c>
      <c r="C492" s="193">
        <v>1</v>
      </c>
      <c r="D492" s="193" t="s">
        <v>56</v>
      </c>
      <c r="E492" s="198">
        <v>45112</v>
      </c>
      <c r="F492" s="193" t="s">
        <v>4679</v>
      </c>
      <c r="G492" s="192"/>
      <c r="H492" s="192"/>
      <c r="I492" s="192"/>
      <c r="J492" s="192"/>
      <c r="K492" s="192"/>
      <c r="L492" s="192"/>
      <c r="M492" s="192"/>
      <c r="N492" s="192"/>
      <c r="O492" s="192"/>
      <c r="P492" s="196" t="s">
        <v>5476</v>
      </c>
      <c r="Q492" s="192"/>
      <c r="R492" s="192" t="s">
        <v>671</v>
      </c>
      <c r="S492" s="192" t="s">
        <v>159</v>
      </c>
      <c r="T492" s="192"/>
      <c r="U492" s="192"/>
      <c r="V492" s="192"/>
      <c r="W492" s="192"/>
      <c r="X492" s="192"/>
      <c r="Y492" s="192"/>
      <c r="Z492" s="192"/>
      <c r="AA492" s="192"/>
      <c r="BM492" s="90" t="s">
        <v>176</v>
      </c>
      <c r="BN492" s="90" t="s">
        <v>2558</v>
      </c>
      <c r="BO492" s="90" t="s">
        <v>1360</v>
      </c>
    </row>
    <row r="493" spans="1:72" ht="57.6">
      <c r="A493" s="192">
        <v>492</v>
      </c>
      <c r="B493" s="193">
        <v>114377880</v>
      </c>
      <c r="C493" s="193">
        <v>1</v>
      </c>
      <c r="D493" s="193" t="s">
        <v>56</v>
      </c>
      <c r="E493" s="198">
        <v>45112</v>
      </c>
      <c r="F493" s="193" t="s">
        <v>4682</v>
      </c>
      <c r="G493" s="192"/>
      <c r="H493" s="192"/>
      <c r="I493" s="192"/>
      <c r="J493" s="192"/>
      <c r="K493" s="192"/>
      <c r="L493" s="192"/>
      <c r="M493" s="192"/>
      <c r="N493" s="192"/>
      <c r="O493" s="192"/>
      <c r="P493" s="196" t="s">
        <v>4951</v>
      </c>
      <c r="Q493" s="192"/>
      <c r="R493" s="192" t="s">
        <v>154</v>
      </c>
      <c r="S493" s="192" t="s">
        <v>2700</v>
      </c>
      <c r="T493" s="192" t="s">
        <v>159</v>
      </c>
      <c r="U493" s="192" t="s">
        <v>2467</v>
      </c>
      <c r="V493" s="192"/>
      <c r="W493" s="192"/>
      <c r="X493" s="192"/>
      <c r="Y493" s="192"/>
      <c r="Z493" s="192"/>
      <c r="AA493" s="192"/>
      <c r="BM493" s="90" t="s">
        <v>1603</v>
      </c>
      <c r="BN493" s="90" t="s">
        <v>2680</v>
      </c>
      <c r="BO493" s="90" t="s">
        <v>2298</v>
      </c>
      <c r="BP493" s="90" t="s">
        <v>2695</v>
      </c>
    </row>
    <row r="494" spans="1:72" ht="28.8">
      <c r="A494" s="192">
        <v>493</v>
      </c>
      <c r="B494" s="193">
        <v>122470909</v>
      </c>
      <c r="C494" s="193">
        <v>1</v>
      </c>
      <c r="D494" s="193" t="s">
        <v>51</v>
      </c>
      <c r="E494" s="198">
        <v>45112</v>
      </c>
      <c r="F494" s="193" t="s">
        <v>4679</v>
      </c>
      <c r="G494" s="192"/>
      <c r="H494" s="192"/>
      <c r="I494" s="192"/>
      <c r="J494" s="192"/>
      <c r="K494" s="192"/>
      <c r="L494" s="192"/>
      <c r="M494" s="192"/>
      <c r="N494" s="192"/>
      <c r="O494" s="192"/>
      <c r="P494" s="196" t="s">
        <v>4952</v>
      </c>
      <c r="Q494" s="192"/>
      <c r="R494" s="192" t="s">
        <v>151</v>
      </c>
      <c r="S494" s="192" t="s">
        <v>193</v>
      </c>
      <c r="T494" s="192"/>
      <c r="U494" s="192"/>
      <c r="V494" s="192"/>
      <c r="W494" s="192"/>
      <c r="X494" s="192"/>
      <c r="Y494" s="192"/>
      <c r="Z494" s="192"/>
      <c r="AA494" s="192"/>
      <c r="BM494" s="90" t="s">
        <v>1103</v>
      </c>
      <c r="BN494" s="90" t="s">
        <v>784</v>
      </c>
    </row>
    <row r="495" spans="1:72" ht="28.8">
      <c r="A495" s="192">
        <v>494</v>
      </c>
      <c r="B495" s="193">
        <v>131104622</v>
      </c>
      <c r="C495" s="193">
        <v>5</v>
      </c>
      <c r="D495" s="193" t="s">
        <v>51</v>
      </c>
      <c r="E495" s="198">
        <v>45112</v>
      </c>
      <c r="F495" s="193" t="s">
        <v>4679</v>
      </c>
      <c r="G495" s="192"/>
      <c r="H495" s="192"/>
      <c r="I495" s="192"/>
      <c r="J495" s="192"/>
      <c r="K495" s="192"/>
      <c r="L495" s="192"/>
      <c r="M495" s="192"/>
      <c r="N495" s="192"/>
      <c r="O495" s="192"/>
      <c r="P495" s="196" t="s">
        <v>5778</v>
      </c>
      <c r="Q495" s="192"/>
      <c r="R495" s="192" t="s">
        <v>2467</v>
      </c>
      <c r="S495" s="192"/>
      <c r="T495" s="192"/>
      <c r="U495" s="192"/>
      <c r="V495" s="192"/>
      <c r="W495" s="192"/>
      <c r="X495" s="192"/>
      <c r="Y495" s="192"/>
      <c r="Z495" s="192"/>
      <c r="AA495" s="192"/>
      <c r="BM495" s="90" t="s">
        <v>2695</v>
      </c>
    </row>
    <row r="496" spans="1:72" ht="28.8">
      <c r="A496" s="192">
        <v>495</v>
      </c>
      <c r="B496" s="193">
        <v>20000776</v>
      </c>
      <c r="C496" s="193">
        <v>4</v>
      </c>
      <c r="D496" s="193" t="s">
        <v>51</v>
      </c>
      <c r="E496" s="198">
        <v>45112</v>
      </c>
      <c r="F496" s="193" t="s">
        <v>4679</v>
      </c>
      <c r="G496" s="192"/>
      <c r="H496" s="192"/>
      <c r="I496" s="192"/>
      <c r="J496" s="192"/>
      <c r="K496" s="192"/>
      <c r="L496" s="192"/>
      <c r="M496" s="192"/>
      <c r="N496" s="192"/>
      <c r="O496" s="192"/>
      <c r="P496" s="196" t="s">
        <v>4387</v>
      </c>
      <c r="Q496" s="192"/>
      <c r="R496" s="192" t="s">
        <v>86</v>
      </c>
      <c r="S496" s="192"/>
      <c r="T496" s="192"/>
      <c r="U496" s="192"/>
      <c r="V496" s="192"/>
      <c r="W496" s="192"/>
      <c r="X496" s="192"/>
      <c r="Y496" s="192"/>
      <c r="Z496" s="192"/>
      <c r="AA496" s="192"/>
    </row>
    <row r="497" spans="1:71">
      <c r="A497" s="192">
        <v>496</v>
      </c>
      <c r="B497" s="193">
        <v>20000776</v>
      </c>
      <c r="C497" s="193">
        <v>5</v>
      </c>
      <c r="D497" s="193" t="s">
        <v>56</v>
      </c>
      <c r="E497" s="198">
        <v>45112</v>
      </c>
      <c r="F497" s="193" t="s">
        <v>4679</v>
      </c>
      <c r="G497" s="192"/>
      <c r="H497" s="192"/>
      <c r="I497" s="192"/>
      <c r="J497" s="192"/>
      <c r="K497" s="192"/>
      <c r="L497" s="192"/>
      <c r="M497" s="192"/>
      <c r="N497" s="192"/>
      <c r="O497" s="192"/>
      <c r="P497" s="196" t="s">
        <v>4388</v>
      </c>
      <c r="Q497" s="192"/>
      <c r="R497" s="192" t="s">
        <v>86</v>
      </c>
      <c r="S497" s="192"/>
      <c r="T497" s="192"/>
      <c r="U497" s="192"/>
      <c r="V497" s="192"/>
      <c r="W497" s="192"/>
      <c r="X497" s="192"/>
      <c r="Y497" s="192"/>
      <c r="Z497" s="192"/>
      <c r="AA497" s="192"/>
    </row>
    <row r="498" spans="1:71" ht="28.8">
      <c r="A498" s="192">
        <v>497</v>
      </c>
      <c r="B498" s="193">
        <v>20000780</v>
      </c>
      <c r="C498" s="193">
        <v>4</v>
      </c>
      <c r="D498" s="193" t="s">
        <v>51</v>
      </c>
      <c r="E498" s="198">
        <v>45112</v>
      </c>
      <c r="F498" s="193" t="s">
        <v>4679</v>
      </c>
      <c r="G498" s="192"/>
      <c r="H498" s="192"/>
      <c r="I498" s="192"/>
      <c r="J498" s="192"/>
      <c r="K498" s="192"/>
      <c r="L498" s="192"/>
      <c r="M498" s="192"/>
      <c r="N498" s="192"/>
      <c r="O498" s="192"/>
      <c r="P498" s="196" t="s">
        <v>4389</v>
      </c>
      <c r="Q498" s="192"/>
      <c r="R498" s="192" t="s">
        <v>86</v>
      </c>
      <c r="S498" s="192"/>
      <c r="T498" s="192"/>
      <c r="U498" s="192"/>
      <c r="V498" s="192"/>
      <c r="W498" s="192"/>
      <c r="X498" s="192"/>
      <c r="Y498" s="192"/>
      <c r="Z498" s="192"/>
      <c r="AA498" s="192"/>
    </row>
    <row r="499" spans="1:71" ht="28.8">
      <c r="A499" s="192">
        <v>498</v>
      </c>
      <c r="B499" s="193">
        <v>200033657</v>
      </c>
      <c r="C499" s="193">
        <v>3</v>
      </c>
      <c r="D499" s="193" t="s">
        <v>56</v>
      </c>
      <c r="E499" s="198">
        <v>45112</v>
      </c>
      <c r="F499" s="193" t="s">
        <v>4680</v>
      </c>
      <c r="G499" s="192"/>
      <c r="H499" s="192"/>
      <c r="I499" s="192"/>
      <c r="J499" s="192"/>
      <c r="K499" s="192"/>
      <c r="L499" s="192"/>
      <c r="M499" s="192"/>
      <c r="N499" s="192"/>
      <c r="O499" s="192"/>
      <c r="P499" s="196" t="s">
        <v>5477</v>
      </c>
      <c r="Q499" s="192"/>
      <c r="R499" s="192" t="s">
        <v>151</v>
      </c>
      <c r="S499" s="192" t="s">
        <v>174</v>
      </c>
      <c r="T499" s="192" t="s">
        <v>671</v>
      </c>
      <c r="U499" s="192" t="s">
        <v>162</v>
      </c>
      <c r="V499" s="192"/>
      <c r="W499" s="192"/>
      <c r="X499" s="192"/>
      <c r="Y499" s="192"/>
      <c r="Z499" s="192"/>
      <c r="AA499" s="192"/>
      <c r="BM499" s="90" t="s">
        <v>1041</v>
      </c>
      <c r="BN499" s="90" t="s">
        <v>1938</v>
      </c>
      <c r="BO499" s="90" t="s">
        <v>2522</v>
      </c>
      <c r="BP499" s="90" t="s">
        <v>2527</v>
      </c>
      <c r="BQ499" s="90" t="s">
        <v>2589</v>
      </c>
      <c r="BR499" s="90" t="s">
        <v>3331</v>
      </c>
      <c r="BS499" s="90" t="s">
        <v>1962</v>
      </c>
    </row>
    <row r="500" spans="1:71" ht="28.8">
      <c r="A500" s="192">
        <v>499</v>
      </c>
      <c r="B500" s="193">
        <v>200802953</v>
      </c>
      <c r="C500" s="193">
        <v>4</v>
      </c>
      <c r="D500" s="193" t="s">
        <v>56</v>
      </c>
      <c r="E500" s="198">
        <v>45112</v>
      </c>
      <c r="F500" s="193" t="s">
        <v>4679</v>
      </c>
      <c r="G500" s="192"/>
      <c r="H500" s="192"/>
      <c r="I500" s="192"/>
      <c r="J500" s="192"/>
      <c r="K500" s="192"/>
      <c r="L500" s="192"/>
      <c r="M500" s="192"/>
      <c r="N500" s="192"/>
      <c r="O500" s="192"/>
      <c r="P500" s="196" t="s">
        <v>4953</v>
      </c>
      <c r="Q500" s="192"/>
      <c r="R500" s="192" t="s">
        <v>159</v>
      </c>
      <c r="S500" s="192"/>
      <c r="T500" s="192"/>
      <c r="U500" s="192"/>
      <c r="V500" s="192"/>
      <c r="W500" s="192"/>
      <c r="X500" s="192"/>
      <c r="Y500" s="192"/>
      <c r="Z500" s="192"/>
      <c r="AA500" s="192"/>
      <c r="BM500" s="90" t="s">
        <v>2265</v>
      </c>
    </row>
    <row r="501" spans="1:71" ht="72">
      <c r="A501" s="192">
        <v>500</v>
      </c>
      <c r="B501" s="193">
        <v>200827728</v>
      </c>
      <c r="C501" s="193">
        <v>3</v>
      </c>
      <c r="D501" s="193" t="s">
        <v>56</v>
      </c>
      <c r="E501" s="198">
        <v>45112</v>
      </c>
      <c r="F501" s="193" t="s">
        <v>4679</v>
      </c>
      <c r="G501" s="192"/>
      <c r="H501" s="192"/>
      <c r="I501" s="192"/>
      <c r="J501" s="192"/>
      <c r="K501" s="192"/>
      <c r="L501" s="192"/>
      <c r="M501" s="192"/>
      <c r="N501" s="192"/>
      <c r="O501" s="192"/>
      <c r="P501" s="196" t="s">
        <v>5737</v>
      </c>
      <c r="Q501" s="192"/>
      <c r="R501" s="192" t="s">
        <v>154</v>
      </c>
      <c r="S501" s="192" t="s">
        <v>160</v>
      </c>
      <c r="T501" s="192" t="s">
        <v>150</v>
      </c>
      <c r="U501" s="192" t="s">
        <v>155</v>
      </c>
      <c r="V501" s="192"/>
      <c r="W501" s="192"/>
      <c r="X501" s="192"/>
      <c r="Y501" s="192"/>
      <c r="Z501" s="192"/>
      <c r="AA501" s="192"/>
      <c r="BM501" s="90" t="s">
        <v>1610</v>
      </c>
      <c r="BN501" s="90" t="s">
        <v>183</v>
      </c>
      <c r="BO501" s="90" t="s">
        <v>1940</v>
      </c>
      <c r="BP501" s="90" t="s">
        <v>5153</v>
      </c>
      <c r="BQ501" s="90" t="s">
        <v>5378</v>
      </c>
    </row>
    <row r="502" spans="1:71" ht="57.6">
      <c r="A502" s="192">
        <v>501</v>
      </c>
      <c r="B502" s="193">
        <v>33000156</v>
      </c>
      <c r="C502" s="193">
        <v>4</v>
      </c>
      <c r="D502" s="193" t="s">
        <v>56</v>
      </c>
      <c r="E502" s="198">
        <v>45112</v>
      </c>
      <c r="F502" s="193" t="s">
        <v>4680</v>
      </c>
      <c r="G502" s="192"/>
      <c r="H502" s="192"/>
      <c r="I502" s="192"/>
      <c r="J502" s="192"/>
      <c r="K502" s="192"/>
      <c r="L502" s="192"/>
      <c r="M502" s="192"/>
      <c r="N502" s="192"/>
      <c r="O502" s="192"/>
      <c r="P502" s="196" t="s">
        <v>4954</v>
      </c>
      <c r="Q502" s="192"/>
      <c r="R502" s="192" t="s">
        <v>155</v>
      </c>
      <c r="S502" s="192" t="s">
        <v>507</v>
      </c>
      <c r="T502" s="192"/>
      <c r="U502" s="192"/>
      <c r="V502" s="192"/>
      <c r="W502" s="192"/>
      <c r="X502" s="192"/>
      <c r="Y502" s="192"/>
      <c r="Z502" s="192"/>
      <c r="AA502" s="192"/>
      <c r="BM502" s="90" t="s">
        <v>3583</v>
      </c>
      <c r="BN502" s="90" t="s">
        <v>3575</v>
      </c>
    </row>
    <row r="503" spans="1:71">
      <c r="A503" s="192">
        <v>502</v>
      </c>
      <c r="B503" s="193">
        <v>40000210</v>
      </c>
      <c r="C503" s="193">
        <v>3</v>
      </c>
      <c r="D503" s="193" t="s">
        <v>56</v>
      </c>
      <c r="E503" s="198">
        <v>45112</v>
      </c>
      <c r="F503" s="193" t="s">
        <v>4679</v>
      </c>
      <c r="G503" s="192"/>
      <c r="H503" s="192"/>
      <c r="I503" s="192"/>
      <c r="J503" s="192"/>
      <c r="K503" s="192"/>
      <c r="L503" s="192"/>
      <c r="M503" s="192"/>
      <c r="N503" s="192"/>
      <c r="O503" s="192"/>
      <c r="P503" s="196" t="s">
        <v>4955</v>
      </c>
      <c r="Q503" s="192"/>
      <c r="R503" s="192" t="s">
        <v>159</v>
      </c>
      <c r="S503" s="192"/>
      <c r="T503" s="192"/>
      <c r="U503" s="192"/>
      <c r="V503" s="192"/>
      <c r="W503" s="192"/>
      <c r="X503" s="192"/>
      <c r="Y503" s="192"/>
      <c r="Z503" s="192"/>
      <c r="AA503" s="192"/>
      <c r="BM503" s="90" t="s">
        <v>2427</v>
      </c>
    </row>
    <row r="504" spans="1:71">
      <c r="A504" s="192">
        <v>503</v>
      </c>
      <c r="B504" s="193">
        <v>40000247</v>
      </c>
      <c r="C504" s="193">
        <v>4</v>
      </c>
      <c r="D504" s="193" t="s">
        <v>51</v>
      </c>
      <c r="E504" s="198">
        <v>45112</v>
      </c>
      <c r="F504" s="193" t="s">
        <v>4680</v>
      </c>
      <c r="G504" s="192"/>
      <c r="H504" s="192"/>
      <c r="I504" s="192"/>
      <c r="J504" s="192"/>
      <c r="K504" s="192"/>
      <c r="L504" s="192"/>
      <c r="M504" s="192"/>
      <c r="N504" s="192"/>
      <c r="O504" s="192"/>
      <c r="P504" s="196" t="s">
        <v>4956</v>
      </c>
      <c r="Q504" s="192"/>
      <c r="R504" s="192" t="s">
        <v>671</v>
      </c>
      <c r="S504" s="192"/>
      <c r="T504" s="192"/>
      <c r="U504" s="192"/>
      <c r="V504" s="192"/>
      <c r="W504" s="192"/>
      <c r="X504" s="192"/>
      <c r="Y504" s="192"/>
      <c r="Z504" s="192"/>
      <c r="AA504" s="192"/>
      <c r="BM504" s="90" t="s">
        <v>534</v>
      </c>
    </row>
    <row r="505" spans="1:71">
      <c r="A505" s="192">
        <v>504</v>
      </c>
      <c r="B505" s="193">
        <v>40000346</v>
      </c>
      <c r="C505" s="193">
        <v>3</v>
      </c>
      <c r="D505" s="193" t="s">
        <v>56</v>
      </c>
      <c r="E505" s="198">
        <v>45112</v>
      </c>
      <c r="F505" s="193" t="s">
        <v>4680</v>
      </c>
      <c r="G505" s="192"/>
      <c r="H505" s="192"/>
      <c r="I505" s="192"/>
      <c r="J505" s="192"/>
      <c r="K505" s="192"/>
      <c r="L505" s="192"/>
      <c r="M505" s="192"/>
      <c r="N505" s="192"/>
      <c r="O505" s="192"/>
      <c r="P505" s="196" t="s">
        <v>5738</v>
      </c>
      <c r="Q505" s="192"/>
      <c r="R505" s="192" t="s">
        <v>3</v>
      </c>
      <c r="S505" s="192"/>
      <c r="T505" s="192"/>
      <c r="U505" s="192"/>
      <c r="V505" s="192"/>
      <c r="W505" s="192"/>
      <c r="X505" s="192"/>
      <c r="Y505" s="192"/>
      <c r="Z505" s="192"/>
      <c r="AA505" s="192"/>
      <c r="BM505" s="90" t="s">
        <v>1228</v>
      </c>
    </row>
    <row r="506" spans="1:71">
      <c r="A506" s="192">
        <v>505</v>
      </c>
      <c r="B506" s="193">
        <v>40000356</v>
      </c>
      <c r="C506" s="193">
        <v>4</v>
      </c>
      <c r="D506" s="193" t="s">
        <v>51</v>
      </c>
      <c r="E506" s="198">
        <v>45112</v>
      </c>
      <c r="F506" s="193" t="s">
        <v>4680</v>
      </c>
      <c r="G506" s="192"/>
      <c r="H506" s="192"/>
      <c r="I506" s="192"/>
      <c r="J506" s="192"/>
      <c r="K506" s="192"/>
      <c r="L506" s="192"/>
      <c r="M506" s="192"/>
      <c r="N506" s="192"/>
      <c r="O506" s="192"/>
      <c r="P506" s="196" t="s">
        <v>4957</v>
      </c>
      <c r="Q506" s="192"/>
      <c r="R506" s="192" t="s">
        <v>174</v>
      </c>
      <c r="S506" s="192" t="s">
        <v>671</v>
      </c>
      <c r="T506" s="192" t="s">
        <v>507</v>
      </c>
      <c r="U506" s="192"/>
      <c r="V506" s="192"/>
      <c r="W506" s="192"/>
      <c r="X506" s="192"/>
      <c r="Y506" s="192"/>
      <c r="Z506" s="192"/>
      <c r="AA506" s="192"/>
      <c r="BM506" s="90" t="s">
        <v>1778</v>
      </c>
      <c r="BN506" s="90" t="s">
        <v>176</v>
      </c>
      <c r="BO506" s="90" t="s">
        <v>3575</v>
      </c>
    </row>
    <row r="507" spans="1:71">
      <c r="A507" s="192">
        <v>506</v>
      </c>
      <c r="B507" s="193">
        <v>40000385</v>
      </c>
      <c r="C507" s="193">
        <v>5</v>
      </c>
      <c r="D507" s="193" t="s">
        <v>51</v>
      </c>
      <c r="E507" s="198">
        <v>45112</v>
      </c>
      <c r="F507" s="193" t="s">
        <v>4680</v>
      </c>
      <c r="G507" s="192"/>
      <c r="H507" s="192"/>
      <c r="I507" s="192"/>
      <c r="J507" s="192"/>
      <c r="K507" s="192"/>
      <c r="L507" s="192"/>
      <c r="M507" s="192"/>
      <c r="N507" s="192"/>
      <c r="O507" s="192"/>
      <c r="P507" s="196" t="s">
        <v>4395</v>
      </c>
      <c r="Q507" s="192"/>
      <c r="R507" s="192" t="s">
        <v>86</v>
      </c>
      <c r="S507" s="192"/>
      <c r="T507" s="192"/>
      <c r="U507" s="192"/>
      <c r="V507" s="192"/>
      <c r="W507" s="192"/>
      <c r="X507" s="192"/>
      <c r="Y507" s="192"/>
      <c r="Z507" s="192"/>
      <c r="AA507" s="192"/>
    </row>
    <row r="508" spans="1:71">
      <c r="A508" s="192">
        <v>507</v>
      </c>
      <c r="B508" s="193">
        <v>40000388</v>
      </c>
      <c r="C508" s="193">
        <v>5</v>
      </c>
      <c r="D508" s="193" t="s">
        <v>51</v>
      </c>
      <c r="E508" s="198">
        <v>45112</v>
      </c>
      <c r="F508" s="193" t="s">
        <v>4680</v>
      </c>
      <c r="G508" s="192"/>
      <c r="H508" s="192"/>
      <c r="I508" s="192"/>
      <c r="J508" s="192"/>
      <c r="K508" s="192"/>
      <c r="L508" s="192"/>
      <c r="M508" s="192"/>
      <c r="N508" s="192"/>
      <c r="O508" s="192"/>
      <c r="P508" s="196" t="s">
        <v>4958</v>
      </c>
      <c r="Q508" s="192"/>
      <c r="R508" s="192" t="s">
        <v>3380</v>
      </c>
      <c r="S508" s="192"/>
      <c r="T508" s="192"/>
      <c r="U508" s="192"/>
      <c r="V508" s="192"/>
      <c r="W508" s="192"/>
      <c r="X508" s="192"/>
      <c r="Y508" s="192"/>
      <c r="Z508" s="192"/>
      <c r="AA508" s="192"/>
      <c r="BM508" s="90" t="s">
        <v>1924</v>
      </c>
    </row>
    <row r="509" spans="1:71">
      <c r="A509" s="192">
        <v>508</v>
      </c>
      <c r="B509" s="193">
        <v>40000394</v>
      </c>
      <c r="C509" s="193">
        <v>4</v>
      </c>
      <c r="D509" s="193" t="s">
        <v>56</v>
      </c>
      <c r="E509" s="198">
        <v>45112</v>
      </c>
      <c r="F509" s="193" t="s">
        <v>4680</v>
      </c>
      <c r="G509" s="192"/>
      <c r="H509" s="192"/>
      <c r="I509" s="192"/>
      <c r="J509" s="192"/>
      <c r="K509" s="192"/>
      <c r="L509" s="192"/>
      <c r="M509" s="192"/>
      <c r="N509" s="192"/>
      <c r="O509" s="192"/>
      <c r="P509" s="196" t="s">
        <v>4696</v>
      </c>
      <c r="Q509" s="192"/>
      <c r="R509" s="192" t="s">
        <v>86</v>
      </c>
      <c r="S509" s="192"/>
      <c r="T509" s="192"/>
      <c r="U509" s="192"/>
      <c r="V509" s="192"/>
      <c r="W509" s="192"/>
      <c r="X509" s="192"/>
      <c r="Y509" s="192"/>
      <c r="Z509" s="192"/>
      <c r="AA509" s="192"/>
    </row>
    <row r="510" spans="1:71" ht="28.8">
      <c r="A510" s="192">
        <v>509</v>
      </c>
      <c r="B510" s="193">
        <v>40000397</v>
      </c>
      <c r="C510" s="193">
        <v>4</v>
      </c>
      <c r="D510" s="193" t="s">
        <v>51</v>
      </c>
      <c r="E510" s="198">
        <v>45112</v>
      </c>
      <c r="F510" s="193" t="s">
        <v>4679</v>
      </c>
      <c r="G510" s="192"/>
      <c r="H510" s="192"/>
      <c r="I510" s="192"/>
      <c r="J510" s="192"/>
      <c r="K510" s="192"/>
      <c r="L510" s="192"/>
      <c r="M510" s="192"/>
      <c r="N510" s="192"/>
      <c r="O510" s="192"/>
      <c r="P510" s="196" t="s">
        <v>4959</v>
      </c>
      <c r="Q510" s="192"/>
      <c r="R510" s="192" t="s">
        <v>155</v>
      </c>
      <c r="S510" s="192"/>
      <c r="T510" s="192"/>
      <c r="U510" s="192"/>
      <c r="V510" s="192"/>
      <c r="W510" s="192"/>
      <c r="X510" s="192"/>
      <c r="Y510" s="192"/>
      <c r="Z510" s="192"/>
      <c r="AA510" s="192"/>
      <c r="BM510" s="90" t="s">
        <v>2963</v>
      </c>
    </row>
    <row r="511" spans="1:71">
      <c r="A511" s="192">
        <v>510</v>
      </c>
      <c r="B511" s="193">
        <v>60000075</v>
      </c>
      <c r="C511" s="193">
        <v>4</v>
      </c>
      <c r="D511" s="193" t="s">
        <v>51</v>
      </c>
      <c r="E511" s="198">
        <v>45112</v>
      </c>
      <c r="F511" s="193" t="s">
        <v>4679</v>
      </c>
      <c r="G511" s="192"/>
      <c r="H511" s="192"/>
      <c r="I511" s="192"/>
      <c r="J511" s="192"/>
      <c r="K511" s="192"/>
      <c r="L511" s="192"/>
      <c r="M511" s="192"/>
      <c r="N511" s="192"/>
      <c r="O511" s="192"/>
      <c r="P511" s="196" t="s">
        <v>4960</v>
      </c>
      <c r="Q511" s="192"/>
      <c r="R511" s="192" t="s">
        <v>165</v>
      </c>
      <c r="S511" s="192"/>
      <c r="T511" s="192"/>
      <c r="U511" s="192"/>
      <c r="V511" s="192"/>
      <c r="W511" s="192"/>
      <c r="X511" s="192"/>
      <c r="Y511" s="192"/>
      <c r="Z511" s="192"/>
      <c r="AA511" s="192"/>
      <c r="BM511" s="90" t="s">
        <v>1317</v>
      </c>
    </row>
    <row r="512" spans="1:71" ht="72">
      <c r="A512" s="192">
        <v>511</v>
      </c>
      <c r="B512" s="193">
        <v>61000041</v>
      </c>
      <c r="C512" s="193">
        <v>4</v>
      </c>
      <c r="D512" s="193" t="s">
        <v>56</v>
      </c>
      <c r="E512" s="198">
        <v>45112</v>
      </c>
      <c r="F512" s="193" t="s">
        <v>4680</v>
      </c>
      <c r="G512" s="192"/>
      <c r="H512" s="192"/>
      <c r="I512" s="192"/>
      <c r="J512" s="192"/>
      <c r="K512" s="192"/>
      <c r="L512" s="192"/>
      <c r="M512" s="192"/>
      <c r="N512" s="192"/>
      <c r="O512" s="192"/>
      <c r="P512" s="196" t="s">
        <v>4961</v>
      </c>
      <c r="Q512" s="192"/>
      <c r="R512" s="192" t="s">
        <v>151</v>
      </c>
      <c r="S512" s="192" t="s">
        <v>174</v>
      </c>
      <c r="T512" s="192"/>
      <c r="U512" s="192"/>
      <c r="V512" s="192"/>
      <c r="W512" s="192"/>
      <c r="X512" s="192"/>
      <c r="Y512" s="192"/>
      <c r="Z512" s="192"/>
      <c r="AA512" s="192"/>
      <c r="BM512" s="90" t="s">
        <v>3710</v>
      </c>
      <c r="BN512" s="90" t="s">
        <v>1777</v>
      </c>
    </row>
    <row r="513" spans="1:74" ht="72">
      <c r="A513" s="192">
        <v>512</v>
      </c>
      <c r="B513" s="193">
        <v>61000041</v>
      </c>
      <c r="C513" s="193">
        <v>2</v>
      </c>
      <c r="D513" s="193" t="s">
        <v>56</v>
      </c>
      <c r="E513" s="198">
        <v>45112</v>
      </c>
      <c r="F513" s="193" t="s">
        <v>4680</v>
      </c>
      <c r="G513" s="192"/>
      <c r="H513" s="192"/>
      <c r="I513" s="192"/>
      <c r="J513" s="192"/>
      <c r="K513" s="192"/>
      <c r="L513" s="192"/>
      <c r="M513" s="192"/>
      <c r="N513" s="192"/>
      <c r="O513" s="192"/>
      <c r="P513" s="196" t="s">
        <v>4962</v>
      </c>
      <c r="Q513" s="192"/>
      <c r="R513" s="192" t="s">
        <v>551</v>
      </c>
      <c r="S513" s="192" t="s">
        <v>154</v>
      </c>
      <c r="T513" s="192" t="s">
        <v>3127</v>
      </c>
      <c r="U513" s="192" t="s">
        <v>164</v>
      </c>
      <c r="V513" s="192"/>
      <c r="W513" s="192"/>
      <c r="X513" s="192"/>
      <c r="Y513" s="192"/>
      <c r="Z513" s="192"/>
      <c r="AA513" s="192"/>
      <c r="BM513" s="90" t="s">
        <v>2151</v>
      </c>
      <c r="BN513" s="90" t="s">
        <v>1702</v>
      </c>
      <c r="BO513" s="90" t="s">
        <v>2817</v>
      </c>
      <c r="BP513" s="90" t="s">
        <v>2796</v>
      </c>
    </row>
    <row r="514" spans="1:74" ht="72">
      <c r="A514" s="192">
        <v>513</v>
      </c>
      <c r="B514" s="193">
        <v>61000041</v>
      </c>
      <c r="C514" s="193">
        <v>2</v>
      </c>
      <c r="D514" s="193" t="s">
        <v>56</v>
      </c>
      <c r="E514" s="198">
        <v>45112</v>
      </c>
      <c r="F514" s="193" t="s">
        <v>4680</v>
      </c>
      <c r="G514" s="192"/>
      <c r="H514" s="192"/>
      <c r="I514" s="192"/>
      <c r="J514" s="192"/>
      <c r="K514" s="192"/>
      <c r="L514" s="192"/>
      <c r="M514" s="192"/>
      <c r="N514" s="192"/>
      <c r="O514" s="192"/>
      <c r="P514" s="196" t="s">
        <v>4963</v>
      </c>
      <c r="Q514" s="192"/>
      <c r="R514" s="192" t="s">
        <v>154</v>
      </c>
      <c r="S514" s="192" t="s">
        <v>166</v>
      </c>
      <c r="T514" s="192" t="s">
        <v>507</v>
      </c>
      <c r="U514" s="192" t="s">
        <v>162</v>
      </c>
      <c r="V514" s="192" t="s">
        <v>655</v>
      </c>
      <c r="W514" s="192" t="s">
        <v>2467</v>
      </c>
      <c r="X514" s="192"/>
      <c r="Y514" s="192"/>
      <c r="Z514" s="192"/>
      <c r="AA514" s="192"/>
      <c r="BM514" s="90" t="s">
        <v>1702</v>
      </c>
      <c r="BN514" s="90" t="s">
        <v>1859</v>
      </c>
      <c r="BO514" s="90" t="s">
        <v>3575</v>
      </c>
      <c r="BP514" s="90" t="s">
        <v>1962</v>
      </c>
      <c r="BQ514" s="90" t="s">
        <v>3582</v>
      </c>
      <c r="BR514" s="90" t="s">
        <v>1507</v>
      </c>
      <c r="BS514" s="90" t="s">
        <v>2686</v>
      </c>
    </row>
    <row r="515" spans="1:74">
      <c r="A515" s="192">
        <v>514</v>
      </c>
      <c r="B515" s="193">
        <v>61000108</v>
      </c>
      <c r="C515" s="193">
        <v>5</v>
      </c>
      <c r="D515" s="193" t="s">
        <v>51</v>
      </c>
      <c r="E515" s="198">
        <v>45112</v>
      </c>
      <c r="F515" s="193" t="s">
        <v>4679</v>
      </c>
      <c r="G515" s="192"/>
      <c r="H515" s="192"/>
      <c r="I515" s="192"/>
      <c r="J515" s="192"/>
      <c r="K515" s="192"/>
      <c r="L515" s="192"/>
      <c r="M515" s="192"/>
      <c r="N515" s="192"/>
      <c r="O515" s="192"/>
      <c r="P515" s="196" t="s">
        <v>4697</v>
      </c>
      <c r="Q515" s="192"/>
      <c r="R515" s="192" t="s">
        <v>86</v>
      </c>
      <c r="S515" s="192"/>
      <c r="T515" s="192"/>
      <c r="U515" s="192"/>
      <c r="V515" s="192"/>
      <c r="W515" s="192"/>
      <c r="X515" s="192"/>
      <c r="Y515" s="192"/>
      <c r="Z515" s="192"/>
      <c r="AA515" s="192"/>
    </row>
    <row r="516" spans="1:74" ht="43.2">
      <c r="A516" s="192">
        <v>515</v>
      </c>
      <c r="B516" s="193">
        <v>61000110</v>
      </c>
      <c r="C516" s="193">
        <v>4</v>
      </c>
      <c r="D516" s="193" t="s">
        <v>56</v>
      </c>
      <c r="E516" s="198">
        <v>45112</v>
      </c>
      <c r="F516" s="193" t="s">
        <v>4679</v>
      </c>
      <c r="G516" s="192"/>
      <c r="H516" s="192"/>
      <c r="I516" s="192"/>
      <c r="J516" s="192"/>
      <c r="K516" s="192"/>
      <c r="L516" s="192"/>
      <c r="M516" s="192"/>
      <c r="N516" s="192"/>
      <c r="O516" s="192"/>
      <c r="P516" s="196" t="s">
        <v>4964</v>
      </c>
      <c r="Q516" s="192"/>
      <c r="R516" s="192" t="s">
        <v>2097</v>
      </c>
      <c r="S516" s="192" t="s">
        <v>3127</v>
      </c>
      <c r="T516" s="192"/>
      <c r="U516" s="192"/>
      <c r="V516" s="192"/>
      <c r="W516" s="192"/>
      <c r="X516" s="192"/>
      <c r="Y516" s="192"/>
      <c r="Z516" s="192"/>
      <c r="AA516" s="192"/>
      <c r="BM516" s="90" t="s">
        <v>3343</v>
      </c>
      <c r="BN516" s="90" t="s">
        <v>2817</v>
      </c>
    </row>
    <row r="517" spans="1:74" ht="72">
      <c r="A517" s="192">
        <v>516</v>
      </c>
      <c r="B517" s="193">
        <v>61000110</v>
      </c>
      <c r="C517" s="193">
        <v>3</v>
      </c>
      <c r="D517" s="193" t="s">
        <v>56</v>
      </c>
      <c r="E517" s="198">
        <v>45112</v>
      </c>
      <c r="F517" s="193" t="s">
        <v>4679</v>
      </c>
      <c r="G517" s="192"/>
      <c r="H517" s="192"/>
      <c r="I517" s="192"/>
      <c r="J517" s="192"/>
      <c r="K517" s="192"/>
      <c r="L517" s="192"/>
      <c r="M517" s="192"/>
      <c r="N517" s="192"/>
      <c r="O517" s="192"/>
      <c r="P517" s="196" t="s">
        <v>4405</v>
      </c>
      <c r="Q517" s="192"/>
      <c r="R517" s="192" t="s">
        <v>86</v>
      </c>
      <c r="S517" s="192"/>
      <c r="T517" s="192"/>
      <c r="U517" s="192"/>
      <c r="V517" s="192"/>
      <c r="W517" s="192"/>
      <c r="X517" s="192"/>
      <c r="Y517" s="192"/>
      <c r="Z517" s="192"/>
      <c r="AA517" s="192"/>
    </row>
    <row r="518" spans="1:74">
      <c r="A518" s="192">
        <v>517</v>
      </c>
      <c r="B518" s="193">
        <v>72000010</v>
      </c>
      <c r="C518" s="193">
        <v>4</v>
      </c>
      <c r="D518" s="193" t="s">
        <v>51</v>
      </c>
      <c r="E518" s="198">
        <v>45112</v>
      </c>
      <c r="F518" s="193" t="s">
        <v>4679</v>
      </c>
      <c r="G518" s="192"/>
      <c r="H518" s="192"/>
      <c r="I518" s="192"/>
      <c r="J518" s="192"/>
      <c r="K518" s="192"/>
      <c r="L518" s="192"/>
      <c r="M518" s="192"/>
      <c r="N518" s="192"/>
      <c r="O518" s="192"/>
      <c r="P518" s="196" t="s">
        <v>4965</v>
      </c>
      <c r="Q518" s="192"/>
      <c r="R518" s="192" t="s">
        <v>2467</v>
      </c>
      <c r="S518" s="192"/>
      <c r="T518" s="192"/>
      <c r="U518" s="192"/>
      <c r="V518" s="192"/>
      <c r="W518" s="192"/>
      <c r="X518" s="192"/>
      <c r="Y518" s="192"/>
      <c r="Z518" s="192"/>
      <c r="AA518" s="192"/>
      <c r="BM518" s="90" t="s">
        <v>3571</v>
      </c>
    </row>
    <row r="519" spans="1:74" ht="28.8">
      <c r="A519" s="192">
        <v>518</v>
      </c>
      <c r="B519" s="193">
        <v>72000094</v>
      </c>
      <c r="C519" s="193">
        <v>4</v>
      </c>
      <c r="D519" s="193" t="s">
        <v>51</v>
      </c>
      <c r="E519" s="198">
        <v>45112</v>
      </c>
      <c r="F519" s="193" t="s">
        <v>4679</v>
      </c>
      <c r="G519" s="192"/>
      <c r="H519" s="192"/>
      <c r="I519" s="192"/>
      <c r="J519" s="192"/>
      <c r="K519" s="192"/>
      <c r="L519" s="192"/>
      <c r="M519" s="192"/>
      <c r="N519" s="192"/>
      <c r="O519" s="192"/>
      <c r="P519" s="196" t="s">
        <v>4966</v>
      </c>
      <c r="Q519" s="192"/>
      <c r="R519" s="192" t="s">
        <v>2467</v>
      </c>
      <c r="S519" s="192"/>
      <c r="T519" s="192"/>
      <c r="U519" s="192"/>
      <c r="V519" s="192"/>
      <c r="W519" s="192"/>
      <c r="X519" s="192"/>
      <c r="Y519" s="192"/>
      <c r="Z519" s="192"/>
      <c r="AA519" s="192"/>
      <c r="BM519" s="90" t="s">
        <v>2695</v>
      </c>
    </row>
    <row r="520" spans="1:74" ht="28.8">
      <c r="A520" s="192">
        <v>519</v>
      </c>
      <c r="B520" s="193">
        <v>72000127</v>
      </c>
      <c r="C520" s="193">
        <v>3</v>
      </c>
      <c r="D520" s="193" t="s">
        <v>51</v>
      </c>
      <c r="E520" s="198">
        <v>45112</v>
      </c>
      <c r="F520" s="193" t="s">
        <v>4679</v>
      </c>
      <c r="G520" s="192"/>
      <c r="H520" s="192"/>
      <c r="I520" s="192"/>
      <c r="J520" s="192"/>
      <c r="K520" s="192"/>
      <c r="L520" s="192"/>
      <c r="M520" s="192"/>
      <c r="N520" s="192"/>
      <c r="O520" s="192"/>
      <c r="P520" s="196" t="s">
        <v>4967</v>
      </c>
      <c r="Q520" s="192"/>
      <c r="R520" s="192" t="s">
        <v>671</v>
      </c>
      <c r="S520" s="192" t="s">
        <v>164</v>
      </c>
      <c r="T520" s="192"/>
      <c r="U520" s="192"/>
      <c r="V520" s="192"/>
      <c r="W520" s="192"/>
      <c r="X520" s="192"/>
      <c r="Y520" s="192"/>
      <c r="Z520" s="192"/>
      <c r="AA520" s="192"/>
      <c r="BM520" s="90" t="s">
        <v>2653</v>
      </c>
      <c r="BN520" s="90" t="s">
        <v>2800</v>
      </c>
    </row>
    <row r="521" spans="1:74" ht="28.8">
      <c r="A521" s="192">
        <v>520</v>
      </c>
      <c r="B521" s="193">
        <v>72000127</v>
      </c>
      <c r="C521" s="193">
        <v>3</v>
      </c>
      <c r="D521" s="193" t="s">
        <v>56</v>
      </c>
      <c r="E521" s="198">
        <v>45112</v>
      </c>
      <c r="F521" s="193" t="s">
        <v>4679</v>
      </c>
      <c r="G521" s="192"/>
      <c r="H521" s="192"/>
      <c r="I521" s="192"/>
      <c r="J521" s="192"/>
      <c r="K521" s="192"/>
      <c r="L521" s="192"/>
      <c r="M521" s="192"/>
      <c r="N521" s="192"/>
      <c r="O521" s="192"/>
      <c r="P521" s="196" t="s">
        <v>4968</v>
      </c>
      <c r="Q521" s="192"/>
      <c r="R521" s="192" t="s">
        <v>159</v>
      </c>
      <c r="S521" s="192"/>
      <c r="T521" s="192"/>
      <c r="U521" s="192"/>
      <c r="V521" s="192"/>
      <c r="W521" s="192"/>
      <c r="X521" s="192"/>
      <c r="Y521" s="192"/>
      <c r="Z521" s="192"/>
      <c r="AA521" s="192"/>
      <c r="BM521" s="90" t="s">
        <v>3769</v>
      </c>
    </row>
    <row r="522" spans="1:74" ht="129.6">
      <c r="A522" s="192">
        <v>521</v>
      </c>
      <c r="B522" s="193">
        <v>72000180</v>
      </c>
      <c r="C522" s="193">
        <v>3</v>
      </c>
      <c r="D522" s="193" t="s">
        <v>56</v>
      </c>
      <c r="E522" s="198">
        <v>45112</v>
      </c>
      <c r="F522" s="193" t="s">
        <v>4680</v>
      </c>
      <c r="G522" s="192"/>
      <c r="H522" s="192"/>
      <c r="I522" s="192"/>
      <c r="J522" s="192"/>
      <c r="K522" s="192"/>
      <c r="L522" s="192"/>
      <c r="M522" s="192"/>
      <c r="N522" s="192"/>
      <c r="O522" s="192"/>
      <c r="P522" s="196" t="s">
        <v>4969</v>
      </c>
      <c r="Q522" s="192"/>
      <c r="R522" s="192" t="s">
        <v>151</v>
      </c>
      <c r="S522" s="192" t="s">
        <v>174</v>
      </c>
      <c r="T522" s="192" t="s">
        <v>154</v>
      </c>
      <c r="U522" s="192" t="s">
        <v>165</v>
      </c>
      <c r="V522" s="192" t="s">
        <v>3157</v>
      </c>
      <c r="W522" s="192" t="s">
        <v>159</v>
      </c>
      <c r="X522" s="192" t="s">
        <v>507</v>
      </c>
      <c r="Y522" s="192" t="s">
        <v>164</v>
      </c>
      <c r="Z522" s="192"/>
      <c r="AA522" s="192"/>
      <c r="BM522" s="90" t="s">
        <v>952</v>
      </c>
      <c r="BN522" s="90" t="s">
        <v>1640</v>
      </c>
      <c r="BO522" s="90" t="s">
        <v>1777</v>
      </c>
      <c r="BP522" s="90" t="s">
        <v>1973</v>
      </c>
      <c r="BQ522" s="90" t="s">
        <v>1333</v>
      </c>
      <c r="BR522" s="90" t="s">
        <v>1107</v>
      </c>
      <c r="BS522" s="90" t="s">
        <v>3769</v>
      </c>
      <c r="BT522" s="90" t="s">
        <v>3575</v>
      </c>
      <c r="BU522" s="90" t="s">
        <v>3463</v>
      </c>
      <c r="BV522" s="90" t="s">
        <v>216</v>
      </c>
    </row>
    <row r="523" spans="1:74" ht="28.8">
      <c r="A523" s="192">
        <v>522</v>
      </c>
      <c r="B523" s="193">
        <v>72000182</v>
      </c>
      <c r="C523" s="193">
        <v>2</v>
      </c>
      <c r="D523" s="193" t="s">
        <v>56</v>
      </c>
      <c r="E523" s="198">
        <v>45112</v>
      </c>
      <c r="F523" s="193" t="s">
        <v>4680</v>
      </c>
      <c r="G523" s="192"/>
      <c r="H523" s="192"/>
      <c r="I523" s="192"/>
      <c r="J523" s="192"/>
      <c r="K523" s="192"/>
      <c r="L523" s="192"/>
      <c r="M523" s="192"/>
      <c r="N523" s="192"/>
      <c r="O523" s="192"/>
      <c r="P523" s="196" t="s">
        <v>5767</v>
      </c>
      <c r="Q523" s="192"/>
      <c r="R523" s="192" t="s">
        <v>86</v>
      </c>
      <c r="S523" s="192"/>
      <c r="T523" s="192"/>
      <c r="U523" s="192"/>
      <c r="V523" s="192"/>
      <c r="W523" s="192"/>
      <c r="X523" s="192"/>
      <c r="Y523" s="192"/>
      <c r="Z523" s="192"/>
      <c r="AA523" s="192"/>
    </row>
    <row r="524" spans="1:74" ht="28.8">
      <c r="A524" s="192">
        <v>523</v>
      </c>
      <c r="B524" s="193">
        <v>72000182</v>
      </c>
      <c r="C524" s="193">
        <v>3</v>
      </c>
      <c r="D524" s="193" t="s">
        <v>56</v>
      </c>
      <c r="E524" s="198">
        <v>45112</v>
      </c>
      <c r="F524" s="193" t="s">
        <v>4680</v>
      </c>
      <c r="G524" s="192"/>
      <c r="H524" s="192"/>
      <c r="I524" s="192"/>
      <c r="J524" s="192"/>
      <c r="K524" s="192"/>
      <c r="L524" s="192"/>
      <c r="M524" s="192"/>
      <c r="N524" s="192"/>
      <c r="O524" s="192"/>
      <c r="P524" s="196" t="s">
        <v>4970</v>
      </c>
      <c r="Q524" s="192"/>
      <c r="R524" s="192" t="s">
        <v>2698</v>
      </c>
      <c r="S524" s="192" t="s">
        <v>154</v>
      </c>
      <c r="T524" s="192" t="s">
        <v>159</v>
      </c>
      <c r="U524" s="192" t="s">
        <v>164</v>
      </c>
      <c r="V524" s="192"/>
      <c r="W524" s="192"/>
      <c r="X524" s="192"/>
      <c r="Y524" s="192"/>
      <c r="Z524" s="192"/>
      <c r="AA524" s="192"/>
      <c r="BM524" s="90" t="s">
        <v>1611</v>
      </c>
      <c r="BN524" s="90" t="s">
        <v>1657</v>
      </c>
      <c r="BO524" s="90" t="s">
        <v>2402</v>
      </c>
      <c r="BP524" s="90" t="s">
        <v>3231</v>
      </c>
      <c r="BQ524" s="90" t="s">
        <v>1432</v>
      </c>
    </row>
    <row r="525" spans="1:74">
      <c r="A525" s="192">
        <v>524</v>
      </c>
      <c r="B525" s="193">
        <v>11732</v>
      </c>
      <c r="C525" s="193">
        <v>3</v>
      </c>
      <c r="D525" s="193" t="s">
        <v>51</v>
      </c>
      <c r="E525" s="198">
        <v>45112</v>
      </c>
      <c r="F525" s="193" t="s">
        <v>4679</v>
      </c>
      <c r="G525" s="192"/>
      <c r="H525" s="192"/>
      <c r="I525" s="192"/>
      <c r="J525" s="192"/>
      <c r="K525" s="192"/>
      <c r="L525" s="192"/>
      <c r="M525" s="192"/>
      <c r="N525" s="192"/>
      <c r="O525" s="192"/>
      <c r="P525" s="196" t="s">
        <v>4971</v>
      </c>
      <c r="Q525" s="192"/>
      <c r="R525" s="192" t="s">
        <v>2467</v>
      </c>
      <c r="S525" s="192"/>
      <c r="T525" s="192"/>
      <c r="U525" s="192"/>
      <c r="V525" s="192"/>
      <c r="W525" s="192"/>
      <c r="X525" s="192"/>
      <c r="Y525" s="192"/>
      <c r="Z525" s="192"/>
      <c r="AA525" s="192"/>
      <c r="BM525" s="90" t="s">
        <v>173</v>
      </c>
    </row>
    <row r="526" spans="1:74">
      <c r="A526" s="192">
        <v>525</v>
      </c>
      <c r="B526" s="193">
        <v>100896943</v>
      </c>
      <c r="C526" s="193">
        <v>4</v>
      </c>
      <c r="D526" s="193" t="s">
        <v>56</v>
      </c>
      <c r="E526" s="198">
        <v>45112</v>
      </c>
      <c r="F526" s="193" t="s">
        <v>4679</v>
      </c>
      <c r="G526" s="192"/>
      <c r="H526" s="192"/>
      <c r="I526" s="192"/>
      <c r="J526" s="192"/>
      <c r="K526" s="192"/>
      <c r="L526" s="192"/>
      <c r="M526" s="192"/>
      <c r="N526" s="192"/>
      <c r="O526" s="192"/>
      <c r="P526" s="196" t="s">
        <v>5739</v>
      </c>
      <c r="Q526" s="192"/>
      <c r="R526" s="192" t="s">
        <v>2097</v>
      </c>
      <c r="S526" s="192"/>
      <c r="T526" s="192"/>
      <c r="U526" s="192"/>
      <c r="V526" s="192"/>
      <c r="W526" s="192"/>
      <c r="X526" s="192"/>
      <c r="Y526" s="192"/>
      <c r="Z526" s="192"/>
      <c r="AA526" s="192"/>
      <c r="BM526" s="90" t="s">
        <v>5692</v>
      </c>
    </row>
    <row r="527" spans="1:74" ht="28.8">
      <c r="A527" s="192">
        <v>526</v>
      </c>
      <c r="B527" s="193">
        <v>100896943</v>
      </c>
      <c r="C527" s="193">
        <v>1</v>
      </c>
      <c r="D527" s="193" t="s">
        <v>56</v>
      </c>
      <c r="E527" s="198">
        <v>45112</v>
      </c>
      <c r="F527" s="193" t="s">
        <v>4679</v>
      </c>
      <c r="G527" s="192"/>
      <c r="H527" s="192"/>
      <c r="I527" s="192"/>
      <c r="J527" s="192"/>
      <c r="K527" s="192"/>
      <c r="L527" s="192"/>
      <c r="M527" s="192"/>
      <c r="N527" s="192"/>
      <c r="O527" s="192"/>
      <c r="P527" s="196" t="s">
        <v>4972</v>
      </c>
      <c r="Q527" s="192"/>
      <c r="R527" s="192" t="s">
        <v>507</v>
      </c>
      <c r="S527" s="192" t="s">
        <v>164</v>
      </c>
      <c r="T527" s="192"/>
      <c r="U527" s="192"/>
      <c r="V527" s="192"/>
      <c r="W527" s="192"/>
      <c r="X527" s="192"/>
      <c r="Y527" s="192"/>
      <c r="Z527" s="192"/>
      <c r="AA527" s="192"/>
      <c r="BM527" s="90" t="s">
        <v>3575</v>
      </c>
      <c r="BN527" s="90" t="s">
        <v>2795</v>
      </c>
      <c r="BO527" s="90" t="s">
        <v>2799</v>
      </c>
    </row>
    <row r="528" spans="1:74">
      <c r="A528" s="192">
        <v>527</v>
      </c>
      <c r="B528" s="193">
        <v>117232538</v>
      </c>
      <c r="C528" s="193">
        <v>3</v>
      </c>
      <c r="D528" s="193" t="s">
        <v>56</v>
      </c>
      <c r="E528" s="198">
        <v>45112</v>
      </c>
      <c r="F528" s="193" t="s">
        <v>4679</v>
      </c>
      <c r="G528" s="192"/>
      <c r="H528" s="192"/>
      <c r="I528" s="192"/>
      <c r="J528" s="192"/>
      <c r="K528" s="192"/>
      <c r="L528" s="192"/>
      <c r="M528" s="192"/>
      <c r="N528" s="192"/>
      <c r="O528" s="192"/>
      <c r="P528" s="196" t="s">
        <v>4973</v>
      </c>
      <c r="Q528" s="192"/>
      <c r="R528" s="192" t="s">
        <v>164</v>
      </c>
      <c r="S528" s="192"/>
      <c r="T528" s="192"/>
      <c r="U528" s="192"/>
      <c r="V528" s="192"/>
      <c r="W528" s="192"/>
      <c r="X528" s="192"/>
      <c r="Y528" s="192"/>
      <c r="Z528" s="192"/>
      <c r="AA528" s="192"/>
      <c r="BM528" s="90" t="s">
        <v>783</v>
      </c>
    </row>
    <row r="529" spans="1:71" ht="28.8">
      <c r="A529" s="192">
        <v>528</v>
      </c>
      <c r="B529" s="193">
        <v>117757674</v>
      </c>
      <c r="C529" s="193">
        <v>3</v>
      </c>
      <c r="D529" s="193" t="s">
        <v>56</v>
      </c>
      <c r="E529" s="198">
        <v>45112</v>
      </c>
      <c r="F529" s="193" t="s">
        <v>4680</v>
      </c>
      <c r="G529" s="192"/>
      <c r="H529" s="192"/>
      <c r="I529" s="192"/>
      <c r="J529" s="192"/>
      <c r="K529" s="192"/>
      <c r="L529" s="192"/>
      <c r="M529" s="192"/>
      <c r="N529" s="192"/>
      <c r="O529" s="192"/>
      <c r="P529" s="196" t="s">
        <v>4974</v>
      </c>
      <c r="Q529" s="192"/>
      <c r="R529" s="192" t="s">
        <v>551</v>
      </c>
      <c r="S529" s="192" t="s">
        <v>3</v>
      </c>
      <c r="T529" s="192" t="s">
        <v>507</v>
      </c>
      <c r="U529" s="192"/>
      <c r="V529" s="192"/>
      <c r="W529" s="192"/>
      <c r="X529" s="192"/>
      <c r="Y529" s="192"/>
      <c r="Z529" s="192"/>
      <c r="AA529" s="192"/>
      <c r="BM529" s="90" t="s">
        <v>2148</v>
      </c>
      <c r="BN529" s="90" t="s">
        <v>3447</v>
      </c>
      <c r="BO529" s="90" t="s">
        <v>3575</v>
      </c>
    </row>
    <row r="530" spans="1:71" ht="57.6">
      <c r="A530" s="192">
        <v>529</v>
      </c>
      <c r="B530" s="193">
        <v>117808816</v>
      </c>
      <c r="C530" s="193">
        <v>1</v>
      </c>
      <c r="D530" s="193" t="s">
        <v>56</v>
      </c>
      <c r="E530" s="198">
        <v>45112</v>
      </c>
      <c r="F530" s="193" t="s">
        <v>4680</v>
      </c>
      <c r="G530" s="192"/>
      <c r="H530" s="192"/>
      <c r="I530" s="192"/>
      <c r="J530" s="192"/>
      <c r="K530" s="192"/>
      <c r="L530" s="192"/>
      <c r="M530" s="192"/>
      <c r="N530" s="192"/>
      <c r="O530" s="192"/>
      <c r="P530" s="196" t="s">
        <v>5478</v>
      </c>
      <c r="Q530" s="192"/>
      <c r="R530" s="192" t="s">
        <v>551</v>
      </c>
      <c r="S530" s="192"/>
      <c r="T530" s="192"/>
      <c r="U530" s="192"/>
      <c r="V530" s="192"/>
      <c r="W530" s="192"/>
      <c r="X530" s="192"/>
      <c r="Y530" s="192"/>
      <c r="Z530" s="192"/>
      <c r="AA530" s="192"/>
      <c r="BM530" s="90" t="s">
        <v>2490</v>
      </c>
    </row>
    <row r="531" spans="1:71" ht="57.6">
      <c r="A531" s="192">
        <v>530</v>
      </c>
      <c r="B531" s="193">
        <v>126954395</v>
      </c>
      <c r="C531" s="193">
        <v>1</v>
      </c>
      <c r="D531" s="193" t="s">
        <v>56</v>
      </c>
      <c r="E531" s="198">
        <v>45112</v>
      </c>
      <c r="F531" s="193" t="s">
        <v>4680</v>
      </c>
      <c r="G531" s="192"/>
      <c r="H531" s="192"/>
      <c r="I531" s="192"/>
      <c r="J531" s="192"/>
      <c r="K531" s="192"/>
      <c r="L531" s="192"/>
      <c r="M531" s="192"/>
      <c r="N531" s="192"/>
      <c r="O531" s="192"/>
      <c r="P531" s="196" t="s">
        <v>5740</v>
      </c>
      <c r="Q531" s="192"/>
      <c r="R531" s="192" t="s">
        <v>154</v>
      </c>
      <c r="S531" s="192" t="s">
        <v>671</v>
      </c>
      <c r="T531" s="192" t="s">
        <v>164</v>
      </c>
      <c r="U531" s="192"/>
      <c r="V531" s="192"/>
      <c r="W531" s="192"/>
      <c r="X531" s="192"/>
      <c r="Y531" s="192"/>
      <c r="Z531" s="192"/>
      <c r="AA531" s="192"/>
      <c r="BM531" s="90" t="s">
        <v>1976</v>
      </c>
      <c r="BN531" s="90" t="s">
        <v>2638</v>
      </c>
      <c r="BO531" s="90" t="s">
        <v>3411</v>
      </c>
      <c r="BP531" s="90" t="s">
        <v>5672</v>
      </c>
    </row>
    <row r="532" spans="1:71">
      <c r="A532" s="192">
        <v>531</v>
      </c>
      <c r="B532" s="193">
        <v>129698809</v>
      </c>
      <c r="C532" s="193">
        <v>4</v>
      </c>
      <c r="D532" s="193" t="s">
        <v>51</v>
      </c>
      <c r="E532" s="198">
        <v>45112</v>
      </c>
      <c r="F532" s="193" t="s">
        <v>4679</v>
      </c>
      <c r="G532" s="192"/>
      <c r="H532" s="192"/>
      <c r="I532" s="192"/>
      <c r="J532" s="192"/>
      <c r="K532" s="192"/>
      <c r="L532" s="192"/>
      <c r="M532" s="192"/>
      <c r="N532" s="192"/>
      <c r="O532" s="192"/>
      <c r="P532" s="196" t="s">
        <v>4417</v>
      </c>
      <c r="Q532" s="192"/>
      <c r="R532" s="192" t="s">
        <v>86</v>
      </c>
      <c r="S532" s="192"/>
      <c r="T532" s="192"/>
      <c r="U532" s="192"/>
      <c r="V532" s="192"/>
      <c r="W532" s="192"/>
      <c r="X532" s="192"/>
      <c r="Y532" s="192"/>
      <c r="Z532" s="192"/>
      <c r="AA532" s="192"/>
    </row>
    <row r="533" spans="1:71">
      <c r="A533" s="192">
        <v>532</v>
      </c>
      <c r="B533" s="193">
        <v>20000203</v>
      </c>
      <c r="C533" s="193">
        <v>4</v>
      </c>
      <c r="D533" s="193" t="s">
        <v>51</v>
      </c>
      <c r="E533" s="198">
        <v>45112</v>
      </c>
      <c r="F533" s="193" t="s">
        <v>4685</v>
      </c>
      <c r="G533" s="192"/>
      <c r="H533" s="192"/>
      <c r="I533" s="192"/>
      <c r="J533" s="192"/>
      <c r="K533" s="192"/>
      <c r="L533" s="192"/>
      <c r="M533" s="192"/>
      <c r="N533" s="192"/>
      <c r="O533" s="192"/>
      <c r="P533" s="196" t="s">
        <v>4418</v>
      </c>
      <c r="Q533" s="192"/>
      <c r="R533" s="192" t="s">
        <v>86</v>
      </c>
      <c r="S533" s="192"/>
      <c r="T533" s="192"/>
      <c r="U533" s="192"/>
      <c r="V533" s="192"/>
      <c r="W533" s="192"/>
      <c r="X533" s="192"/>
      <c r="Y533" s="192"/>
      <c r="Z533" s="192"/>
      <c r="AA533" s="192"/>
    </row>
    <row r="534" spans="1:71">
      <c r="A534" s="192">
        <v>533</v>
      </c>
      <c r="B534" s="193">
        <v>20000539</v>
      </c>
      <c r="C534" s="193">
        <v>4</v>
      </c>
      <c r="D534" s="193" t="s">
        <v>56</v>
      </c>
      <c r="E534" s="198">
        <v>45112</v>
      </c>
      <c r="F534" s="193" t="s">
        <v>4679</v>
      </c>
      <c r="G534" s="192"/>
      <c r="H534" s="192"/>
      <c r="I534" s="192"/>
      <c r="J534" s="192"/>
      <c r="K534" s="192"/>
      <c r="L534" s="192"/>
      <c r="M534" s="192"/>
      <c r="N534" s="192"/>
      <c r="O534" s="192"/>
      <c r="P534" s="196" t="s">
        <v>5741</v>
      </c>
      <c r="Q534" s="192"/>
      <c r="R534" s="192" t="s">
        <v>155</v>
      </c>
      <c r="S534" s="192"/>
      <c r="T534" s="192"/>
      <c r="U534" s="192"/>
      <c r="V534" s="192"/>
      <c r="W534" s="192"/>
      <c r="X534" s="192"/>
      <c r="Y534" s="192"/>
      <c r="Z534" s="192"/>
      <c r="AA534" s="192"/>
      <c r="BM534" s="90" t="s">
        <v>5697</v>
      </c>
    </row>
    <row r="535" spans="1:71" ht="57.6">
      <c r="A535" s="192">
        <v>534</v>
      </c>
      <c r="B535" s="193">
        <v>20000849</v>
      </c>
      <c r="C535" s="193">
        <v>1</v>
      </c>
      <c r="D535" s="193" t="s">
        <v>56</v>
      </c>
      <c r="E535" s="198">
        <v>45112</v>
      </c>
      <c r="F535" s="193" t="s">
        <v>4679</v>
      </c>
      <c r="G535" s="192"/>
      <c r="H535" s="192"/>
      <c r="I535" s="192"/>
      <c r="J535" s="192"/>
      <c r="K535" s="192"/>
      <c r="L535" s="192"/>
      <c r="M535" s="192"/>
      <c r="N535" s="192"/>
      <c r="O535" s="192"/>
      <c r="P535" s="196" t="s">
        <v>5621</v>
      </c>
      <c r="Q535" s="192"/>
      <c r="R535" s="192" t="s">
        <v>154</v>
      </c>
      <c r="S535" s="192" t="s">
        <v>166</v>
      </c>
      <c r="T535" s="192" t="s">
        <v>2141</v>
      </c>
      <c r="U535" s="192" t="s">
        <v>3127</v>
      </c>
      <c r="V535" s="192" t="s">
        <v>164</v>
      </c>
      <c r="W535" s="192" t="s">
        <v>2467</v>
      </c>
      <c r="X535" s="192"/>
      <c r="Y535" s="192"/>
      <c r="Z535" s="192"/>
      <c r="AA535" s="192"/>
      <c r="BM535" s="90" t="s">
        <v>1663</v>
      </c>
      <c r="BN535" s="90" t="s">
        <v>1859</v>
      </c>
      <c r="BO535" s="90" t="s">
        <v>5573</v>
      </c>
      <c r="BP535" s="90" t="s">
        <v>2817</v>
      </c>
      <c r="BQ535" s="90" t="s">
        <v>3851</v>
      </c>
      <c r="BR535" s="90" t="s">
        <v>1409</v>
      </c>
      <c r="BS535" s="90" t="s">
        <v>3086</v>
      </c>
    </row>
    <row r="536" spans="1:71" ht="43.2">
      <c r="A536" s="192">
        <v>535</v>
      </c>
      <c r="B536" s="193">
        <v>20000849</v>
      </c>
      <c r="C536" s="193">
        <v>3</v>
      </c>
      <c r="D536" s="193" t="s">
        <v>51</v>
      </c>
      <c r="E536" s="198">
        <v>45112</v>
      </c>
      <c r="F536" s="193" t="s">
        <v>4679</v>
      </c>
      <c r="G536" s="192"/>
      <c r="H536" s="192"/>
      <c r="I536" s="192"/>
      <c r="J536" s="192"/>
      <c r="K536" s="192"/>
      <c r="L536" s="192"/>
      <c r="M536" s="192"/>
      <c r="N536" s="192"/>
      <c r="O536" s="192"/>
      <c r="P536" s="196" t="s">
        <v>4975</v>
      </c>
      <c r="Q536" s="192"/>
      <c r="R536" s="192" t="s">
        <v>150</v>
      </c>
      <c r="S536" s="192"/>
      <c r="T536" s="192"/>
      <c r="U536" s="192"/>
      <c r="V536" s="192"/>
      <c r="W536" s="192"/>
      <c r="X536" s="192"/>
      <c r="Y536" s="192"/>
      <c r="Z536" s="192"/>
      <c r="AA536" s="192"/>
      <c r="BM536" s="90" t="s">
        <v>2112</v>
      </c>
    </row>
    <row r="537" spans="1:71">
      <c r="A537" s="192">
        <v>536</v>
      </c>
      <c r="B537" s="193">
        <v>61000092</v>
      </c>
      <c r="C537" s="193">
        <v>5</v>
      </c>
      <c r="D537" s="193" t="s">
        <v>51</v>
      </c>
      <c r="E537" s="198">
        <v>45109</v>
      </c>
      <c r="F537" s="193" t="s">
        <v>4680</v>
      </c>
      <c r="G537" s="192"/>
      <c r="H537" s="192"/>
      <c r="I537" s="192"/>
      <c r="J537" s="192"/>
      <c r="K537" s="192"/>
      <c r="L537" s="192"/>
      <c r="M537" s="192"/>
      <c r="N537" s="192"/>
      <c r="O537" s="192"/>
      <c r="P537" s="196" t="s">
        <v>5479</v>
      </c>
      <c r="Q537" s="192"/>
      <c r="R537" s="192" t="s">
        <v>551</v>
      </c>
      <c r="S537" s="192"/>
      <c r="T537" s="192"/>
      <c r="U537" s="192"/>
      <c r="V537" s="192"/>
      <c r="W537" s="192"/>
      <c r="X537" s="192"/>
      <c r="Y537" s="192"/>
      <c r="Z537" s="192"/>
      <c r="AA537" s="192"/>
      <c r="BM537" s="90" t="s">
        <v>2151</v>
      </c>
    </row>
    <row r="538" spans="1:71" ht="28.8">
      <c r="A538" s="192">
        <v>537</v>
      </c>
      <c r="B538" s="193">
        <v>61000092</v>
      </c>
      <c r="C538" s="193">
        <v>3</v>
      </c>
      <c r="D538" s="193" t="s">
        <v>56</v>
      </c>
      <c r="E538" s="198">
        <v>45109</v>
      </c>
      <c r="F538" s="193" t="s">
        <v>4680</v>
      </c>
      <c r="G538" s="192"/>
      <c r="H538" s="192"/>
      <c r="I538" s="192"/>
      <c r="J538" s="192"/>
      <c r="K538" s="192"/>
      <c r="L538" s="192"/>
      <c r="M538" s="192"/>
      <c r="N538" s="192"/>
      <c r="O538" s="192"/>
      <c r="P538" s="197" t="s">
        <v>5480</v>
      </c>
      <c r="Q538" s="192"/>
      <c r="R538" s="192" t="s">
        <v>2698</v>
      </c>
      <c r="S538" s="192" t="s">
        <v>3</v>
      </c>
      <c r="T538" s="192" t="s">
        <v>159</v>
      </c>
      <c r="U538" s="192" t="s">
        <v>655</v>
      </c>
      <c r="V538" s="192"/>
      <c r="W538" s="192"/>
      <c r="X538" s="192"/>
      <c r="Y538" s="192"/>
      <c r="Z538" s="192"/>
      <c r="AA538" s="192"/>
      <c r="BM538" s="90" t="s">
        <v>1611</v>
      </c>
      <c r="BN538" s="90" t="s">
        <v>1228</v>
      </c>
      <c r="BO538" s="90" t="s">
        <v>3769</v>
      </c>
      <c r="BP538" s="90" t="s">
        <v>1835</v>
      </c>
      <c r="BQ538" s="90" t="s">
        <v>3154</v>
      </c>
    </row>
    <row r="539" spans="1:71" ht="57.6">
      <c r="A539" s="192">
        <v>538</v>
      </c>
      <c r="B539" s="193">
        <v>71000093</v>
      </c>
      <c r="C539" s="193">
        <v>4</v>
      </c>
      <c r="D539" s="193" t="s">
        <v>56</v>
      </c>
      <c r="E539" s="198">
        <v>45109</v>
      </c>
      <c r="F539" s="193" t="s">
        <v>4679</v>
      </c>
      <c r="G539" s="192"/>
      <c r="H539" s="192"/>
      <c r="I539" s="192"/>
      <c r="J539" s="192"/>
      <c r="K539" s="192"/>
      <c r="L539" s="192"/>
      <c r="M539" s="192"/>
      <c r="N539" s="192"/>
      <c r="O539" s="192"/>
      <c r="P539" s="196" t="s">
        <v>4976</v>
      </c>
      <c r="Q539" s="192"/>
      <c r="R539" s="192" t="s">
        <v>154</v>
      </c>
      <c r="S539" s="192" t="s">
        <v>671</v>
      </c>
      <c r="T539" s="192" t="s">
        <v>164</v>
      </c>
      <c r="U539" s="192" t="s">
        <v>2467</v>
      </c>
      <c r="V539" s="192"/>
      <c r="W539" s="192"/>
      <c r="X539" s="192"/>
      <c r="Y539" s="192"/>
      <c r="Z539" s="192"/>
      <c r="AA539" s="192"/>
      <c r="BM539" s="90" t="s">
        <v>1817</v>
      </c>
      <c r="BN539" s="90" t="s">
        <v>3200</v>
      </c>
      <c r="BO539" s="90" t="s">
        <v>1412</v>
      </c>
      <c r="BP539" s="90" t="s">
        <v>2695</v>
      </c>
    </row>
    <row r="540" spans="1:71" ht="158.4">
      <c r="A540" s="192">
        <v>539</v>
      </c>
      <c r="B540" s="193">
        <v>72000000</v>
      </c>
      <c r="C540" s="193">
        <v>3</v>
      </c>
      <c r="D540" s="193" t="s">
        <v>56</v>
      </c>
      <c r="E540" s="198">
        <v>45109</v>
      </c>
      <c r="F540" s="193" t="s">
        <v>4679</v>
      </c>
      <c r="G540" s="192"/>
      <c r="H540" s="192"/>
      <c r="I540" s="192"/>
      <c r="J540" s="192"/>
      <c r="K540" s="192"/>
      <c r="L540" s="192"/>
      <c r="M540" s="192"/>
      <c r="N540" s="192"/>
      <c r="O540" s="192"/>
      <c r="P540" s="196" t="s">
        <v>5742</v>
      </c>
      <c r="Q540" s="192"/>
      <c r="R540" s="192" t="s">
        <v>551</v>
      </c>
      <c r="S540" s="192" t="s">
        <v>154</v>
      </c>
      <c r="T540" s="192" t="s">
        <v>155</v>
      </c>
      <c r="U540" s="192" t="s">
        <v>507</v>
      </c>
      <c r="V540" s="192" t="s">
        <v>2467</v>
      </c>
      <c r="W540" s="192"/>
      <c r="X540" s="192"/>
      <c r="Y540" s="192"/>
      <c r="Z540" s="192"/>
      <c r="AA540" s="192"/>
      <c r="BM540" s="90" t="s">
        <v>2169</v>
      </c>
      <c r="BN540" s="90" t="s">
        <v>1617</v>
      </c>
      <c r="BO540" s="90" t="s">
        <v>542</v>
      </c>
      <c r="BP540" s="90" t="s">
        <v>2804</v>
      </c>
      <c r="BQ540" s="90" t="s">
        <v>5375</v>
      </c>
      <c r="BR540" s="90" t="s">
        <v>3575</v>
      </c>
      <c r="BS540" s="90" t="s">
        <v>2695</v>
      </c>
    </row>
    <row r="541" spans="1:71" ht="28.8">
      <c r="A541" s="192">
        <v>540</v>
      </c>
      <c r="B541" s="193">
        <v>72000070</v>
      </c>
      <c r="C541" s="193">
        <v>4</v>
      </c>
      <c r="D541" s="193" t="s">
        <v>56</v>
      </c>
      <c r="E541" s="198">
        <v>45109</v>
      </c>
      <c r="F541" s="193" t="s">
        <v>4679</v>
      </c>
      <c r="G541" s="192"/>
      <c r="H541" s="192"/>
      <c r="I541" s="192"/>
      <c r="J541" s="192"/>
      <c r="K541" s="192"/>
      <c r="L541" s="192"/>
      <c r="M541" s="192"/>
      <c r="N541" s="192"/>
      <c r="O541" s="192"/>
      <c r="P541" s="196" t="s">
        <v>4977</v>
      </c>
      <c r="Q541" s="192"/>
      <c r="R541" s="192" t="s">
        <v>3127</v>
      </c>
      <c r="S541" s="192" t="s">
        <v>164</v>
      </c>
      <c r="T541" s="192" t="s">
        <v>2467</v>
      </c>
      <c r="U541" s="192"/>
      <c r="V541" s="192"/>
      <c r="W541" s="192"/>
      <c r="X541" s="192"/>
      <c r="Y541" s="192"/>
      <c r="Z541" s="192"/>
      <c r="AA541" s="192"/>
      <c r="BM541" s="90" t="s">
        <v>2817</v>
      </c>
      <c r="BN541" s="90" t="s">
        <v>1372</v>
      </c>
      <c r="BO541" s="90" t="s">
        <v>2695</v>
      </c>
    </row>
    <row r="542" spans="1:71" ht="43.2">
      <c r="A542" s="192">
        <v>541</v>
      </c>
      <c r="B542" s="193">
        <v>72000139</v>
      </c>
      <c r="C542" s="193">
        <v>4</v>
      </c>
      <c r="D542" s="193" t="s">
        <v>56</v>
      </c>
      <c r="E542" s="198">
        <v>45109</v>
      </c>
      <c r="F542" s="193" t="s">
        <v>4679</v>
      </c>
      <c r="G542" s="192"/>
      <c r="H542" s="192"/>
      <c r="I542" s="192"/>
      <c r="J542" s="192"/>
      <c r="K542" s="192"/>
      <c r="L542" s="192"/>
      <c r="M542" s="192"/>
      <c r="N542" s="192"/>
      <c r="O542" s="192"/>
      <c r="P542" s="196" t="s">
        <v>4978</v>
      </c>
      <c r="Q542" s="192"/>
      <c r="R542" s="192" t="s">
        <v>548</v>
      </c>
      <c r="S542" s="192" t="s">
        <v>2467</v>
      </c>
      <c r="T542" s="192"/>
      <c r="U542" s="192"/>
      <c r="V542" s="192"/>
      <c r="W542" s="192"/>
      <c r="X542" s="192"/>
      <c r="Y542" s="192"/>
      <c r="Z542" s="192"/>
      <c r="AA542" s="192"/>
      <c r="BM542" s="90" t="s">
        <v>1642</v>
      </c>
      <c r="BN542" s="90" t="s">
        <v>2695</v>
      </c>
    </row>
    <row r="543" spans="1:71">
      <c r="A543" s="192">
        <v>542</v>
      </c>
      <c r="B543" s="193">
        <v>72000182</v>
      </c>
      <c r="C543" s="193">
        <v>3</v>
      </c>
      <c r="D543" s="193" t="s">
        <v>56</v>
      </c>
      <c r="E543" s="198">
        <v>45109</v>
      </c>
      <c r="F543" s="193" t="s">
        <v>4680</v>
      </c>
      <c r="G543" s="192"/>
      <c r="H543" s="192"/>
      <c r="I543" s="192"/>
      <c r="J543" s="192"/>
      <c r="K543" s="192"/>
      <c r="L543" s="192"/>
      <c r="M543" s="192"/>
      <c r="N543" s="192"/>
      <c r="O543" s="192"/>
      <c r="P543" s="197" t="s">
        <v>4979</v>
      </c>
      <c r="Q543" s="192"/>
      <c r="R543" s="192" t="s">
        <v>3</v>
      </c>
      <c r="S543" s="192" t="s">
        <v>507</v>
      </c>
      <c r="T543" s="192"/>
      <c r="U543" s="192"/>
      <c r="V543" s="192"/>
      <c r="W543" s="192"/>
      <c r="X543" s="192"/>
      <c r="Y543" s="192"/>
      <c r="Z543" s="192"/>
      <c r="AA543" s="192"/>
      <c r="BM543" s="90" t="s">
        <v>1251</v>
      </c>
      <c r="BN543" s="90" t="s">
        <v>3575</v>
      </c>
    </row>
    <row r="544" spans="1:71">
      <c r="A544" s="192">
        <v>543</v>
      </c>
      <c r="B544" s="193">
        <v>99999972</v>
      </c>
      <c r="C544" s="193">
        <v>5</v>
      </c>
      <c r="D544" s="193" t="s">
        <v>56</v>
      </c>
      <c r="E544" s="198">
        <v>45109</v>
      </c>
      <c r="F544" s="193" t="s">
        <v>4679</v>
      </c>
      <c r="G544" s="192"/>
      <c r="H544" s="192"/>
      <c r="I544" s="192"/>
      <c r="J544" s="192"/>
      <c r="K544" s="192"/>
      <c r="L544" s="192"/>
      <c r="M544" s="192"/>
      <c r="N544" s="192"/>
      <c r="O544" s="192"/>
      <c r="P544" s="196" t="s">
        <v>4980</v>
      </c>
      <c r="Q544" s="192"/>
      <c r="R544" s="192" t="s">
        <v>2095</v>
      </c>
      <c r="S544" s="192"/>
      <c r="T544" s="192"/>
      <c r="U544" s="192"/>
      <c r="V544" s="192"/>
      <c r="W544" s="192"/>
      <c r="X544" s="192"/>
      <c r="Y544" s="192"/>
      <c r="Z544" s="192"/>
      <c r="AA544" s="192"/>
      <c r="BM544" s="90" t="s">
        <v>2246</v>
      </c>
    </row>
    <row r="545" spans="1:71" ht="57.6">
      <c r="A545" s="192">
        <v>544</v>
      </c>
      <c r="B545" s="193">
        <v>11732</v>
      </c>
      <c r="C545" s="193">
        <v>3</v>
      </c>
      <c r="D545" s="193" t="s">
        <v>56</v>
      </c>
      <c r="E545" s="198">
        <v>45109</v>
      </c>
      <c r="F545" s="193" t="s">
        <v>4679</v>
      </c>
      <c r="G545" s="192"/>
      <c r="H545" s="192"/>
      <c r="I545" s="192"/>
      <c r="J545" s="192"/>
      <c r="K545" s="192"/>
      <c r="L545" s="192"/>
      <c r="M545" s="192"/>
      <c r="N545" s="192"/>
      <c r="O545" s="192"/>
      <c r="P545" s="196" t="s">
        <v>4981</v>
      </c>
      <c r="Q545" s="192"/>
      <c r="R545" s="192" t="s">
        <v>2700</v>
      </c>
      <c r="S545" s="192" t="s">
        <v>507</v>
      </c>
      <c r="T545" s="192" t="s">
        <v>164</v>
      </c>
      <c r="U545" s="192"/>
      <c r="V545" s="192"/>
      <c r="W545" s="192"/>
      <c r="X545" s="192"/>
      <c r="Y545" s="192"/>
      <c r="Z545" s="192"/>
      <c r="AA545" s="192"/>
      <c r="BM545" s="90" t="s">
        <v>2680</v>
      </c>
      <c r="BN545" s="90" t="s">
        <v>3575</v>
      </c>
      <c r="BO545" s="90" t="s">
        <v>3463</v>
      </c>
      <c r="BP545" s="90" t="s">
        <v>216</v>
      </c>
    </row>
    <row r="546" spans="1:71" ht="28.8">
      <c r="A546" s="192">
        <v>545</v>
      </c>
      <c r="B546" s="193">
        <v>100896943</v>
      </c>
      <c r="C546" s="193">
        <v>3</v>
      </c>
      <c r="D546" s="193" t="s">
        <v>56</v>
      </c>
      <c r="E546" s="198">
        <v>45109</v>
      </c>
      <c r="F546" s="193" t="s">
        <v>4679</v>
      </c>
      <c r="G546" s="192"/>
      <c r="H546" s="192"/>
      <c r="I546" s="192"/>
      <c r="J546" s="192"/>
      <c r="K546" s="192"/>
      <c r="L546" s="192"/>
      <c r="M546" s="192"/>
      <c r="N546" s="192"/>
      <c r="O546" s="192"/>
      <c r="P546" s="196" t="s">
        <v>5743</v>
      </c>
      <c r="Q546" s="192"/>
      <c r="R546" s="192" t="s">
        <v>2097</v>
      </c>
      <c r="S546" s="192"/>
      <c r="T546" s="192"/>
      <c r="U546" s="192"/>
      <c r="V546" s="192"/>
      <c r="W546" s="192"/>
      <c r="X546" s="192"/>
      <c r="Y546" s="192"/>
      <c r="Z546" s="192"/>
      <c r="AA546" s="192"/>
      <c r="BM546" s="90" t="s">
        <v>5695</v>
      </c>
      <c r="BN546" s="90" t="s">
        <v>5694</v>
      </c>
      <c r="BO546" s="90" t="s">
        <v>5696</v>
      </c>
    </row>
    <row r="547" spans="1:71" ht="43.2">
      <c r="A547" s="192">
        <v>546</v>
      </c>
      <c r="B547" s="193">
        <v>104039144</v>
      </c>
      <c r="C547" s="193">
        <v>3</v>
      </c>
      <c r="D547" s="193" t="s">
        <v>56</v>
      </c>
      <c r="E547" s="198">
        <v>45109</v>
      </c>
      <c r="F547" s="193" t="s">
        <v>4682</v>
      </c>
      <c r="G547" s="192"/>
      <c r="H547" s="192"/>
      <c r="I547" s="192"/>
      <c r="J547" s="192"/>
      <c r="K547" s="192"/>
      <c r="L547" s="192"/>
      <c r="M547" s="192"/>
      <c r="N547" s="192"/>
      <c r="O547" s="192"/>
      <c r="P547" s="196" t="s">
        <v>5481</v>
      </c>
      <c r="Q547" s="192"/>
      <c r="R547" s="192" t="s">
        <v>551</v>
      </c>
      <c r="S547" s="192" t="s">
        <v>671</v>
      </c>
      <c r="T547" s="192"/>
      <c r="U547" s="192"/>
      <c r="V547" s="192"/>
      <c r="W547" s="192"/>
      <c r="X547" s="192"/>
      <c r="Y547" s="192"/>
      <c r="Z547" s="192"/>
      <c r="AA547" s="192"/>
      <c r="BM547" s="90" t="s">
        <v>2148</v>
      </c>
      <c r="BN547" s="90" t="s">
        <v>2505</v>
      </c>
    </row>
    <row r="548" spans="1:71">
      <c r="A548" s="192">
        <v>547</v>
      </c>
      <c r="B548" s="193">
        <v>104050760</v>
      </c>
      <c r="C548" s="193">
        <v>4</v>
      </c>
      <c r="D548" s="193" t="s">
        <v>51</v>
      </c>
      <c r="E548" s="198">
        <v>45109</v>
      </c>
      <c r="F548" s="193" t="s">
        <v>4679</v>
      </c>
      <c r="G548" s="192"/>
      <c r="H548" s="192"/>
      <c r="I548" s="192"/>
      <c r="J548" s="192"/>
      <c r="K548" s="192"/>
      <c r="L548" s="192"/>
      <c r="M548" s="192"/>
      <c r="N548" s="192"/>
      <c r="O548" s="192"/>
      <c r="P548" s="196" t="s">
        <v>4428</v>
      </c>
      <c r="Q548" s="192"/>
      <c r="R548" s="192" t="s">
        <v>86</v>
      </c>
      <c r="S548" s="192"/>
      <c r="T548" s="192"/>
      <c r="U548" s="192"/>
      <c r="V548" s="192"/>
      <c r="W548" s="192"/>
      <c r="X548" s="192"/>
      <c r="Y548" s="192"/>
      <c r="Z548" s="192"/>
      <c r="AA548" s="192"/>
    </row>
    <row r="549" spans="1:71" ht="28.8">
      <c r="A549" s="192">
        <v>548</v>
      </c>
      <c r="B549" s="193">
        <v>118143809</v>
      </c>
      <c r="C549" s="193">
        <v>1</v>
      </c>
      <c r="D549" s="193" t="s">
        <v>56</v>
      </c>
      <c r="E549" s="198">
        <v>45109</v>
      </c>
      <c r="F549" s="193" t="s">
        <v>4682</v>
      </c>
      <c r="G549" s="192"/>
      <c r="H549" s="192"/>
      <c r="I549" s="192"/>
      <c r="J549" s="192"/>
      <c r="K549" s="192"/>
      <c r="L549" s="192"/>
      <c r="M549" s="192"/>
      <c r="N549" s="192"/>
      <c r="O549" s="192"/>
      <c r="P549" s="196" t="s">
        <v>4982</v>
      </c>
      <c r="Q549" s="192"/>
      <c r="R549" s="192" t="s">
        <v>551</v>
      </c>
      <c r="S549" s="192" t="s">
        <v>164</v>
      </c>
      <c r="T549" s="192"/>
      <c r="U549" s="192"/>
      <c r="V549" s="192"/>
      <c r="W549" s="192"/>
      <c r="X549" s="192"/>
      <c r="Y549" s="192"/>
      <c r="Z549" s="192"/>
      <c r="AA549" s="192"/>
      <c r="BM549" s="90" t="s">
        <v>2167</v>
      </c>
      <c r="BN549" s="90" t="s">
        <v>3458</v>
      </c>
    </row>
    <row r="550" spans="1:71" ht="43.2">
      <c r="A550" s="192">
        <v>549</v>
      </c>
      <c r="B550" s="193">
        <v>118351329</v>
      </c>
      <c r="C550" s="193">
        <v>3</v>
      </c>
      <c r="D550" s="193" t="s">
        <v>56</v>
      </c>
      <c r="E550" s="198">
        <v>45109</v>
      </c>
      <c r="F550" s="193" t="s">
        <v>4679</v>
      </c>
      <c r="G550" s="192"/>
      <c r="H550" s="192"/>
      <c r="I550" s="192"/>
      <c r="J550" s="192"/>
      <c r="K550" s="192"/>
      <c r="L550" s="192"/>
      <c r="M550" s="192"/>
      <c r="N550" s="192"/>
      <c r="O550" s="192"/>
      <c r="P550" s="196" t="s">
        <v>4983</v>
      </c>
      <c r="Q550" s="192"/>
      <c r="R550" s="192" t="s">
        <v>518</v>
      </c>
      <c r="S550" s="192" t="s">
        <v>154</v>
      </c>
      <c r="T550" s="192" t="s">
        <v>155</v>
      </c>
      <c r="U550" s="192" t="s">
        <v>3123</v>
      </c>
      <c r="V550" s="192" t="s">
        <v>3127</v>
      </c>
      <c r="W550" s="192" t="s">
        <v>164</v>
      </c>
      <c r="X550" s="192"/>
      <c r="Y550" s="192"/>
      <c r="Z550" s="192"/>
      <c r="AA550" s="192"/>
      <c r="BM550" s="90" t="s">
        <v>2812</v>
      </c>
      <c r="BN550" s="90" t="s">
        <v>1620</v>
      </c>
      <c r="BO550" s="90" t="s">
        <v>3583</v>
      </c>
      <c r="BP550" s="90" t="s">
        <v>3126</v>
      </c>
      <c r="BQ550" s="90" t="s">
        <v>3394</v>
      </c>
      <c r="BR550" s="90" t="s">
        <v>2768</v>
      </c>
    </row>
    <row r="551" spans="1:71" ht="129.6">
      <c r="A551" s="192">
        <v>550</v>
      </c>
      <c r="B551" s="193">
        <v>118388040</v>
      </c>
      <c r="C551" s="193">
        <v>1</v>
      </c>
      <c r="D551" s="193" t="s">
        <v>56</v>
      </c>
      <c r="E551" s="198">
        <v>45109</v>
      </c>
      <c r="F551" s="193" t="s">
        <v>4681</v>
      </c>
      <c r="G551" s="192"/>
      <c r="H551" s="192"/>
      <c r="I551" s="192"/>
      <c r="J551" s="192"/>
      <c r="K551" s="192"/>
      <c r="L551" s="192"/>
      <c r="M551" s="192"/>
      <c r="N551" s="192"/>
      <c r="O551" s="192"/>
      <c r="P551" s="196" t="s">
        <v>4984</v>
      </c>
      <c r="Q551" s="192"/>
      <c r="R551" s="192" t="s">
        <v>174</v>
      </c>
      <c r="S551" s="192" t="s">
        <v>154</v>
      </c>
      <c r="T551" s="192" t="s">
        <v>671</v>
      </c>
      <c r="U551" s="192" t="s">
        <v>155</v>
      </c>
      <c r="V551" s="192" t="s">
        <v>507</v>
      </c>
      <c r="W551" s="192"/>
      <c r="X551" s="192"/>
      <c r="Y551" s="192"/>
      <c r="Z551" s="192"/>
      <c r="AA551" s="192"/>
      <c r="BM551" s="90" t="s">
        <v>1777</v>
      </c>
      <c r="BN551" s="90" t="s">
        <v>506</v>
      </c>
      <c r="BO551" s="90" t="s">
        <v>2563</v>
      </c>
      <c r="BP551" s="90" t="s">
        <v>3012</v>
      </c>
      <c r="BQ551" s="90" t="s">
        <v>3575</v>
      </c>
    </row>
    <row r="552" spans="1:71" ht="43.2">
      <c r="A552" s="192">
        <v>551</v>
      </c>
      <c r="B552" s="193">
        <v>131106049</v>
      </c>
      <c r="C552" s="193">
        <v>2</v>
      </c>
      <c r="D552" s="193" t="s">
        <v>56</v>
      </c>
      <c r="E552" s="198">
        <v>45109</v>
      </c>
      <c r="F552" s="193" t="s">
        <v>4679</v>
      </c>
      <c r="G552" s="192"/>
      <c r="H552" s="192"/>
      <c r="I552" s="192"/>
      <c r="J552" s="192"/>
      <c r="K552" s="192"/>
      <c r="L552" s="192"/>
      <c r="M552" s="192"/>
      <c r="N552" s="192"/>
      <c r="O552" s="192"/>
      <c r="P552" s="197" t="s">
        <v>5482</v>
      </c>
      <c r="Q552" s="192"/>
      <c r="R552" s="192" t="s">
        <v>154</v>
      </c>
      <c r="S552" s="192" t="s">
        <v>150</v>
      </c>
      <c r="T552" s="192" t="s">
        <v>155</v>
      </c>
      <c r="U552" s="192" t="s">
        <v>164</v>
      </c>
      <c r="V552" s="192" t="s">
        <v>655</v>
      </c>
      <c r="W552" s="192" t="s">
        <v>2467</v>
      </c>
      <c r="X552" s="192"/>
      <c r="Y552" s="192"/>
      <c r="Z552" s="192"/>
      <c r="AA552" s="192"/>
      <c r="BM552" s="90" t="s">
        <v>1952</v>
      </c>
      <c r="BN552" s="90" t="s">
        <v>2766</v>
      </c>
      <c r="BO552" s="90" t="s">
        <v>2804</v>
      </c>
      <c r="BP552" s="90" t="s">
        <v>3463</v>
      </c>
      <c r="BQ552" s="90" t="s">
        <v>216</v>
      </c>
      <c r="BR552" s="90" t="s">
        <v>1835</v>
      </c>
      <c r="BS552" s="90" t="s">
        <v>173</v>
      </c>
    </row>
    <row r="553" spans="1:71">
      <c r="A553" s="192">
        <v>552</v>
      </c>
      <c r="B553" s="193">
        <v>133465047</v>
      </c>
      <c r="C553" s="193">
        <v>2</v>
      </c>
      <c r="D553" s="193" t="s">
        <v>56</v>
      </c>
      <c r="E553" s="198">
        <v>45109</v>
      </c>
      <c r="F553" s="193" t="s">
        <v>4680</v>
      </c>
      <c r="G553" s="192"/>
      <c r="H553" s="192"/>
      <c r="I553" s="192"/>
      <c r="J553" s="192"/>
      <c r="K553" s="192"/>
      <c r="L553" s="192"/>
      <c r="M553" s="192"/>
      <c r="N553" s="192"/>
      <c r="O553" s="192"/>
      <c r="P553" s="196" t="s">
        <v>4985</v>
      </c>
      <c r="Q553" s="192"/>
      <c r="R553" s="192" t="s">
        <v>150</v>
      </c>
      <c r="S553" s="192"/>
      <c r="T553" s="192"/>
      <c r="U553" s="192"/>
      <c r="V553" s="192"/>
      <c r="W553" s="192"/>
      <c r="X553" s="192"/>
      <c r="Y553" s="192"/>
      <c r="Z553" s="192"/>
      <c r="AA553" s="192"/>
      <c r="BM553" s="90" t="s">
        <v>1795</v>
      </c>
    </row>
    <row r="554" spans="1:71" ht="28.8">
      <c r="A554" s="192">
        <v>553</v>
      </c>
      <c r="B554" s="193">
        <v>20000650</v>
      </c>
      <c r="C554" s="193">
        <v>3</v>
      </c>
      <c r="D554" s="193" t="s">
        <v>51</v>
      </c>
      <c r="E554" s="198">
        <v>45109</v>
      </c>
      <c r="F554" s="193" t="s">
        <v>4679</v>
      </c>
      <c r="G554" s="192"/>
      <c r="H554" s="192"/>
      <c r="I554" s="192"/>
      <c r="J554" s="192"/>
      <c r="K554" s="192"/>
      <c r="L554" s="192"/>
      <c r="M554" s="192"/>
      <c r="N554" s="192"/>
      <c r="O554" s="192"/>
      <c r="P554" s="196" t="s">
        <v>5170</v>
      </c>
      <c r="Q554" s="192"/>
      <c r="R554" s="192" t="s">
        <v>155</v>
      </c>
      <c r="S554" s="192" t="s">
        <v>507</v>
      </c>
      <c r="T554" s="192"/>
      <c r="U554" s="192"/>
      <c r="V554" s="192"/>
      <c r="W554" s="192"/>
      <c r="X554" s="192"/>
      <c r="Y554" s="192"/>
      <c r="Z554" s="192"/>
      <c r="AA554" s="192"/>
      <c r="BM554" s="90" t="s">
        <v>5153</v>
      </c>
      <c r="BN554" s="90" t="s">
        <v>3575</v>
      </c>
    </row>
    <row r="555" spans="1:71" ht="28.8">
      <c r="A555" s="192">
        <v>554</v>
      </c>
      <c r="B555" s="193">
        <v>200033657</v>
      </c>
      <c r="C555" s="193">
        <v>5</v>
      </c>
      <c r="D555" s="193" t="s">
        <v>56</v>
      </c>
      <c r="E555" s="198">
        <v>45109</v>
      </c>
      <c r="F555" s="193" t="s">
        <v>4680</v>
      </c>
      <c r="G555" s="192"/>
      <c r="H555" s="192"/>
      <c r="I555" s="192"/>
      <c r="J555" s="192"/>
      <c r="K555" s="192"/>
      <c r="L555" s="192"/>
      <c r="M555" s="192"/>
      <c r="N555" s="192"/>
      <c r="O555" s="192"/>
      <c r="P555" s="196" t="s">
        <v>4986</v>
      </c>
      <c r="Q555" s="192"/>
      <c r="R555" s="192" t="s">
        <v>507</v>
      </c>
      <c r="S555" s="192"/>
      <c r="T555" s="192"/>
      <c r="U555" s="192"/>
      <c r="V555" s="192"/>
      <c r="W555" s="192"/>
      <c r="X555" s="192"/>
      <c r="Y555" s="192"/>
      <c r="Z555" s="192"/>
      <c r="AA555" s="192"/>
      <c r="BM555" s="90" t="s">
        <v>3575</v>
      </c>
    </row>
    <row r="556" spans="1:71">
      <c r="A556" s="192">
        <v>555</v>
      </c>
      <c r="B556" s="193">
        <v>200268175</v>
      </c>
      <c r="C556" s="193">
        <v>1</v>
      </c>
      <c r="D556" s="193" t="s">
        <v>56</v>
      </c>
      <c r="E556" s="198">
        <v>45109</v>
      </c>
      <c r="F556" s="193" t="s">
        <v>4682</v>
      </c>
      <c r="G556" s="192"/>
      <c r="H556" s="192"/>
      <c r="I556" s="192"/>
      <c r="J556" s="192"/>
      <c r="K556" s="192"/>
      <c r="L556" s="192"/>
      <c r="M556" s="192"/>
      <c r="N556" s="192"/>
      <c r="O556" s="192"/>
      <c r="P556" s="197" t="s">
        <v>4987</v>
      </c>
      <c r="Q556" s="192"/>
      <c r="R556" s="192" t="s">
        <v>154</v>
      </c>
      <c r="S556" s="192" t="s">
        <v>507</v>
      </c>
      <c r="T556" s="192"/>
      <c r="U556" s="192"/>
      <c r="V556" s="192"/>
      <c r="W556" s="192"/>
      <c r="X556" s="192"/>
      <c r="Y556" s="192"/>
      <c r="Z556" s="192"/>
      <c r="AA556" s="192"/>
      <c r="BM556" s="90" t="s">
        <v>1702</v>
      </c>
      <c r="BN556" s="90" t="s">
        <v>3575</v>
      </c>
    </row>
    <row r="557" spans="1:71" ht="43.2">
      <c r="A557" s="192">
        <v>556</v>
      </c>
      <c r="B557" s="193">
        <v>200333457</v>
      </c>
      <c r="C557" s="193">
        <v>2</v>
      </c>
      <c r="D557" s="193" t="s">
        <v>56</v>
      </c>
      <c r="E557" s="198">
        <v>45109</v>
      </c>
      <c r="F557" s="193" t="s">
        <v>4679</v>
      </c>
      <c r="G557" s="192"/>
      <c r="H557" s="192"/>
      <c r="I557" s="192"/>
      <c r="J557" s="192"/>
      <c r="K557" s="192"/>
      <c r="L557" s="192"/>
      <c r="M557" s="192"/>
      <c r="N557" s="192"/>
      <c r="O557" s="192"/>
      <c r="P557" s="196" t="s">
        <v>5483</v>
      </c>
      <c r="Q557" s="192"/>
      <c r="R557" s="192" t="s">
        <v>174</v>
      </c>
      <c r="S557" s="192" t="s">
        <v>154</v>
      </c>
      <c r="T557" s="192" t="s">
        <v>150</v>
      </c>
      <c r="U557" s="192" t="s">
        <v>507</v>
      </c>
      <c r="V557" s="192"/>
      <c r="W557" s="192"/>
      <c r="X557" s="192"/>
      <c r="Y557" s="192"/>
      <c r="Z557" s="192"/>
      <c r="AA557" s="192"/>
      <c r="BM557" s="90" t="s">
        <v>1777</v>
      </c>
      <c r="BN557" s="90" t="s">
        <v>2069</v>
      </c>
      <c r="BO557" s="90" t="s">
        <v>543</v>
      </c>
      <c r="BP557" s="90" t="s">
        <v>3575</v>
      </c>
    </row>
    <row r="558" spans="1:71" ht="28.8">
      <c r="A558" s="192">
        <v>557</v>
      </c>
      <c r="B558" s="193">
        <v>200387551</v>
      </c>
      <c r="C558" s="193">
        <v>3</v>
      </c>
      <c r="D558" s="193" t="s">
        <v>51</v>
      </c>
      <c r="E558" s="198">
        <v>45109</v>
      </c>
      <c r="F558" s="193" t="s">
        <v>4679</v>
      </c>
      <c r="G558" s="192"/>
      <c r="H558" s="192"/>
      <c r="I558" s="192"/>
      <c r="J558" s="192"/>
      <c r="K558" s="192"/>
      <c r="L558" s="192"/>
      <c r="M558" s="192"/>
      <c r="N558" s="192"/>
      <c r="O558" s="192"/>
      <c r="P558" s="196" t="s">
        <v>4988</v>
      </c>
      <c r="Q558" s="192"/>
      <c r="R558" s="192" t="s">
        <v>671</v>
      </c>
      <c r="S558" s="192"/>
      <c r="T558" s="192"/>
      <c r="U558" s="192"/>
      <c r="V558" s="192"/>
      <c r="W558" s="192"/>
      <c r="X558" s="192"/>
      <c r="Y558" s="192"/>
      <c r="Z558" s="192"/>
      <c r="AA558" s="192"/>
      <c r="BM558" s="90" t="s">
        <v>2607</v>
      </c>
    </row>
    <row r="559" spans="1:71" ht="28.8">
      <c r="A559" s="192">
        <v>558</v>
      </c>
      <c r="B559" s="193">
        <v>200826917</v>
      </c>
      <c r="C559" s="193">
        <v>5</v>
      </c>
      <c r="D559" s="193" t="s">
        <v>56</v>
      </c>
      <c r="E559" s="198">
        <v>45109</v>
      </c>
      <c r="F559" s="193" t="s">
        <v>4679</v>
      </c>
      <c r="G559" s="192"/>
      <c r="H559" s="192"/>
      <c r="I559" s="192"/>
      <c r="J559" s="192"/>
      <c r="K559" s="192"/>
      <c r="L559" s="192"/>
      <c r="M559" s="192"/>
      <c r="N559" s="192"/>
      <c r="O559" s="192"/>
      <c r="P559" s="196" t="s">
        <v>4989</v>
      </c>
      <c r="Q559" s="192"/>
      <c r="R559" s="192" t="s">
        <v>154</v>
      </c>
      <c r="S559" s="192"/>
      <c r="T559" s="192"/>
      <c r="U559" s="192"/>
      <c r="V559" s="192"/>
      <c r="W559" s="192"/>
      <c r="X559" s="192"/>
      <c r="Y559" s="192"/>
      <c r="Z559" s="192"/>
      <c r="AA559" s="192"/>
      <c r="BM559" s="90" t="s">
        <v>1570</v>
      </c>
      <c r="BN559" s="90" t="s">
        <v>1657</v>
      </c>
    </row>
    <row r="560" spans="1:71" ht="28.8">
      <c r="A560" s="192">
        <v>559</v>
      </c>
      <c r="B560" s="193">
        <v>200826917</v>
      </c>
      <c r="C560" s="193">
        <v>4</v>
      </c>
      <c r="D560" s="193" t="s">
        <v>51</v>
      </c>
      <c r="E560" s="198">
        <v>45109</v>
      </c>
      <c r="F560" s="193" t="s">
        <v>4679</v>
      </c>
      <c r="G560" s="192"/>
      <c r="H560" s="192"/>
      <c r="I560" s="192"/>
      <c r="J560" s="192"/>
      <c r="K560" s="192"/>
      <c r="L560" s="192"/>
      <c r="M560" s="192"/>
      <c r="N560" s="192"/>
      <c r="O560" s="192"/>
      <c r="P560" s="196" t="s">
        <v>4990</v>
      </c>
      <c r="Q560" s="192"/>
      <c r="R560" s="192" t="s">
        <v>164</v>
      </c>
      <c r="S560" s="192" t="s">
        <v>2467</v>
      </c>
      <c r="T560" s="192"/>
      <c r="U560" s="192"/>
      <c r="V560" s="192"/>
      <c r="W560" s="192"/>
      <c r="X560" s="192"/>
      <c r="Y560" s="192"/>
      <c r="Z560" s="192"/>
      <c r="AA560" s="192"/>
      <c r="BM560" s="90" t="s">
        <v>216</v>
      </c>
      <c r="BN560" s="90" t="s">
        <v>191</v>
      </c>
    </row>
    <row r="561" spans="1:74" ht="100.8">
      <c r="A561" s="192">
        <v>560</v>
      </c>
      <c r="B561" s="193">
        <v>200884070</v>
      </c>
      <c r="C561" s="193">
        <v>2</v>
      </c>
      <c r="D561" s="193" t="s">
        <v>51</v>
      </c>
      <c r="E561" s="198">
        <v>45109</v>
      </c>
      <c r="F561" s="193" t="s">
        <v>4679</v>
      </c>
      <c r="G561" s="192"/>
      <c r="H561" s="192"/>
      <c r="I561" s="192"/>
      <c r="J561" s="192"/>
      <c r="K561" s="192"/>
      <c r="L561" s="192"/>
      <c r="M561" s="192"/>
      <c r="N561" s="192"/>
      <c r="O561" s="192"/>
      <c r="P561" s="196" t="s">
        <v>5744</v>
      </c>
      <c r="Q561" s="192"/>
      <c r="R561" s="192" t="s">
        <v>151</v>
      </c>
      <c r="S561" s="192" t="s">
        <v>164</v>
      </c>
      <c r="T561" s="192" t="s">
        <v>193</v>
      </c>
      <c r="U561" s="192"/>
      <c r="V561" s="192"/>
      <c r="W561" s="192"/>
      <c r="X561" s="192"/>
      <c r="Y561" s="192"/>
      <c r="Z561" s="192"/>
      <c r="AA561" s="192"/>
      <c r="BM561" s="90" t="s">
        <v>861</v>
      </c>
      <c r="BN561" s="90" t="s">
        <v>3354</v>
      </c>
      <c r="BO561" s="90" t="s">
        <v>784</v>
      </c>
    </row>
    <row r="562" spans="1:74" ht="28.8">
      <c r="A562" s="192">
        <v>561</v>
      </c>
      <c r="B562" s="193">
        <v>200884070</v>
      </c>
      <c r="C562" s="193">
        <v>4</v>
      </c>
      <c r="D562" s="193" t="s">
        <v>51</v>
      </c>
      <c r="E562" s="198">
        <v>45109</v>
      </c>
      <c r="F562" s="193" t="s">
        <v>4679</v>
      </c>
      <c r="G562" s="192"/>
      <c r="H562" s="192"/>
      <c r="I562" s="192"/>
      <c r="J562" s="192"/>
      <c r="K562" s="192"/>
      <c r="L562" s="192"/>
      <c r="M562" s="192"/>
      <c r="N562" s="192"/>
      <c r="O562" s="192"/>
      <c r="P562" s="196" t="s">
        <v>4991</v>
      </c>
      <c r="Q562" s="192"/>
      <c r="R562" s="192" t="s">
        <v>166</v>
      </c>
      <c r="S562" s="192" t="s">
        <v>507</v>
      </c>
      <c r="T562" s="192"/>
      <c r="U562" s="192"/>
      <c r="V562" s="192"/>
      <c r="W562" s="192"/>
      <c r="X562" s="192"/>
      <c r="Y562" s="192"/>
      <c r="Z562" s="192"/>
      <c r="AA562" s="192"/>
      <c r="BM562" s="90" t="s">
        <v>1859</v>
      </c>
      <c r="BN562" s="90" t="s">
        <v>3575</v>
      </c>
    </row>
    <row r="563" spans="1:74">
      <c r="A563" s="192">
        <v>562</v>
      </c>
      <c r="B563" s="193">
        <v>200884070</v>
      </c>
      <c r="C563" s="193">
        <v>4</v>
      </c>
      <c r="D563" s="193" t="s">
        <v>51</v>
      </c>
      <c r="E563" s="198">
        <v>45109</v>
      </c>
      <c r="F563" s="193" t="s">
        <v>4679</v>
      </c>
      <c r="G563" s="192"/>
      <c r="H563" s="192"/>
      <c r="I563" s="192"/>
      <c r="J563" s="192"/>
      <c r="K563" s="192"/>
      <c r="L563" s="192"/>
      <c r="M563" s="192"/>
      <c r="N563" s="192"/>
      <c r="O563" s="192"/>
      <c r="P563" s="196" t="s">
        <v>4440</v>
      </c>
      <c r="Q563" s="192"/>
      <c r="R563" s="192" t="s">
        <v>86</v>
      </c>
      <c r="S563" s="192"/>
      <c r="T563" s="192"/>
      <c r="U563" s="192"/>
      <c r="V563" s="192"/>
      <c r="W563" s="192"/>
      <c r="X563" s="192"/>
      <c r="Y563" s="192"/>
      <c r="Z563" s="192"/>
      <c r="AA563" s="192"/>
    </row>
    <row r="564" spans="1:74" ht="57.6">
      <c r="A564" s="192">
        <v>563</v>
      </c>
      <c r="B564" s="193">
        <v>200884523</v>
      </c>
      <c r="C564" s="193">
        <v>4</v>
      </c>
      <c r="D564" s="193" t="s">
        <v>51</v>
      </c>
      <c r="E564" s="198">
        <v>45109</v>
      </c>
      <c r="F564" s="193" t="s">
        <v>4679</v>
      </c>
      <c r="G564" s="192"/>
      <c r="H564" s="192"/>
      <c r="I564" s="192"/>
      <c r="J564" s="192"/>
      <c r="K564" s="192"/>
      <c r="L564" s="192"/>
      <c r="M564" s="192"/>
      <c r="N564" s="192"/>
      <c r="O564" s="192"/>
      <c r="P564" s="196" t="s">
        <v>4992</v>
      </c>
      <c r="Q564" s="192"/>
      <c r="R564" s="192" t="s">
        <v>150</v>
      </c>
      <c r="S564" s="192" t="s">
        <v>164</v>
      </c>
      <c r="T564" s="192" t="s">
        <v>2467</v>
      </c>
      <c r="U564" s="192"/>
      <c r="V564" s="192"/>
      <c r="W564" s="192"/>
      <c r="X564" s="192"/>
      <c r="Y564" s="192"/>
      <c r="Z564" s="192"/>
      <c r="AA564" s="192"/>
      <c r="BM564" s="90" t="s">
        <v>2112</v>
      </c>
      <c r="BN564" s="90" t="s">
        <v>1940</v>
      </c>
      <c r="BO564" s="90" t="s">
        <v>3458</v>
      </c>
      <c r="BP564" s="90" t="s">
        <v>191</v>
      </c>
      <c r="BQ564" s="90" t="s">
        <v>2695</v>
      </c>
      <c r="BR564" s="90" t="s">
        <v>173</v>
      </c>
    </row>
    <row r="565" spans="1:74">
      <c r="A565" s="192">
        <v>564</v>
      </c>
      <c r="B565" s="193">
        <v>200884523</v>
      </c>
      <c r="C565" s="193">
        <v>4</v>
      </c>
      <c r="D565" s="193" t="s">
        <v>51</v>
      </c>
      <c r="E565" s="198">
        <v>45109</v>
      </c>
      <c r="F565" s="193" t="s">
        <v>4679</v>
      </c>
      <c r="G565" s="192"/>
      <c r="H565" s="192"/>
      <c r="I565" s="192"/>
      <c r="J565" s="192"/>
      <c r="K565" s="192"/>
      <c r="L565" s="192"/>
      <c r="M565" s="192"/>
      <c r="N565" s="192"/>
      <c r="O565" s="192"/>
      <c r="P565" s="196" t="s">
        <v>4442</v>
      </c>
      <c r="Q565" s="192"/>
      <c r="R565" s="192" t="s">
        <v>86</v>
      </c>
      <c r="S565" s="192"/>
      <c r="T565" s="192"/>
      <c r="U565" s="192"/>
      <c r="V565" s="192"/>
      <c r="W565" s="192"/>
      <c r="X565" s="192"/>
      <c r="Y565" s="192"/>
      <c r="Z565" s="192"/>
      <c r="AA565" s="192"/>
    </row>
    <row r="566" spans="1:74" ht="129.6">
      <c r="A566" s="192">
        <v>565</v>
      </c>
      <c r="B566" s="193">
        <v>40000154</v>
      </c>
      <c r="C566" s="193">
        <v>3</v>
      </c>
      <c r="D566" s="193" t="s">
        <v>56</v>
      </c>
      <c r="E566" s="198">
        <v>45109</v>
      </c>
      <c r="F566" s="193" t="s">
        <v>4679</v>
      </c>
      <c r="G566" s="192"/>
      <c r="H566" s="192"/>
      <c r="I566" s="192"/>
      <c r="J566" s="192"/>
      <c r="K566" s="192"/>
      <c r="L566" s="192"/>
      <c r="M566" s="192"/>
      <c r="N566" s="192"/>
      <c r="O566" s="192"/>
      <c r="P566" s="196" t="s">
        <v>4993</v>
      </c>
      <c r="Q566" s="192"/>
      <c r="R566" s="192" t="s">
        <v>151</v>
      </c>
      <c r="S566" s="192" t="s">
        <v>551</v>
      </c>
      <c r="T566" s="192" t="s">
        <v>154</v>
      </c>
      <c r="U566" s="192" t="s">
        <v>165</v>
      </c>
      <c r="V566" s="192" t="s">
        <v>3127</v>
      </c>
      <c r="W566" s="192" t="s">
        <v>507</v>
      </c>
      <c r="X566" s="192" t="s">
        <v>164</v>
      </c>
      <c r="Y566" s="192" t="s">
        <v>2467</v>
      </c>
      <c r="Z566" s="192"/>
      <c r="AA566" s="192"/>
      <c r="BM566" s="90" t="s">
        <v>928</v>
      </c>
      <c r="BN566" s="90" t="s">
        <v>2153</v>
      </c>
      <c r="BO566" s="90" t="s">
        <v>1657</v>
      </c>
      <c r="BP566" s="90" t="s">
        <v>1952</v>
      </c>
      <c r="BQ566" s="90" t="s">
        <v>1463</v>
      </c>
      <c r="BR566" s="90" t="s">
        <v>2817</v>
      </c>
      <c r="BS566" s="90" t="s">
        <v>3575</v>
      </c>
      <c r="BT566" s="90" t="s">
        <v>1379</v>
      </c>
      <c r="BU566" s="90" t="s">
        <v>1391</v>
      </c>
      <c r="BV566" s="90" t="s">
        <v>2695</v>
      </c>
    </row>
    <row r="567" spans="1:74" ht="28.8">
      <c r="A567" s="192">
        <v>566</v>
      </c>
      <c r="B567" s="193">
        <v>40000353</v>
      </c>
      <c r="C567" s="193">
        <v>4</v>
      </c>
      <c r="D567" s="193" t="s">
        <v>51</v>
      </c>
      <c r="E567" s="198">
        <v>45109</v>
      </c>
      <c r="F567" s="193" t="s">
        <v>4680</v>
      </c>
      <c r="G567" s="192"/>
      <c r="H567" s="192"/>
      <c r="I567" s="192"/>
      <c r="J567" s="192"/>
      <c r="K567" s="192"/>
      <c r="L567" s="192"/>
      <c r="M567" s="192"/>
      <c r="N567" s="192"/>
      <c r="O567" s="192"/>
      <c r="P567" s="196" t="s">
        <v>5745</v>
      </c>
      <c r="Q567" s="192"/>
      <c r="R567" s="192" t="s">
        <v>507</v>
      </c>
      <c r="S567" s="192"/>
      <c r="T567" s="192"/>
      <c r="U567" s="192"/>
      <c r="V567" s="192"/>
      <c r="W567" s="192"/>
      <c r="X567" s="192"/>
      <c r="Y567" s="192"/>
      <c r="Z567" s="192"/>
      <c r="AA567" s="192"/>
      <c r="BM567" s="90" t="s">
        <v>3575</v>
      </c>
    </row>
    <row r="568" spans="1:74" ht="86.4">
      <c r="A568" s="192">
        <v>567</v>
      </c>
      <c r="B568" s="193">
        <v>40000385</v>
      </c>
      <c r="C568" s="193">
        <v>5</v>
      </c>
      <c r="D568" s="193" t="s">
        <v>51</v>
      </c>
      <c r="E568" s="198">
        <v>45109</v>
      </c>
      <c r="F568" s="193" t="s">
        <v>4680</v>
      </c>
      <c r="G568" s="192"/>
      <c r="H568" s="192"/>
      <c r="I568" s="192"/>
      <c r="J568" s="192"/>
      <c r="K568" s="192"/>
      <c r="L568" s="192"/>
      <c r="M568" s="192"/>
      <c r="N568" s="192"/>
      <c r="O568" s="192"/>
      <c r="P568" s="196" t="s">
        <v>4994</v>
      </c>
      <c r="Q568" s="192"/>
      <c r="R568" s="192" t="s">
        <v>154</v>
      </c>
      <c r="S568" s="192" t="s">
        <v>671</v>
      </c>
      <c r="T568" s="192" t="s">
        <v>655</v>
      </c>
      <c r="U568" s="192"/>
      <c r="V568" s="192"/>
      <c r="W568" s="192"/>
      <c r="X568" s="192"/>
      <c r="Y568" s="192"/>
      <c r="Z568" s="192"/>
      <c r="AA568" s="192"/>
      <c r="BM568" s="90" t="s">
        <v>1656</v>
      </c>
      <c r="BN568" s="90" t="s">
        <v>175</v>
      </c>
      <c r="BO568" s="90" t="s">
        <v>1835</v>
      </c>
      <c r="BP568" s="90" t="s">
        <v>3154</v>
      </c>
    </row>
    <row r="569" spans="1:74">
      <c r="A569" s="192">
        <v>568</v>
      </c>
      <c r="B569" s="193">
        <v>40000388</v>
      </c>
      <c r="C569" s="193">
        <v>3</v>
      </c>
      <c r="D569" s="193" t="s">
        <v>56</v>
      </c>
      <c r="E569" s="198">
        <v>45109</v>
      </c>
      <c r="F569" s="193" t="s">
        <v>4680</v>
      </c>
      <c r="G569" s="192"/>
      <c r="H569" s="192"/>
      <c r="I569" s="192"/>
      <c r="J569" s="192"/>
      <c r="K569" s="192"/>
      <c r="L569" s="192"/>
      <c r="M569" s="192"/>
      <c r="N569" s="192"/>
      <c r="O569" s="192"/>
      <c r="P569" s="196" t="s">
        <v>4995</v>
      </c>
      <c r="Q569" s="192"/>
      <c r="R569" s="192" t="s">
        <v>154</v>
      </c>
      <c r="S569" s="192"/>
      <c r="T569" s="192"/>
      <c r="U569" s="192"/>
      <c r="V569" s="192"/>
      <c r="W569" s="192"/>
      <c r="X569" s="192"/>
      <c r="Y569" s="192"/>
      <c r="Z569" s="192"/>
      <c r="AA569" s="192"/>
      <c r="BM569" s="90" t="s">
        <v>1952</v>
      </c>
    </row>
    <row r="570" spans="1:74">
      <c r="A570" s="192">
        <v>569</v>
      </c>
      <c r="B570" s="193">
        <v>40000388</v>
      </c>
      <c r="C570" s="193">
        <v>1</v>
      </c>
      <c r="D570" s="193" t="s">
        <v>56</v>
      </c>
      <c r="E570" s="198">
        <v>45109</v>
      </c>
      <c r="F570" s="193" t="s">
        <v>4680</v>
      </c>
      <c r="G570" s="192"/>
      <c r="H570" s="192"/>
      <c r="I570" s="192"/>
      <c r="J570" s="192"/>
      <c r="K570" s="192"/>
      <c r="L570" s="192"/>
      <c r="M570" s="192"/>
      <c r="N570" s="192"/>
      <c r="O570" s="192"/>
      <c r="P570" s="196" t="s">
        <v>4996</v>
      </c>
      <c r="Q570" s="192"/>
      <c r="R570" s="192" t="s">
        <v>166</v>
      </c>
      <c r="S570" s="192"/>
      <c r="T570" s="192"/>
      <c r="U570" s="192"/>
      <c r="V570" s="192"/>
      <c r="W570" s="192"/>
      <c r="X570" s="192"/>
      <c r="Y570" s="192"/>
      <c r="Z570" s="192"/>
      <c r="AA570" s="192"/>
      <c r="BM570" s="90" t="s">
        <v>1859</v>
      </c>
    </row>
    <row r="571" spans="1:74">
      <c r="A571" s="192">
        <v>570</v>
      </c>
      <c r="B571" s="193">
        <v>40000394</v>
      </c>
      <c r="C571" s="193">
        <v>3</v>
      </c>
      <c r="D571" s="193" t="s">
        <v>56</v>
      </c>
      <c r="E571" s="198">
        <v>45109</v>
      </c>
      <c r="F571" s="193" t="s">
        <v>4680</v>
      </c>
      <c r="G571" s="192"/>
      <c r="H571" s="192"/>
      <c r="I571" s="192"/>
      <c r="J571" s="192"/>
      <c r="K571" s="192"/>
      <c r="L571" s="192"/>
      <c r="M571" s="192"/>
      <c r="N571" s="192"/>
      <c r="O571" s="192"/>
      <c r="P571" s="196" t="s">
        <v>4447</v>
      </c>
      <c r="Q571" s="192"/>
      <c r="R571" s="192" t="s">
        <v>86</v>
      </c>
      <c r="S571" s="192"/>
      <c r="T571" s="192"/>
      <c r="U571" s="192"/>
      <c r="V571" s="192"/>
      <c r="W571" s="192"/>
      <c r="X571" s="192"/>
      <c r="Y571" s="192"/>
      <c r="Z571" s="192"/>
      <c r="AA571" s="192"/>
    </row>
    <row r="572" spans="1:74">
      <c r="A572" s="192">
        <v>571</v>
      </c>
      <c r="B572" s="193">
        <v>60000075</v>
      </c>
      <c r="C572" s="193">
        <v>4</v>
      </c>
      <c r="D572" s="193" t="s">
        <v>51</v>
      </c>
      <c r="E572" s="198">
        <v>45109</v>
      </c>
      <c r="F572" s="193" t="s">
        <v>4679</v>
      </c>
      <c r="G572" s="192"/>
      <c r="H572" s="192"/>
      <c r="I572" s="192"/>
      <c r="J572" s="192"/>
      <c r="K572" s="192"/>
      <c r="L572" s="192"/>
      <c r="M572" s="192"/>
      <c r="N572" s="192"/>
      <c r="O572" s="192"/>
      <c r="P572" s="196" t="s">
        <v>4448</v>
      </c>
      <c r="Q572" s="192"/>
      <c r="R572" s="192" t="s">
        <v>86</v>
      </c>
      <c r="S572" s="192"/>
      <c r="T572" s="192"/>
      <c r="U572" s="192"/>
      <c r="V572" s="192"/>
      <c r="W572" s="192"/>
      <c r="X572" s="192"/>
      <c r="Y572" s="192"/>
      <c r="Z572" s="192"/>
      <c r="AA572" s="192"/>
    </row>
    <row r="573" spans="1:74" ht="28.8">
      <c r="A573" s="192">
        <v>572</v>
      </c>
      <c r="B573" s="193">
        <v>61000041</v>
      </c>
      <c r="C573" s="193">
        <v>2</v>
      </c>
      <c r="D573" s="193" t="s">
        <v>51</v>
      </c>
      <c r="E573" s="198">
        <v>45109</v>
      </c>
      <c r="F573" s="193" t="s">
        <v>4680</v>
      </c>
      <c r="G573" s="192"/>
      <c r="H573" s="192"/>
      <c r="I573" s="192"/>
      <c r="J573" s="192"/>
      <c r="K573" s="192"/>
      <c r="L573" s="192"/>
      <c r="M573" s="192"/>
      <c r="N573" s="192"/>
      <c r="O573" s="192"/>
      <c r="P573" s="196" t="s">
        <v>4997</v>
      </c>
      <c r="Q573" s="192"/>
      <c r="R573" s="192" t="s">
        <v>174</v>
      </c>
      <c r="S573" s="192"/>
      <c r="T573" s="192"/>
      <c r="U573" s="192"/>
      <c r="V573" s="192"/>
      <c r="W573" s="192"/>
      <c r="X573" s="192"/>
      <c r="Y573" s="192"/>
      <c r="Z573" s="192"/>
      <c r="AA573" s="192"/>
      <c r="BM573" s="90" t="s">
        <v>1777</v>
      </c>
    </row>
    <row r="574" spans="1:74">
      <c r="A574" s="192">
        <v>573</v>
      </c>
      <c r="B574" s="193">
        <v>61000041</v>
      </c>
      <c r="C574" s="193">
        <v>5</v>
      </c>
      <c r="D574" s="193" t="s">
        <v>56</v>
      </c>
      <c r="E574" s="198">
        <v>45109</v>
      </c>
      <c r="F574" s="193" t="s">
        <v>4680</v>
      </c>
      <c r="G574" s="192"/>
      <c r="H574" s="192"/>
      <c r="I574" s="192"/>
      <c r="J574" s="192"/>
      <c r="K574" s="192"/>
      <c r="L574" s="192"/>
      <c r="M574" s="192"/>
      <c r="N574" s="192"/>
      <c r="O574" s="192"/>
      <c r="P574" s="196" t="s">
        <v>4998</v>
      </c>
      <c r="Q574" s="192"/>
      <c r="R574" s="192" t="s">
        <v>154</v>
      </c>
      <c r="S574" s="192" t="s">
        <v>178</v>
      </c>
      <c r="T574" s="192" t="s">
        <v>164</v>
      </c>
      <c r="U574" s="192" t="s">
        <v>655</v>
      </c>
      <c r="V574" s="192" t="s">
        <v>2467</v>
      </c>
      <c r="W574" s="192"/>
      <c r="X574" s="192"/>
      <c r="Y574" s="192"/>
      <c r="Z574" s="192"/>
      <c r="AA574" s="192"/>
      <c r="BM574" s="90" t="s">
        <v>2069</v>
      </c>
      <c r="BN574" s="90" t="s">
        <v>1119</v>
      </c>
      <c r="BO574" s="90" t="s">
        <v>3463</v>
      </c>
      <c r="BP574" s="90" t="s">
        <v>216</v>
      </c>
      <c r="BQ574" s="90" t="s">
        <v>1835</v>
      </c>
      <c r="BR574" s="90" t="s">
        <v>173</v>
      </c>
    </row>
    <row r="575" spans="1:74" ht="43.2">
      <c r="A575" s="192">
        <v>574</v>
      </c>
      <c r="B575" s="193">
        <v>71000273</v>
      </c>
      <c r="C575" s="193">
        <v>5</v>
      </c>
      <c r="D575" s="193" t="s">
        <v>56</v>
      </c>
      <c r="E575" s="198">
        <v>45109</v>
      </c>
      <c r="F575" s="193" t="s">
        <v>4679</v>
      </c>
      <c r="G575" s="192"/>
      <c r="H575" s="192"/>
      <c r="I575" s="192"/>
      <c r="J575" s="192"/>
      <c r="K575" s="192"/>
      <c r="L575" s="192"/>
      <c r="M575" s="192"/>
      <c r="N575" s="192"/>
      <c r="O575" s="192"/>
      <c r="P575" s="196" t="s">
        <v>4999</v>
      </c>
      <c r="Q575" s="192"/>
      <c r="R575" s="192" t="s">
        <v>2467</v>
      </c>
      <c r="S575" s="192"/>
      <c r="T575" s="192"/>
      <c r="U575" s="192"/>
      <c r="V575" s="192"/>
      <c r="W575" s="192"/>
      <c r="X575" s="192"/>
      <c r="Y575" s="192"/>
      <c r="Z575" s="192"/>
      <c r="AA575" s="192"/>
      <c r="BM575" s="90" t="s">
        <v>2695</v>
      </c>
    </row>
    <row r="576" spans="1:74">
      <c r="A576" s="192">
        <v>575</v>
      </c>
      <c r="B576" s="193">
        <v>72000095</v>
      </c>
      <c r="C576" s="193">
        <v>5</v>
      </c>
      <c r="D576" s="193" t="s">
        <v>56</v>
      </c>
      <c r="E576" s="198">
        <v>45109</v>
      </c>
      <c r="F576" s="193" t="s">
        <v>4679</v>
      </c>
      <c r="G576" s="192"/>
      <c r="H576" s="192"/>
      <c r="I576" s="192"/>
      <c r="J576" s="192"/>
      <c r="K576" s="192"/>
      <c r="L576" s="192"/>
      <c r="M576" s="192"/>
      <c r="N576" s="192"/>
      <c r="O576" s="192"/>
      <c r="P576" s="196" t="s">
        <v>5000</v>
      </c>
      <c r="Q576" s="192"/>
      <c r="R576" s="192" t="s">
        <v>164</v>
      </c>
      <c r="S576" s="192" t="s">
        <v>655</v>
      </c>
      <c r="T576" s="192"/>
      <c r="U576" s="192"/>
      <c r="V576" s="192"/>
      <c r="W576" s="192"/>
      <c r="X576" s="192"/>
      <c r="Y576" s="192"/>
      <c r="Z576" s="192"/>
      <c r="AA576" s="192"/>
      <c r="BM576" s="90" t="s">
        <v>3463</v>
      </c>
      <c r="BN576" s="90" t="s">
        <v>216</v>
      </c>
      <c r="BO576" s="90" t="s">
        <v>1835</v>
      </c>
    </row>
    <row r="577" spans="1:71" ht="57.6">
      <c r="A577" s="192">
        <v>576</v>
      </c>
      <c r="B577" s="193">
        <v>72000095</v>
      </c>
      <c r="C577" s="193">
        <v>5</v>
      </c>
      <c r="D577" s="193" t="s">
        <v>56</v>
      </c>
      <c r="E577" s="198">
        <v>45109</v>
      </c>
      <c r="F577" s="193" t="s">
        <v>4679</v>
      </c>
      <c r="G577" s="192"/>
      <c r="H577" s="192"/>
      <c r="I577" s="192"/>
      <c r="J577" s="192"/>
      <c r="K577" s="192"/>
      <c r="L577" s="192"/>
      <c r="M577" s="192"/>
      <c r="N577" s="192"/>
      <c r="O577" s="192"/>
      <c r="P577" s="196" t="s">
        <v>5001</v>
      </c>
      <c r="Q577" s="192"/>
      <c r="R577" s="192" t="s">
        <v>3127</v>
      </c>
      <c r="S577" s="192" t="s">
        <v>655</v>
      </c>
      <c r="T577" s="192" t="s">
        <v>2467</v>
      </c>
      <c r="U577" s="192"/>
      <c r="V577" s="192"/>
      <c r="W577" s="192"/>
      <c r="X577" s="192"/>
      <c r="Y577" s="192"/>
      <c r="Z577" s="192"/>
      <c r="AA577" s="192"/>
      <c r="BM577" s="90" t="s">
        <v>3394</v>
      </c>
      <c r="BN577" s="90" t="s">
        <v>1666</v>
      </c>
      <c r="BO577" s="90" t="s">
        <v>3086</v>
      </c>
    </row>
    <row r="578" spans="1:71">
      <c r="A578" s="192">
        <v>577</v>
      </c>
      <c r="B578" s="193">
        <v>72000131</v>
      </c>
      <c r="C578" s="193">
        <v>4</v>
      </c>
      <c r="D578" s="193" t="s">
        <v>56</v>
      </c>
      <c r="E578" s="198">
        <v>45109</v>
      </c>
      <c r="F578" s="193" t="s">
        <v>4679</v>
      </c>
      <c r="G578" s="192"/>
      <c r="H578" s="192"/>
      <c r="I578" s="192"/>
      <c r="J578" s="192"/>
      <c r="K578" s="192"/>
      <c r="L578" s="192"/>
      <c r="M578" s="192"/>
      <c r="N578" s="192"/>
      <c r="O578" s="192"/>
      <c r="P578" s="196" t="s">
        <v>5381</v>
      </c>
      <c r="Q578" s="192"/>
      <c r="R578" s="192" t="s">
        <v>86</v>
      </c>
      <c r="S578" s="192"/>
      <c r="T578" s="192"/>
      <c r="U578" s="192"/>
      <c r="V578" s="192"/>
      <c r="W578" s="192"/>
      <c r="X578" s="192"/>
      <c r="Y578" s="192"/>
      <c r="Z578" s="192"/>
      <c r="AA578" s="192"/>
    </row>
    <row r="579" spans="1:71" ht="28.8">
      <c r="A579" s="192">
        <v>578</v>
      </c>
      <c r="B579" s="193">
        <v>11737</v>
      </c>
      <c r="C579" s="193">
        <v>4</v>
      </c>
      <c r="D579" s="193" t="s">
        <v>56</v>
      </c>
      <c r="E579" s="198">
        <v>45110</v>
      </c>
      <c r="F579" s="193" t="s">
        <v>4679</v>
      </c>
      <c r="G579" s="192"/>
      <c r="H579" s="192"/>
      <c r="I579" s="192"/>
      <c r="J579" s="192"/>
      <c r="K579" s="192"/>
      <c r="L579" s="192"/>
      <c r="M579" s="192"/>
      <c r="N579" s="192"/>
      <c r="O579" s="192"/>
      <c r="P579" s="196" t="s">
        <v>5484</v>
      </c>
      <c r="Q579" s="192"/>
      <c r="R579" s="192" t="s">
        <v>3</v>
      </c>
      <c r="S579" s="192" t="s">
        <v>2467</v>
      </c>
      <c r="T579" s="192"/>
      <c r="U579" s="192"/>
      <c r="V579" s="192"/>
      <c r="W579" s="192"/>
      <c r="X579" s="192"/>
      <c r="Y579" s="192"/>
      <c r="Z579" s="192"/>
      <c r="AA579" s="192"/>
      <c r="BM579" s="90" t="s">
        <v>2727</v>
      </c>
      <c r="BN579" s="90" t="s">
        <v>3086</v>
      </c>
      <c r="BO579" s="90" t="s">
        <v>173</v>
      </c>
    </row>
    <row r="580" spans="1:71" ht="43.2">
      <c r="A580" s="192">
        <v>579</v>
      </c>
      <c r="B580" s="193">
        <v>104038377</v>
      </c>
      <c r="C580" s="193">
        <v>5</v>
      </c>
      <c r="D580" s="193" t="s">
        <v>51</v>
      </c>
      <c r="E580" s="198">
        <v>45110</v>
      </c>
      <c r="F580" s="193" t="s">
        <v>4679</v>
      </c>
      <c r="G580" s="192"/>
      <c r="H580" s="192"/>
      <c r="I580" s="192"/>
      <c r="J580" s="192"/>
      <c r="K580" s="192"/>
      <c r="L580" s="192"/>
      <c r="M580" s="192"/>
      <c r="N580" s="192"/>
      <c r="O580" s="192"/>
      <c r="P580" s="196" t="s">
        <v>4454</v>
      </c>
      <c r="Q580" s="192"/>
      <c r="R580" s="192" t="s">
        <v>86</v>
      </c>
      <c r="S580" s="192"/>
      <c r="T580" s="192"/>
      <c r="U580" s="192"/>
      <c r="V580" s="192"/>
      <c r="W580" s="192"/>
      <c r="X580" s="192"/>
      <c r="Y580" s="192"/>
      <c r="Z580" s="192"/>
      <c r="AA580" s="192"/>
    </row>
    <row r="581" spans="1:71" ht="288">
      <c r="A581" s="192">
        <v>580</v>
      </c>
      <c r="B581" s="193">
        <v>104038377</v>
      </c>
      <c r="C581" s="193">
        <v>4</v>
      </c>
      <c r="D581" s="193" t="s">
        <v>56</v>
      </c>
      <c r="E581" s="198">
        <v>45110</v>
      </c>
      <c r="F581" s="193" t="s">
        <v>4679</v>
      </c>
      <c r="G581" s="192"/>
      <c r="H581" s="192"/>
      <c r="I581" s="192"/>
      <c r="J581" s="192"/>
      <c r="K581" s="192"/>
      <c r="L581" s="192"/>
      <c r="M581" s="192"/>
      <c r="N581" s="192"/>
      <c r="O581" s="192"/>
      <c r="P581" s="196" t="s">
        <v>5746</v>
      </c>
      <c r="Q581" s="192"/>
      <c r="R581" s="192" t="s">
        <v>151</v>
      </c>
      <c r="S581" s="192" t="s">
        <v>154</v>
      </c>
      <c r="T581" s="192" t="s">
        <v>2095</v>
      </c>
      <c r="U581" s="192" t="s">
        <v>155</v>
      </c>
      <c r="V581" s="192" t="s">
        <v>159</v>
      </c>
      <c r="W581" s="192"/>
      <c r="X581" s="192"/>
      <c r="Y581" s="192"/>
      <c r="Z581" s="192"/>
      <c r="AA581" s="192"/>
      <c r="BM581" s="90" t="s">
        <v>935</v>
      </c>
      <c r="BN581" s="90" t="s">
        <v>1070</v>
      </c>
      <c r="BO581" s="90" t="s">
        <v>1609</v>
      </c>
      <c r="BP581" s="90" t="s">
        <v>1918</v>
      </c>
      <c r="BQ581" s="90" t="s">
        <v>2238</v>
      </c>
      <c r="BR581" s="90" t="s">
        <v>2958</v>
      </c>
      <c r="BS581" s="90" t="s">
        <v>2367</v>
      </c>
    </row>
    <row r="582" spans="1:71" ht="28.8">
      <c r="A582" s="192">
        <v>581</v>
      </c>
      <c r="B582" s="193">
        <v>114377880</v>
      </c>
      <c r="C582" s="193">
        <v>1</v>
      </c>
      <c r="D582" s="193" t="s">
        <v>56</v>
      </c>
      <c r="E582" s="198">
        <v>45110</v>
      </c>
      <c r="F582" s="193" t="s">
        <v>4682</v>
      </c>
      <c r="G582" s="192"/>
      <c r="H582" s="192"/>
      <c r="I582" s="192"/>
      <c r="J582" s="192"/>
      <c r="K582" s="192"/>
      <c r="L582" s="192"/>
      <c r="M582" s="192"/>
      <c r="N582" s="192"/>
      <c r="O582" s="192"/>
      <c r="P582" s="196" t="s">
        <v>5002</v>
      </c>
      <c r="Q582" s="192"/>
      <c r="R582" s="192" t="s">
        <v>154</v>
      </c>
      <c r="S582" s="192" t="s">
        <v>3127</v>
      </c>
      <c r="T582" s="192"/>
      <c r="U582" s="192"/>
      <c r="V582" s="192"/>
      <c r="W582" s="192"/>
      <c r="X582" s="192"/>
      <c r="Y582" s="192"/>
      <c r="Z582" s="192"/>
      <c r="AA582" s="192"/>
      <c r="BM582" s="90" t="s">
        <v>506</v>
      </c>
      <c r="BN582" s="90" t="s">
        <v>1973</v>
      </c>
      <c r="BO582" s="90" t="s">
        <v>2817</v>
      </c>
    </row>
    <row r="583" spans="1:71" ht="28.8">
      <c r="A583" s="192">
        <v>582</v>
      </c>
      <c r="B583" s="193">
        <v>114377880</v>
      </c>
      <c r="C583" s="193">
        <v>2</v>
      </c>
      <c r="D583" s="193" t="s">
        <v>56</v>
      </c>
      <c r="E583" s="198">
        <v>45110</v>
      </c>
      <c r="F583" s="193" t="s">
        <v>4682</v>
      </c>
      <c r="G583" s="192"/>
      <c r="H583" s="192"/>
      <c r="I583" s="192"/>
      <c r="J583" s="192"/>
      <c r="K583" s="192"/>
      <c r="L583" s="192"/>
      <c r="M583" s="192"/>
      <c r="N583" s="192"/>
      <c r="O583" s="192"/>
      <c r="P583" s="197" t="s">
        <v>5003</v>
      </c>
      <c r="Q583" s="192"/>
      <c r="R583" s="192" t="s">
        <v>671</v>
      </c>
      <c r="S583" s="192" t="s">
        <v>507</v>
      </c>
      <c r="T583" s="192"/>
      <c r="U583" s="192"/>
      <c r="V583" s="192"/>
      <c r="W583" s="192"/>
      <c r="X583" s="192"/>
      <c r="Y583" s="192"/>
      <c r="Z583" s="192"/>
      <c r="AA583" s="192"/>
      <c r="BM583" s="90" t="s">
        <v>2122</v>
      </c>
      <c r="BN583" s="90" t="s">
        <v>3575</v>
      </c>
    </row>
    <row r="584" spans="1:71" ht="43.2">
      <c r="A584" s="192">
        <v>583</v>
      </c>
      <c r="B584" s="193">
        <v>115837510</v>
      </c>
      <c r="C584" s="193">
        <v>4</v>
      </c>
      <c r="D584" s="193" t="s">
        <v>51</v>
      </c>
      <c r="E584" s="198">
        <v>45110</v>
      </c>
      <c r="F584" s="193" t="s">
        <v>4686</v>
      </c>
      <c r="G584" s="192"/>
      <c r="H584" s="192"/>
      <c r="I584" s="192"/>
      <c r="J584" s="192"/>
      <c r="K584" s="192"/>
      <c r="L584" s="192"/>
      <c r="M584" s="192"/>
      <c r="N584" s="192"/>
      <c r="O584" s="192"/>
      <c r="P584" s="196" t="s">
        <v>5485</v>
      </c>
      <c r="Q584" s="192"/>
      <c r="R584" s="192" t="s">
        <v>3</v>
      </c>
      <c r="S584" s="192" t="s">
        <v>150</v>
      </c>
      <c r="T584" s="192" t="s">
        <v>165</v>
      </c>
      <c r="U584" s="192"/>
      <c r="V584" s="192"/>
      <c r="W584" s="192"/>
      <c r="X584" s="192"/>
      <c r="Y584" s="192"/>
      <c r="Z584" s="192"/>
      <c r="AA584" s="192"/>
      <c r="BM584" s="90" t="s">
        <v>1155</v>
      </c>
      <c r="BN584" s="90" t="s">
        <v>3628</v>
      </c>
      <c r="BO584" s="90" t="s">
        <v>1463</v>
      </c>
      <c r="BP584" s="90" t="s">
        <v>1308</v>
      </c>
    </row>
    <row r="585" spans="1:71">
      <c r="A585" s="192">
        <v>584</v>
      </c>
      <c r="B585" s="193">
        <v>116003369</v>
      </c>
      <c r="C585" s="193">
        <v>5</v>
      </c>
      <c r="D585" s="193" t="s">
        <v>56</v>
      </c>
      <c r="E585" s="198">
        <v>45110</v>
      </c>
      <c r="F585" s="193" t="s">
        <v>4679</v>
      </c>
      <c r="G585" s="192"/>
      <c r="H585" s="192"/>
      <c r="I585" s="192"/>
      <c r="J585" s="192"/>
      <c r="K585" s="192"/>
      <c r="L585" s="192"/>
      <c r="M585" s="192"/>
      <c r="N585" s="192"/>
      <c r="O585" s="192"/>
      <c r="P585" s="196" t="s">
        <v>5382</v>
      </c>
      <c r="Q585" s="192"/>
      <c r="R585" s="192" t="s">
        <v>86</v>
      </c>
      <c r="S585" s="192"/>
      <c r="T585" s="192"/>
      <c r="U585" s="192"/>
      <c r="V585" s="192"/>
      <c r="W585" s="192"/>
      <c r="X585" s="192"/>
      <c r="Y585" s="192"/>
      <c r="Z585" s="192"/>
      <c r="AA585" s="192"/>
    </row>
    <row r="586" spans="1:71">
      <c r="A586" s="192">
        <v>585</v>
      </c>
      <c r="B586" s="193">
        <v>116242546</v>
      </c>
      <c r="C586" s="193">
        <v>4</v>
      </c>
      <c r="D586" s="193" t="s">
        <v>51</v>
      </c>
      <c r="E586" s="198">
        <v>45110</v>
      </c>
      <c r="F586" s="193" t="s">
        <v>4679</v>
      </c>
      <c r="G586" s="192"/>
      <c r="H586" s="192"/>
      <c r="I586" s="192"/>
      <c r="J586" s="192"/>
      <c r="K586" s="192"/>
      <c r="L586" s="192"/>
      <c r="M586" s="192"/>
      <c r="N586" s="192"/>
      <c r="O586" s="192"/>
      <c r="P586" s="196" t="s">
        <v>4698</v>
      </c>
      <c r="Q586" s="192"/>
      <c r="R586" s="192" t="s">
        <v>86</v>
      </c>
      <c r="S586" s="192"/>
      <c r="T586" s="192"/>
      <c r="U586" s="192"/>
      <c r="V586" s="192"/>
      <c r="W586" s="192"/>
      <c r="X586" s="192"/>
      <c r="Y586" s="192"/>
      <c r="Z586" s="192"/>
      <c r="AA586" s="192"/>
    </row>
    <row r="587" spans="1:71" ht="28.8">
      <c r="A587" s="192">
        <v>586</v>
      </c>
      <c r="B587" s="193">
        <v>121800924</v>
      </c>
      <c r="C587" s="193">
        <v>4</v>
      </c>
      <c r="D587" s="193" t="s">
        <v>56</v>
      </c>
      <c r="E587" s="198">
        <v>45110</v>
      </c>
      <c r="F587" s="193" t="s">
        <v>4679</v>
      </c>
      <c r="G587" s="192"/>
      <c r="H587" s="192"/>
      <c r="I587" s="192"/>
      <c r="J587" s="192"/>
      <c r="K587" s="192"/>
      <c r="L587" s="192"/>
      <c r="M587" s="192"/>
      <c r="N587" s="192"/>
      <c r="O587" s="192"/>
      <c r="P587" s="196" t="s">
        <v>5004</v>
      </c>
      <c r="Q587" s="192"/>
      <c r="R587" s="192" t="s">
        <v>2467</v>
      </c>
      <c r="S587" s="192"/>
      <c r="T587" s="192"/>
      <c r="U587" s="192"/>
      <c r="V587" s="192"/>
      <c r="W587" s="192"/>
      <c r="X587" s="192"/>
      <c r="Y587" s="192"/>
      <c r="Z587" s="192"/>
      <c r="AA587" s="192"/>
      <c r="BM587" s="90" t="s">
        <v>2695</v>
      </c>
    </row>
    <row r="588" spans="1:71" ht="57.6">
      <c r="A588" s="192">
        <v>587</v>
      </c>
      <c r="B588" s="193">
        <v>122470909</v>
      </c>
      <c r="C588" s="193">
        <v>5</v>
      </c>
      <c r="D588" s="193" t="s">
        <v>56</v>
      </c>
      <c r="E588" s="198">
        <v>45110</v>
      </c>
      <c r="F588" s="193" t="s">
        <v>4679</v>
      </c>
      <c r="G588" s="192"/>
      <c r="H588" s="192"/>
      <c r="I588" s="192"/>
      <c r="J588" s="192"/>
      <c r="K588" s="192"/>
      <c r="L588" s="192"/>
      <c r="M588" s="192"/>
      <c r="N588" s="192"/>
      <c r="O588" s="192"/>
      <c r="P588" s="196" t="s">
        <v>5486</v>
      </c>
      <c r="Q588" s="192"/>
      <c r="R588" s="192" t="s">
        <v>3</v>
      </c>
      <c r="S588" s="192" t="s">
        <v>671</v>
      </c>
      <c r="T588" s="192" t="s">
        <v>164</v>
      </c>
      <c r="U588" s="192" t="s">
        <v>162</v>
      </c>
      <c r="V588" s="192"/>
      <c r="W588" s="192"/>
      <c r="X588" s="192"/>
      <c r="Y588" s="192"/>
      <c r="Z588" s="192"/>
      <c r="AA588" s="192"/>
      <c r="BM588" s="90" t="s">
        <v>1461</v>
      </c>
      <c r="BN588" s="90" t="s">
        <v>176</v>
      </c>
      <c r="BO588" s="90" t="s">
        <v>1410</v>
      </c>
      <c r="BP588" s="90" t="s">
        <v>1412</v>
      </c>
      <c r="BQ588" s="90" t="s">
        <v>1698</v>
      </c>
    </row>
    <row r="589" spans="1:71">
      <c r="A589" s="192">
        <v>588</v>
      </c>
      <c r="B589" s="193">
        <v>126954395</v>
      </c>
      <c r="C589" s="193">
        <v>4</v>
      </c>
      <c r="D589" s="193" t="s">
        <v>51</v>
      </c>
      <c r="E589" s="198">
        <v>45110</v>
      </c>
      <c r="F589" s="193" t="s">
        <v>4680</v>
      </c>
      <c r="G589" s="192"/>
      <c r="H589" s="192"/>
      <c r="I589" s="192"/>
      <c r="J589" s="192"/>
      <c r="K589" s="192"/>
      <c r="L589" s="192"/>
      <c r="M589" s="192"/>
      <c r="N589" s="192"/>
      <c r="O589" s="192"/>
      <c r="P589" s="196" t="s">
        <v>5383</v>
      </c>
      <c r="Q589" s="192"/>
      <c r="R589" s="192" t="s">
        <v>86</v>
      </c>
      <c r="S589" s="192"/>
      <c r="T589" s="192"/>
      <c r="U589" s="192"/>
      <c r="V589" s="192"/>
      <c r="W589" s="192"/>
      <c r="X589" s="192"/>
      <c r="Y589" s="192"/>
      <c r="Z589" s="192"/>
      <c r="AA589" s="192"/>
    </row>
    <row r="590" spans="1:71">
      <c r="A590" s="192">
        <v>589</v>
      </c>
      <c r="B590" s="193">
        <v>130248008</v>
      </c>
      <c r="C590" s="193">
        <v>1</v>
      </c>
      <c r="D590" s="193" t="s">
        <v>51</v>
      </c>
      <c r="E590" s="198">
        <v>45117</v>
      </c>
      <c r="F590" s="193" t="s">
        <v>4680</v>
      </c>
      <c r="G590" s="192"/>
      <c r="H590" s="192"/>
      <c r="I590" s="192"/>
      <c r="J590" s="192"/>
      <c r="K590" s="192"/>
      <c r="L590" s="192"/>
      <c r="M590" s="192"/>
      <c r="N590" s="192"/>
      <c r="O590" s="192"/>
      <c r="P590" s="196" t="s">
        <v>5005</v>
      </c>
      <c r="Q590" s="192"/>
      <c r="R590" s="192" t="s">
        <v>174</v>
      </c>
      <c r="S590" s="192" t="s">
        <v>3</v>
      </c>
      <c r="T590" s="192"/>
      <c r="U590" s="192"/>
      <c r="V590" s="192"/>
      <c r="W590" s="192"/>
      <c r="X590" s="192"/>
      <c r="Y590" s="192"/>
      <c r="Z590" s="192"/>
      <c r="AA590" s="192"/>
      <c r="BM590" s="90" t="s">
        <v>1938</v>
      </c>
      <c r="BN590" s="90" t="s">
        <v>2194</v>
      </c>
    </row>
    <row r="591" spans="1:71" ht="28.8">
      <c r="A591" s="192">
        <v>590</v>
      </c>
      <c r="B591" s="193">
        <v>130767387</v>
      </c>
      <c r="C591" s="193">
        <v>5</v>
      </c>
      <c r="D591" s="193" t="s">
        <v>51</v>
      </c>
      <c r="E591" s="198">
        <v>45117</v>
      </c>
      <c r="F591" s="193" t="s">
        <v>4680</v>
      </c>
      <c r="G591" s="192"/>
      <c r="H591" s="192"/>
      <c r="I591" s="192"/>
      <c r="J591" s="192"/>
      <c r="K591" s="192"/>
      <c r="L591" s="192"/>
      <c r="M591" s="192"/>
      <c r="N591" s="192"/>
      <c r="O591" s="192"/>
      <c r="P591" s="196" t="s">
        <v>5747</v>
      </c>
      <c r="Q591" s="192"/>
      <c r="R591" s="192" t="s">
        <v>2095</v>
      </c>
      <c r="S591" s="192" t="s">
        <v>164</v>
      </c>
      <c r="T591" s="192" t="s">
        <v>193</v>
      </c>
      <c r="U591" s="192"/>
      <c r="V591" s="192"/>
      <c r="W591" s="192"/>
      <c r="X591" s="192"/>
      <c r="Y591" s="192"/>
      <c r="Z591" s="192"/>
      <c r="AA591" s="192"/>
      <c r="BM591" s="90" t="s">
        <v>2206</v>
      </c>
      <c r="BN591" s="90" t="s">
        <v>3463</v>
      </c>
      <c r="BO591" s="90" t="s">
        <v>216</v>
      </c>
      <c r="BP591" s="90" t="s">
        <v>784</v>
      </c>
    </row>
    <row r="592" spans="1:71" ht="57.6">
      <c r="A592" s="192">
        <v>591</v>
      </c>
      <c r="B592" s="193">
        <v>130767387</v>
      </c>
      <c r="C592" s="193">
        <v>1</v>
      </c>
      <c r="D592" s="193" t="s">
        <v>56</v>
      </c>
      <c r="E592" s="198">
        <v>45117</v>
      </c>
      <c r="F592" s="193" t="s">
        <v>4680</v>
      </c>
      <c r="G592" s="192"/>
      <c r="H592" s="192"/>
      <c r="I592" s="192"/>
      <c r="J592" s="192"/>
      <c r="K592" s="192"/>
      <c r="L592" s="192"/>
      <c r="M592" s="192"/>
      <c r="N592" s="192"/>
      <c r="O592" s="192"/>
      <c r="P592" s="196" t="s">
        <v>5487</v>
      </c>
      <c r="Q592" s="192"/>
      <c r="R592" s="192" t="s">
        <v>551</v>
      </c>
      <c r="S592" s="192" t="s">
        <v>166</v>
      </c>
      <c r="T592" s="192" t="s">
        <v>507</v>
      </c>
      <c r="U592" s="192"/>
      <c r="V592" s="192"/>
      <c r="W592" s="192"/>
      <c r="X592" s="192"/>
      <c r="Y592" s="192"/>
      <c r="Z592" s="192"/>
      <c r="AA592" s="192"/>
      <c r="BM592" s="90" t="s">
        <v>2150</v>
      </c>
      <c r="BN592" s="90" t="s">
        <v>1859</v>
      </c>
      <c r="BO592" s="90" t="s">
        <v>3575</v>
      </c>
    </row>
    <row r="593" spans="1:70" ht="57.6">
      <c r="A593" s="192">
        <v>592</v>
      </c>
      <c r="B593" s="193">
        <v>132027517</v>
      </c>
      <c r="C593" s="193">
        <v>3</v>
      </c>
      <c r="D593" s="193" t="s">
        <v>56</v>
      </c>
      <c r="E593" s="198">
        <v>45117</v>
      </c>
      <c r="F593" s="193" t="s">
        <v>4680</v>
      </c>
      <c r="G593" s="192"/>
      <c r="H593" s="192"/>
      <c r="I593" s="192"/>
      <c r="J593" s="192"/>
      <c r="K593" s="192"/>
      <c r="L593" s="192"/>
      <c r="M593" s="192"/>
      <c r="N593" s="192"/>
      <c r="O593" s="192"/>
      <c r="P593" s="196" t="s">
        <v>5006</v>
      </c>
      <c r="Q593" s="192"/>
      <c r="R593" s="192" t="s">
        <v>154</v>
      </c>
      <c r="S593" s="192" t="s">
        <v>507</v>
      </c>
      <c r="T593" s="192"/>
      <c r="U593" s="192"/>
      <c r="V593" s="192"/>
      <c r="W593" s="192"/>
      <c r="X593" s="192"/>
      <c r="Y593" s="192"/>
      <c r="Z593" s="192"/>
      <c r="AA593" s="192"/>
      <c r="BM593" s="90" t="s">
        <v>1657</v>
      </c>
      <c r="BN593" s="90" t="s">
        <v>3575</v>
      </c>
    </row>
    <row r="594" spans="1:70" ht="72">
      <c r="A594" s="192">
        <v>593</v>
      </c>
      <c r="B594" s="193">
        <v>132027517</v>
      </c>
      <c r="C594" s="193">
        <v>3</v>
      </c>
      <c r="D594" s="193" t="s">
        <v>51</v>
      </c>
      <c r="E594" s="198">
        <v>45117</v>
      </c>
      <c r="F594" s="193" t="s">
        <v>4680</v>
      </c>
      <c r="G594" s="192"/>
      <c r="H594" s="192"/>
      <c r="I594" s="192"/>
      <c r="J594" s="192"/>
      <c r="K594" s="192"/>
      <c r="L594" s="192"/>
      <c r="M594" s="192"/>
      <c r="N594" s="192"/>
      <c r="O594" s="192"/>
      <c r="P594" s="196" t="s">
        <v>5488</v>
      </c>
      <c r="Q594" s="192"/>
      <c r="R594" s="192" t="s">
        <v>151</v>
      </c>
      <c r="S594" s="192" t="s">
        <v>154</v>
      </c>
      <c r="T594" s="192" t="s">
        <v>165</v>
      </c>
      <c r="U594" s="192" t="s">
        <v>507</v>
      </c>
      <c r="V594" s="192" t="s">
        <v>162</v>
      </c>
      <c r="W594" s="192"/>
      <c r="X594" s="192"/>
      <c r="Y594" s="192"/>
      <c r="Z594" s="192"/>
      <c r="AA594" s="192"/>
      <c r="BM594" s="90" t="s">
        <v>861</v>
      </c>
      <c r="BN594" s="90" t="s">
        <v>1702</v>
      </c>
      <c r="BO594" s="90" t="s">
        <v>4005</v>
      </c>
      <c r="BP594" s="90" t="s">
        <v>3575</v>
      </c>
      <c r="BQ594" s="90" t="s">
        <v>1698</v>
      </c>
    </row>
    <row r="595" spans="1:70" ht="57.6">
      <c r="A595" s="192">
        <v>594</v>
      </c>
      <c r="B595" s="193">
        <v>132098948</v>
      </c>
      <c r="C595" s="193">
        <v>2</v>
      </c>
      <c r="D595" s="193" t="s">
        <v>56</v>
      </c>
      <c r="E595" s="198">
        <v>45117</v>
      </c>
      <c r="F595" s="193" t="s">
        <v>4680</v>
      </c>
      <c r="G595" s="192"/>
      <c r="H595" s="192"/>
      <c r="I595" s="192"/>
      <c r="J595" s="192"/>
      <c r="K595" s="192"/>
      <c r="L595" s="192"/>
      <c r="M595" s="192"/>
      <c r="N595" s="192"/>
      <c r="O595" s="192"/>
      <c r="P595" s="196" t="s">
        <v>5489</v>
      </c>
      <c r="Q595" s="192"/>
      <c r="R595" s="192" t="s">
        <v>174</v>
      </c>
      <c r="S595" s="192" t="s">
        <v>3</v>
      </c>
      <c r="T595" s="192" t="s">
        <v>162</v>
      </c>
      <c r="U595" s="192" t="s">
        <v>655</v>
      </c>
      <c r="V595" s="192"/>
      <c r="W595" s="192"/>
      <c r="X595" s="192"/>
      <c r="Y595" s="192"/>
      <c r="Z595" s="192"/>
      <c r="AA595" s="192"/>
      <c r="BM595" s="90" t="s">
        <v>1777</v>
      </c>
      <c r="BN595" s="90" t="s">
        <v>1938</v>
      </c>
      <c r="BO595" s="90" t="s">
        <v>1230</v>
      </c>
      <c r="BP595" s="90" t="s">
        <v>2721</v>
      </c>
      <c r="BQ595" s="90" t="s">
        <v>1963</v>
      </c>
      <c r="BR595" s="90" t="s">
        <v>1954</v>
      </c>
    </row>
    <row r="596" spans="1:70" ht="28.8">
      <c r="A596" s="192">
        <v>595</v>
      </c>
      <c r="B596" s="193">
        <v>132266313</v>
      </c>
      <c r="C596" s="193">
        <v>4</v>
      </c>
      <c r="D596" s="193" t="s">
        <v>56</v>
      </c>
      <c r="E596" s="198">
        <v>45117</v>
      </c>
      <c r="F596" s="193" t="s">
        <v>4679</v>
      </c>
      <c r="G596" s="192"/>
      <c r="H596" s="192"/>
      <c r="I596" s="192"/>
      <c r="J596" s="192"/>
      <c r="K596" s="192"/>
      <c r="L596" s="192"/>
      <c r="M596" s="192"/>
      <c r="N596" s="192"/>
      <c r="O596" s="192"/>
      <c r="P596" s="197" t="s">
        <v>5007</v>
      </c>
      <c r="Q596" s="192"/>
      <c r="R596" s="192" t="s">
        <v>3</v>
      </c>
      <c r="S596" s="192" t="s">
        <v>165</v>
      </c>
      <c r="T596" s="192" t="s">
        <v>155</v>
      </c>
      <c r="U596" s="192" t="s">
        <v>164</v>
      </c>
      <c r="V596" s="192"/>
      <c r="W596" s="192"/>
      <c r="X596" s="192"/>
      <c r="Y596" s="192"/>
      <c r="Z596" s="192"/>
      <c r="AA596" s="192"/>
      <c r="BM596" s="90" t="s">
        <v>1228</v>
      </c>
      <c r="BN596" s="90" t="s">
        <v>1459</v>
      </c>
      <c r="BO596" s="90" t="s">
        <v>2804</v>
      </c>
      <c r="BP596" s="90" t="s">
        <v>3463</v>
      </c>
      <c r="BQ596" s="90" t="s">
        <v>216</v>
      </c>
    </row>
    <row r="597" spans="1:70" ht="43.2">
      <c r="A597" s="192">
        <v>596</v>
      </c>
      <c r="B597" s="193">
        <v>132395567</v>
      </c>
      <c r="C597" s="193">
        <v>1</v>
      </c>
      <c r="D597" s="193" t="s">
        <v>56</v>
      </c>
      <c r="E597" s="198">
        <v>45117</v>
      </c>
      <c r="F597" s="193" t="s">
        <v>4686</v>
      </c>
      <c r="G597" s="192"/>
      <c r="H597" s="192"/>
      <c r="I597" s="192"/>
      <c r="J597" s="192"/>
      <c r="K597" s="192"/>
      <c r="L597" s="192"/>
      <c r="M597" s="192"/>
      <c r="N597" s="192"/>
      <c r="O597" s="192"/>
      <c r="P597" s="196" t="s">
        <v>5490</v>
      </c>
      <c r="Q597" s="192"/>
      <c r="R597" s="192" t="s">
        <v>151</v>
      </c>
      <c r="S597" s="192" t="s">
        <v>3</v>
      </c>
      <c r="T597" s="192" t="s">
        <v>159</v>
      </c>
      <c r="U597" s="192" t="s">
        <v>655</v>
      </c>
      <c r="V597" s="192"/>
      <c r="W597" s="192"/>
      <c r="X597" s="192"/>
      <c r="Y597" s="192"/>
      <c r="Z597" s="192"/>
      <c r="AA597" s="192"/>
      <c r="BM597" s="90" t="s">
        <v>1048</v>
      </c>
      <c r="BN597" s="90" t="s">
        <v>1184</v>
      </c>
      <c r="BO597" s="90" t="s">
        <v>2194</v>
      </c>
      <c r="BP597" s="90" t="s">
        <v>2443</v>
      </c>
      <c r="BQ597" s="90" t="s">
        <v>1757</v>
      </c>
    </row>
    <row r="598" spans="1:70" ht="28.8">
      <c r="A598" s="192">
        <v>597</v>
      </c>
      <c r="B598" s="193">
        <v>132395567</v>
      </c>
      <c r="C598" s="193">
        <v>1</v>
      </c>
      <c r="D598" s="193" t="s">
        <v>56</v>
      </c>
      <c r="E598" s="198">
        <v>45117</v>
      </c>
      <c r="F598" s="193" t="s">
        <v>4686</v>
      </c>
      <c r="G598" s="192"/>
      <c r="H598" s="192"/>
      <c r="I598" s="192"/>
      <c r="J598" s="192"/>
      <c r="K598" s="192"/>
      <c r="L598" s="192"/>
      <c r="M598" s="192"/>
      <c r="N598" s="192"/>
      <c r="O598" s="192"/>
      <c r="P598" s="196" t="s">
        <v>5491</v>
      </c>
      <c r="Q598" s="192"/>
      <c r="R598" s="192" t="s">
        <v>154</v>
      </c>
      <c r="S598" s="192" t="s">
        <v>507</v>
      </c>
      <c r="T598" s="192" t="s">
        <v>164</v>
      </c>
      <c r="U598" s="192"/>
      <c r="V598" s="192"/>
      <c r="W598" s="192"/>
      <c r="X598" s="192"/>
      <c r="Y598" s="192"/>
      <c r="Z598" s="192"/>
      <c r="AA598" s="192"/>
      <c r="BM598" s="90" t="s">
        <v>506</v>
      </c>
      <c r="BN598" s="90" t="s">
        <v>3575</v>
      </c>
      <c r="BO598" s="90" t="s">
        <v>2750</v>
      </c>
    </row>
    <row r="599" spans="1:70" ht="28.8">
      <c r="A599" s="192">
        <v>598</v>
      </c>
      <c r="B599" s="193">
        <v>133300764</v>
      </c>
      <c r="C599" s="193">
        <v>1</v>
      </c>
      <c r="D599" s="193" t="s">
        <v>56</v>
      </c>
      <c r="E599" s="198">
        <v>45117</v>
      </c>
      <c r="F599" s="193" t="s">
        <v>4680</v>
      </c>
      <c r="G599" s="192"/>
      <c r="H599" s="192"/>
      <c r="I599" s="192"/>
      <c r="J599" s="192"/>
      <c r="K599" s="192"/>
      <c r="L599" s="192"/>
      <c r="M599" s="192"/>
      <c r="N599" s="192"/>
      <c r="O599" s="192"/>
      <c r="P599" s="196" t="s">
        <v>5748</v>
      </c>
      <c r="Q599" s="192"/>
      <c r="R599" s="192" t="s">
        <v>154</v>
      </c>
      <c r="S599" s="192" t="s">
        <v>150</v>
      </c>
      <c r="T599" s="192" t="s">
        <v>3157</v>
      </c>
      <c r="U599" s="192"/>
      <c r="V599" s="192"/>
      <c r="W599" s="192"/>
      <c r="X599" s="192"/>
      <c r="Y599" s="192"/>
      <c r="Z599" s="192"/>
      <c r="AA599" s="192"/>
      <c r="BM599" s="90" t="s">
        <v>542</v>
      </c>
      <c r="BN599" s="90" t="s">
        <v>5673</v>
      </c>
      <c r="BO599" s="90" t="s">
        <v>3212</v>
      </c>
      <c r="BP599" s="90" t="s">
        <v>1107</v>
      </c>
    </row>
    <row r="600" spans="1:70" ht="57.6">
      <c r="A600" s="192">
        <v>599</v>
      </c>
      <c r="B600" s="193">
        <v>134290907</v>
      </c>
      <c r="C600" s="193">
        <v>2</v>
      </c>
      <c r="D600" s="193" t="s">
        <v>56</v>
      </c>
      <c r="E600" s="198">
        <v>45117</v>
      </c>
      <c r="F600" s="193" t="s">
        <v>4682</v>
      </c>
      <c r="G600" s="192"/>
      <c r="H600" s="192"/>
      <c r="I600" s="192"/>
      <c r="J600" s="192"/>
      <c r="K600" s="192"/>
      <c r="L600" s="192"/>
      <c r="M600" s="192"/>
      <c r="N600" s="192"/>
      <c r="O600" s="192"/>
      <c r="P600" s="196" t="s">
        <v>5492</v>
      </c>
      <c r="Q600" s="192"/>
      <c r="R600" s="192" t="s">
        <v>551</v>
      </c>
      <c r="S600" s="192" t="s">
        <v>154</v>
      </c>
      <c r="T600" s="192" t="s">
        <v>159</v>
      </c>
      <c r="U600" s="192"/>
      <c r="V600" s="192"/>
      <c r="W600" s="192"/>
      <c r="X600" s="192"/>
      <c r="Y600" s="192"/>
      <c r="Z600" s="192"/>
      <c r="AA600" s="192"/>
      <c r="BM600" s="90" t="s">
        <v>2147</v>
      </c>
      <c r="BN600" s="90" t="s">
        <v>2037</v>
      </c>
      <c r="BO600" s="90" t="s">
        <v>3784</v>
      </c>
    </row>
    <row r="601" spans="1:70" ht="43.2">
      <c r="A601" s="192">
        <v>600</v>
      </c>
      <c r="B601" s="193">
        <v>135339513</v>
      </c>
      <c r="C601" s="193">
        <v>4</v>
      </c>
      <c r="D601" s="193" t="s">
        <v>56</v>
      </c>
      <c r="E601" s="198">
        <v>45117</v>
      </c>
      <c r="F601" s="193" t="s">
        <v>4681</v>
      </c>
      <c r="G601" s="192"/>
      <c r="H601" s="192"/>
      <c r="I601" s="192"/>
      <c r="J601" s="192"/>
      <c r="K601" s="192"/>
      <c r="L601" s="192"/>
      <c r="M601" s="192"/>
      <c r="N601" s="192"/>
      <c r="O601" s="192"/>
      <c r="P601" s="197" t="s">
        <v>5493</v>
      </c>
      <c r="Q601" s="192"/>
      <c r="R601" s="192" t="s">
        <v>151</v>
      </c>
      <c r="S601" s="192" t="s">
        <v>154</v>
      </c>
      <c r="T601" s="192" t="s">
        <v>3</v>
      </c>
      <c r="U601" s="192"/>
      <c r="V601" s="192"/>
      <c r="W601" s="192"/>
      <c r="X601" s="192"/>
      <c r="Y601" s="192"/>
      <c r="Z601" s="192"/>
      <c r="AA601" s="192"/>
      <c r="BM601" s="90" t="s">
        <v>848</v>
      </c>
      <c r="BN601" s="90" t="s">
        <v>1048</v>
      </c>
      <c r="BO601" s="90" t="s">
        <v>2770</v>
      </c>
      <c r="BP601" s="90" t="s">
        <v>3498</v>
      </c>
      <c r="BQ601" s="90" t="s">
        <v>1228</v>
      </c>
    </row>
    <row r="602" spans="1:70">
      <c r="A602" s="192">
        <v>601</v>
      </c>
      <c r="B602" s="193">
        <v>135430445</v>
      </c>
      <c r="C602" s="193">
        <v>5</v>
      </c>
      <c r="D602" s="193" t="s">
        <v>51</v>
      </c>
      <c r="E602" s="198">
        <v>45117</v>
      </c>
      <c r="F602" s="193" t="s">
        <v>4680</v>
      </c>
      <c r="G602" s="192"/>
      <c r="H602" s="192"/>
      <c r="I602" s="192"/>
      <c r="J602" s="192"/>
      <c r="K602" s="192"/>
      <c r="L602" s="192"/>
      <c r="M602" s="192"/>
      <c r="N602" s="192"/>
      <c r="O602" s="192"/>
      <c r="P602" s="196" t="s">
        <v>5008</v>
      </c>
      <c r="Q602" s="192"/>
      <c r="R602" s="192" t="s">
        <v>3</v>
      </c>
      <c r="S602" s="192" t="s">
        <v>507</v>
      </c>
      <c r="T602" s="192"/>
      <c r="U602" s="192"/>
      <c r="V602" s="192"/>
      <c r="W602" s="192"/>
      <c r="X602" s="192"/>
      <c r="Y602" s="192"/>
      <c r="Z602" s="192"/>
      <c r="AA602" s="192"/>
      <c r="BM602" s="90" t="s">
        <v>1228</v>
      </c>
      <c r="BN602" s="90" t="s">
        <v>3575</v>
      </c>
    </row>
    <row r="603" spans="1:70">
      <c r="A603" s="192">
        <v>602</v>
      </c>
      <c r="B603" s="193">
        <v>20000352</v>
      </c>
      <c r="C603" s="193">
        <v>4</v>
      </c>
      <c r="D603" s="193" t="s">
        <v>51</v>
      </c>
      <c r="E603" s="198">
        <v>45117</v>
      </c>
      <c r="F603" s="193" t="s">
        <v>4679</v>
      </c>
      <c r="G603" s="192"/>
      <c r="H603" s="192"/>
      <c r="I603" s="192"/>
      <c r="J603" s="192"/>
      <c r="K603" s="192"/>
      <c r="L603" s="192"/>
      <c r="M603" s="192"/>
      <c r="N603" s="192"/>
      <c r="O603" s="192"/>
      <c r="P603" s="196" t="s">
        <v>4464</v>
      </c>
      <c r="Q603" s="192"/>
      <c r="R603" s="192" t="s">
        <v>86</v>
      </c>
      <c r="S603" s="192"/>
      <c r="T603" s="192"/>
      <c r="U603" s="192"/>
      <c r="V603" s="192"/>
      <c r="W603" s="192"/>
      <c r="X603" s="192"/>
      <c r="Y603" s="192"/>
      <c r="Z603" s="192"/>
      <c r="AA603" s="192"/>
    </row>
    <row r="604" spans="1:70">
      <c r="A604" s="192">
        <v>603</v>
      </c>
      <c r="B604" s="193">
        <v>20000352</v>
      </c>
      <c r="C604" s="193">
        <v>4</v>
      </c>
      <c r="D604" s="193" t="s">
        <v>51</v>
      </c>
      <c r="E604" s="198">
        <v>45117</v>
      </c>
      <c r="F604" s="193" t="s">
        <v>4679</v>
      </c>
      <c r="G604" s="192"/>
      <c r="H604" s="192"/>
      <c r="I604" s="192"/>
      <c r="J604" s="192"/>
      <c r="K604" s="192"/>
      <c r="L604" s="192"/>
      <c r="M604" s="192"/>
      <c r="N604" s="192"/>
      <c r="O604" s="192"/>
      <c r="P604" s="196" t="s">
        <v>4465</v>
      </c>
      <c r="Q604" s="192"/>
      <c r="R604" s="192" t="s">
        <v>86</v>
      </c>
      <c r="S604" s="192"/>
      <c r="T604" s="192"/>
      <c r="U604" s="192"/>
      <c r="V604" s="192"/>
      <c r="W604" s="192"/>
      <c r="X604" s="192"/>
      <c r="Y604" s="192"/>
      <c r="Z604" s="192"/>
      <c r="AA604" s="192"/>
    </row>
    <row r="605" spans="1:70" ht="28.8">
      <c r="A605" s="192">
        <v>604</v>
      </c>
      <c r="B605" s="193">
        <v>20000352</v>
      </c>
      <c r="C605" s="193">
        <v>4</v>
      </c>
      <c r="D605" s="193" t="s">
        <v>51</v>
      </c>
      <c r="E605" s="198">
        <v>45117</v>
      </c>
      <c r="F605" s="193" t="s">
        <v>4679</v>
      </c>
      <c r="G605" s="192"/>
      <c r="H605" s="192"/>
      <c r="I605" s="192"/>
      <c r="J605" s="192"/>
      <c r="K605" s="192"/>
      <c r="L605" s="192"/>
      <c r="M605" s="192"/>
      <c r="N605" s="192"/>
      <c r="O605" s="192"/>
      <c r="P605" s="196" t="s">
        <v>5494</v>
      </c>
      <c r="Q605" s="192"/>
      <c r="R605" s="192" t="s">
        <v>154</v>
      </c>
      <c r="S605" s="192" t="s">
        <v>155</v>
      </c>
      <c r="T605" s="192" t="s">
        <v>3127</v>
      </c>
      <c r="U605" s="192" t="s">
        <v>2467</v>
      </c>
      <c r="V605" s="192"/>
      <c r="W605" s="192"/>
      <c r="X605" s="192"/>
      <c r="Y605" s="192"/>
      <c r="Z605" s="192"/>
      <c r="AA605" s="192"/>
      <c r="BM605" s="90" t="s">
        <v>1952</v>
      </c>
      <c r="BN605" s="90" t="s">
        <v>3035</v>
      </c>
      <c r="BO605" s="90" t="s">
        <v>3394</v>
      </c>
      <c r="BP605" s="90" t="s">
        <v>2695</v>
      </c>
    </row>
    <row r="606" spans="1:70" ht="57.6">
      <c r="A606" s="192">
        <v>605</v>
      </c>
      <c r="B606" s="193">
        <v>20000539</v>
      </c>
      <c r="C606" s="193">
        <v>5</v>
      </c>
      <c r="D606" s="193" t="s">
        <v>51</v>
      </c>
      <c r="E606" s="198">
        <v>45117</v>
      </c>
      <c r="F606" s="193" t="s">
        <v>4679</v>
      </c>
      <c r="G606" s="192"/>
      <c r="H606" s="192"/>
      <c r="I606" s="192"/>
      <c r="J606" s="192"/>
      <c r="K606" s="192"/>
      <c r="L606" s="192"/>
      <c r="M606" s="192"/>
      <c r="N606" s="192"/>
      <c r="O606" s="192"/>
      <c r="P606" s="196" t="s">
        <v>5749</v>
      </c>
      <c r="Q606" s="192"/>
      <c r="R606" s="192" t="s">
        <v>164</v>
      </c>
      <c r="S606" s="192"/>
      <c r="T606" s="192"/>
      <c r="U606" s="192"/>
      <c r="V606" s="192"/>
      <c r="W606" s="192"/>
      <c r="X606" s="192"/>
      <c r="Y606" s="192"/>
      <c r="Z606" s="192"/>
      <c r="AA606" s="192"/>
      <c r="BM606" s="90" t="s">
        <v>3463</v>
      </c>
      <c r="BN606" s="90" t="s">
        <v>216</v>
      </c>
      <c r="BO606" s="90" t="s">
        <v>1384</v>
      </c>
    </row>
    <row r="607" spans="1:70" ht="28.8">
      <c r="A607" s="192">
        <v>606</v>
      </c>
      <c r="B607" s="193">
        <v>20000849</v>
      </c>
      <c r="C607" s="193">
        <v>5</v>
      </c>
      <c r="D607" s="193" t="s">
        <v>51</v>
      </c>
      <c r="E607" s="198">
        <v>45117</v>
      </c>
      <c r="F607" s="193" t="s">
        <v>4679</v>
      </c>
      <c r="G607" s="192"/>
      <c r="H607" s="192"/>
      <c r="I607" s="192"/>
      <c r="J607" s="192"/>
      <c r="K607" s="192"/>
      <c r="L607" s="192"/>
      <c r="M607" s="192"/>
      <c r="N607" s="192"/>
      <c r="O607" s="192"/>
      <c r="P607" s="196" t="s">
        <v>4466</v>
      </c>
      <c r="Q607" s="192"/>
      <c r="R607" s="192" t="s">
        <v>86</v>
      </c>
      <c r="S607" s="192"/>
      <c r="T607" s="192"/>
      <c r="U607" s="192"/>
      <c r="V607" s="192"/>
      <c r="W607" s="192"/>
      <c r="X607" s="192"/>
      <c r="Y607" s="192"/>
      <c r="Z607" s="192"/>
      <c r="AA607" s="192"/>
    </row>
    <row r="608" spans="1:70" ht="57.6">
      <c r="A608" s="192">
        <v>607</v>
      </c>
      <c r="B608" s="193">
        <v>200033657</v>
      </c>
      <c r="C608" s="193">
        <v>3</v>
      </c>
      <c r="D608" s="193" t="s">
        <v>56</v>
      </c>
      <c r="E608" s="198">
        <v>45117</v>
      </c>
      <c r="F608" s="193" t="s">
        <v>4680</v>
      </c>
      <c r="G608" s="192"/>
      <c r="H608" s="192"/>
      <c r="I608" s="192"/>
      <c r="J608" s="192"/>
      <c r="K608" s="192"/>
      <c r="L608" s="192"/>
      <c r="M608" s="192"/>
      <c r="N608" s="192"/>
      <c r="O608" s="192"/>
      <c r="P608" s="196" t="s">
        <v>5009</v>
      </c>
      <c r="Q608" s="192"/>
      <c r="R608" s="192" t="s">
        <v>154</v>
      </c>
      <c r="S608" s="192" t="s">
        <v>2700</v>
      </c>
      <c r="T608" s="192" t="s">
        <v>2095</v>
      </c>
      <c r="U608" s="192" t="s">
        <v>671</v>
      </c>
      <c r="V608" s="192" t="s">
        <v>159</v>
      </c>
      <c r="W608" s="192" t="s">
        <v>3127</v>
      </c>
      <c r="X608" s="192"/>
      <c r="Y608" s="192"/>
      <c r="Z608" s="192"/>
      <c r="AA608" s="192"/>
      <c r="BM608" s="90" t="s">
        <v>1804</v>
      </c>
      <c r="BN608" s="90" t="s">
        <v>2850</v>
      </c>
      <c r="BO608" s="90" t="s">
        <v>2131</v>
      </c>
      <c r="BP608" s="90" t="s">
        <v>2576</v>
      </c>
      <c r="BQ608" s="90" t="s">
        <v>2367</v>
      </c>
      <c r="BR608" s="90" t="s">
        <v>3394</v>
      </c>
    </row>
    <row r="609" spans="1:78">
      <c r="A609" s="192">
        <v>608</v>
      </c>
      <c r="B609" s="193">
        <v>200053729</v>
      </c>
      <c r="C609" s="193">
        <v>4</v>
      </c>
      <c r="D609" s="193" t="s">
        <v>51</v>
      </c>
      <c r="E609" s="198">
        <v>45117</v>
      </c>
      <c r="F609" s="193" t="s">
        <v>4687</v>
      </c>
      <c r="G609" s="192"/>
      <c r="H609" s="192"/>
      <c r="I609" s="192"/>
      <c r="J609" s="192"/>
      <c r="K609" s="192"/>
      <c r="L609" s="192"/>
      <c r="M609" s="192"/>
      <c r="N609" s="192"/>
      <c r="O609" s="192"/>
      <c r="P609" s="196" t="s">
        <v>4468</v>
      </c>
      <c r="Q609" s="192"/>
      <c r="R609" s="192" t="s">
        <v>86</v>
      </c>
      <c r="S609" s="192"/>
      <c r="T609" s="192"/>
      <c r="U609" s="192"/>
      <c r="V609" s="192"/>
      <c r="W609" s="192"/>
      <c r="X609" s="192"/>
      <c r="Y609" s="192"/>
      <c r="Z609" s="192"/>
      <c r="AA609" s="192"/>
    </row>
    <row r="610" spans="1:78" ht="43.2">
      <c r="A610" s="192">
        <v>609</v>
      </c>
      <c r="B610" s="193">
        <v>200633758</v>
      </c>
      <c r="C610" s="193">
        <v>3</v>
      </c>
      <c r="D610" s="193" t="s">
        <v>56</v>
      </c>
      <c r="E610" s="198">
        <v>45117</v>
      </c>
      <c r="F610" s="193" t="s">
        <v>4680</v>
      </c>
      <c r="G610" s="192"/>
      <c r="H610" s="192"/>
      <c r="I610" s="192"/>
      <c r="J610" s="192"/>
      <c r="K610" s="192"/>
      <c r="L610" s="192"/>
      <c r="M610" s="192"/>
      <c r="N610" s="192"/>
      <c r="O610" s="192"/>
      <c r="P610" s="196" t="s">
        <v>5010</v>
      </c>
      <c r="Q610" s="192"/>
      <c r="R610" s="192" t="s">
        <v>151</v>
      </c>
      <c r="S610" s="192" t="s">
        <v>174</v>
      </c>
      <c r="T610" s="192" t="s">
        <v>154</v>
      </c>
      <c r="U610" s="192" t="s">
        <v>3</v>
      </c>
      <c r="V610" s="192" t="s">
        <v>507</v>
      </c>
      <c r="W610" s="192"/>
      <c r="X610" s="192"/>
      <c r="Y610" s="192"/>
      <c r="Z610" s="192"/>
      <c r="AA610" s="192"/>
      <c r="BM610" s="90" t="s">
        <v>829</v>
      </c>
      <c r="BN610" s="90" t="s">
        <v>959</v>
      </c>
      <c r="BO610" s="90" t="s">
        <v>1777</v>
      </c>
      <c r="BP610" s="90" t="s">
        <v>1597</v>
      </c>
      <c r="BQ610" s="90" t="s">
        <v>2194</v>
      </c>
      <c r="BR610" s="90" t="s">
        <v>3575</v>
      </c>
    </row>
    <row r="611" spans="1:78">
      <c r="A611" s="192">
        <v>610</v>
      </c>
      <c r="B611" s="193">
        <v>200633766</v>
      </c>
      <c r="C611" s="193">
        <v>4</v>
      </c>
      <c r="D611" s="193" t="s">
        <v>51</v>
      </c>
      <c r="E611" s="198">
        <v>45117</v>
      </c>
      <c r="F611" s="193" t="s">
        <v>4680</v>
      </c>
      <c r="G611" s="192"/>
      <c r="H611" s="192"/>
      <c r="I611" s="192"/>
      <c r="J611" s="192"/>
      <c r="K611" s="192"/>
      <c r="L611" s="192"/>
      <c r="M611" s="192"/>
      <c r="N611" s="192"/>
      <c r="O611" s="192"/>
      <c r="P611" s="196" t="s">
        <v>4699</v>
      </c>
      <c r="Q611" s="192"/>
      <c r="R611" s="192" t="s">
        <v>86</v>
      </c>
      <c r="S611" s="192"/>
      <c r="T611" s="192"/>
      <c r="U611" s="192"/>
      <c r="V611" s="192"/>
      <c r="W611" s="192"/>
      <c r="X611" s="192"/>
      <c r="Y611" s="192"/>
      <c r="Z611" s="192"/>
      <c r="AA611" s="192"/>
    </row>
    <row r="612" spans="1:78" ht="57.6">
      <c r="A612" s="192">
        <v>611</v>
      </c>
      <c r="B612" s="193">
        <v>200673140</v>
      </c>
      <c r="C612" s="193">
        <v>3</v>
      </c>
      <c r="D612" s="193" t="s">
        <v>56</v>
      </c>
      <c r="E612" s="198">
        <v>45117</v>
      </c>
      <c r="F612" s="193" t="s">
        <v>4679</v>
      </c>
      <c r="G612" s="192"/>
      <c r="H612" s="192"/>
      <c r="I612" s="192"/>
      <c r="J612" s="192"/>
      <c r="K612" s="192"/>
      <c r="L612" s="192"/>
      <c r="M612" s="192"/>
      <c r="N612" s="192"/>
      <c r="O612" s="192"/>
      <c r="P612" s="196" t="s">
        <v>5495</v>
      </c>
      <c r="Q612" s="192"/>
      <c r="R612" s="192" t="s">
        <v>671</v>
      </c>
      <c r="S612" s="192" t="s">
        <v>155</v>
      </c>
      <c r="T612" s="192" t="s">
        <v>159</v>
      </c>
      <c r="U612" s="192" t="s">
        <v>2467</v>
      </c>
      <c r="V612" s="192"/>
      <c r="W612" s="192"/>
      <c r="X612" s="192"/>
      <c r="Y612" s="192"/>
      <c r="Z612" s="192"/>
      <c r="AA612" s="192"/>
      <c r="BM612" s="90" t="s">
        <v>2522</v>
      </c>
      <c r="BN612" s="90" t="s">
        <v>3837</v>
      </c>
      <c r="BO612" s="90" t="s">
        <v>3583</v>
      </c>
      <c r="BP612" s="90" t="s">
        <v>3635</v>
      </c>
      <c r="BQ612" s="90" t="s">
        <v>2370</v>
      </c>
      <c r="BR612" s="90" t="s">
        <v>1360</v>
      </c>
      <c r="BS612" s="90" t="s">
        <v>2695</v>
      </c>
      <c r="BT612" s="90" t="s">
        <v>173</v>
      </c>
    </row>
    <row r="613" spans="1:78">
      <c r="A613" s="192">
        <v>612</v>
      </c>
      <c r="B613" s="193">
        <v>200673140</v>
      </c>
      <c r="C613" s="193">
        <v>4</v>
      </c>
      <c r="D613" s="193" t="s">
        <v>56</v>
      </c>
      <c r="E613" s="198">
        <v>45117</v>
      </c>
      <c r="F613" s="193" t="s">
        <v>4679</v>
      </c>
      <c r="G613" s="192"/>
      <c r="H613" s="192"/>
      <c r="I613" s="192"/>
      <c r="J613" s="192"/>
      <c r="K613" s="192"/>
      <c r="L613" s="192"/>
      <c r="M613" s="192"/>
      <c r="N613" s="192"/>
      <c r="O613" s="192"/>
      <c r="P613" s="196" t="s">
        <v>4471</v>
      </c>
      <c r="Q613" s="192"/>
      <c r="R613" s="192" t="s">
        <v>86</v>
      </c>
      <c r="S613" s="192"/>
      <c r="T613" s="192"/>
      <c r="U613" s="192"/>
      <c r="V613" s="192"/>
      <c r="W613" s="192"/>
      <c r="X613" s="192"/>
      <c r="Y613" s="192"/>
      <c r="Z613" s="192"/>
      <c r="AA613" s="192"/>
    </row>
    <row r="614" spans="1:78" ht="43.2">
      <c r="A614" s="192">
        <v>613</v>
      </c>
      <c r="B614" s="193">
        <v>200707145</v>
      </c>
      <c r="C614" s="193">
        <v>4</v>
      </c>
      <c r="D614" s="193" t="s">
        <v>51</v>
      </c>
      <c r="E614" s="198">
        <v>45117</v>
      </c>
      <c r="F614" s="193" t="s">
        <v>4680</v>
      </c>
      <c r="G614" s="192"/>
      <c r="H614" s="192"/>
      <c r="I614" s="192"/>
      <c r="J614" s="192"/>
      <c r="K614" s="192"/>
      <c r="L614" s="192"/>
      <c r="M614" s="192"/>
      <c r="N614" s="192"/>
      <c r="O614" s="192"/>
      <c r="P614" s="197" t="s">
        <v>5011</v>
      </c>
      <c r="Q614" s="192"/>
      <c r="R614" s="192" t="s">
        <v>154</v>
      </c>
      <c r="S614" s="192" t="s">
        <v>155</v>
      </c>
      <c r="T614" s="192" t="s">
        <v>164</v>
      </c>
      <c r="U614" s="192" t="s">
        <v>2467</v>
      </c>
      <c r="V614" s="192"/>
      <c r="W614" s="192"/>
      <c r="X614" s="192"/>
      <c r="Y614" s="192"/>
      <c r="Z614" s="192"/>
      <c r="AA614" s="192"/>
      <c r="BM614" s="90" t="s">
        <v>1952</v>
      </c>
      <c r="BN614" s="90" t="s">
        <v>3142</v>
      </c>
      <c r="BO614" s="90" t="s">
        <v>3458</v>
      </c>
      <c r="BP614" s="90" t="s">
        <v>1412</v>
      </c>
      <c r="BQ614" s="90" t="s">
        <v>2255</v>
      </c>
      <c r="BR614" s="90" t="s">
        <v>173</v>
      </c>
    </row>
    <row r="615" spans="1:78" ht="129.6">
      <c r="A615" s="192">
        <v>614</v>
      </c>
      <c r="B615" s="193">
        <v>200802448</v>
      </c>
      <c r="C615" s="193">
        <v>3</v>
      </c>
      <c r="D615" s="193" t="s">
        <v>56</v>
      </c>
      <c r="E615" s="198">
        <v>45117</v>
      </c>
      <c r="F615" s="193" t="s">
        <v>4679</v>
      </c>
      <c r="G615" s="192"/>
      <c r="H615" s="192"/>
      <c r="I615" s="192"/>
      <c r="J615" s="192"/>
      <c r="K615" s="192"/>
      <c r="L615" s="192"/>
      <c r="M615" s="192"/>
      <c r="N615" s="192"/>
      <c r="O615" s="192"/>
      <c r="P615" s="196" t="s">
        <v>5496</v>
      </c>
      <c r="Q615" s="192"/>
      <c r="R615" s="192" t="s">
        <v>151</v>
      </c>
      <c r="S615" s="192" t="s">
        <v>154</v>
      </c>
      <c r="T615" s="192" t="s">
        <v>178</v>
      </c>
      <c r="U615" s="192" t="s">
        <v>3</v>
      </c>
      <c r="V615" s="192" t="s">
        <v>2095</v>
      </c>
      <c r="W615" s="192" t="s">
        <v>155</v>
      </c>
      <c r="X615" s="192" t="s">
        <v>3157</v>
      </c>
      <c r="Y615" s="192" t="s">
        <v>162</v>
      </c>
      <c r="Z615" s="192" t="s">
        <v>2467</v>
      </c>
      <c r="AA615" s="192"/>
      <c r="BM615" s="90" t="s">
        <v>1106</v>
      </c>
      <c r="BN615" s="90" t="s">
        <v>1609</v>
      </c>
      <c r="BO615" s="90" t="s">
        <v>1975</v>
      </c>
      <c r="BP615" s="90" t="s">
        <v>1119</v>
      </c>
      <c r="BQ615" s="90" t="s">
        <v>1211</v>
      </c>
      <c r="BR615" s="90" t="s">
        <v>1253</v>
      </c>
      <c r="BS615" s="90" t="s">
        <v>2130</v>
      </c>
      <c r="BT615" s="90" t="s">
        <v>2985</v>
      </c>
      <c r="BU615" s="90" t="s">
        <v>2804</v>
      </c>
      <c r="BV615" s="90" t="s">
        <v>1107</v>
      </c>
      <c r="BW615" s="90" t="s">
        <v>1668</v>
      </c>
      <c r="BX615" s="90" t="s">
        <v>1898</v>
      </c>
      <c r="BY615" s="90" t="s">
        <v>3563</v>
      </c>
      <c r="BZ615" s="90" t="s">
        <v>3571</v>
      </c>
    </row>
    <row r="616" spans="1:78" ht="28.8">
      <c r="A616" s="192">
        <v>615</v>
      </c>
      <c r="B616" s="193">
        <v>200802448</v>
      </c>
      <c r="C616" s="193">
        <v>4</v>
      </c>
      <c r="D616" s="193" t="s">
        <v>56</v>
      </c>
      <c r="E616" s="198">
        <v>45117</v>
      </c>
      <c r="F616" s="193" t="s">
        <v>4679</v>
      </c>
      <c r="G616" s="192"/>
      <c r="H616" s="192"/>
      <c r="I616" s="192"/>
      <c r="J616" s="192"/>
      <c r="K616" s="192"/>
      <c r="L616" s="192"/>
      <c r="M616" s="192"/>
      <c r="N616" s="192"/>
      <c r="O616" s="192"/>
      <c r="P616" s="196" t="s">
        <v>5012</v>
      </c>
      <c r="Q616" s="192"/>
      <c r="R616" s="192" t="s">
        <v>164</v>
      </c>
      <c r="S616" s="192"/>
      <c r="T616" s="192"/>
      <c r="U616" s="192"/>
      <c r="V616" s="192"/>
      <c r="W616" s="192"/>
      <c r="X616" s="192"/>
      <c r="Y616" s="192"/>
      <c r="Z616" s="192"/>
      <c r="AA616" s="192"/>
      <c r="BM616" s="90" t="s">
        <v>3463</v>
      </c>
      <c r="BN616" s="90" t="s">
        <v>216</v>
      </c>
    </row>
    <row r="617" spans="1:78" ht="28.8">
      <c r="A617" s="192">
        <v>616</v>
      </c>
      <c r="B617" s="193">
        <v>200816842</v>
      </c>
      <c r="C617" s="193">
        <v>4</v>
      </c>
      <c r="D617" s="193" t="s">
        <v>51</v>
      </c>
      <c r="E617" s="198">
        <v>45117</v>
      </c>
      <c r="F617" s="193" t="s">
        <v>4686</v>
      </c>
      <c r="G617" s="192"/>
      <c r="H617" s="192"/>
      <c r="I617" s="192"/>
      <c r="J617" s="192"/>
      <c r="K617" s="192"/>
      <c r="L617" s="192"/>
      <c r="M617" s="192"/>
      <c r="N617" s="192"/>
      <c r="O617" s="192"/>
      <c r="P617" s="196" t="s">
        <v>4474</v>
      </c>
      <c r="Q617" s="192"/>
      <c r="R617" s="192" t="s">
        <v>86</v>
      </c>
      <c r="S617" s="192"/>
      <c r="T617" s="192"/>
      <c r="U617" s="192"/>
      <c r="V617" s="192"/>
      <c r="W617" s="192"/>
      <c r="X617" s="192"/>
      <c r="Y617" s="192"/>
      <c r="Z617" s="192"/>
      <c r="AA617" s="192"/>
    </row>
    <row r="618" spans="1:78" ht="28.8">
      <c r="A618" s="192">
        <v>617</v>
      </c>
      <c r="B618" s="193">
        <v>33000156</v>
      </c>
      <c r="C618" s="193">
        <v>3</v>
      </c>
      <c r="D618" s="193" t="s">
        <v>56</v>
      </c>
      <c r="E618" s="198">
        <v>45117</v>
      </c>
      <c r="F618" s="193" t="s">
        <v>4680</v>
      </c>
      <c r="G618" s="192"/>
      <c r="H618" s="192"/>
      <c r="I618" s="192"/>
      <c r="J618" s="192"/>
      <c r="K618" s="192"/>
      <c r="L618" s="192"/>
      <c r="M618" s="192"/>
      <c r="N618" s="192"/>
      <c r="O618" s="192"/>
      <c r="P618" s="196" t="s">
        <v>5497</v>
      </c>
      <c r="Q618" s="192"/>
      <c r="R618" s="192" t="s">
        <v>551</v>
      </c>
      <c r="S618" s="192" t="s">
        <v>3127</v>
      </c>
      <c r="T618" s="192" t="s">
        <v>507</v>
      </c>
      <c r="U618" s="192"/>
      <c r="V618" s="192"/>
      <c r="W618" s="192"/>
      <c r="X618" s="192"/>
      <c r="Y618" s="192"/>
      <c r="Z618" s="192"/>
      <c r="AA618" s="192"/>
      <c r="BM618" s="90" t="s">
        <v>2162</v>
      </c>
      <c r="BN618" s="90" t="s">
        <v>2817</v>
      </c>
      <c r="BO618" s="90" t="s">
        <v>3575</v>
      </c>
    </row>
    <row r="619" spans="1:78" ht="28.8">
      <c r="A619" s="192">
        <v>618</v>
      </c>
      <c r="B619" s="193">
        <v>33000156</v>
      </c>
      <c r="C619" s="193">
        <v>3</v>
      </c>
      <c r="D619" s="193" t="s">
        <v>56</v>
      </c>
      <c r="E619" s="198">
        <v>45117</v>
      </c>
      <c r="F619" s="193" t="s">
        <v>4680</v>
      </c>
      <c r="G619" s="192"/>
      <c r="H619" s="192"/>
      <c r="I619" s="192"/>
      <c r="J619" s="192"/>
      <c r="K619" s="192"/>
      <c r="L619" s="192"/>
      <c r="M619" s="192"/>
      <c r="N619" s="192"/>
      <c r="O619" s="192"/>
      <c r="P619" s="196" t="s">
        <v>5013</v>
      </c>
      <c r="Q619" s="192"/>
      <c r="R619" s="192" t="s">
        <v>671</v>
      </c>
      <c r="S619" s="192"/>
      <c r="T619" s="192"/>
      <c r="U619" s="192"/>
      <c r="V619" s="192"/>
      <c r="W619" s="192"/>
      <c r="X619" s="192"/>
      <c r="Y619" s="192"/>
      <c r="Z619" s="192"/>
      <c r="AA619" s="192"/>
      <c r="BM619" s="90" t="s">
        <v>2552</v>
      </c>
    </row>
    <row r="620" spans="1:78">
      <c r="A620" s="192">
        <v>619</v>
      </c>
      <c r="B620" s="193">
        <v>33000161</v>
      </c>
      <c r="C620" s="193">
        <v>2</v>
      </c>
      <c r="D620" s="193" t="s">
        <v>56</v>
      </c>
      <c r="E620" s="198">
        <v>45117</v>
      </c>
      <c r="F620" s="193" t="s">
        <v>4679</v>
      </c>
      <c r="G620" s="192"/>
      <c r="H620" s="192"/>
      <c r="I620" s="192"/>
      <c r="J620" s="192"/>
      <c r="K620" s="192"/>
      <c r="L620" s="192"/>
      <c r="M620" s="192"/>
      <c r="N620" s="192"/>
      <c r="O620" s="192"/>
      <c r="P620" s="196" t="s">
        <v>5622</v>
      </c>
      <c r="Q620" s="192"/>
      <c r="R620" s="192" t="s">
        <v>154</v>
      </c>
      <c r="S620" s="192" t="s">
        <v>150</v>
      </c>
      <c r="T620" s="192"/>
      <c r="U620" s="192"/>
      <c r="V620" s="192"/>
      <c r="W620" s="192"/>
      <c r="X620" s="192"/>
      <c r="Y620" s="192"/>
      <c r="Z620" s="192"/>
      <c r="AA620" s="192"/>
      <c r="BM620" s="90" t="s">
        <v>1824</v>
      </c>
      <c r="BN620" s="90" t="s">
        <v>5595</v>
      </c>
    </row>
    <row r="621" spans="1:78" ht="28.8">
      <c r="A621" s="192">
        <v>620</v>
      </c>
      <c r="B621" s="193">
        <v>33000161</v>
      </c>
      <c r="C621" s="193">
        <v>3</v>
      </c>
      <c r="D621" s="193" t="s">
        <v>56</v>
      </c>
      <c r="E621" s="198">
        <v>45117</v>
      </c>
      <c r="F621" s="193" t="s">
        <v>4679</v>
      </c>
      <c r="G621" s="192"/>
      <c r="H621" s="192"/>
      <c r="I621" s="192"/>
      <c r="J621" s="192"/>
      <c r="K621" s="192"/>
      <c r="L621" s="192"/>
      <c r="M621" s="192"/>
      <c r="N621" s="192"/>
      <c r="O621" s="192"/>
      <c r="P621" s="196" t="s">
        <v>5014</v>
      </c>
      <c r="Q621" s="192"/>
      <c r="R621" s="192" t="s">
        <v>154</v>
      </c>
      <c r="S621" s="192" t="s">
        <v>507</v>
      </c>
      <c r="T621" s="192" t="s">
        <v>164</v>
      </c>
      <c r="U621" s="192"/>
      <c r="V621" s="192"/>
      <c r="W621" s="192"/>
      <c r="X621" s="192"/>
      <c r="Y621" s="192"/>
      <c r="Z621" s="192"/>
      <c r="AA621" s="192"/>
      <c r="BM621" s="90" t="s">
        <v>1657</v>
      </c>
      <c r="BN621" s="90" t="s">
        <v>3575</v>
      </c>
      <c r="BO621" s="90" t="s">
        <v>1364</v>
      </c>
    </row>
    <row r="622" spans="1:78">
      <c r="A622" s="192">
        <v>621</v>
      </c>
      <c r="B622" s="193">
        <v>33000163</v>
      </c>
      <c r="C622" s="193">
        <v>5</v>
      </c>
      <c r="D622" s="193" t="s">
        <v>51</v>
      </c>
      <c r="E622" s="198">
        <v>45117</v>
      </c>
      <c r="F622" s="193" t="s">
        <v>4679</v>
      </c>
      <c r="G622" s="192"/>
      <c r="H622" s="192"/>
      <c r="I622" s="192"/>
      <c r="J622" s="192"/>
      <c r="K622" s="192"/>
      <c r="L622" s="192"/>
      <c r="M622" s="192"/>
      <c r="N622" s="192"/>
      <c r="O622" s="192"/>
      <c r="P622" s="196" t="s">
        <v>4478</v>
      </c>
      <c r="Q622" s="192"/>
      <c r="R622" s="192" t="s">
        <v>86</v>
      </c>
      <c r="S622" s="192"/>
      <c r="T622" s="192"/>
      <c r="U622" s="192"/>
      <c r="V622" s="192"/>
      <c r="W622" s="192"/>
      <c r="X622" s="192"/>
      <c r="Y622" s="192"/>
      <c r="Z622" s="192"/>
      <c r="AA622" s="192"/>
    </row>
    <row r="623" spans="1:78" ht="115.2">
      <c r="A623" s="192">
        <v>622</v>
      </c>
      <c r="B623" s="193">
        <v>33000225</v>
      </c>
      <c r="C623" s="193">
        <v>5</v>
      </c>
      <c r="D623" s="193" t="s">
        <v>51</v>
      </c>
      <c r="E623" s="198">
        <v>45117</v>
      </c>
      <c r="F623" s="193" t="s">
        <v>4680</v>
      </c>
      <c r="G623" s="192"/>
      <c r="H623" s="192"/>
      <c r="I623" s="192"/>
      <c r="J623" s="192"/>
      <c r="K623" s="192"/>
      <c r="L623" s="192"/>
      <c r="M623" s="192"/>
      <c r="N623" s="192"/>
      <c r="O623" s="192"/>
      <c r="P623" s="196" t="s">
        <v>5498</v>
      </c>
      <c r="Q623" s="192"/>
      <c r="R623" s="192" t="s">
        <v>551</v>
      </c>
      <c r="S623" s="192"/>
      <c r="T623" s="192"/>
      <c r="U623" s="192"/>
      <c r="V623" s="192"/>
      <c r="W623" s="192"/>
      <c r="X623" s="192"/>
      <c r="Y623" s="192"/>
      <c r="Z623" s="192"/>
      <c r="AA623" s="192"/>
      <c r="BM623" s="90" t="s">
        <v>2148</v>
      </c>
    </row>
    <row r="624" spans="1:78">
      <c r="A624" s="192">
        <v>623</v>
      </c>
      <c r="B624" s="193">
        <v>40000268</v>
      </c>
      <c r="C624" s="193">
        <v>1</v>
      </c>
      <c r="D624" s="193" t="s">
        <v>56</v>
      </c>
      <c r="E624" s="198">
        <v>45117</v>
      </c>
      <c r="F624" s="193" t="s">
        <v>4680</v>
      </c>
      <c r="G624" s="192"/>
      <c r="H624" s="192"/>
      <c r="I624" s="192"/>
      <c r="J624" s="192"/>
      <c r="K624" s="192"/>
      <c r="L624" s="192"/>
      <c r="M624" s="192"/>
      <c r="N624" s="192"/>
      <c r="O624" s="192"/>
      <c r="P624" s="196" t="s">
        <v>5499</v>
      </c>
      <c r="Q624" s="192"/>
      <c r="R624" s="192" t="s">
        <v>2698</v>
      </c>
      <c r="S624" s="192"/>
      <c r="T624" s="192"/>
      <c r="U624" s="192"/>
      <c r="V624" s="192"/>
      <c r="W624" s="192"/>
      <c r="X624" s="192"/>
      <c r="Y624" s="192"/>
      <c r="Z624" s="192"/>
      <c r="AA624" s="192"/>
      <c r="BM624" s="90" t="s">
        <v>1611</v>
      </c>
    </row>
    <row r="625" spans="1:70">
      <c r="A625" s="192">
        <v>624</v>
      </c>
      <c r="B625" s="193">
        <v>40000382</v>
      </c>
      <c r="C625" s="193">
        <v>3</v>
      </c>
      <c r="D625" s="193" t="s">
        <v>56</v>
      </c>
      <c r="E625" s="198">
        <v>45117</v>
      </c>
      <c r="F625" s="193" t="s">
        <v>4679</v>
      </c>
      <c r="G625" s="192"/>
      <c r="H625" s="192"/>
      <c r="I625" s="192"/>
      <c r="J625" s="192"/>
      <c r="K625" s="192"/>
      <c r="L625" s="192"/>
      <c r="M625" s="192"/>
      <c r="N625" s="192"/>
      <c r="O625" s="192"/>
      <c r="P625" s="196" t="s">
        <v>5015</v>
      </c>
      <c r="Q625" s="192"/>
      <c r="R625" s="192" t="s">
        <v>671</v>
      </c>
      <c r="S625" s="192" t="s">
        <v>159</v>
      </c>
      <c r="T625" s="192"/>
      <c r="U625" s="192"/>
      <c r="V625" s="192"/>
      <c r="W625" s="192"/>
      <c r="X625" s="192"/>
      <c r="Y625" s="192"/>
      <c r="Z625" s="192"/>
      <c r="AA625" s="192"/>
      <c r="BM625" s="90" t="s">
        <v>176</v>
      </c>
      <c r="BN625" s="90" t="s">
        <v>1360</v>
      </c>
    </row>
    <row r="626" spans="1:70" ht="28.8">
      <c r="A626" s="192">
        <v>625</v>
      </c>
      <c r="B626" s="193">
        <v>40000392</v>
      </c>
      <c r="C626" s="193">
        <v>3</v>
      </c>
      <c r="D626" s="193" t="s">
        <v>56</v>
      </c>
      <c r="E626" s="198">
        <v>45117</v>
      </c>
      <c r="F626" s="193" t="s">
        <v>4680</v>
      </c>
      <c r="G626" s="192"/>
      <c r="H626" s="192"/>
      <c r="I626" s="192"/>
      <c r="J626" s="192"/>
      <c r="K626" s="192"/>
      <c r="L626" s="192"/>
      <c r="M626" s="192"/>
      <c r="N626" s="192"/>
      <c r="O626" s="192"/>
      <c r="P626" s="196" t="s">
        <v>5016</v>
      </c>
      <c r="Q626" s="192"/>
      <c r="R626" s="192" t="s">
        <v>3</v>
      </c>
      <c r="S626" s="192" t="s">
        <v>2700</v>
      </c>
      <c r="T626" s="192"/>
      <c r="U626" s="192"/>
      <c r="V626" s="192"/>
      <c r="W626" s="192"/>
      <c r="X626" s="192"/>
      <c r="Y626" s="192"/>
      <c r="Z626" s="192"/>
      <c r="AA626" s="192"/>
      <c r="BM626" s="90" t="s">
        <v>1245</v>
      </c>
      <c r="BN626" s="90" t="s">
        <v>2670</v>
      </c>
    </row>
    <row r="627" spans="1:70" ht="57.6">
      <c r="A627" s="192">
        <v>626</v>
      </c>
      <c r="B627" s="193">
        <v>40000392</v>
      </c>
      <c r="C627" s="193">
        <v>5</v>
      </c>
      <c r="D627" s="193" t="s">
        <v>56</v>
      </c>
      <c r="E627" s="198">
        <v>45117</v>
      </c>
      <c r="F627" s="193" t="s">
        <v>4680</v>
      </c>
      <c r="G627" s="192"/>
      <c r="H627" s="192"/>
      <c r="I627" s="192"/>
      <c r="J627" s="192"/>
      <c r="K627" s="192"/>
      <c r="L627" s="192"/>
      <c r="M627" s="192"/>
      <c r="N627" s="192"/>
      <c r="O627" s="192"/>
      <c r="P627" s="196" t="s">
        <v>5500</v>
      </c>
      <c r="Q627" s="192"/>
      <c r="R627" s="192" t="s">
        <v>174</v>
      </c>
      <c r="S627" s="192" t="s">
        <v>671</v>
      </c>
      <c r="T627" s="192" t="s">
        <v>507</v>
      </c>
      <c r="U627" s="192" t="s">
        <v>164</v>
      </c>
      <c r="V627" s="192"/>
      <c r="W627" s="192"/>
      <c r="X627" s="192"/>
      <c r="Y627" s="192"/>
      <c r="Z627" s="192"/>
      <c r="AA627" s="192"/>
      <c r="BM627" s="90" t="s">
        <v>1777</v>
      </c>
      <c r="BN627" s="90" t="s">
        <v>3331</v>
      </c>
      <c r="BO627" s="90" t="s">
        <v>3575</v>
      </c>
      <c r="BP627" s="90" t="s">
        <v>3463</v>
      </c>
      <c r="BQ627" s="90" t="s">
        <v>3302</v>
      </c>
      <c r="BR627" s="90" t="s">
        <v>216</v>
      </c>
    </row>
    <row r="628" spans="1:70">
      <c r="A628" s="192">
        <v>627</v>
      </c>
      <c r="B628" s="193">
        <v>60000035</v>
      </c>
      <c r="C628" s="193">
        <v>4</v>
      </c>
      <c r="D628" s="193" t="s">
        <v>51</v>
      </c>
      <c r="E628" s="198">
        <v>45117</v>
      </c>
      <c r="F628" s="193" t="s">
        <v>4679</v>
      </c>
      <c r="G628" s="192"/>
      <c r="H628" s="192"/>
      <c r="I628" s="192"/>
      <c r="J628" s="192"/>
      <c r="K628" s="192"/>
      <c r="L628" s="192"/>
      <c r="M628" s="192"/>
      <c r="N628" s="192"/>
      <c r="O628" s="192"/>
      <c r="P628" s="196" t="s">
        <v>4481</v>
      </c>
      <c r="Q628" s="192"/>
      <c r="R628" s="192" t="s">
        <v>86</v>
      </c>
      <c r="S628" s="192"/>
      <c r="T628" s="192"/>
      <c r="U628" s="192"/>
      <c r="V628" s="192"/>
      <c r="W628" s="192"/>
      <c r="X628" s="192"/>
      <c r="Y628" s="192"/>
      <c r="Z628" s="192"/>
      <c r="AA628" s="192"/>
    </row>
    <row r="629" spans="1:70">
      <c r="A629" s="192">
        <v>628</v>
      </c>
      <c r="B629" s="193">
        <v>61000028</v>
      </c>
      <c r="C629" s="193">
        <v>5</v>
      </c>
      <c r="D629" s="193" t="s">
        <v>56</v>
      </c>
      <c r="E629" s="198">
        <v>45117</v>
      </c>
      <c r="F629" s="193" t="s">
        <v>4679</v>
      </c>
      <c r="G629" s="192"/>
      <c r="H629" s="192"/>
      <c r="I629" s="192"/>
      <c r="J629" s="192"/>
      <c r="K629" s="192"/>
      <c r="L629" s="192"/>
      <c r="M629" s="192"/>
      <c r="N629" s="192"/>
      <c r="O629" s="192"/>
      <c r="P629" s="196" t="s">
        <v>5306</v>
      </c>
      <c r="Q629" s="192"/>
      <c r="R629" s="192" t="s">
        <v>86</v>
      </c>
      <c r="S629" s="192"/>
      <c r="T629" s="192"/>
      <c r="U629" s="192"/>
      <c r="V629" s="192"/>
      <c r="W629" s="192"/>
      <c r="X629" s="192"/>
      <c r="Y629" s="192"/>
      <c r="Z629" s="192"/>
      <c r="AA629" s="192"/>
    </row>
    <row r="630" spans="1:70" ht="28.8">
      <c r="A630" s="192">
        <v>629</v>
      </c>
      <c r="B630" s="193">
        <v>61000041</v>
      </c>
      <c r="C630" s="193">
        <v>1</v>
      </c>
      <c r="D630" s="193" t="s">
        <v>56</v>
      </c>
      <c r="E630" s="198">
        <v>45117</v>
      </c>
      <c r="F630" s="193" t="s">
        <v>4680</v>
      </c>
      <c r="G630" s="192"/>
      <c r="H630" s="192"/>
      <c r="I630" s="192"/>
      <c r="J630" s="192"/>
      <c r="K630" s="192"/>
      <c r="L630" s="192"/>
      <c r="M630" s="192"/>
      <c r="N630" s="192"/>
      <c r="O630" s="192"/>
      <c r="P630" s="196" t="s">
        <v>5017</v>
      </c>
      <c r="Q630" s="192"/>
      <c r="R630" s="192" t="s">
        <v>154</v>
      </c>
      <c r="S630" s="192" t="s">
        <v>159</v>
      </c>
      <c r="T630" s="192"/>
      <c r="U630" s="192"/>
      <c r="V630" s="192"/>
      <c r="W630" s="192"/>
      <c r="X630" s="192"/>
      <c r="Y630" s="192"/>
      <c r="Z630" s="192"/>
      <c r="AA630" s="192"/>
      <c r="BM630" s="90" t="s">
        <v>506</v>
      </c>
      <c r="BN630" s="90" t="s">
        <v>3172</v>
      </c>
    </row>
    <row r="631" spans="1:70" ht="28.8">
      <c r="A631" s="192">
        <v>630</v>
      </c>
      <c r="B631" s="193">
        <v>61000028</v>
      </c>
      <c r="C631" s="193">
        <v>5</v>
      </c>
      <c r="D631" s="193" t="s">
        <v>51</v>
      </c>
      <c r="E631" s="198">
        <v>45117</v>
      </c>
      <c r="F631" s="193" t="s">
        <v>4679</v>
      </c>
      <c r="G631" s="192"/>
      <c r="H631" s="192"/>
      <c r="I631" s="192"/>
      <c r="J631" s="192"/>
      <c r="K631" s="192"/>
      <c r="L631" s="192"/>
      <c r="M631" s="192"/>
      <c r="N631" s="192"/>
      <c r="O631" s="192"/>
      <c r="P631" s="196" t="s">
        <v>5018</v>
      </c>
      <c r="Q631" s="192"/>
      <c r="R631" s="192" t="s">
        <v>3</v>
      </c>
      <c r="S631" s="192" t="s">
        <v>2467</v>
      </c>
      <c r="T631" s="192"/>
      <c r="U631" s="192"/>
      <c r="V631" s="192"/>
      <c r="W631" s="192"/>
      <c r="X631" s="192"/>
      <c r="Y631" s="192"/>
      <c r="Z631" s="192"/>
      <c r="AA631" s="192"/>
      <c r="BM631" s="90" t="s">
        <v>1216</v>
      </c>
      <c r="BN631" s="90" t="s">
        <v>2695</v>
      </c>
    </row>
    <row r="632" spans="1:70">
      <c r="A632" s="192">
        <v>631</v>
      </c>
      <c r="B632" s="193">
        <v>61000041</v>
      </c>
      <c r="C632" s="193">
        <v>1</v>
      </c>
      <c r="D632" s="193" t="s">
        <v>56</v>
      </c>
      <c r="E632" s="198">
        <v>45117</v>
      </c>
      <c r="F632" s="193" t="s">
        <v>4680</v>
      </c>
      <c r="G632" s="192"/>
      <c r="H632" s="192"/>
      <c r="I632" s="192"/>
      <c r="J632" s="192"/>
      <c r="K632" s="192"/>
      <c r="L632" s="192"/>
      <c r="M632" s="192"/>
      <c r="N632" s="192"/>
      <c r="O632" s="192"/>
      <c r="P632" s="197" t="s">
        <v>5501</v>
      </c>
      <c r="Q632" s="192"/>
      <c r="R632" s="192" t="s">
        <v>174</v>
      </c>
      <c r="S632" s="192" t="s">
        <v>507</v>
      </c>
      <c r="T632" s="192"/>
      <c r="U632" s="192"/>
      <c r="V632" s="192"/>
      <c r="W632" s="192"/>
      <c r="X632" s="192"/>
      <c r="Y632" s="192"/>
      <c r="Z632" s="192"/>
      <c r="AA632" s="192"/>
      <c r="BM632" s="90" t="s">
        <v>1777</v>
      </c>
      <c r="BN632" s="90" t="s">
        <v>3575</v>
      </c>
    </row>
    <row r="633" spans="1:70" ht="28.8">
      <c r="A633" s="192">
        <v>632</v>
      </c>
      <c r="B633" s="193">
        <v>71000093</v>
      </c>
      <c r="C633" s="193">
        <v>4</v>
      </c>
      <c r="D633" s="193" t="s">
        <v>51</v>
      </c>
      <c r="E633" s="198">
        <v>45117</v>
      </c>
      <c r="F633" s="193" t="s">
        <v>4679</v>
      </c>
      <c r="G633" s="192"/>
      <c r="H633" s="192"/>
      <c r="I633" s="192"/>
      <c r="J633" s="192"/>
      <c r="K633" s="192"/>
      <c r="L633" s="192"/>
      <c r="M633" s="192"/>
      <c r="N633" s="192"/>
      <c r="O633" s="192"/>
      <c r="P633" s="196" t="s">
        <v>5019</v>
      </c>
      <c r="Q633" s="192"/>
      <c r="R633" s="192" t="s">
        <v>551</v>
      </c>
      <c r="S633" s="192" t="s">
        <v>2467</v>
      </c>
      <c r="T633" s="192"/>
      <c r="U633" s="192"/>
      <c r="V633" s="192"/>
      <c r="W633" s="192"/>
      <c r="X633" s="192"/>
      <c r="Y633" s="192"/>
      <c r="Z633" s="192"/>
      <c r="AA633" s="192"/>
      <c r="BM633" s="90" t="s">
        <v>2490</v>
      </c>
      <c r="BN633" s="90" t="s">
        <v>2695</v>
      </c>
    </row>
    <row r="634" spans="1:70" ht="28.8">
      <c r="A634" s="192">
        <v>633</v>
      </c>
      <c r="B634" s="193">
        <v>71000349</v>
      </c>
      <c r="C634" s="193">
        <v>5</v>
      </c>
      <c r="D634" s="193" t="s">
        <v>56</v>
      </c>
      <c r="E634" s="198">
        <v>45117</v>
      </c>
      <c r="F634" s="193" t="s">
        <v>4680</v>
      </c>
      <c r="G634" s="192"/>
      <c r="H634" s="192"/>
      <c r="I634" s="192"/>
      <c r="J634" s="192"/>
      <c r="K634" s="192"/>
      <c r="L634" s="192"/>
      <c r="M634" s="192"/>
      <c r="N634" s="192"/>
      <c r="O634" s="192"/>
      <c r="P634" s="196" t="s">
        <v>5308</v>
      </c>
      <c r="Q634" s="192"/>
      <c r="R634" s="192" t="s">
        <v>86</v>
      </c>
      <c r="S634" s="192"/>
      <c r="T634" s="192"/>
      <c r="U634" s="192"/>
      <c r="V634" s="192"/>
      <c r="W634" s="192"/>
      <c r="X634" s="192"/>
      <c r="Y634" s="192"/>
      <c r="Z634" s="192"/>
      <c r="AA634" s="192"/>
    </row>
    <row r="635" spans="1:70">
      <c r="A635" s="192">
        <v>634</v>
      </c>
      <c r="B635" s="193">
        <v>71000349</v>
      </c>
      <c r="C635" s="193">
        <v>4</v>
      </c>
      <c r="D635" s="193" t="s">
        <v>51</v>
      </c>
      <c r="E635" s="198">
        <v>45117</v>
      </c>
      <c r="F635" s="193" t="s">
        <v>4680</v>
      </c>
      <c r="G635" s="192"/>
      <c r="H635" s="192"/>
      <c r="I635" s="192"/>
      <c r="J635" s="192"/>
      <c r="K635" s="192"/>
      <c r="L635" s="192"/>
      <c r="M635" s="192"/>
      <c r="N635" s="192"/>
      <c r="O635" s="192"/>
      <c r="P635" s="196" t="s">
        <v>5020</v>
      </c>
      <c r="Q635" s="192"/>
      <c r="R635" s="192" t="s">
        <v>551</v>
      </c>
      <c r="S635" s="192"/>
      <c r="T635" s="192"/>
      <c r="U635" s="192"/>
      <c r="V635" s="192"/>
      <c r="W635" s="192"/>
      <c r="X635" s="192"/>
      <c r="Y635" s="192"/>
      <c r="Z635" s="192"/>
      <c r="AA635" s="192"/>
      <c r="BM635" s="90" t="s">
        <v>2151</v>
      </c>
    </row>
    <row r="636" spans="1:70" ht="28.8">
      <c r="A636" s="192">
        <v>635</v>
      </c>
      <c r="B636" s="193">
        <v>72000000</v>
      </c>
      <c r="C636" s="193">
        <v>4</v>
      </c>
      <c r="D636" s="193" t="s">
        <v>51</v>
      </c>
      <c r="E636" s="198">
        <v>45117</v>
      </c>
      <c r="F636" s="193" t="s">
        <v>4679</v>
      </c>
      <c r="G636" s="192"/>
      <c r="H636" s="192"/>
      <c r="I636" s="192"/>
      <c r="J636" s="192"/>
      <c r="K636" s="192"/>
      <c r="L636" s="192"/>
      <c r="M636" s="192"/>
      <c r="N636" s="192"/>
      <c r="O636" s="192"/>
      <c r="P636" s="196" t="s">
        <v>4700</v>
      </c>
      <c r="Q636" s="192"/>
      <c r="R636" s="192" t="s">
        <v>86</v>
      </c>
      <c r="S636" s="192"/>
      <c r="T636" s="192"/>
      <c r="U636" s="192"/>
      <c r="V636" s="192"/>
      <c r="W636" s="192"/>
      <c r="X636" s="192"/>
      <c r="Y636" s="192"/>
      <c r="Z636" s="192"/>
      <c r="AA636" s="192"/>
    </row>
    <row r="637" spans="1:70">
      <c r="A637" s="192">
        <v>636</v>
      </c>
      <c r="B637" s="193">
        <v>72000010</v>
      </c>
      <c r="C637" s="193">
        <v>2</v>
      </c>
      <c r="D637" s="193" t="s">
        <v>56</v>
      </c>
      <c r="E637" s="198">
        <v>45117</v>
      </c>
      <c r="F637" s="193" t="s">
        <v>4679</v>
      </c>
      <c r="G637" s="192"/>
      <c r="H637" s="192"/>
      <c r="I637" s="192"/>
      <c r="J637" s="192"/>
      <c r="K637" s="192"/>
      <c r="L637" s="192"/>
      <c r="M637" s="192"/>
      <c r="N637" s="192"/>
      <c r="O637" s="192"/>
      <c r="P637" s="196" t="s">
        <v>5021</v>
      </c>
      <c r="Q637" s="192"/>
      <c r="R637" s="192" t="s">
        <v>155</v>
      </c>
      <c r="S637" s="192" t="s">
        <v>164</v>
      </c>
      <c r="T637" s="192" t="s">
        <v>2467</v>
      </c>
      <c r="U637" s="192"/>
      <c r="V637" s="192"/>
      <c r="W637" s="192"/>
      <c r="X637" s="192"/>
      <c r="Y637" s="192"/>
      <c r="Z637" s="192"/>
      <c r="AA637" s="192"/>
      <c r="BM637" s="90" t="s">
        <v>2998</v>
      </c>
      <c r="BN637" s="90" t="s">
        <v>1409</v>
      </c>
      <c r="BO637" s="90" t="s">
        <v>173</v>
      </c>
    </row>
    <row r="638" spans="1:70">
      <c r="A638" s="192">
        <v>637</v>
      </c>
      <c r="B638" s="193">
        <v>72000070</v>
      </c>
      <c r="C638" s="193">
        <v>5</v>
      </c>
      <c r="D638" s="193" t="s">
        <v>56</v>
      </c>
      <c r="E638" s="198">
        <v>45117</v>
      </c>
      <c r="F638" s="193" t="s">
        <v>4679</v>
      </c>
      <c r="G638" s="192"/>
      <c r="H638" s="192"/>
      <c r="I638" s="192"/>
      <c r="J638" s="192"/>
      <c r="K638" s="192"/>
      <c r="L638" s="192"/>
      <c r="M638" s="192"/>
      <c r="N638" s="192"/>
      <c r="O638" s="192"/>
      <c r="P638" s="196" t="s">
        <v>4488</v>
      </c>
      <c r="Q638" s="192"/>
      <c r="R638" s="192" t="s">
        <v>86</v>
      </c>
      <c r="S638" s="192"/>
      <c r="T638" s="192"/>
      <c r="U638" s="192"/>
      <c r="V638" s="192"/>
      <c r="W638" s="192"/>
      <c r="X638" s="192"/>
      <c r="Y638" s="192"/>
      <c r="Z638" s="192"/>
      <c r="AA638" s="192"/>
    </row>
    <row r="639" spans="1:70">
      <c r="A639" s="192">
        <v>638</v>
      </c>
      <c r="B639" s="193">
        <v>130599426</v>
      </c>
      <c r="C639" s="193">
        <v>2</v>
      </c>
      <c r="D639" s="193" t="s">
        <v>56</v>
      </c>
      <c r="E639" s="198">
        <v>45118</v>
      </c>
      <c r="F639" s="193" t="s">
        <v>4687</v>
      </c>
      <c r="G639" s="192"/>
      <c r="H639" s="192"/>
      <c r="I639" s="192"/>
      <c r="J639" s="192"/>
      <c r="K639" s="192"/>
      <c r="L639" s="192"/>
      <c r="M639" s="192"/>
      <c r="N639" s="192"/>
      <c r="O639" s="192"/>
      <c r="P639" s="196" t="s">
        <v>5022</v>
      </c>
      <c r="Q639" s="192"/>
      <c r="R639" s="192" t="s">
        <v>2698</v>
      </c>
      <c r="S639" s="192"/>
      <c r="T639" s="192"/>
      <c r="U639" s="192"/>
      <c r="V639" s="192"/>
      <c r="W639" s="192"/>
      <c r="X639" s="192"/>
      <c r="Y639" s="192"/>
      <c r="Z639" s="192"/>
      <c r="AA639" s="192"/>
      <c r="BM639" s="90" t="s">
        <v>1611</v>
      </c>
    </row>
    <row r="640" spans="1:70">
      <c r="A640" s="192">
        <v>639</v>
      </c>
      <c r="B640" s="193">
        <v>100896943</v>
      </c>
      <c r="C640" s="193">
        <v>1</v>
      </c>
      <c r="D640" s="193" t="s">
        <v>56</v>
      </c>
      <c r="E640" s="198">
        <v>45118</v>
      </c>
      <c r="F640" s="193" t="s">
        <v>4679</v>
      </c>
      <c r="G640" s="192"/>
      <c r="H640" s="192"/>
      <c r="I640" s="192"/>
      <c r="J640" s="192"/>
      <c r="K640" s="192"/>
      <c r="L640" s="192"/>
      <c r="M640" s="192"/>
      <c r="N640" s="192"/>
      <c r="O640" s="192"/>
      <c r="P640" s="196" t="s">
        <v>5502</v>
      </c>
      <c r="Q640" s="192"/>
      <c r="R640" s="192" t="s">
        <v>154</v>
      </c>
      <c r="S640" s="192"/>
      <c r="T640" s="192"/>
      <c r="U640" s="192"/>
      <c r="V640" s="192"/>
      <c r="W640" s="192"/>
      <c r="X640" s="192"/>
      <c r="Y640" s="192"/>
      <c r="Z640" s="192"/>
      <c r="AA640" s="192"/>
      <c r="BM640" s="90" t="s">
        <v>506</v>
      </c>
    </row>
    <row r="641" spans="1:73" ht="72">
      <c r="A641" s="192">
        <v>640</v>
      </c>
      <c r="B641" s="193">
        <v>115837510</v>
      </c>
      <c r="C641" s="193">
        <v>3</v>
      </c>
      <c r="D641" s="193" t="s">
        <v>51</v>
      </c>
      <c r="E641" s="198">
        <v>45118</v>
      </c>
      <c r="F641" s="193" t="s">
        <v>4686</v>
      </c>
      <c r="G641" s="192"/>
      <c r="H641" s="192"/>
      <c r="I641" s="192"/>
      <c r="J641" s="192"/>
      <c r="K641" s="192"/>
      <c r="L641" s="192"/>
      <c r="M641" s="192"/>
      <c r="N641" s="192"/>
      <c r="O641" s="192"/>
      <c r="P641" s="196" t="s">
        <v>5503</v>
      </c>
      <c r="Q641" s="192"/>
      <c r="R641" s="192" t="s">
        <v>151</v>
      </c>
      <c r="S641" s="192" t="s">
        <v>154</v>
      </c>
      <c r="T641" s="192" t="s">
        <v>507</v>
      </c>
      <c r="U641" s="192" t="s">
        <v>193</v>
      </c>
      <c r="V641" s="192"/>
      <c r="W641" s="192"/>
      <c r="X641" s="192"/>
      <c r="Y641" s="192"/>
      <c r="Z641" s="192"/>
      <c r="AA641" s="192"/>
      <c r="BM641" s="90" t="s">
        <v>1048</v>
      </c>
      <c r="BN641" s="90" t="s">
        <v>3300</v>
      </c>
      <c r="BO641" s="90" t="s">
        <v>3575</v>
      </c>
      <c r="BP641" s="90" t="s">
        <v>784</v>
      </c>
    </row>
    <row r="642" spans="1:73">
      <c r="A642" s="192">
        <v>641</v>
      </c>
      <c r="B642" s="193">
        <v>118351329</v>
      </c>
      <c r="C642" s="193">
        <v>5</v>
      </c>
      <c r="D642" s="193" t="s">
        <v>51</v>
      </c>
      <c r="E642" s="198">
        <v>45118</v>
      </c>
      <c r="F642" s="193" t="s">
        <v>4679</v>
      </c>
      <c r="G642" s="192"/>
      <c r="H642" s="192"/>
      <c r="I642" s="192"/>
      <c r="J642" s="192"/>
      <c r="K642" s="192"/>
      <c r="L642" s="192"/>
      <c r="M642" s="192"/>
      <c r="N642" s="192"/>
      <c r="O642" s="192"/>
      <c r="P642" s="196" t="s">
        <v>5023</v>
      </c>
      <c r="Q642" s="192"/>
      <c r="R642" s="192" t="s">
        <v>551</v>
      </c>
      <c r="S642" s="192" t="s">
        <v>155</v>
      </c>
      <c r="T642" s="192" t="s">
        <v>2467</v>
      </c>
      <c r="U642" s="192"/>
      <c r="V642" s="192"/>
      <c r="W642" s="192"/>
      <c r="X642" s="192"/>
      <c r="Y642" s="192"/>
      <c r="Z642" s="192"/>
      <c r="AA642" s="192"/>
      <c r="BM642" s="90" t="s">
        <v>2490</v>
      </c>
      <c r="BN642" s="90" t="s">
        <v>2976</v>
      </c>
      <c r="BO642" s="90" t="s">
        <v>3086</v>
      </c>
    </row>
    <row r="643" spans="1:73" ht="28.8">
      <c r="A643" s="192">
        <v>642</v>
      </c>
      <c r="B643" s="193">
        <v>118351329</v>
      </c>
      <c r="C643" s="193">
        <v>4</v>
      </c>
      <c r="D643" s="193" t="s">
        <v>51</v>
      </c>
      <c r="E643" s="198">
        <v>45118</v>
      </c>
      <c r="F643" s="193" t="s">
        <v>4679</v>
      </c>
      <c r="G643" s="192"/>
      <c r="H643" s="192"/>
      <c r="I643" s="192"/>
      <c r="J643" s="192"/>
      <c r="K643" s="192"/>
      <c r="L643" s="192"/>
      <c r="M643" s="192"/>
      <c r="N643" s="192"/>
      <c r="O643" s="192"/>
      <c r="P643" s="196" t="s">
        <v>4491</v>
      </c>
      <c r="Q643" s="192"/>
      <c r="R643" s="192" t="s">
        <v>86</v>
      </c>
      <c r="S643" s="192"/>
      <c r="T643" s="192"/>
      <c r="U643" s="192"/>
      <c r="V643" s="192"/>
      <c r="W643" s="192"/>
      <c r="X643" s="192"/>
      <c r="Y643" s="192"/>
      <c r="Z643" s="192"/>
      <c r="AA643" s="192"/>
    </row>
    <row r="644" spans="1:73" ht="28.8">
      <c r="A644" s="192">
        <v>643</v>
      </c>
      <c r="B644" s="193">
        <v>118960707</v>
      </c>
      <c r="C644" s="193">
        <v>3</v>
      </c>
      <c r="D644" s="193" t="s">
        <v>56</v>
      </c>
      <c r="E644" s="198">
        <v>45118</v>
      </c>
      <c r="F644" s="193" t="s">
        <v>4687</v>
      </c>
      <c r="G644" s="192"/>
      <c r="H644" s="192"/>
      <c r="I644" s="192"/>
      <c r="J644" s="192"/>
      <c r="K644" s="192"/>
      <c r="L644" s="192"/>
      <c r="M644" s="192"/>
      <c r="N644" s="192"/>
      <c r="O644" s="192"/>
      <c r="P644" s="196" t="s">
        <v>5024</v>
      </c>
      <c r="Q644" s="192"/>
      <c r="R644" s="192" t="s">
        <v>165</v>
      </c>
      <c r="S644" s="192" t="s">
        <v>548</v>
      </c>
      <c r="T644" s="192" t="s">
        <v>3127</v>
      </c>
      <c r="U644" s="192"/>
      <c r="V644" s="192"/>
      <c r="W644" s="192"/>
      <c r="X644" s="192"/>
      <c r="Y644" s="192"/>
      <c r="Z644" s="192"/>
      <c r="AA644" s="192"/>
      <c r="BM644" s="90" t="s">
        <v>2017</v>
      </c>
      <c r="BN644" s="90" t="s">
        <v>1333</v>
      </c>
      <c r="BO644" s="90" t="s">
        <v>3413</v>
      </c>
      <c r="BP644" s="90" t="s">
        <v>2817</v>
      </c>
    </row>
    <row r="645" spans="1:73" ht="43.2">
      <c r="A645" s="192">
        <v>644</v>
      </c>
      <c r="B645" s="193">
        <v>119250454</v>
      </c>
      <c r="C645" s="193">
        <v>3</v>
      </c>
      <c r="D645" s="193" t="s">
        <v>51</v>
      </c>
      <c r="E645" s="198">
        <v>45118</v>
      </c>
      <c r="F645" s="193" t="s">
        <v>4680</v>
      </c>
      <c r="G645" s="192"/>
      <c r="H645" s="192"/>
      <c r="I645" s="192"/>
      <c r="J645" s="192"/>
      <c r="K645" s="192"/>
      <c r="L645" s="192"/>
      <c r="M645" s="192"/>
      <c r="N645" s="192"/>
      <c r="O645" s="192"/>
      <c r="P645" s="196" t="s">
        <v>5025</v>
      </c>
      <c r="Q645" s="192"/>
      <c r="R645" s="192" t="s">
        <v>507</v>
      </c>
      <c r="S645" s="192"/>
      <c r="T645" s="192"/>
      <c r="U645" s="192"/>
      <c r="V645" s="192"/>
      <c r="W645" s="192"/>
      <c r="X645" s="192"/>
      <c r="Y645" s="192"/>
      <c r="Z645" s="192"/>
      <c r="AA645" s="192"/>
      <c r="BM645" s="90" t="s">
        <v>3575</v>
      </c>
    </row>
    <row r="646" spans="1:73" ht="43.2">
      <c r="A646" s="192">
        <v>645</v>
      </c>
      <c r="B646" s="193">
        <v>122470909</v>
      </c>
      <c r="C646" s="193">
        <v>4</v>
      </c>
      <c r="D646" s="193" t="s">
        <v>56</v>
      </c>
      <c r="E646" s="198">
        <v>45118</v>
      </c>
      <c r="F646" s="193" t="s">
        <v>4679</v>
      </c>
      <c r="G646" s="192"/>
      <c r="H646" s="192"/>
      <c r="I646" s="192"/>
      <c r="J646" s="192"/>
      <c r="K646" s="192"/>
      <c r="L646" s="192"/>
      <c r="M646" s="192"/>
      <c r="N646" s="192"/>
      <c r="O646" s="192"/>
      <c r="P646" s="196" t="s">
        <v>5504</v>
      </c>
      <c r="Q646" s="192"/>
      <c r="R646" s="192" t="s">
        <v>2698</v>
      </c>
      <c r="S646" s="192" t="s">
        <v>3</v>
      </c>
      <c r="T646" s="192" t="s">
        <v>165</v>
      </c>
      <c r="U646" s="192" t="s">
        <v>2097</v>
      </c>
      <c r="V646" s="192" t="s">
        <v>671</v>
      </c>
      <c r="W646" s="192"/>
      <c r="X646" s="192"/>
      <c r="Y646" s="192"/>
      <c r="Z646" s="192"/>
      <c r="AA646" s="192"/>
      <c r="BM646" s="90" t="s">
        <v>1611</v>
      </c>
      <c r="BN646" s="90" t="s">
        <v>1146</v>
      </c>
      <c r="BO646" s="90" t="s">
        <v>2136</v>
      </c>
      <c r="BP646" s="90" t="s">
        <v>2198</v>
      </c>
      <c r="BQ646" s="90" t="s">
        <v>2462</v>
      </c>
      <c r="BR646" s="90" t="s">
        <v>2522</v>
      </c>
      <c r="BS646" s="90" t="s">
        <v>2601</v>
      </c>
    </row>
    <row r="647" spans="1:73" ht="57.6">
      <c r="A647" s="192">
        <v>646</v>
      </c>
      <c r="B647" s="193">
        <v>33000156</v>
      </c>
      <c r="C647" s="193">
        <v>3</v>
      </c>
      <c r="D647" s="193" t="s">
        <v>51</v>
      </c>
      <c r="E647" s="198">
        <v>45116</v>
      </c>
      <c r="F647" s="193" t="s">
        <v>4680</v>
      </c>
      <c r="G647" s="192"/>
      <c r="H647" s="192"/>
      <c r="I647" s="192"/>
      <c r="J647" s="192"/>
      <c r="K647" s="192"/>
      <c r="L647" s="192"/>
      <c r="M647" s="192"/>
      <c r="N647" s="192"/>
      <c r="O647" s="192"/>
      <c r="P647" s="196" t="s">
        <v>5026</v>
      </c>
      <c r="Q647" s="192"/>
      <c r="R647" s="192" t="s">
        <v>3</v>
      </c>
      <c r="S647" s="192" t="s">
        <v>165</v>
      </c>
      <c r="T647" s="192" t="s">
        <v>507</v>
      </c>
      <c r="U647" s="192"/>
      <c r="V647" s="192"/>
      <c r="W647" s="192"/>
      <c r="X647" s="192"/>
      <c r="Y647" s="192"/>
      <c r="Z647" s="192"/>
      <c r="AA647" s="192"/>
      <c r="BM647" s="90" t="s">
        <v>1154</v>
      </c>
      <c r="BN647" s="90" t="s">
        <v>1279</v>
      </c>
      <c r="BO647" s="90" t="s">
        <v>1290</v>
      </c>
      <c r="BP647" s="90" t="s">
        <v>3575</v>
      </c>
    </row>
    <row r="648" spans="1:73" ht="57.6">
      <c r="A648" s="192">
        <v>647</v>
      </c>
      <c r="B648" s="193">
        <v>33000161</v>
      </c>
      <c r="C648" s="193">
        <v>3</v>
      </c>
      <c r="D648" s="193" t="s">
        <v>56</v>
      </c>
      <c r="E648" s="198">
        <v>45116</v>
      </c>
      <c r="F648" s="193" t="s">
        <v>4679</v>
      </c>
      <c r="G648" s="192"/>
      <c r="H648" s="192"/>
      <c r="I648" s="192"/>
      <c r="J648" s="192"/>
      <c r="K648" s="192"/>
      <c r="L648" s="192"/>
      <c r="M648" s="192"/>
      <c r="N648" s="192"/>
      <c r="O648" s="192"/>
      <c r="P648" s="196" t="s">
        <v>5027</v>
      </c>
      <c r="Q648" s="192"/>
      <c r="R648" s="192" t="s">
        <v>155</v>
      </c>
      <c r="S648" s="192"/>
      <c r="T648" s="192"/>
      <c r="U648" s="192"/>
      <c r="V648" s="192"/>
      <c r="W648" s="192"/>
      <c r="X648" s="192"/>
      <c r="Y648" s="192"/>
      <c r="Z648" s="192"/>
      <c r="AA648" s="192"/>
      <c r="BM648" s="90" t="s">
        <v>2963</v>
      </c>
    </row>
    <row r="649" spans="1:73">
      <c r="A649" s="192">
        <v>648</v>
      </c>
      <c r="B649" s="193">
        <v>33000163</v>
      </c>
      <c r="C649" s="193">
        <v>1</v>
      </c>
      <c r="D649" s="193" t="s">
        <v>56</v>
      </c>
      <c r="E649" s="198">
        <v>45116</v>
      </c>
      <c r="F649" s="193" t="s">
        <v>4679</v>
      </c>
      <c r="G649" s="192"/>
      <c r="H649" s="192"/>
      <c r="I649" s="192"/>
      <c r="J649" s="192"/>
      <c r="K649" s="192"/>
      <c r="L649" s="192"/>
      <c r="M649" s="192"/>
      <c r="N649" s="192"/>
      <c r="O649" s="192"/>
      <c r="P649" s="196" t="s">
        <v>5028</v>
      </c>
      <c r="Q649" s="192"/>
      <c r="R649" s="192" t="s">
        <v>159</v>
      </c>
      <c r="S649" s="192"/>
      <c r="T649" s="192"/>
      <c r="U649" s="192"/>
      <c r="V649" s="192"/>
      <c r="W649" s="192"/>
      <c r="X649" s="192"/>
      <c r="Y649" s="192"/>
      <c r="Z649" s="192"/>
      <c r="AA649" s="192"/>
      <c r="BM649" s="90" t="s">
        <v>2426</v>
      </c>
    </row>
    <row r="650" spans="1:73" ht="57.6">
      <c r="A650" s="192">
        <v>649</v>
      </c>
      <c r="B650" s="193">
        <v>33000197</v>
      </c>
      <c r="C650" s="193">
        <v>5</v>
      </c>
      <c r="D650" s="193" t="s">
        <v>56</v>
      </c>
      <c r="E650" s="198">
        <v>45116</v>
      </c>
      <c r="F650" s="193" t="s">
        <v>4680</v>
      </c>
      <c r="G650" s="192"/>
      <c r="H650" s="192"/>
      <c r="I650" s="192"/>
      <c r="J650" s="192"/>
      <c r="K650" s="192"/>
      <c r="L650" s="192"/>
      <c r="M650" s="192"/>
      <c r="N650" s="192"/>
      <c r="O650" s="192"/>
      <c r="P650" s="196" t="s">
        <v>5029</v>
      </c>
      <c r="Q650" s="192"/>
      <c r="R650" s="192" t="s">
        <v>174</v>
      </c>
      <c r="S650" s="192" t="s">
        <v>3</v>
      </c>
      <c r="T650" s="192" t="s">
        <v>2700</v>
      </c>
      <c r="U650" s="192" t="s">
        <v>671</v>
      </c>
      <c r="V650" s="192" t="s">
        <v>507</v>
      </c>
      <c r="W650" s="192" t="s">
        <v>164</v>
      </c>
      <c r="X650" s="192"/>
      <c r="Y650" s="192"/>
      <c r="Z650" s="192"/>
      <c r="AA650" s="192"/>
      <c r="BM650" s="90" t="s">
        <v>1777</v>
      </c>
      <c r="BN650" s="90" t="s">
        <v>1150</v>
      </c>
      <c r="BO650" s="90" t="s">
        <v>2728</v>
      </c>
      <c r="BP650" s="90" t="s">
        <v>1253</v>
      </c>
      <c r="BQ650" s="90" t="s">
        <v>960</v>
      </c>
      <c r="BR650" s="90" t="s">
        <v>2527</v>
      </c>
      <c r="BS650" s="90" t="s">
        <v>3575</v>
      </c>
      <c r="BT650" s="90" t="s">
        <v>2797</v>
      </c>
      <c r="BU650" s="90" t="s">
        <v>3377</v>
      </c>
    </row>
    <row r="651" spans="1:73" ht="28.8">
      <c r="A651" s="192">
        <v>650</v>
      </c>
      <c r="B651" s="193">
        <v>33000197</v>
      </c>
      <c r="C651" s="193">
        <v>3</v>
      </c>
      <c r="D651" s="193" t="s">
        <v>56</v>
      </c>
      <c r="E651" s="198">
        <v>45116</v>
      </c>
      <c r="F651" s="193" t="s">
        <v>4680</v>
      </c>
      <c r="G651" s="192"/>
      <c r="H651" s="192"/>
      <c r="I651" s="192"/>
      <c r="J651" s="192"/>
      <c r="K651" s="192"/>
      <c r="L651" s="192"/>
      <c r="M651" s="192"/>
      <c r="N651" s="192"/>
      <c r="O651" s="192"/>
      <c r="P651" s="196" t="s">
        <v>5505</v>
      </c>
      <c r="Q651" s="192"/>
      <c r="R651" s="192" t="s">
        <v>159</v>
      </c>
      <c r="S651" s="192"/>
      <c r="T651" s="192"/>
      <c r="U651" s="192"/>
      <c r="V651" s="192"/>
      <c r="W651" s="192"/>
      <c r="X651" s="192"/>
      <c r="Y651" s="192"/>
      <c r="Z651" s="192"/>
      <c r="AA651" s="192"/>
      <c r="BM651" s="90" t="s">
        <v>2443</v>
      </c>
    </row>
    <row r="652" spans="1:73" ht="28.8">
      <c r="A652" s="192">
        <v>651</v>
      </c>
      <c r="B652" s="193">
        <v>40000382</v>
      </c>
      <c r="C652" s="193">
        <v>3</v>
      </c>
      <c r="D652" s="193" t="s">
        <v>56</v>
      </c>
      <c r="E652" s="198">
        <v>45116</v>
      </c>
      <c r="F652" s="193" t="s">
        <v>4679</v>
      </c>
      <c r="G652" s="192"/>
      <c r="H652" s="192"/>
      <c r="I652" s="192"/>
      <c r="J652" s="192"/>
      <c r="K652" s="192"/>
      <c r="L652" s="192"/>
      <c r="M652" s="192"/>
      <c r="N652" s="192"/>
      <c r="O652" s="192"/>
      <c r="P652" s="196" t="s">
        <v>5030</v>
      </c>
      <c r="Q652" s="192"/>
      <c r="R652" s="192" t="s">
        <v>150</v>
      </c>
      <c r="S652" s="192"/>
      <c r="T652" s="192"/>
      <c r="U652" s="192"/>
      <c r="V652" s="192"/>
      <c r="W652" s="192"/>
      <c r="X652" s="192"/>
      <c r="Y652" s="192"/>
      <c r="Z652" s="192"/>
      <c r="AA652" s="192"/>
      <c r="BM652" s="90" t="s">
        <v>2112</v>
      </c>
    </row>
    <row r="653" spans="1:73" ht="28.8">
      <c r="A653" s="192">
        <v>652</v>
      </c>
      <c r="B653" s="193">
        <v>40000399</v>
      </c>
      <c r="C653" s="193">
        <v>4</v>
      </c>
      <c r="D653" s="193" t="s">
        <v>51</v>
      </c>
      <c r="E653" s="198">
        <v>45116</v>
      </c>
      <c r="F653" s="193" t="s">
        <v>4679</v>
      </c>
      <c r="G653" s="192"/>
      <c r="H653" s="192"/>
      <c r="I653" s="192"/>
      <c r="J653" s="192"/>
      <c r="K653" s="192"/>
      <c r="L653" s="192"/>
      <c r="M653" s="192"/>
      <c r="N653" s="192"/>
      <c r="O653" s="192"/>
      <c r="P653" s="196" t="s">
        <v>4499</v>
      </c>
      <c r="Q653" s="192"/>
      <c r="R653" s="192" t="s">
        <v>86</v>
      </c>
      <c r="S653" s="192"/>
      <c r="T653" s="192"/>
      <c r="U653" s="192"/>
      <c r="V653" s="192"/>
      <c r="W653" s="192"/>
      <c r="X653" s="192"/>
      <c r="Y653" s="192"/>
      <c r="Z653" s="192"/>
      <c r="AA653" s="192"/>
    </row>
    <row r="654" spans="1:73" ht="43.2">
      <c r="A654" s="192">
        <v>653</v>
      </c>
      <c r="B654" s="193">
        <v>50000120</v>
      </c>
      <c r="C654" s="193">
        <v>1</v>
      </c>
      <c r="D654" s="193" t="s">
        <v>56</v>
      </c>
      <c r="E654" s="198">
        <v>45116</v>
      </c>
      <c r="F654" s="193" t="s">
        <v>4683</v>
      </c>
      <c r="G654" s="192"/>
      <c r="H654" s="192"/>
      <c r="I654" s="192"/>
      <c r="J654" s="192"/>
      <c r="K654" s="192"/>
      <c r="L654" s="192"/>
      <c r="M654" s="192"/>
      <c r="N654" s="192"/>
      <c r="O654" s="192"/>
      <c r="P654" s="196" t="s">
        <v>4500</v>
      </c>
      <c r="Q654" s="192"/>
      <c r="R654" s="192" t="s">
        <v>86</v>
      </c>
      <c r="S654" s="192"/>
      <c r="T654" s="192"/>
      <c r="U654" s="192"/>
      <c r="V654" s="192"/>
      <c r="W654" s="192"/>
      <c r="X654" s="192"/>
      <c r="Y654" s="192"/>
      <c r="Z654" s="192"/>
      <c r="AA654" s="192"/>
    </row>
    <row r="655" spans="1:73">
      <c r="A655" s="192">
        <v>654</v>
      </c>
      <c r="B655" s="193">
        <v>71000273</v>
      </c>
      <c r="C655" s="193">
        <v>4</v>
      </c>
      <c r="D655" s="193" t="s">
        <v>56</v>
      </c>
      <c r="E655" s="198">
        <v>45116</v>
      </c>
      <c r="F655" s="193" t="s">
        <v>4679</v>
      </c>
      <c r="G655" s="192"/>
      <c r="H655" s="192"/>
      <c r="I655" s="192"/>
      <c r="J655" s="192"/>
      <c r="K655" s="192"/>
      <c r="L655" s="192"/>
      <c r="M655" s="192"/>
      <c r="N655" s="192"/>
      <c r="O655" s="192"/>
      <c r="P655" s="197" t="s">
        <v>5031</v>
      </c>
      <c r="Q655" s="192"/>
      <c r="R655" s="192" t="s">
        <v>165</v>
      </c>
      <c r="S655" s="192" t="s">
        <v>164</v>
      </c>
      <c r="T655" s="192" t="s">
        <v>655</v>
      </c>
      <c r="U655" s="192"/>
      <c r="V655" s="192"/>
      <c r="W655" s="192"/>
      <c r="X655" s="192"/>
      <c r="Y655" s="192"/>
      <c r="Z655" s="192"/>
      <c r="AA655" s="192"/>
      <c r="BM655" s="90" t="s">
        <v>1463</v>
      </c>
      <c r="BN655" s="90" t="s">
        <v>3463</v>
      </c>
      <c r="BO655" s="90" t="s">
        <v>2795</v>
      </c>
      <c r="BP655" s="90" t="s">
        <v>3377</v>
      </c>
      <c r="BQ655" s="90" t="s">
        <v>216</v>
      </c>
      <c r="BR655" s="90" t="s">
        <v>1983</v>
      </c>
    </row>
    <row r="656" spans="1:73" ht="43.2">
      <c r="A656" s="192">
        <v>655</v>
      </c>
      <c r="B656" s="193">
        <v>72000095</v>
      </c>
      <c r="C656" s="193">
        <v>4</v>
      </c>
      <c r="D656" s="193" t="s">
        <v>51</v>
      </c>
      <c r="E656" s="198">
        <v>45116</v>
      </c>
      <c r="F656" s="193" t="s">
        <v>4679</v>
      </c>
      <c r="G656" s="192"/>
      <c r="H656" s="192"/>
      <c r="I656" s="192"/>
      <c r="J656" s="192"/>
      <c r="K656" s="192"/>
      <c r="L656" s="192"/>
      <c r="M656" s="192"/>
      <c r="N656" s="192"/>
      <c r="O656" s="192"/>
      <c r="P656" s="196" t="s">
        <v>5032</v>
      </c>
      <c r="Q656" s="192"/>
      <c r="R656" s="192" t="s">
        <v>2698</v>
      </c>
      <c r="S656" s="192"/>
      <c r="T656" s="192"/>
      <c r="U656" s="192"/>
      <c r="V656" s="192"/>
      <c r="W656" s="192"/>
      <c r="X656" s="192"/>
      <c r="Y656" s="192"/>
      <c r="Z656" s="192"/>
      <c r="AA656" s="192"/>
      <c r="BM656" s="90" t="s">
        <v>1611</v>
      </c>
    </row>
    <row r="657" spans="1:72" ht="72">
      <c r="A657" s="192">
        <v>656</v>
      </c>
      <c r="B657" s="193">
        <v>72000131</v>
      </c>
      <c r="C657" s="193">
        <v>2</v>
      </c>
      <c r="D657" s="193" t="s">
        <v>56</v>
      </c>
      <c r="E657" s="198">
        <v>45116</v>
      </c>
      <c r="F657" s="193" t="s">
        <v>4679</v>
      </c>
      <c r="G657" s="192"/>
      <c r="H657" s="192"/>
      <c r="I657" s="192"/>
      <c r="J657" s="192"/>
      <c r="K657" s="192"/>
      <c r="L657" s="192"/>
      <c r="M657" s="192"/>
      <c r="N657" s="192"/>
      <c r="O657" s="192"/>
      <c r="P657" s="196" t="s">
        <v>5506</v>
      </c>
      <c r="Q657" s="192"/>
      <c r="R657" s="192" t="s">
        <v>551</v>
      </c>
      <c r="S657" s="192" t="s">
        <v>154</v>
      </c>
      <c r="T657" s="192" t="s">
        <v>165</v>
      </c>
      <c r="U657" s="192" t="s">
        <v>159</v>
      </c>
      <c r="V657" s="192" t="s">
        <v>507</v>
      </c>
      <c r="W657" s="192" t="s">
        <v>2467</v>
      </c>
      <c r="X657" s="192"/>
      <c r="Y657" s="192"/>
      <c r="Z657" s="192"/>
      <c r="AA657" s="192"/>
      <c r="BM657" s="90" t="s">
        <v>2169</v>
      </c>
      <c r="BN657" s="90" t="s">
        <v>2770</v>
      </c>
      <c r="BO657" s="90" t="s">
        <v>506</v>
      </c>
      <c r="BP657" s="90" t="s">
        <v>1702</v>
      </c>
      <c r="BQ657" s="90" t="s">
        <v>1322</v>
      </c>
      <c r="BR657" s="90" t="s">
        <v>1360</v>
      </c>
      <c r="BS657" s="90" t="s">
        <v>3575</v>
      </c>
      <c r="BT657" s="90" t="s">
        <v>2695</v>
      </c>
    </row>
    <row r="658" spans="1:72" ht="86.4">
      <c r="A658" s="192">
        <v>657</v>
      </c>
      <c r="B658" s="193">
        <v>72000131</v>
      </c>
      <c r="C658" s="193">
        <v>3</v>
      </c>
      <c r="D658" s="193" t="s">
        <v>56</v>
      </c>
      <c r="E658" s="198">
        <v>45116</v>
      </c>
      <c r="F658" s="193" t="s">
        <v>4679</v>
      </c>
      <c r="G658" s="192"/>
      <c r="H658" s="192"/>
      <c r="I658" s="192"/>
      <c r="J658" s="192"/>
      <c r="K658" s="192"/>
      <c r="L658" s="192"/>
      <c r="M658" s="192"/>
      <c r="N658" s="192"/>
      <c r="O658" s="192"/>
      <c r="P658" s="196" t="s">
        <v>5033</v>
      </c>
      <c r="Q658" s="192"/>
      <c r="R658" s="192" t="s">
        <v>151</v>
      </c>
      <c r="S658" s="192" t="s">
        <v>174</v>
      </c>
      <c r="T658" s="192" t="s">
        <v>154</v>
      </c>
      <c r="U658" s="192" t="s">
        <v>159</v>
      </c>
      <c r="V658" s="192" t="s">
        <v>507</v>
      </c>
      <c r="W658" s="192" t="s">
        <v>162</v>
      </c>
      <c r="X658" s="192"/>
      <c r="Y658" s="192"/>
      <c r="Z658" s="192"/>
      <c r="AA658" s="192"/>
      <c r="BM658" s="90" t="s">
        <v>848</v>
      </c>
      <c r="BN658" s="90" t="s">
        <v>887</v>
      </c>
      <c r="BO658" s="90" t="s">
        <v>1777</v>
      </c>
      <c r="BP658" s="90" t="s">
        <v>1657</v>
      </c>
      <c r="BQ658" s="90" t="s">
        <v>3615</v>
      </c>
      <c r="BR658" s="90" t="s">
        <v>3575</v>
      </c>
      <c r="BS658" s="90" t="s">
        <v>2721</v>
      </c>
      <c r="BT658" s="90" t="s">
        <v>1963</v>
      </c>
    </row>
    <row r="659" spans="1:72" ht="43.2">
      <c r="A659" s="192">
        <v>658</v>
      </c>
      <c r="B659" s="193">
        <v>72000180</v>
      </c>
      <c r="C659" s="193">
        <v>4</v>
      </c>
      <c r="D659" s="193" t="s">
        <v>51</v>
      </c>
      <c r="E659" s="198">
        <v>45116</v>
      </c>
      <c r="F659" s="193" t="s">
        <v>4680</v>
      </c>
      <c r="G659" s="192"/>
      <c r="H659" s="192"/>
      <c r="I659" s="192"/>
      <c r="J659" s="192"/>
      <c r="K659" s="192"/>
      <c r="L659" s="192"/>
      <c r="M659" s="192"/>
      <c r="N659" s="192"/>
      <c r="O659" s="192"/>
      <c r="P659" s="196" t="s">
        <v>5507</v>
      </c>
      <c r="Q659" s="192"/>
      <c r="R659" s="192" t="s">
        <v>154</v>
      </c>
      <c r="S659" s="192" t="s">
        <v>671</v>
      </c>
      <c r="T659" s="192" t="s">
        <v>507</v>
      </c>
      <c r="U659" s="192"/>
      <c r="V659" s="192"/>
      <c r="W659" s="192"/>
      <c r="X659" s="192"/>
      <c r="Y659" s="192"/>
      <c r="Z659" s="192"/>
      <c r="AA659" s="192"/>
      <c r="BM659" s="90" t="s">
        <v>506</v>
      </c>
      <c r="BN659" s="90" t="s">
        <v>5376</v>
      </c>
      <c r="BO659" s="90" t="s">
        <v>3639</v>
      </c>
      <c r="BP659" s="90" t="s">
        <v>3575</v>
      </c>
    </row>
    <row r="660" spans="1:72" ht="28.8">
      <c r="A660" s="192">
        <v>659</v>
      </c>
      <c r="B660" s="193">
        <v>72000180</v>
      </c>
      <c r="C660" s="193">
        <v>4</v>
      </c>
      <c r="D660" s="193" t="s">
        <v>56</v>
      </c>
      <c r="E660" s="198">
        <v>45116</v>
      </c>
      <c r="F660" s="193" t="s">
        <v>4680</v>
      </c>
      <c r="G660" s="192"/>
      <c r="H660" s="192"/>
      <c r="I660" s="192"/>
      <c r="J660" s="192"/>
      <c r="K660" s="192"/>
      <c r="L660" s="192"/>
      <c r="M660" s="192"/>
      <c r="N660" s="192"/>
      <c r="O660" s="192"/>
      <c r="P660" s="196" t="s">
        <v>5034</v>
      </c>
      <c r="Q660" s="192"/>
      <c r="R660" s="192" t="s">
        <v>551</v>
      </c>
      <c r="S660" s="192" t="s">
        <v>671</v>
      </c>
      <c r="T660" s="192"/>
      <c r="U660" s="192"/>
      <c r="V660" s="192"/>
      <c r="W660" s="192"/>
      <c r="X660" s="192"/>
      <c r="Y660" s="192"/>
      <c r="Z660" s="192"/>
      <c r="AA660" s="192"/>
      <c r="BM660" s="90" t="s">
        <v>2490</v>
      </c>
      <c r="BN660" s="90" t="s">
        <v>534</v>
      </c>
    </row>
    <row r="661" spans="1:72">
      <c r="A661" s="192">
        <v>660</v>
      </c>
      <c r="B661" s="193">
        <v>99999972</v>
      </c>
      <c r="C661" s="193">
        <v>5</v>
      </c>
      <c r="D661" s="193" t="s">
        <v>56</v>
      </c>
      <c r="E661" s="198">
        <v>45116</v>
      </c>
      <c r="F661" s="193" t="s">
        <v>4679</v>
      </c>
      <c r="G661" s="192"/>
      <c r="H661" s="192"/>
      <c r="I661" s="192"/>
      <c r="J661" s="192"/>
      <c r="K661" s="192"/>
      <c r="L661" s="192"/>
      <c r="M661" s="192"/>
      <c r="N661" s="192"/>
      <c r="O661" s="192"/>
      <c r="P661" s="196" t="s">
        <v>4701</v>
      </c>
      <c r="Q661" s="192"/>
      <c r="R661" s="192" t="s">
        <v>86</v>
      </c>
      <c r="S661" s="192"/>
      <c r="T661" s="192"/>
      <c r="U661" s="192"/>
      <c r="V661" s="192"/>
      <c r="W661" s="192"/>
      <c r="X661" s="192"/>
      <c r="Y661" s="192"/>
      <c r="Z661" s="192"/>
      <c r="AA661" s="192"/>
    </row>
    <row r="662" spans="1:72">
      <c r="A662" s="192">
        <v>661</v>
      </c>
      <c r="B662" s="193">
        <v>99999972</v>
      </c>
      <c r="C662" s="193">
        <v>4</v>
      </c>
      <c r="D662" s="193" t="s">
        <v>56</v>
      </c>
      <c r="E662" s="198">
        <v>45116</v>
      </c>
      <c r="F662" s="193" t="s">
        <v>4679</v>
      </c>
      <c r="G662" s="192"/>
      <c r="H662" s="192"/>
      <c r="I662" s="192"/>
      <c r="J662" s="192"/>
      <c r="K662" s="192"/>
      <c r="L662" s="192"/>
      <c r="M662" s="192"/>
      <c r="N662" s="192"/>
      <c r="O662" s="192"/>
      <c r="P662" s="196" t="s">
        <v>5508</v>
      </c>
      <c r="Q662" s="192"/>
      <c r="R662" s="192" t="s">
        <v>154</v>
      </c>
      <c r="S662" s="192"/>
      <c r="T662" s="192"/>
      <c r="U662" s="192"/>
      <c r="V662" s="192"/>
      <c r="W662" s="192"/>
      <c r="X662" s="192"/>
      <c r="Y662" s="192"/>
      <c r="Z662" s="192"/>
      <c r="AA662" s="192"/>
      <c r="BM662" s="90" t="s">
        <v>5367</v>
      </c>
    </row>
    <row r="663" spans="1:72">
      <c r="A663" s="192">
        <v>662</v>
      </c>
      <c r="B663" s="193">
        <v>11712</v>
      </c>
      <c r="C663" s="193">
        <v>5</v>
      </c>
      <c r="D663" s="193" t="s">
        <v>51</v>
      </c>
      <c r="E663" s="198">
        <v>45116</v>
      </c>
      <c r="F663" s="193" t="s">
        <v>4679</v>
      </c>
      <c r="G663" s="192"/>
      <c r="H663" s="192"/>
      <c r="I663" s="192"/>
      <c r="J663" s="192"/>
      <c r="K663" s="192"/>
      <c r="L663" s="192"/>
      <c r="M663" s="192"/>
      <c r="N663" s="192"/>
      <c r="O663" s="192"/>
      <c r="P663" s="196" t="s">
        <v>5035</v>
      </c>
      <c r="Q663" s="192"/>
      <c r="R663" s="192" t="s">
        <v>671</v>
      </c>
      <c r="S663" s="192"/>
      <c r="T663" s="192"/>
      <c r="U663" s="192"/>
      <c r="V663" s="192"/>
      <c r="W663" s="192"/>
      <c r="X663" s="192"/>
      <c r="Y663" s="192"/>
      <c r="Z663" s="192"/>
      <c r="AA663" s="192"/>
      <c r="BM663" s="90" t="s">
        <v>176</v>
      </c>
    </row>
    <row r="664" spans="1:72">
      <c r="A664" s="192">
        <v>663</v>
      </c>
      <c r="B664" s="193">
        <v>11717</v>
      </c>
      <c r="C664" s="193">
        <v>4</v>
      </c>
      <c r="D664" s="193" t="s">
        <v>56</v>
      </c>
      <c r="E664" s="198">
        <v>45116</v>
      </c>
      <c r="F664" s="193" t="s">
        <v>4679</v>
      </c>
      <c r="G664" s="192"/>
      <c r="H664" s="192"/>
      <c r="I664" s="192"/>
      <c r="J664" s="192"/>
      <c r="K664" s="192"/>
      <c r="L664" s="192"/>
      <c r="M664" s="192"/>
      <c r="N664" s="192"/>
      <c r="O664" s="192"/>
      <c r="P664" s="196" t="s">
        <v>5036</v>
      </c>
      <c r="Q664" s="192"/>
      <c r="R664" s="192" t="s">
        <v>3</v>
      </c>
      <c r="S664" s="192" t="s">
        <v>159</v>
      </c>
      <c r="T664" s="192" t="s">
        <v>2467</v>
      </c>
      <c r="U664" s="192"/>
      <c r="V664" s="192"/>
      <c r="W664" s="192"/>
      <c r="X664" s="192"/>
      <c r="Y664" s="192"/>
      <c r="Z664" s="192"/>
      <c r="AA664" s="192"/>
      <c r="BM664" s="90" t="s">
        <v>2731</v>
      </c>
      <c r="BN664" s="90" t="s">
        <v>3769</v>
      </c>
      <c r="BO664" s="90" t="s">
        <v>2695</v>
      </c>
    </row>
    <row r="665" spans="1:72">
      <c r="A665" s="192">
        <v>664</v>
      </c>
      <c r="B665" s="193">
        <v>11732</v>
      </c>
      <c r="C665" s="193">
        <v>2</v>
      </c>
      <c r="D665" s="193" t="s">
        <v>51</v>
      </c>
      <c r="E665" s="198">
        <v>45116</v>
      </c>
      <c r="F665" s="193" t="s">
        <v>4679</v>
      </c>
      <c r="G665" s="192"/>
      <c r="H665" s="192"/>
      <c r="I665" s="192"/>
      <c r="J665" s="192"/>
      <c r="K665" s="192"/>
      <c r="L665" s="192"/>
      <c r="M665" s="192"/>
      <c r="N665" s="192"/>
      <c r="O665" s="192"/>
      <c r="P665" s="196" t="s">
        <v>5037</v>
      </c>
      <c r="Q665" s="192"/>
      <c r="R665" s="192" t="s">
        <v>3</v>
      </c>
      <c r="S665" s="192"/>
      <c r="T665" s="192"/>
      <c r="U665" s="192"/>
      <c r="V665" s="192"/>
      <c r="W665" s="192"/>
      <c r="X665" s="192"/>
      <c r="Y665" s="192"/>
      <c r="Z665" s="192"/>
      <c r="AA665" s="192"/>
      <c r="BM665" s="90" t="s">
        <v>2731</v>
      </c>
    </row>
    <row r="666" spans="1:72" ht="28.8">
      <c r="A666" s="192">
        <v>665</v>
      </c>
      <c r="B666" s="193">
        <v>104039144</v>
      </c>
      <c r="C666" s="193">
        <v>1</v>
      </c>
      <c r="D666" s="193" t="s">
        <v>56</v>
      </c>
      <c r="E666" s="198">
        <v>45116</v>
      </c>
      <c r="F666" s="193" t="s">
        <v>4682</v>
      </c>
      <c r="G666" s="192"/>
      <c r="H666" s="192"/>
      <c r="I666" s="192"/>
      <c r="J666" s="192"/>
      <c r="K666" s="192"/>
      <c r="L666" s="192"/>
      <c r="M666" s="192"/>
      <c r="N666" s="192"/>
      <c r="O666" s="192"/>
      <c r="P666" s="196" t="s">
        <v>4510</v>
      </c>
      <c r="Q666" s="192"/>
      <c r="R666" s="192" t="s">
        <v>86</v>
      </c>
      <c r="S666" s="192"/>
      <c r="T666" s="192"/>
      <c r="U666" s="192"/>
      <c r="V666" s="192"/>
      <c r="W666" s="192"/>
      <c r="X666" s="192"/>
      <c r="Y666" s="192"/>
      <c r="Z666" s="192"/>
      <c r="AA666" s="192"/>
    </row>
    <row r="667" spans="1:72" ht="43.2">
      <c r="A667" s="192">
        <v>666</v>
      </c>
      <c r="B667" s="193">
        <v>117434118</v>
      </c>
      <c r="C667" s="193">
        <v>3</v>
      </c>
      <c r="D667" s="193" t="s">
        <v>56</v>
      </c>
      <c r="E667" s="198">
        <v>45116</v>
      </c>
      <c r="F667" s="193" t="s">
        <v>4680</v>
      </c>
      <c r="G667" s="192"/>
      <c r="H667" s="192"/>
      <c r="I667" s="192"/>
      <c r="J667" s="192"/>
      <c r="K667" s="192"/>
      <c r="L667" s="192"/>
      <c r="M667" s="192"/>
      <c r="N667" s="192"/>
      <c r="O667" s="192"/>
      <c r="P667" s="196" t="s">
        <v>5038</v>
      </c>
      <c r="Q667" s="192"/>
      <c r="R667" s="192" t="s">
        <v>3380</v>
      </c>
      <c r="S667" s="192" t="s">
        <v>159</v>
      </c>
      <c r="T667" s="192"/>
      <c r="U667" s="192"/>
      <c r="V667" s="192"/>
      <c r="W667" s="192"/>
      <c r="X667" s="192"/>
      <c r="Y667" s="192"/>
      <c r="Z667" s="192"/>
      <c r="AA667" s="192"/>
      <c r="BM667" s="90" t="s">
        <v>1926</v>
      </c>
      <c r="BN667" s="90" t="s">
        <v>2426</v>
      </c>
    </row>
    <row r="668" spans="1:72" ht="86.4">
      <c r="A668" s="192">
        <v>667</v>
      </c>
      <c r="B668" s="193">
        <v>117756403</v>
      </c>
      <c r="C668" s="193">
        <v>2</v>
      </c>
      <c r="D668" s="193" t="s">
        <v>56</v>
      </c>
      <c r="E668" s="198">
        <v>45116</v>
      </c>
      <c r="F668" s="193" t="s">
        <v>4680</v>
      </c>
      <c r="G668" s="192"/>
      <c r="H668" s="192"/>
      <c r="I668" s="192"/>
      <c r="J668" s="192"/>
      <c r="K668" s="192"/>
      <c r="L668" s="192"/>
      <c r="M668" s="192"/>
      <c r="N668" s="192"/>
      <c r="O668" s="192"/>
      <c r="P668" s="196" t="s">
        <v>5509</v>
      </c>
      <c r="Q668" s="192"/>
      <c r="R668" s="192" t="s">
        <v>151</v>
      </c>
      <c r="S668" s="192" t="s">
        <v>174</v>
      </c>
      <c r="T668" s="192"/>
      <c r="U668" s="192"/>
      <c r="V668" s="192"/>
      <c r="W668" s="192"/>
      <c r="X668" s="192"/>
      <c r="Y668" s="192"/>
      <c r="Z668" s="192"/>
      <c r="AA668" s="192"/>
      <c r="BM668" s="90" t="s">
        <v>896</v>
      </c>
      <c r="BN668" s="90" t="s">
        <v>945</v>
      </c>
      <c r="BO668" s="90" t="s">
        <v>1777</v>
      </c>
    </row>
    <row r="669" spans="1:72" ht="28.8">
      <c r="A669" s="192">
        <v>668</v>
      </c>
      <c r="B669" s="193">
        <v>117808816</v>
      </c>
      <c r="C669" s="193">
        <v>4</v>
      </c>
      <c r="D669" s="193" t="s">
        <v>51</v>
      </c>
      <c r="E669" s="198">
        <v>45116</v>
      </c>
      <c r="F669" s="193" t="s">
        <v>4680</v>
      </c>
      <c r="G669" s="192"/>
      <c r="H669" s="192"/>
      <c r="I669" s="192"/>
      <c r="J669" s="192"/>
      <c r="K669" s="192"/>
      <c r="L669" s="192"/>
      <c r="M669" s="192"/>
      <c r="N669" s="192"/>
      <c r="O669" s="192"/>
      <c r="P669" s="196" t="s">
        <v>5039</v>
      </c>
      <c r="Q669" s="192"/>
      <c r="R669" s="192" t="s">
        <v>174</v>
      </c>
      <c r="S669" s="192" t="s">
        <v>3380</v>
      </c>
      <c r="T669" s="192" t="s">
        <v>164</v>
      </c>
      <c r="U669" s="192"/>
      <c r="V669" s="192"/>
      <c r="W669" s="192"/>
      <c r="X669" s="192"/>
      <c r="Y669" s="192"/>
      <c r="Z669" s="192"/>
      <c r="AA669" s="192"/>
      <c r="BM669" s="90" t="s">
        <v>1777</v>
      </c>
      <c r="BN669" s="90" t="s">
        <v>1926</v>
      </c>
      <c r="BO669" s="90" t="s">
        <v>3463</v>
      </c>
      <c r="BP669" s="90" t="s">
        <v>216</v>
      </c>
    </row>
    <row r="670" spans="1:72">
      <c r="A670" s="192">
        <v>669</v>
      </c>
      <c r="B670" s="193">
        <v>129293916</v>
      </c>
      <c r="C670" s="193">
        <v>4</v>
      </c>
      <c r="D670" s="193" t="s">
        <v>56</v>
      </c>
      <c r="E670" s="198">
        <v>45116</v>
      </c>
      <c r="F670" s="193" t="s">
        <v>4680</v>
      </c>
      <c r="G670" s="192"/>
      <c r="H670" s="192"/>
      <c r="I670" s="192"/>
      <c r="J670" s="192"/>
      <c r="K670" s="192"/>
      <c r="L670" s="192"/>
      <c r="M670" s="192"/>
      <c r="N670" s="192"/>
      <c r="O670" s="192"/>
      <c r="P670" s="196" t="s">
        <v>4513</v>
      </c>
      <c r="Q670" s="192"/>
      <c r="R670" s="192" t="s">
        <v>86</v>
      </c>
      <c r="S670" s="192"/>
      <c r="T670" s="192"/>
      <c r="U670" s="192"/>
      <c r="V670" s="192"/>
      <c r="W670" s="192"/>
      <c r="X670" s="192"/>
      <c r="Y670" s="192"/>
      <c r="Z670" s="192"/>
      <c r="AA670" s="192"/>
    </row>
    <row r="671" spans="1:72" ht="57.6">
      <c r="A671" s="192">
        <v>670</v>
      </c>
      <c r="B671" s="193">
        <v>129293916</v>
      </c>
      <c r="C671" s="193">
        <v>1</v>
      </c>
      <c r="D671" s="193" t="s">
        <v>51</v>
      </c>
      <c r="E671" s="198">
        <v>45116</v>
      </c>
      <c r="F671" s="193" t="s">
        <v>4680</v>
      </c>
      <c r="G671" s="192"/>
      <c r="H671" s="192"/>
      <c r="I671" s="192"/>
      <c r="J671" s="192"/>
      <c r="K671" s="192"/>
      <c r="L671" s="192"/>
      <c r="M671" s="192"/>
      <c r="N671" s="192"/>
      <c r="O671" s="192"/>
      <c r="P671" s="196" t="s">
        <v>5040</v>
      </c>
      <c r="Q671" s="192"/>
      <c r="R671" s="192" t="s">
        <v>151</v>
      </c>
      <c r="S671" s="192" t="s">
        <v>154</v>
      </c>
      <c r="T671" s="192" t="s">
        <v>507</v>
      </c>
      <c r="U671" s="192"/>
      <c r="V671" s="192"/>
      <c r="W671" s="192"/>
      <c r="X671" s="192"/>
      <c r="Y671" s="192"/>
      <c r="Z671" s="192"/>
      <c r="AA671" s="192"/>
      <c r="BM671" s="90" t="s">
        <v>1034</v>
      </c>
      <c r="BN671" s="90" t="s">
        <v>1751</v>
      </c>
      <c r="BO671" s="90" t="s">
        <v>2059</v>
      </c>
      <c r="BP671" s="90" t="s">
        <v>3575</v>
      </c>
    </row>
    <row r="672" spans="1:72" ht="57.6">
      <c r="A672" s="192">
        <v>671</v>
      </c>
      <c r="B672" s="193">
        <v>129293916</v>
      </c>
      <c r="C672" s="193">
        <v>3</v>
      </c>
      <c r="D672" s="193" t="s">
        <v>56</v>
      </c>
      <c r="E672" s="198">
        <v>45116</v>
      </c>
      <c r="F672" s="193" t="s">
        <v>4680</v>
      </c>
      <c r="G672" s="192"/>
      <c r="H672" s="192"/>
      <c r="I672" s="192"/>
      <c r="J672" s="192"/>
      <c r="K672" s="192"/>
      <c r="L672" s="192"/>
      <c r="M672" s="192"/>
      <c r="N672" s="192"/>
      <c r="O672" s="192"/>
      <c r="P672" s="197" t="s">
        <v>5041</v>
      </c>
      <c r="Q672" s="192"/>
      <c r="R672" s="192" t="s">
        <v>193</v>
      </c>
      <c r="S672" s="192"/>
      <c r="T672" s="192"/>
      <c r="U672" s="192"/>
      <c r="V672" s="192"/>
      <c r="W672" s="192"/>
      <c r="X672" s="192"/>
      <c r="Y672" s="192"/>
      <c r="Z672" s="192"/>
      <c r="AA672" s="192"/>
      <c r="BM672" s="90" t="s">
        <v>2896</v>
      </c>
      <c r="BN672" s="90" t="s">
        <v>784</v>
      </c>
    </row>
    <row r="673" spans="1:71">
      <c r="A673" s="192">
        <v>672</v>
      </c>
      <c r="B673" s="193">
        <v>129833331</v>
      </c>
      <c r="C673" s="193">
        <v>5</v>
      </c>
      <c r="D673" s="193" t="s">
        <v>51</v>
      </c>
      <c r="E673" s="198">
        <v>45116</v>
      </c>
      <c r="F673" s="193" t="s">
        <v>4679</v>
      </c>
      <c r="G673" s="192"/>
      <c r="H673" s="192"/>
      <c r="I673" s="192"/>
      <c r="J673" s="192"/>
      <c r="K673" s="192"/>
      <c r="L673" s="192"/>
      <c r="M673" s="192"/>
      <c r="N673" s="192"/>
      <c r="O673" s="192"/>
      <c r="P673" s="196" t="s">
        <v>4702</v>
      </c>
      <c r="Q673" s="192"/>
      <c r="R673" s="192" t="s">
        <v>86</v>
      </c>
      <c r="S673" s="192"/>
      <c r="T673" s="192"/>
      <c r="U673" s="192"/>
      <c r="V673" s="192"/>
      <c r="W673" s="192"/>
      <c r="X673" s="192"/>
      <c r="Y673" s="192"/>
      <c r="Z673" s="192"/>
      <c r="AA673" s="192"/>
    </row>
    <row r="674" spans="1:71" ht="28.8">
      <c r="A674" s="192">
        <v>673</v>
      </c>
      <c r="B674" s="193">
        <v>129833331</v>
      </c>
      <c r="C674" s="193">
        <v>5</v>
      </c>
      <c r="D674" s="193" t="s">
        <v>56</v>
      </c>
      <c r="E674" s="198">
        <v>45116</v>
      </c>
      <c r="F674" s="193" t="s">
        <v>4679</v>
      </c>
      <c r="G674" s="192"/>
      <c r="H674" s="192"/>
      <c r="I674" s="192"/>
      <c r="J674" s="192"/>
      <c r="K674" s="192"/>
      <c r="L674" s="192"/>
      <c r="M674" s="192"/>
      <c r="N674" s="192"/>
      <c r="O674" s="192"/>
      <c r="P674" s="196" t="s">
        <v>5042</v>
      </c>
      <c r="Q674" s="192"/>
      <c r="R674" s="192" t="s">
        <v>155</v>
      </c>
      <c r="S674" s="192" t="s">
        <v>164</v>
      </c>
      <c r="T674" s="192"/>
      <c r="U674" s="192"/>
      <c r="V674" s="192"/>
      <c r="W674" s="192"/>
      <c r="X674" s="192"/>
      <c r="Y674" s="192"/>
      <c r="Z674" s="192"/>
      <c r="AA674" s="192"/>
      <c r="BM674" s="90" t="s">
        <v>2804</v>
      </c>
      <c r="BN674" s="90" t="s">
        <v>3231</v>
      </c>
    </row>
    <row r="675" spans="1:71" ht="28.8">
      <c r="A675" s="192">
        <v>674</v>
      </c>
      <c r="B675" s="193">
        <v>133300764</v>
      </c>
      <c r="C675" s="193">
        <v>3</v>
      </c>
      <c r="D675" s="193" t="s">
        <v>51</v>
      </c>
      <c r="E675" s="198">
        <v>45116</v>
      </c>
      <c r="F675" s="193" t="s">
        <v>4680</v>
      </c>
      <c r="G675" s="192"/>
      <c r="H675" s="192"/>
      <c r="I675" s="192"/>
      <c r="J675" s="192"/>
      <c r="K675" s="192"/>
      <c r="L675" s="192"/>
      <c r="M675" s="192"/>
      <c r="N675" s="192"/>
      <c r="O675" s="192"/>
      <c r="P675" s="196" t="s">
        <v>5043</v>
      </c>
      <c r="Q675" s="192"/>
      <c r="R675" s="192" t="s">
        <v>174</v>
      </c>
      <c r="S675" s="192"/>
      <c r="T675" s="192"/>
      <c r="U675" s="192"/>
      <c r="V675" s="192"/>
      <c r="W675" s="192"/>
      <c r="X675" s="192"/>
      <c r="Y675" s="192"/>
      <c r="Z675" s="192"/>
      <c r="AA675" s="192"/>
      <c r="BM675" s="90" t="s">
        <v>1777</v>
      </c>
    </row>
    <row r="676" spans="1:71">
      <c r="A676" s="192">
        <v>675</v>
      </c>
      <c r="B676" s="193">
        <v>133300764</v>
      </c>
      <c r="C676" s="193">
        <v>3</v>
      </c>
      <c r="D676" s="193" t="s">
        <v>56</v>
      </c>
      <c r="E676" s="198">
        <v>45116</v>
      </c>
      <c r="F676" s="193" t="s">
        <v>4680</v>
      </c>
      <c r="G676" s="192"/>
      <c r="H676" s="192"/>
      <c r="I676" s="192"/>
      <c r="J676" s="192"/>
      <c r="K676" s="192"/>
      <c r="L676" s="192"/>
      <c r="M676" s="192"/>
      <c r="N676" s="192"/>
      <c r="O676" s="192"/>
      <c r="P676" s="196" t="s">
        <v>4519</v>
      </c>
      <c r="Q676" s="192"/>
      <c r="R676" s="192" t="s">
        <v>86</v>
      </c>
      <c r="S676" s="192"/>
      <c r="T676" s="192"/>
      <c r="U676" s="192"/>
      <c r="V676" s="192"/>
      <c r="W676" s="192"/>
      <c r="X676" s="192"/>
      <c r="Y676" s="192"/>
      <c r="Z676" s="192"/>
      <c r="AA676" s="192"/>
    </row>
    <row r="677" spans="1:71">
      <c r="A677" s="192">
        <v>676</v>
      </c>
      <c r="B677" s="193">
        <v>134879709</v>
      </c>
      <c r="C677" s="193">
        <v>4</v>
      </c>
      <c r="D677" s="193" t="s">
        <v>56</v>
      </c>
      <c r="E677" s="198">
        <v>45116</v>
      </c>
      <c r="F677" s="193" t="s">
        <v>4687</v>
      </c>
      <c r="G677" s="192"/>
      <c r="H677" s="192"/>
      <c r="I677" s="192"/>
      <c r="J677" s="192"/>
      <c r="K677" s="192"/>
      <c r="L677" s="192"/>
      <c r="M677" s="192"/>
      <c r="N677" s="192"/>
      <c r="O677" s="192"/>
      <c r="P677" s="196" t="s">
        <v>4520</v>
      </c>
      <c r="Q677" s="192"/>
      <c r="R677" s="192" t="s">
        <v>86</v>
      </c>
      <c r="S677" s="192"/>
      <c r="T677" s="192"/>
      <c r="U677" s="192"/>
      <c r="V677" s="192"/>
      <c r="W677" s="192"/>
      <c r="X677" s="192"/>
      <c r="Y677" s="192"/>
      <c r="Z677" s="192"/>
      <c r="AA677" s="192"/>
    </row>
    <row r="678" spans="1:71" ht="72">
      <c r="A678" s="192">
        <v>677</v>
      </c>
      <c r="B678" s="193">
        <v>135430445</v>
      </c>
      <c r="C678" s="193">
        <v>2</v>
      </c>
      <c r="D678" s="193" t="s">
        <v>56</v>
      </c>
      <c r="E678" s="198">
        <v>45116</v>
      </c>
      <c r="F678" s="193" t="s">
        <v>4680</v>
      </c>
      <c r="G678" s="192"/>
      <c r="H678" s="192"/>
      <c r="I678" s="192"/>
      <c r="J678" s="192"/>
      <c r="K678" s="192"/>
      <c r="L678" s="192"/>
      <c r="M678" s="192"/>
      <c r="N678" s="192"/>
      <c r="O678" s="192"/>
      <c r="P678" s="197" t="s">
        <v>5044</v>
      </c>
      <c r="Q678" s="192"/>
      <c r="R678" s="192" t="s">
        <v>174</v>
      </c>
      <c r="S678" s="192" t="s">
        <v>154</v>
      </c>
      <c r="T678" s="192" t="s">
        <v>671</v>
      </c>
      <c r="U678" s="192" t="s">
        <v>164</v>
      </c>
      <c r="V678" s="192"/>
      <c r="W678" s="192"/>
      <c r="X678" s="192"/>
      <c r="Y678" s="192"/>
      <c r="Z678" s="192"/>
      <c r="AA678" s="192"/>
      <c r="BM678" s="90" t="s">
        <v>1777</v>
      </c>
      <c r="BN678" s="90" t="s">
        <v>506</v>
      </c>
      <c r="BO678" s="90" t="s">
        <v>176</v>
      </c>
      <c r="BP678" s="90" t="s">
        <v>2795</v>
      </c>
    </row>
    <row r="679" spans="1:71" ht="28.8">
      <c r="A679" s="192">
        <v>678</v>
      </c>
      <c r="B679" s="193">
        <v>135523553</v>
      </c>
      <c r="C679" s="193">
        <v>4</v>
      </c>
      <c r="D679" s="193" t="s">
        <v>56</v>
      </c>
      <c r="E679" s="198">
        <v>45116</v>
      </c>
      <c r="F679" s="193" t="s">
        <v>4686</v>
      </c>
      <c r="G679" s="192"/>
      <c r="H679" s="192"/>
      <c r="I679" s="192"/>
      <c r="J679" s="192"/>
      <c r="K679" s="192"/>
      <c r="L679" s="192"/>
      <c r="M679" s="192"/>
      <c r="N679" s="192"/>
      <c r="O679" s="192"/>
      <c r="P679" s="196" t="s">
        <v>5045</v>
      </c>
      <c r="Q679" s="192"/>
      <c r="R679" s="192" t="s">
        <v>551</v>
      </c>
      <c r="S679" s="192" t="s">
        <v>2700</v>
      </c>
      <c r="T679" s="192"/>
      <c r="U679" s="192"/>
      <c r="V679" s="192"/>
      <c r="W679" s="192"/>
      <c r="X679" s="192"/>
      <c r="Y679" s="192"/>
      <c r="Z679" s="192"/>
      <c r="AA679" s="192"/>
      <c r="BM679" s="90" t="s">
        <v>2490</v>
      </c>
      <c r="BN679" s="90" t="s">
        <v>3334</v>
      </c>
    </row>
    <row r="680" spans="1:71">
      <c r="A680" s="192">
        <v>679</v>
      </c>
      <c r="B680" s="193">
        <v>135825446</v>
      </c>
      <c r="C680" s="193">
        <v>1</v>
      </c>
      <c r="D680" s="193" t="s">
        <v>56</v>
      </c>
      <c r="E680" s="198">
        <v>45116</v>
      </c>
      <c r="F680" s="193" t="s">
        <v>4680</v>
      </c>
      <c r="G680" s="192"/>
      <c r="H680" s="192"/>
      <c r="I680" s="192"/>
      <c r="J680" s="192"/>
      <c r="K680" s="192"/>
      <c r="L680" s="192"/>
      <c r="M680" s="192"/>
      <c r="N680" s="192"/>
      <c r="O680" s="192"/>
      <c r="P680" s="196" t="s">
        <v>4523</v>
      </c>
      <c r="Q680" s="192"/>
      <c r="R680" s="192" t="s">
        <v>86</v>
      </c>
      <c r="S680" s="192"/>
      <c r="T680" s="192"/>
      <c r="U680" s="192"/>
      <c r="V680" s="192"/>
      <c r="W680" s="192"/>
      <c r="X680" s="192"/>
      <c r="Y680" s="192"/>
      <c r="Z680" s="192"/>
      <c r="AA680" s="192"/>
    </row>
    <row r="681" spans="1:71" ht="28.8">
      <c r="A681" s="192">
        <v>680</v>
      </c>
      <c r="B681" s="193">
        <v>135825446</v>
      </c>
      <c r="C681" s="193">
        <v>3</v>
      </c>
      <c r="D681" s="193" t="s">
        <v>56</v>
      </c>
      <c r="E681" s="198">
        <v>45116</v>
      </c>
      <c r="F681" s="193" t="s">
        <v>4680</v>
      </c>
      <c r="G681" s="192"/>
      <c r="H681" s="192"/>
      <c r="I681" s="192"/>
      <c r="J681" s="192"/>
      <c r="K681" s="192"/>
      <c r="L681" s="192"/>
      <c r="M681" s="192"/>
      <c r="N681" s="192"/>
      <c r="O681" s="192"/>
      <c r="P681" s="196" t="s">
        <v>4524</v>
      </c>
      <c r="Q681" s="192"/>
      <c r="R681" s="192" t="s">
        <v>86</v>
      </c>
      <c r="S681" s="192"/>
      <c r="T681" s="192"/>
      <c r="U681" s="192"/>
      <c r="V681" s="192"/>
      <c r="W681" s="192"/>
      <c r="X681" s="192"/>
      <c r="Y681" s="192"/>
      <c r="Z681" s="192"/>
      <c r="AA681" s="192"/>
    </row>
    <row r="682" spans="1:71" ht="72">
      <c r="A682" s="192">
        <v>681</v>
      </c>
      <c r="B682" s="193">
        <v>138853098</v>
      </c>
      <c r="C682" s="193">
        <v>3</v>
      </c>
      <c r="D682" s="193" t="s">
        <v>56</v>
      </c>
      <c r="E682" s="198">
        <v>45116</v>
      </c>
      <c r="F682" s="193" t="s">
        <v>4679</v>
      </c>
      <c r="G682" s="192"/>
      <c r="H682" s="192"/>
      <c r="I682" s="192"/>
      <c r="J682" s="192"/>
      <c r="K682" s="192"/>
      <c r="L682" s="192"/>
      <c r="M682" s="192"/>
      <c r="N682" s="192"/>
      <c r="O682" s="192"/>
      <c r="P682" s="196" t="s">
        <v>5046</v>
      </c>
      <c r="Q682" s="192"/>
      <c r="R682" s="192" t="s">
        <v>551</v>
      </c>
      <c r="S682" s="192" t="s">
        <v>671</v>
      </c>
      <c r="T682" s="192" t="s">
        <v>548</v>
      </c>
      <c r="U682" s="192" t="s">
        <v>655</v>
      </c>
      <c r="V682" s="192"/>
      <c r="W682" s="192"/>
      <c r="X682" s="192"/>
      <c r="Y682" s="192"/>
      <c r="Z682" s="192"/>
      <c r="AA682" s="192"/>
      <c r="BM682" s="90" t="s">
        <v>2151</v>
      </c>
      <c r="BN682" s="90" t="s">
        <v>2551</v>
      </c>
      <c r="BO682" s="90" t="s">
        <v>3153</v>
      </c>
      <c r="BP682" s="90" t="s">
        <v>1679</v>
      </c>
    </row>
    <row r="683" spans="1:71" ht="28.8">
      <c r="A683" s="192">
        <v>682</v>
      </c>
      <c r="B683" s="193">
        <v>20000352</v>
      </c>
      <c r="C683" s="193">
        <v>4</v>
      </c>
      <c r="D683" s="193" t="s">
        <v>56</v>
      </c>
      <c r="E683" s="198">
        <v>45116</v>
      </c>
      <c r="F683" s="193" t="s">
        <v>4679</v>
      </c>
      <c r="G683" s="192"/>
      <c r="H683" s="192"/>
      <c r="I683" s="192"/>
      <c r="J683" s="192"/>
      <c r="K683" s="192"/>
      <c r="L683" s="192"/>
      <c r="M683" s="192"/>
      <c r="N683" s="192"/>
      <c r="O683" s="192"/>
      <c r="P683" s="196" t="s">
        <v>5047</v>
      </c>
      <c r="Q683" s="192"/>
      <c r="R683" s="192" t="s">
        <v>159</v>
      </c>
      <c r="S683" s="192"/>
      <c r="T683" s="192"/>
      <c r="U683" s="192"/>
      <c r="V683" s="192"/>
      <c r="W683" s="192"/>
      <c r="X683" s="192"/>
      <c r="Y683" s="192"/>
      <c r="Z683" s="192"/>
      <c r="AA683" s="192"/>
      <c r="BM683" s="90" t="s">
        <v>3726</v>
      </c>
    </row>
    <row r="684" spans="1:71">
      <c r="A684" s="192">
        <v>683</v>
      </c>
      <c r="B684" s="193">
        <v>200033157</v>
      </c>
      <c r="C684" s="193">
        <v>4</v>
      </c>
      <c r="D684" s="193" t="s">
        <v>56</v>
      </c>
      <c r="E684" s="198">
        <v>45116</v>
      </c>
      <c r="F684" s="193" t="s">
        <v>4679</v>
      </c>
      <c r="G684" s="192"/>
      <c r="H684" s="192"/>
      <c r="I684" s="192"/>
      <c r="J684" s="192"/>
      <c r="K684" s="192"/>
      <c r="L684" s="192"/>
      <c r="M684" s="192"/>
      <c r="N684" s="192"/>
      <c r="O684" s="192"/>
      <c r="P684" s="196" t="s">
        <v>5048</v>
      </c>
      <c r="Q684" s="192"/>
      <c r="R684" s="192" t="s">
        <v>671</v>
      </c>
      <c r="S684" s="192" t="s">
        <v>2467</v>
      </c>
      <c r="T684" s="192"/>
      <c r="U684" s="192"/>
      <c r="V684" s="192"/>
      <c r="W684" s="192"/>
      <c r="X684" s="192"/>
      <c r="Y684" s="192"/>
      <c r="Z684" s="192"/>
      <c r="AA684" s="192"/>
      <c r="BM684" s="90" t="s">
        <v>2598</v>
      </c>
      <c r="BN684" s="90" t="s">
        <v>2695</v>
      </c>
    </row>
    <row r="685" spans="1:71">
      <c r="A685" s="192">
        <v>684</v>
      </c>
      <c r="B685" s="193">
        <v>200053729</v>
      </c>
      <c r="C685" s="193">
        <v>5</v>
      </c>
      <c r="D685" s="193" t="s">
        <v>51</v>
      </c>
      <c r="E685" s="198">
        <v>45116</v>
      </c>
      <c r="F685" s="193" t="s">
        <v>4687</v>
      </c>
      <c r="G685" s="192"/>
      <c r="H685" s="192"/>
      <c r="I685" s="192"/>
      <c r="J685" s="192"/>
      <c r="K685" s="192"/>
      <c r="L685" s="192"/>
      <c r="M685" s="192"/>
      <c r="N685" s="192"/>
      <c r="O685" s="192"/>
      <c r="P685" s="196" t="s">
        <v>4703</v>
      </c>
      <c r="Q685" s="192"/>
      <c r="R685" s="192" t="s">
        <v>86</v>
      </c>
      <c r="S685" s="192"/>
      <c r="T685" s="192"/>
      <c r="U685" s="192"/>
      <c r="V685" s="192"/>
      <c r="W685" s="192"/>
      <c r="X685" s="192"/>
      <c r="Y685" s="192"/>
      <c r="Z685" s="192"/>
      <c r="AA685" s="192"/>
    </row>
    <row r="686" spans="1:71">
      <c r="A686" s="192">
        <v>685</v>
      </c>
      <c r="B686" s="193">
        <v>200139378</v>
      </c>
      <c r="C686" s="193">
        <v>1</v>
      </c>
      <c r="D686" s="193" t="s">
        <v>56</v>
      </c>
      <c r="E686" s="198">
        <v>45116</v>
      </c>
      <c r="F686" s="193" t="s">
        <v>4686</v>
      </c>
      <c r="G686" s="192"/>
      <c r="H686" s="192"/>
      <c r="I686" s="192"/>
      <c r="J686" s="192"/>
      <c r="K686" s="192"/>
      <c r="L686" s="192"/>
      <c r="M686" s="192"/>
      <c r="N686" s="192"/>
      <c r="O686" s="192"/>
      <c r="P686" s="196" t="s">
        <v>5510</v>
      </c>
      <c r="Q686" s="192"/>
      <c r="R686" s="192" t="s">
        <v>151</v>
      </c>
      <c r="S686" s="192" t="s">
        <v>159</v>
      </c>
      <c r="T686" s="192"/>
      <c r="U686" s="192"/>
      <c r="V686" s="192"/>
      <c r="W686" s="192"/>
      <c r="X686" s="192"/>
      <c r="Y686" s="192"/>
      <c r="Z686" s="192"/>
      <c r="AA686" s="192"/>
      <c r="BM686" s="90" t="s">
        <v>1048</v>
      </c>
      <c r="BN686" s="90" t="s">
        <v>3846</v>
      </c>
    </row>
    <row r="687" spans="1:71" ht="43.2">
      <c r="A687" s="192">
        <v>686</v>
      </c>
      <c r="B687" s="193">
        <v>200219021</v>
      </c>
      <c r="C687" s="193">
        <v>4</v>
      </c>
      <c r="D687" s="193" t="s">
        <v>51</v>
      </c>
      <c r="E687" s="198">
        <v>45116</v>
      </c>
      <c r="F687" s="193" t="s">
        <v>4680</v>
      </c>
      <c r="G687" s="192"/>
      <c r="H687" s="192"/>
      <c r="I687" s="192"/>
      <c r="J687" s="192"/>
      <c r="K687" s="192"/>
      <c r="L687" s="192"/>
      <c r="M687" s="192"/>
      <c r="N687" s="192"/>
      <c r="O687" s="192"/>
      <c r="P687" s="196" t="s">
        <v>5049</v>
      </c>
      <c r="Q687" s="192"/>
      <c r="R687" s="192" t="s">
        <v>151</v>
      </c>
      <c r="S687" s="192" t="s">
        <v>174</v>
      </c>
      <c r="T687" s="192" t="s">
        <v>507</v>
      </c>
      <c r="U687" s="192"/>
      <c r="V687" s="192"/>
      <c r="W687" s="192"/>
      <c r="X687" s="192"/>
      <c r="Y687" s="192"/>
      <c r="Z687" s="192"/>
      <c r="AA687" s="192"/>
      <c r="BM687" s="90" t="s">
        <v>873</v>
      </c>
      <c r="BN687" s="90" t="s">
        <v>1777</v>
      </c>
      <c r="BO687" s="90" t="s">
        <v>3575</v>
      </c>
    </row>
    <row r="688" spans="1:71" ht="57.6">
      <c r="A688" s="192">
        <v>687</v>
      </c>
      <c r="B688" s="193">
        <v>200219021</v>
      </c>
      <c r="C688" s="193">
        <v>1</v>
      </c>
      <c r="D688" s="193" t="s">
        <v>56</v>
      </c>
      <c r="E688" s="198">
        <v>45116</v>
      </c>
      <c r="F688" s="193" t="s">
        <v>4680</v>
      </c>
      <c r="G688" s="192"/>
      <c r="H688" s="192"/>
      <c r="I688" s="192"/>
      <c r="J688" s="192"/>
      <c r="K688" s="192"/>
      <c r="L688" s="192"/>
      <c r="M688" s="192"/>
      <c r="N688" s="192"/>
      <c r="O688" s="192"/>
      <c r="P688" s="196" t="s">
        <v>5779</v>
      </c>
      <c r="Q688" s="192"/>
      <c r="R688" s="192" t="s">
        <v>518</v>
      </c>
      <c r="S688" s="192" t="s">
        <v>164</v>
      </c>
      <c r="T688" s="192" t="s">
        <v>2467</v>
      </c>
      <c r="U688" s="192"/>
      <c r="V688" s="192"/>
      <c r="W688" s="192"/>
      <c r="X688" s="192"/>
      <c r="Y688" s="192"/>
      <c r="Z688" s="192"/>
      <c r="AA688" s="192"/>
      <c r="BM688" s="90" t="s">
        <v>2758</v>
      </c>
      <c r="BN688" s="90" t="s">
        <v>3458</v>
      </c>
      <c r="BO688" s="90" t="s">
        <v>3231</v>
      </c>
      <c r="BP688" s="90" t="s">
        <v>1432</v>
      </c>
      <c r="BQ688" s="90" t="s">
        <v>1412</v>
      </c>
      <c r="BR688" s="90" t="s">
        <v>191</v>
      </c>
      <c r="BS688" s="90" t="s">
        <v>173</v>
      </c>
    </row>
    <row r="689" spans="1:69">
      <c r="A689" s="192">
        <v>688</v>
      </c>
      <c r="B689" s="193">
        <v>200439349</v>
      </c>
      <c r="C689" s="193">
        <v>4</v>
      </c>
      <c r="D689" s="193" t="s">
        <v>56</v>
      </c>
      <c r="E689" s="198">
        <v>45116</v>
      </c>
      <c r="F689" s="193" t="s">
        <v>4682</v>
      </c>
      <c r="G689" s="192"/>
      <c r="H689" s="192"/>
      <c r="I689" s="192"/>
      <c r="J689" s="192"/>
      <c r="K689" s="192"/>
      <c r="L689" s="192"/>
      <c r="M689" s="192"/>
      <c r="N689" s="192"/>
      <c r="O689" s="192"/>
      <c r="P689" s="196" t="s">
        <v>5050</v>
      </c>
      <c r="Q689" s="192"/>
      <c r="R689" s="192" t="s">
        <v>154</v>
      </c>
      <c r="S689" s="192"/>
      <c r="T689" s="192"/>
      <c r="U689" s="192"/>
      <c r="V689" s="192"/>
      <c r="W689" s="192"/>
      <c r="X689" s="192"/>
      <c r="Y689" s="192"/>
      <c r="Z689" s="192"/>
      <c r="AA689" s="192"/>
      <c r="BM689" s="90" t="s">
        <v>2069</v>
      </c>
    </row>
    <row r="690" spans="1:69">
      <c r="A690" s="192">
        <v>689</v>
      </c>
      <c r="B690" s="193">
        <v>200439349</v>
      </c>
      <c r="C690" s="193">
        <v>5</v>
      </c>
      <c r="D690" s="193" t="s">
        <v>56</v>
      </c>
      <c r="E690" s="198">
        <v>45116</v>
      </c>
      <c r="F690" s="193" t="s">
        <v>4682</v>
      </c>
      <c r="G690" s="192"/>
      <c r="H690" s="192"/>
      <c r="I690" s="192"/>
      <c r="J690" s="192"/>
      <c r="K690" s="192"/>
      <c r="L690" s="192"/>
      <c r="M690" s="192"/>
      <c r="N690" s="192"/>
      <c r="O690" s="192"/>
      <c r="P690" s="197" t="s">
        <v>5051</v>
      </c>
      <c r="Q690" s="192"/>
      <c r="R690" s="192" t="s">
        <v>164</v>
      </c>
      <c r="S690" s="192"/>
      <c r="T690" s="192"/>
      <c r="U690" s="192"/>
      <c r="V690" s="192"/>
      <c r="W690" s="192"/>
      <c r="X690" s="192"/>
      <c r="Y690" s="192"/>
      <c r="Z690" s="192"/>
      <c r="AA690" s="192"/>
      <c r="BM690" s="90" t="s">
        <v>3458</v>
      </c>
    </row>
    <row r="691" spans="1:69">
      <c r="A691" s="192">
        <v>690</v>
      </c>
      <c r="B691" s="193">
        <v>200439358</v>
      </c>
      <c r="C691" s="193">
        <v>2</v>
      </c>
      <c r="D691" s="193" t="s">
        <v>56</v>
      </c>
      <c r="E691" s="198">
        <v>45116</v>
      </c>
      <c r="F691" s="193" t="s">
        <v>4681</v>
      </c>
      <c r="G691" s="192"/>
      <c r="H691" s="192"/>
      <c r="I691" s="192"/>
      <c r="J691" s="192"/>
      <c r="K691" s="192"/>
      <c r="L691" s="192"/>
      <c r="M691" s="192"/>
      <c r="N691" s="192"/>
      <c r="O691" s="192"/>
      <c r="P691" s="196" t="s">
        <v>4533</v>
      </c>
      <c r="Q691" s="192"/>
      <c r="R691" s="192" t="s">
        <v>86</v>
      </c>
      <c r="S691" s="192"/>
      <c r="T691" s="192"/>
      <c r="U691" s="192"/>
      <c r="V691" s="192"/>
      <c r="W691" s="192"/>
      <c r="X691" s="192"/>
      <c r="Y691" s="192"/>
      <c r="Z691" s="192"/>
      <c r="AA691" s="192"/>
    </row>
    <row r="692" spans="1:69">
      <c r="A692" s="192">
        <v>691</v>
      </c>
      <c r="B692" s="193">
        <v>200802956</v>
      </c>
      <c r="C692" s="193">
        <v>3</v>
      </c>
      <c r="D692" s="193" t="s">
        <v>56</v>
      </c>
      <c r="E692" s="198">
        <v>45116</v>
      </c>
      <c r="F692" s="193" t="s">
        <v>4679</v>
      </c>
      <c r="G692" s="192"/>
      <c r="H692" s="192"/>
      <c r="I692" s="192"/>
      <c r="J692" s="192"/>
      <c r="K692" s="192"/>
      <c r="L692" s="192"/>
      <c r="M692" s="192"/>
      <c r="N692" s="192"/>
      <c r="O692" s="192"/>
      <c r="P692" s="196" t="s">
        <v>4704</v>
      </c>
      <c r="Q692" s="192"/>
      <c r="R692" s="192" t="s">
        <v>86</v>
      </c>
      <c r="S692" s="192"/>
      <c r="T692" s="192"/>
      <c r="U692" s="192"/>
      <c r="V692" s="192"/>
      <c r="W692" s="192"/>
      <c r="X692" s="192"/>
      <c r="Y692" s="192"/>
      <c r="Z692" s="192"/>
      <c r="AA692" s="192"/>
    </row>
    <row r="693" spans="1:69">
      <c r="A693" s="192">
        <v>692</v>
      </c>
      <c r="B693" s="193">
        <v>200827237</v>
      </c>
      <c r="C693" s="193">
        <v>5</v>
      </c>
      <c r="D693" s="193" t="s">
        <v>56</v>
      </c>
      <c r="E693" s="198">
        <v>45116</v>
      </c>
      <c r="F693" s="193" t="s">
        <v>4679</v>
      </c>
      <c r="G693" s="192"/>
      <c r="H693" s="192"/>
      <c r="I693" s="192"/>
      <c r="J693" s="192"/>
      <c r="K693" s="192"/>
      <c r="L693" s="192"/>
      <c r="M693" s="192"/>
      <c r="N693" s="192"/>
      <c r="O693" s="192"/>
      <c r="P693" s="196" t="s">
        <v>4535</v>
      </c>
      <c r="Q693" s="192"/>
      <c r="R693" s="192" t="s">
        <v>86</v>
      </c>
      <c r="S693" s="192"/>
      <c r="T693" s="192"/>
      <c r="U693" s="192"/>
      <c r="V693" s="192"/>
      <c r="W693" s="192"/>
      <c r="X693" s="192"/>
      <c r="Y693" s="192"/>
      <c r="Z693" s="192"/>
      <c r="AA693" s="192"/>
    </row>
    <row r="694" spans="1:69">
      <c r="A694" s="192">
        <v>693</v>
      </c>
      <c r="B694" s="193">
        <v>200883492</v>
      </c>
      <c r="C694" s="193">
        <v>3</v>
      </c>
      <c r="D694" s="193" t="s">
        <v>56</v>
      </c>
      <c r="E694" s="198">
        <v>45116</v>
      </c>
      <c r="F694" s="193" t="s">
        <v>4679</v>
      </c>
      <c r="G694" s="192"/>
      <c r="H694" s="192"/>
      <c r="I694" s="192"/>
      <c r="J694" s="192"/>
      <c r="K694" s="192"/>
      <c r="L694" s="192"/>
      <c r="M694" s="192"/>
      <c r="N694" s="192"/>
      <c r="O694" s="192"/>
      <c r="P694" s="196" t="s">
        <v>5052</v>
      </c>
      <c r="Q694" s="192"/>
      <c r="R694" s="192" t="s">
        <v>155</v>
      </c>
      <c r="S694" s="192"/>
      <c r="T694" s="192"/>
      <c r="U694" s="192"/>
      <c r="V694" s="192"/>
      <c r="W694" s="192"/>
      <c r="X694" s="192"/>
      <c r="Y694" s="192"/>
      <c r="Z694" s="192"/>
      <c r="AA694" s="192"/>
      <c r="BM694" s="90" t="s">
        <v>3010</v>
      </c>
      <c r="BN694" s="90" t="s">
        <v>3055</v>
      </c>
    </row>
    <row r="695" spans="1:69" ht="57.6">
      <c r="A695" s="192">
        <v>694</v>
      </c>
      <c r="B695" s="193">
        <v>200883501</v>
      </c>
      <c r="C695" s="193">
        <v>4</v>
      </c>
      <c r="D695" s="193" t="s">
        <v>56</v>
      </c>
      <c r="E695" s="198">
        <v>45116</v>
      </c>
      <c r="F695" s="193" t="s">
        <v>4679</v>
      </c>
      <c r="G695" s="192"/>
      <c r="H695" s="192"/>
      <c r="I695" s="192"/>
      <c r="J695" s="192"/>
      <c r="K695" s="192"/>
      <c r="L695" s="192"/>
      <c r="M695" s="192"/>
      <c r="N695" s="192"/>
      <c r="O695" s="192"/>
      <c r="P695" s="196" t="s">
        <v>5053</v>
      </c>
      <c r="Q695" s="192"/>
      <c r="R695" s="192" t="s">
        <v>151</v>
      </c>
      <c r="S695" s="192" t="s">
        <v>3</v>
      </c>
      <c r="T695" s="192"/>
      <c r="U695" s="192"/>
      <c r="V695" s="192"/>
      <c r="W695" s="192"/>
      <c r="X695" s="192"/>
      <c r="Y695" s="192"/>
      <c r="Z695" s="192"/>
      <c r="AA695" s="192"/>
      <c r="BM695" s="90" t="s">
        <v>914</v>
      </c>
      <c r="BN695" s="90" t="s">
        <v>1151</v>
      </c>
    </row>
    <row r="696" spans="1:69">
      <c r="A696" s="192">
        <v>695</v>
      </c>
      <c r="B696" s="193">
        <v>200884070</v>
      </c>
      <c r="C696" s="193">
        <v>4</v>
      </c>
      <c r="D696" s="193" t="s">
        <v>56</v>
      </c>
      <c r="E696" s="198">
        <v>45116</v>
      </c>
      <c r="F696" s="193" t="s">
        <v>4679</v>
      </c>
      <c r="G696" s="192"/>
      <c r="H696" s="192"/>
      <c r="I696" s="192"/>
      <c r="J696" s="192"/>
      <c r="K696" s="192"/>
      <c r="L696" s="192"/>
      <c r="M696" s="192"/>
      <c r="N696" s="192"/>
      <c r="O696" s="192"/>
      <c r="P696" s="196" t="s">
        <v>5054</v>
      </c>
      <c r="Q696" s="192"/>
      <c r="R696" s="192" t="s">
        <v>159</v>
      </c>
      <c r="S696" s="192"/>
      <c r="T696" s="192"/>
      <c r="U696" s="192"/>
      <c r="V696" s="192"/>
      <c r="W696" s="192"/>
      <c r="X696" s="192"/>
      <c r="Y696" s="192"/>
      <c r="Z696" s="192"/>
      <c r="AA696" s="192"/>
      <c r="BM696" s="90" t="s">
        <v>2442</v>
      </c>
    </row>
    <row r="697" spans="1:69" ht="72">
      <c r="A697" s="192">
        <v>696</v>
      </c>
      <c r="B697" s="193">
        <v>33000209</v>
      </c>
      <c r="C697" s="193">
        <v>2</v>
      </c>
      <c r="D697" s="193" t="s">
        <v>56</v>
      </c>
      <c r="E697" s="198">
        <v>45116</v>
      </c>
      <c r="F697" s="193" t="s">
        <v>4680</v>
      </c>
      <c r="G697" s="192"/>
      <c r="H697" s="192"/>
      <c r="I697" s="192"/>
      <c r="J697" s="192"/>
      <c r="K697" s="192"/>
      <c r="L697" s="192"/>
      <c r="M697" s="192"/>
      <c r="N697" s="192"/>
      <c r="O697" s="192"/>
      <c r="P697" s="196" t="s">
        <v>5511</v>
      </c>
      <c r="Q697" s="192"/>
      <c r="R697" s="192" t="s">
        <v>551</v>
      </c>
      <c r="S697" s="192" t="s">
        <v>3127</v>
      </c>
      <c r="T697" s="192"/>
      <c r="U697" s="192"/>
      <c r="V697" s="192"/>
      <c r="W697" s="192"/>
      <c r="X697" s="192"/>
      <c r="Y697" s="192"/>
      <c r="Z697" s="192"/>
      <c r="AA697" s="192"/>
      <c r="BM697" s="90" t="s">
        <v>2490</v>
      </c>
      <c r="BN697" s="90" t="s">
        <v>2162</v>
      </c>
      <c r="BO697" s="90" t="s">
        <v>5379</v>
      </c>
    </row>
    <row r="698" spans="1:69" ht="28.8">
      <c r="A698" s="192">
        <v>697</v>
      </c>
      <c r="B698" s="193">
        <v>33000225</v>
      </c>
      <c r="C698" s="193">
        <v>5</v>
      </c>
      <c r="D698" s="193" t="s">
        <v>51</v>
      </c>
      <c r="E698" s="198">
        <v>45116</v>
      </c>
      <c r="F698" s="193" t="s">
        <v>4680</v>
      </c>
      <c r="G698" s="192"/>
      <c r="H698" s="192"/>
      <c r="I698" s="192"/>
      <c r="J698" s="192"/>
      <c r="K698" s="192"/>
      <c r="L698" s="192"/>
      <c r="M698" s="192"/>
      <c r="N698" s="192"/>
      <c r="O698" s="192"/>
      <c r="P698" s="196" t="s">
        <v>5055</v>
      </c>
      <c r="Q698" s="192"/>
      <c r="R698" s="192" t="s">
        <v>2467</v>
      </c>
      <c r="S698" s="192"/>
      <c r="T698" s="192"/>
      <c r="U698" s="192"/>
      <c r="V698" s="192"/>
      <c r="W698" s="192"/>
      <c r="X698" s="192"/>
      <c r="Y698" s="192"/>
      <c r="Z698" s="192"/>
      <c r="AA698" s="192"/>
      <c r="BM698" s="90" t="s">
        <v>173</v>
      </c>
    </row>
    <row r="699" spans="1:69">
      <c r="A699" s="192">
        <v>698</v>
      </c>
      <c r="B699" s="193">
        <v>33000234</v>
      </c>
      <c r="C699" s="193">
        <v>3</v>
      </c>
      <c r="D699" s="193" t="s">
        <v>56</v>
      </c>
      <c r="E699" s="198">
        <v>45116</v>
      </c>
      <c r="F699" s="193" t="s">
        <v>4680</v>
      </c>
      <c r="G699" s="192"/>
      <c r="H699" s="192"/>
      <c r="I699" s="192"/>
      <c r="J699" s="192"/>
      <c r="K699" s="192"/>
      <c r="L699" s="192"/>
      <c r="M699" s="192"/>
      <c r="N699" s="192"/>
      <c r="O699" s="192"/>
      <c r="P699" s="196" t="s">
        <v>4541</v>
      </c>
      <c r="Q699" s="192"/>
      <c r="R699" s="192" t="s">
        <v>86</v>
      </c>
      <c r="S699" s="192"/>
      <c r="T699" s="192"/>
      <c r="U699" s="192"/>
      <c r="V699" s="192"/>
      <c r="W699" s="192"/>
      <c r="X699" s="192"/>
      <c r="Y699" s="192"/>
      <c r="Z699" s="192"/>
      <c r="AA699" s="192"/>
    </row>
    <row r="700" spans="1:69" ht="28.8">
      <c r="A700" s="192">
        <v>699</v>
      </c>
      <c r="B700" s="193">
        <v>40000148</v>
      </c>
      <c r="C700" s="193">
        <v>4</v>
      </c>
      <c r="D700" s="193" t="s">
        <v>56</v>
      </c>
      <c r="E700" s="198">
        <v>45116</v>
      </c>
      <c r="F700" s="193" t="s">
        <v>4679</v>
      </c>
      <c r="G700" s="192"/>
      <c r="H700" s="192"/>
      <c r="I700" s="192"/>
      <c r="J700" s="192"/>
      <c r="K700" s="192"/>
      <c r="L700" s="192"/>
      <c r="M700" s="192"/>
      <c r="N700" s="192"/>
      <c r="O700" s="192"/>
      <c r="P700" s="196" t="s">
        <v>5512</v>
      </c>
      <c r="Q700" s="192"/>
      <c r="R700" s="192" t="s">
        <v>671</v>
      </c>
      <c r="S700" s="192" t="s">
        <v>164</v>
      </c>
      <c r="T700" s="192" t="s">
        <v>655</v>
      </c>
      <c r="U700" s="192"/>
      <c r="V700" s="192"/>
      <c r="W700" s="192"/>
      <c r="X700" s="192"/>
      <c r="Y700" s="192"/>
      <c r="Z700" s="192"/>
      <c r="AA700" s="192"/>
      <c r="BM700" s="90" t="s">
        <v>2527</v>
      </c>
      <c r="BN700" s="90" t="s">
        <v>3231</v>
      </c>
      <c r="BO700" s="90" t="s">
        <v>1432</v>
      </c>
      <c r="BP700" s="90" t="s">
        <v>3779</v>
      </c>
      <c r="BQ700" s="90" t="s">
        <v>1835</v>
      </c>
    </row>
    <row r="701" spans="1:69" ht="43.2">
      <c r="A701" s="192">
        <v>700</v>
      </c>
      <c r="B701" s="193">
        <v>40000210</v>
      </c>
      <c r="C701" s="193">
        <v>4</v>
      </c>
      <c r="D701" s="193" t="s">
        <v>56</v>
      </c>
      <c r="E701" s="198">
        <v>45116</v>
      </c>
      <c r="F701" s="193" t="s">
        <v>4679</v>
      </c>
      <c r="G701" s="192"/>
      <c r="H701" s="192"/>
      <c r="I701" s="192"/>
      <c r="J701" s="192"/>
      <c r="K701" s="192"/>
      <c r="L701" s="192"/>
      <c r="M701" s="192"/>
      <c r="N701" s="192"/>
      <c r="O701" s="192"/>
      <c r="P701" s="196" t="s">
        <v>5056</v>
      </c>
      <c r="Q701" s="192"/>
      <c r="R701" s="192" t="s">
        <v>2095</v>
      </c>
      <c r="S701" s="192" t="s">
        <v>155</v>
      </c>
      <c r="T701" s="192" t="s">
        <v>164</v>
      </c>
      <c r="U701" s="192"/>
      <c r="V701" s="192"/>
      <c r="W701" s="192"/>
      <c r="X701" s="192"/>
      <c r="Y701" s="192"/>
      <c r="Z701" s="192"/>
      <c r="AA701" s="192"/>
      <c r="BM701" s="90" t="s">
        <v>1519</v>
      </c>
      <c r="BN701" s="90" t="s">
        <v>3583</v>
      </c>
      <c r="BO701" s="90" t="s">
        <v>1412</v>
      </c>
    </row>
    <row r="702" spans="1:69">
      <c r="A702" s="192">
        <v>701</v>
      </c>
      <c r="B702" s="193">
        <v>40000210</v>
      </c>
      <c r="C702" s="193">
        <v>5</v>
      </c>
      <c r="D702" s="193" t="s">
        <v>51</v>
      </c>
      <c r="E702" s="198">
        <v>45116</v>
      </c>
      <c r="F702" s="193" t="s">
        <v>4679</v>
      </c>
      <c r="G702" s="192"/>
      <c r="H702" s="192"/>
      <c r="I702" s="192"/>
      <c r="J702" s="192"/>
      <c r="K702" s="192"/>
      <c r="L702" s="192"/>
      <c r="M702" s="192"/>
      <c r="N702" s="192"/>
      <c r="O702" s="192"/>
      <c r="P702" s="196" t="s">
        <v>5750</v>
      </c>
      <c r="Q702" s="192"/>
      <c r="R702" s="192" t="s">
        <v>155</v>
      </c>
      <c r="S702" s="192" t="s">
        <v>164</v>
      </c>
      <c r="T702" s="192"/>
      <c r="U702" s="192"/>
      <c r="V702" s="192"/>
      <c r="W702" s="192"/>
      <c r="X702" s="192"/>
      <c r="Y702" s="192"/>
      <c r="Z702" s="192"/>
      <c r="AA702" s="192"/>
      <c r="BM702" s="90" t="s">
        <v>3635</v>
      </c>
      <c r="BN702" s="90" t="s">
        <v>5672</v>
      </c>
    </row>
    <row r="703" spans="1:69" ht="28.8">
      <c r="A703" s="192">
        <v>702</v>
      </c>
      <c r="B703" s="193">
        <v>40000210</v>
      </c>
      <c r="C703" s="193">
        <v>3</v>
      </c>
      <c r="D703" s="193" t="s">
        <v>56</v>
      </c>
      <c r="E703" s="198">
        <v>45116</v>
      </c>
      <c r="F703" s="193" t="s">
        <v>4679</v>
      </c>
      <c r="G703" s="192"/>
      <c r="H703" s="192"/>
      <c r="I703" s="192"/>
      <c r="J703" s="192"/>
      <c r="K703" s="192"/>
      <c r="L703" s="192"/>
      <c r="M703" s="192"/>
      <c r="N703" s="192"/>
      <c r="O703" s="192"/>
      <c r="P703" s="196" t="s">
        <v>5623</v>
      </c>
      <c r="Q703" s="192"/>
      <c r="R703" s="192" t="s">
        <v>2141</v>
      </c>
      <c r="S703" s="192"/>
      <c r="T703" s="192"/>
      <c r="U703" s="192"/>
      <c r="V703" s="192"/>
      <c r="W703" s="192"/>
      <c r="X703" s="192"/>
      <c r="Y703" s="192"/>
      <c r="Z703" s="192"/>
      <c r="AA703" s="192"/>
      <c r="BM703" s="90" t="s">
        <v>5573</v>
      </c>
    </row>
    <row r="704" spans="1:69" ht="28.8">
      <c r="A704" s="192">
        <v>703</v>
      </c>
      <c r="B704" s="193">
        <v>40000353</v>
      </c>
      <c r="C704" s="193">
        <v>3</v>
      </c>
      <c r="D704" s="193" t="s">
        <v>51</v>
      </c>
      <c r="E704" s="198">
        <v>45116</v>
      </c>
      <c r="F704" s="193" t="s">
        <v>4680</v>
      </c>
      <c r="G704" s="192"/>
      <c r="H704" s="192"/>
      <c r="I704" s="192"/>
      <c r="J704" s="192"/>
      <c r="K704" s="192"/>
      <c r="L704" s="192"/>
      <c r="M704" s="192"/>
      <c r="N704" s="192"/>
      <c r="O704" s="192"/>
      <c r="P704" s="197" t="s">
        <v>5057</v>
      </c>
      <c r="Q704" s="192"/>
      <c r="R704" s="192" t="s">
        <v>3</v>
      </c>
      <c r="S704" s="192" t="s">
        <v>507</v>
      </c>
      <c r="T704" s="192"/>
      <c r="U704" s="192"/>
      <c r="V704" s="192"/>
      <c r="W704" s="192"/>
      <c r="X704" s="192"/>
      <c r="Y704" s="192"/>
      <c r="Z704" s="192"/>
      <c r="AA704" s="192"/>
      <c r="BM704" s="90" t="s">
        <v>1126</v>
      </c>
      <c r="BN704" s="90" t="s">
        <v>1228</v>
      </c>
      <c r="BO704" s="90" t="s">
        <v>3575</v>
      </c>
    </row>
    <row r="705" spans="1:71" ht="28.8">
      <c r="A705" s="192">
        <v>704</v>
      </c>
      <c r="B705" s="193">
        <v>40000356</v>
      </c>
      <c r="C705" s="193">
        <v>3</v>
      </c>
      <c r="D705" s="193" t="s">
        <v>56</v>
      </c>
      <c r="E705" s="198">
        <v>45116</v>
      </c>
      <c r="F705" s="193" t="s">
        <v>4680</v>
      </c>
      <c r="G705" s="192"/>
      <c r="H705" s="192"/>
      <c r="I705" s="192"/>
      <c r="J705" s="192"/>
      <c r="K705" s="192"/>
      <c r="L705" s="192"/>
      <c r="M705" s="192"/>
      <c r="N705" s="192"/>
      <c r="O705" s="192"/>
      <c r="P705" s="196" t="s">
        <v>5058</v>
      </c>
      <c r="Q705" s="192"/>
      <c r="R705" s="192" t="s">
        <v>151</v>
      </c>
      <c r="S705" s="192" t="s">
        <v>174</v>
      </c>
      <c r="T705" s="192" t="s">
        <v>3</v>
      </c>
      <c r="U705" s="192"/>
      <c r="V705" s="192"/>
      <c r="W705" s="192"/>
      <c r="X705" s="192"/>
      <c r="Y705" s="192"/>
      <c r="Z705" s="192"/>
      <c r="AA705" s="192"/>
      <c r="BM705" s="90" t="s">
        <v>1048</v>
      </c>
      <c r="BN705" s="90" t="s">
        <v>1777</v>
      </c>
      <c r="BO705" s="90" t="s">
        <v>1253</v>
      </c>
    </row>
    <row r="706" spans="1:71" ht="43.2">
      <c r="A706" s="192">
        <v>705</v>
      </c>
      <c r="B706" s="193">
        <v>40000356</v>
      </c>
      <c r="C706" s="193">
        <v>5</v>
      </c>
      <c r="D706" s="193" t="s">
        <v>51</v>
      </c>
      <c r="E706" s="198">
        <v>45116</v>
      </c>
      <c r="F706" s="193" t="s">
        <v>4680</v>
      </c>
      <c r="G706" s="192"/>
      <c r="H706" s="192"/>
      <c r="I706" s="192"/>
      <c r="J706" s="192"/>
      <c r="K706" s="192"/>
      <c r="L706" s="192"/>
      <c r="M706" s="192"/>
      <c r="N706" s="192"/>
      <c r="O706" s="192"/>
      <c r="P706" s="196" t="s">
        <v>5513</v>
      </c>
      <c r="Q706" s="192"/>
      <c r="R706" s="192" t="s">
        <v>174</v>
      </c>
      <c r="S706" s="192" t="s">
        <v>655</v>
      </c>
      <c r="T706" s="192"/>
      <c r="U706" s="192"/>
      <c r="V706" s="192"/>
      <c r="W706" s="192"/>
      <c r="X706" s="192"/>
      <c r="Y706" s="192"/>
      <c r="Z706" s="192"/>
      <c r="AA706" s="192"/>
      <c r="BM706" s="90" t="s">
        <v>1777</v>
      </c>
      <c r="BN706" s="90" t="s">
        <v>1676</v>
      </c>
    </row>
    <row r="707" spans="1:71" ht="115.2">
      <c r="A707" s="192">
        <v>706</v>
      </c>
      <c r="B707" s="193">
        <v>40000356</v>
      </c>
      <c r="C707" s="193">
        <v>3</v>
      </c>
      <c r="D707" s="193" t="s">
        <v>56</v>
      </c>
      <c r="E707" s="198">
        <v>45116</v>
      </c>
      <c r="F707" s="193" t="s">
        <v>4680</v>
      </c>
      <c r="G707" s="192"/>
      <c r="H707" s="192"/>
      <c r="I707" s="192"/>
      <c r="J707" s="192"/>
      <c r="K707" s="192"/>
      <c r="L707" s="192"/>
      <c r="M707" s="192"/>
      <c r="N707" s="192"/>
      <c r="O707" s="192"/>
      <c r="P707" s="196" t="s">
        <v>5059</v>
      </c>
      <c r="Q707" s="192"/>
      <c r="R707" s="192" t="s">
        <v>174</v>
      </c>
      <c r="S707" s="192" t="s">
        <v>3</v>
      </c>
      <c r="T707" s="192" t="s">
        <v>165</v>
      </c>
      <c r="U707" s="192" t="s">
        <v>159</v>
      </c>
      <c r="V707" s="192" t="s">
        <v>507</v>
      </c>
      <c r="W707" s="192"/>
      <c r="X707" s="192"/>
      <c r="Y707" s="192"/>
      <c r="Z707" s="192"/>
      <c r="AA707" s="192"/>
      <c r="BM707" s="90" t="s">
        <v>1777</v>
      </c>
      <c r="BN707" s="90" t="s">
        <v>2727</v>
      </c>
      <c r="BO707" s="90" t="s">
        <v>2017</v>
      </c>
      <c r="BP707" s="90" t="s">
        <v>2407</v>
      </c>
      <c r="BQ707" s="90" t="s">
        <v>3575</v>
      </c>
    </row>
    <row r="708" spans="1:71">
      <c r="A708" s="192">
        <v>707</v>
      </c>
      <c r="B708" s="193">
        <v>40000356</v>
      </c>
      <c r="C708" s="193">
        <v>4</v>
      </c>
      <c r="D708" s="193" t="s">
        <v>56</v>
      </c>
      <c r="E708" s="198">
        <v>45116</v>
      </c>
      <c r="F708" s="193" t="s">
        <v>4680</v>
      </c>
      <c r="G708" s="192"/>
      <c r="H708" s="192"/>
      <c r="I708" s="192"/>
      <c r="J708" s="192"/>
      <c r="K708" s="192"/>
      <c r="L708" s="192"/>
      <c r="M708" s="192"/>
      <c r="N708" s="192"/>
      <c r="O708" s="192"/>
      <c r="P708" s="196" t="s">
        <v>5060</v>
      </c>
      <c r="Q708" s="192"/>
      <c r="R708" s="192" t="s">
        <v>155</v>
      </c>
      <c r="S708" s="192" t="s">
        <v>507</v>
      </c>
      <c r="T708" s="192"/>
      <c r="U708" s="192"/>
      <c r="V708" s="192"/>
      <c r="W708" s="192"/>
      <c r="X708" s="192"/>
      <c r="Y708" s="192"/>
      <c r="Z708" s="192"/>
      <c r="AA708" s="192"/>
      <c r="BM708" s="90" t="s">
        <v>2804</v>
      </c>
      <c r="BN708" s="90" t="s">
        <v>3670</v>
      </c>
    </row>
    <row r="709" spans="1:71">
      <c r="A709" s="192">
        <v>708</v>
      </c>
      <c r="B709" s="193">
        <v>40000392</v>
      </c>
      <c r="C709" s="193">
        <v>5</v>
      </c>
      <c r="D709" s="193" t="s">
        <v>51</v>
      </c>
      <c r="E709" s="198">
        <v>45116</v>
      </c>
      <c r="F709" s="193" t="s">
        <v>4680</v>
      </c>
      <c r="G709" s="192"/>
      <c r="H709" s="192"/>
      <c r="I709" s="192"/>
      <c r="J709" s="192"/>
      <c r="K709" s="192"/>
      <c r="L709" s="192"/>
      <c r="M709" s="192"/>
      <c r="N709" s="192"/>
      <c r="O709" s="192"/>
      <c r="P709" s="196" t="s">
        <v>4548</v>
      </c>
      <c r="Q709" s="192"/>
      <c r="R709" s="192" t="s">
        <v>86</v>
      </c>
      <c r="S709" s="192"/>
      <c r="T709" s="192"/>
      <c r="U709" s="192"/>
      <c r="V709" s="192"/>
      <c r="W709" s="192"/>
      <c r="X709" s="192"/>
      <c r="Y709" s="192"/>
      <c r="Z709" s="192"/>
      <c r="AA709" s="192"/>
    </row>
    <row r="710" spans="1:71" ht="86.4">
      <c r="A710" s="192">
        <v>709</v>
      </c>
      <c r="B710" s="193">
        <v>40000392</v>
      </c>
      <c r="C710" s="193">
        <v>2</v>
      </c>
      <c r="D710" s="193" t="s">
        <v>56</v>
      </c>
      <c r="E710" s="198">
        <v>45116</v>
      </c>
      <c r="F710" s="193" t="s">
        <v>4680</v>
      </c>
      <c r="G710" s="192"/>
      <c r="H710" s="192"/>
      <c r="I710" s="192"/>
      <c r="J710" s="192"/>
      <c r="K710" s="192"/>
      <c r="L710" s="192"/>
      <c r="M710" s="192"/>
      <c r="N710" s="192"/>
      <c r="O710" s="192"/>
      <c r="P710" s="196" t="s">
        <v>5514</v>
      </c>
      <c r="Q710" s="192"/>
      <c r="R710" s="192" t="s">
        <v>551</v>
      </c>
      <c r="S710" s="192" t="s">
        <v>154</v>
      </c>
      <c r="T710" s="192" t="s">
        <v>166</v>
      </c>
      <c r="U710" s="192"/>
      <c r="V710" s="192"/>
      <c r="W710" s="192"/>
      <c r="X710" s="192"/>
      <c r="Y710" s="192"/>
      <c r="Z710" s="192"/>
      <c r="AA710" s="192"/>
      <c r="BM710" s="90" t="s">
        <v>2151</v>
      </c>
      <c r="BN710" s="90" t="s">
        <v>2152</v>
      </c>
      <c r="BO710" s="90" t="s">
        <v>1614</v>
      </c>
      <c r="BP710" s="90" t="s">
        <v>1674</v>
      </c>
      <c r="BQ710" s="90" t="s">
        <v>1933</v>
      </c>
      <c r="BR710" s="90" t="s">
        <v>1858</v>
      </c>
      <c r="BS710" s="90" t="s">
        <v>1859</v>
      </c>
    </row>
    <row r="711" spans="1:71">
      <c r="A711" s="192">
        <v>710</v>
      </c>
      <c r="B711" s="193">
        <v>60000075</v>
      </c>
      <c r="C711" s="193">
        <v>5</v>
      </c>
      <c r="D711" s="193" t="s">
        <v>51</v>
      </c>
      <c r="E711" s="198">
        <v>45116</v>
      </c>
      <c r="F711" s="193" t="s">
        <v>4679</v>
      </c>
      <c r="G711" s="192"/>
      <c r="H711" s="192"/>
      <c r="I711" s="192"/>
      <c r="J711" s="192"/>
      <c r="K711" s="192"/>
      <c r="L711" s="192"/>
      <c r="M711" s="192"/>
      <c r="N711" s="192"/>
      <c r="O711" s="192"/>
      <c r="P711" s="196" t="s">
        <v>5061</v>
      </c>
      <c r="Q711" s="192"/>
      <c r="R711" s="192" t="s">
        <v>164</v>
      </c>
      <c r="S711" s="192"/>
      <c r="T711" s="192"/>
      <c r="U711" s="192"/>
      <c r="V711" s="192"/>
      <c r="W711" s="192"/>
      <c r="X711" s="192"/>
      <c r="Y711" s="192"/>
      <c r="Z711" s="192"/>
      <c r="AA711" s="192"/>
      <c r="BM711" s="90" t="s">
        <v>1379</v>
      </c>
    </row>
    <row r="712" spans="1:71" ht="43.2">
      <c r="A712" s="192">
        <v>711</v>
      </c>
      <c r="B712" s="193">
        <v>61000015</v>
      </c>
      <c r="C712" s="193">
        <v>3</v>
      </c>
      <c r="D712" s="193" t="s">
        <v>51</v>
      </c>
      <c r="E712" s="198">
        <v>45116</v>
      </c>
      <c r="F712" s="193" t="s">
        <v>4681</v>
      </c>
      <c r="G712" s="192"/>
      <c r="H712" s="192"/>
      <c r="I712" s="192"/>
      <c r="J712" s="192"/>
      <c r="K712" s="192"/>
      <c r="L712" s="192"/>
      <c r="M712" s="192"/>
      <c r="N712" s="192"/>
      <c r="O712" s="192"/>
      <c r="P712" s="196" t="s">
        <v>5062</v>
      </c>
      <c r="Q712" s="192"/>
      <c r="R712" s="192" t="s">
        <v>507</v>
      </c>
      <c r="S712" s="192"/>
      <c r="T712" s="192"/>
      <c r="U712" s="192"/>
      <c r="V712" s="192"/>
      <c r="W712" s="192"/>
      <c r="X712" s="192"/>
      <c r="Y712" s="192"/>
      <c r="Z712" s="192"/>
      <c r="AA712" s="192"/>
      <c r="BM712" s="90" t="s">
        <v>3575</v>
      </c>
    </row>
    <row r="713" spans="1:71" ht="28.8">
      <c r="A713" s="192">
        <v>712</v>
      </c>
      <c r="B713" s="193">
        <v>61000015</v>
      </c>
      <c r="C713" s="193">
        <v>2</v>
      </c>
      <c r="D713" s="193" t="s">
        <v>51</v>
      </c>
      <c r="E713" s="198">
        <v>45116</v>
      </c>
      <c r="F713" s="193" t="s">
        <v>4681</v>
      </c>
      <c r="G713" s="192"/>
      <c r="H713" s="192"/>
      <c r="I713" s="192"/>
      <c r="J713" s="192"/>
      <c r="K713" s="192"/>
      <c r="L713" s="192"/>
      <c r="M713" s="192"/>
      <c r="N713" s="192"/>
      <c r="O713" s="192"/>
      <c r="P713" s="196" t="s">
        <v>5063</v>
      </c>
      <c r="Q713" s="192"/>
      <c r="R713" s="192" t="s">
        <v>2097</v>
      </c>
      <c r="S713" s="192"/>
      <c r="T713" s="192"/>
      <c r="U713" s="192"/>
      <c r="V713" s="192"/>
      <c r="W713" s="192"/>
      <c r="X713" s="192"/>
      <c r="Y713" s="192"/>
      <c r="Z713" s="192"/>
      <c r="AA713" s="192"/>
      <c r="BM713" s="90" t="s">
        <v>2462</v>
      </c>
    </row>
    <row r="714" spans="1:71" ht="57.6">
      <c r="A714" s="192">
        <v>713</v>
      </c>
      <c r="B714" s="193">
        <v>61000028</v>
      </c>
      <c r="C714" s="193">
        <v>3</v>
      </c>
      <c r="D714" s="193" t="s">
        <v>51</v>
      </c>
      <c r="E714" s="198">
        <v>45116</v>
      </c>
      <c r="F714" s="193" t="s">
        <v>4679</v>
      </c>
      <c r="G714" s="192"/>
      <c r="H714" s="192"/>
      <c r="I714" s="192"/>
      <c r="J714" s="192"/>
      <c r="K714" s="192"/>
      <c r="L714" s="192"/>
      <c r="M714" s="192"/>
      <c r="N714" s="192"/>
      <c r="O714" s="192"/>
      <c r="P714" s="196" t="s">
        <v>5064</v>
      </c>
      <c r="Q714" s="192"/>
      <c r="R714" s="192" t="s">
        <v>3</v>
      </c>
      <c r="S714" s="192"/>
      <c r="T714" s="192"/>
      <c r="U714" s="192"/>
      <c r="V714" s="192"/>
      <c r="W714" s="192"/>
      <c r="X714" s="192"/>
      <c r="Y714" s="192"/>
      <c r="Z714" s="192"/>
      <c r="AA714" s="192"/>
      <c r="BM714" s="90" t="s">
        <v>1253</v>
      </c>
    </row>
    <row r="715" spans="1:71" ht="28.8">
      <c r="A715" s="192">
        <v>714</v>
      </c>
      <c r="B715" s="193">
        <v>61000115</v>
      </c>
      <c r="C715" s="193">
        <v>4</v>
      </c>
      <c r="D715" s="193" t="s">
        <v>51</v>
      </c>
      <c r="E715" s="198">
        <v>45116</v>
      </c>
      <c r="F715" s="193" t="s">
        <v>4679</v>
      </c>
      <c r="G715" s="192"/>
      <c r="H715" s="192"/>
      <c r="I715" s="192"/>
      <c r="J715" s="192"/>
      <c r="K715" s="192"/>
      <c r="L715" s="192"/>
      <c r="M715" s="192"/>
      <c r="N715" s="192"/>
      <c r="O715" s="192"/>
      <c r="P715" s="196" t="s">
        <v>4553</v>
      </c>
      <c r="Q715" s="192"/>
      <c r="R715" s="192" t="s">
        <v>86</v>
      </c>
      <c r="S715" s="192"/>
      <c r="T715" s="192"/>
      <c r="U715" s="192"/>
      <c r="V715" s="192"/>
      <c r="W715" s="192"/>
      <c r="X715" s="192"/>
      <c r="Y715" s="192"/>
      <c r="Z715" s="192"/>
      <c r="AA715" s="192"/>
    </row>
    <row r="716" spans="1:71">
      <c r="A716" s="192">
        <v>715</v>
      </c>
      <c r="B716" s="193">
        <v>61000115</v>
      </c>
      <c r="C716" s="193">
        <v>5</v>
      </c>
      <c r="D716" s="193" t="s">
        <v>51</v>
      </c>
      <c r="E716" s="198">
        <v>45116</v>
      </c>
      <c r="F716" s="193" t="s">
        <v>4679</v>
      </c>
      <c r="G716" s="192"/>
      <c r="H716" s="192"/>
      <c r="I716" s="192"/>
      <c r="J716" s="192"/>
      <c r="K716" s="192"/>
      <c r="L716" s="192"/>
      <c r="M716" s="192"/>
      <c r="N716" s="192"/>
      <c r="O716" s="192"/>
      <c r="P716" s="196" t="s">
        <v>5065</v>
      </c>
      <c r="Q716" s="192"/>
      <c r="R716" s="192" t="s">
        <v>165</v>
      </c>
      <c r="S716" s="192"/>
      <c r="T716" s="192"/>
      <c r="U716" s="192"/>
      <c r="V716" s="192"/>
      <c r="W716" s="192"/>
      <c r="X716" s="192"/>
      <c r="Y716" s="192"/>
      <c r="Z716" s="192"/>
      <c r="AA716" s="192"/>
      <c r="BM716" s="90" t="s">
        <v>1317</v>
      </c>
    </row>
    <row r="717" spans="1:71">
      <c r="A717" s="192">
        <v>716</v>
      </c>
      <c r="B717" s="193">
        <v>72000000</v>
      </c>
      <c r="C717" s="193">
        <v>3</v>
      </c>
      <c r="D717" s="193" t="s">
        <v>51</v>
      </c>
      <c r="E717" s="198">
        <v>45116</v>
      </c>
      <c r="F717" s="193" t="s">
        <v>4679</v>
      </c>
      <c r="G717" s="192"/>
      <c r="H717" s="192"/>
      <c r="I717" s="192"/>
      <c r="J717" s="192"/>
      <c r="K717" s="192"/>
      <c r="L717" s="192"/>
      <c r="M717" s="192"/>
      <c r="N717" s="192"/>
      <c r="O717" s="192"/>
      <c r="P717" s="196" t="s">
        <v>5066</v>
      </c>
      <c r="Q717" s="192"/>
      <c r="R717" s="192" t="s">
        <v>551</v>
      </c>
      <c r="S717" s="192"/>
      <c r="T717" s="192"/>
      <c r="U717" s="192"/>
      <c r="V717" s="192"/>
      <c r="W717" s="192"/>
      <c r="X717" s="192"/>
      <c r="Y717" s="192"/>
      <c r="Z717" s="192"/>
      <c r="AA717" s="192"/>
      <c r="BM717" s="90" t="s">
        <v>2151</v>
      </c>
    </row>
    <row r="718" spans="1:71">
      <c r="A718" s="192">
        <v>717</v>
      </c>
      <c r="B718" s="193">
        <v>11109</v>
      </c>
      <c r="C718" s="193">
        <v>3</v>
      </c>
      <c r="D718" s="193" t="s">
        <v>56</v>
      </c>
      <c r="E718" s="198">
        <v>45118</v>
      </c>
      <c r="F718" s="193" t="s">
        <v>4679</v>
      </c>
      <c r="G718" s="192"/>
      <c r="H718" s="192"/>
      <c r="I718" s="192"/>
      <c r="J718" s="192"/>
      <c r="K718" s="192"/>
      <c r="L718" s="192"/>
      <c r="M718" s="192"/>
      <c r="N718" s="192"/>
      <c r="O718" s="192"/>
      <c r="P718" s="196" t="s">
        <v>5067</v>
      </c>
      <c r="Q718" s="192"/>
      <c r="R718" s="192" t="s">
        <v>154</v>
      </c>
      <c r="S718" s="192"/>
      <c r="T718" s="192"/>
      <c r="U718" s="192"/>
      <c r="V718" s="192"/>
      <c r="W718" s="192"/>
      <c r="X718" s="192"/>
      <c r="Y718" s="192"/>
      <c r="Z718" s="192"/>
      <c r="AA718" s="192"/>
      <c r="BM718" s="90" t="s">
        <v>506</v>
      </c>
    </row>
    <row r="719" spans="1:71" ht="86.4">
      <c r="A719" s="192">
        <v>718</v>
      </c>
      <c r="B719" s="193">
        <v>11583</v>
      </c>
      <c r="C719" s="193">
        <v>3</v>
      </c>
      <c r="D719" s="193" t="s">
        <v>56</v>
      </c>
      <c r="E719" s="198">
        <v>45118</v>
      </c>
      <c r="F719" s="193" t="s">
        <v>4679</v>
      </c>
      <c r="G719" s="192"/>
      <c r="H719" s="192"/>
      <c r="I719" s="192"/>
      <c r="J719" s="192"/>
      <c r="K719" s="192"/>
      <c r="L719" s="192"/>
      <c r="M719" s="192"/>
      <c r="N719" s="192"/>
      <c r="O719" s="192"/>
      <c r="P719" s="196" t="s">
        <v>5515</v>
      </c>
      <c r="Q719" s="192"/>
      <c r="R719" s="192" t="s">
        <v>154</v>
      </c>
      <c r="S719" s="192" t="s">
        <v>165</v>
      </c>
      <c r="T719" s="192" t="s">
        <v>671</v>
      </c>
      <c r="U719" s="192" t="s">
        <v>159</v>
      </c>
      <c r="V719" s="192"/>
      <c r="W719" s="192"/>
      <c r="X719" s="192"/>
      <c r="Y719" s="192"/>
      <c r="Z719" s="192"/>
      <c r="AA719" s="192"/>
      <c r="BM719" s="90" t="s">
        <v>1657</v>
      </c>
      <c r="BN719" s="90" t="s">
        <v>1464</v>
      </c>
      <c r="BO719" s="90" t="s">
        <v>2576</v>
      </c>
      <c r="BP719" s="90" t="s">
        <v>2313</v>
      </c>
    </row>
    <row r="720" spans="1:71" ht="28.8">
      <c r="A720" s="192">
        <v>719</v>
      </c>
      <c r="B720" s="193">
        <v>11737</v>
      </c>
      <c r="C720" s="193">
        <v>5</v>
      </c>
      <c r="D720" s="193" t="s">
        <v>56</v>
      </c>
      <c r="E720" s="198">
        <v>45118</v>
      </c>
      <c r="F720" s="193" t="s">
        <v>4679</v>
      </c>
      <c r="G720" s="192"/>
      <c r="H720" s="192"/>
      <c r="I720" s="192"/>
      <c r="J720" s="192"/>
      <c r="K720" s="192"/>
      <c r="L720" s="192"/>
      <c r="M720" s="192"/>
      <c r="N720" s="192"/>
      <c r="O720" s="192"/>
      <c r="P720" s="196" t="s">
        <v>5068</v>
      </c>
      <c r="Q720" s="192"/>
      <c r="R720" s="192" t="s">
        <v>2097</v>
      </c>
      <c r="S720" s="192" t="s">
        <v>2467</v>
      </c>
      <c r="T720" s="192"/>
      <c r="U720" s="192"/>
      <c r="V720" s="192"/>
      <c r="W720" s="192"/>
      <c r="X720" s="192"/>
      <c r="Y720" s="192"/>
      <c r="Z720" s="192"/>
      <c r="AA720" s="192"/>
      <c r="BM720" s="90" t="s">
        <v>2748</v>
      </c>
      <c r="BN720" s="90" t="s">
        <v>2695</v>
      </c>
    </row>
    <row r="721" spans="1:73" ht="43.2">
      <c r="A721" s="192">
        <v>720</v>
      </c>
      <c r="B721" s="193">
        <v>11737</v>
      </c>
      <c r="C721" s="193">
        <v>3</v>
      </c>
      <c r="D721" s="193" t="s">
        <v>51</v>
      </c>
      <c r="E721" s="198">
        <v>45118</v>
      </c>
      <c r="F721" s="193" t="s">
        <v>4679</v>
      </c>
      <c r="G721" s="192"/>
      <c r="H721" s="192"/>
      <c r="I721" s="192"/>
      <c r="J721" s="192"/>
      <c r="K721" s="192"/>
      <c r="L721" s="192"/>
      <c r="M721" s="192"/>
      <c r="N721" s="192"/>
      <c r="O721" s="192"/>
      <c r="P721" s="196" t="s">
        <v>5516</v>
      </c>
      <c r="Q721" s="192"/>
      <c r="R721" s="192" t="s">
        <v>151</v>
      </c>
      <c r="S721" s="192" t="s">
        <v>165</v>
      </c>
      <c r="T721" s="192"/>
      <c r="U721" s="192"/>
      <c r="V721" s="192"/>
      <c r="W721" s="192"/>
      <c r="X721" s="192"/>
      <c r="Y721" s="192"/>
      <c r="Z721" s="192"/>
      <c r="AA721" s="192"/>
      <c r="BM721" s="90" t="s">
        <v>1109</v>
      </c>
      <c r="BN721" s="90" t="s">
        <v>1463</v>
      </c>
    </row>
    <row r="722" spans="1:73" ht="28.8">
      <c r="A722" s="192">
        <v>721</v>
      </c>
      <c r="B722" s="193">
        <v>11515</v>
      </c>
      <c r="C722" s="193">
        <v>4</v>
      </c>
      <c r="D722" s="193" t="s">
        <v>51</v>
      </c>
      <c r="E722" s="198">
        <v>45117</v>
      </c>
      <c r="F722" s="193" t="s">
        <v>4679</v>
      </c>
      <c r="G722" s="192"/>
      <c r="H722" s="192"/>
      <c r="I722" s="192"/>
      <c r="J722" s="192"/>
      <c r="K722" s="192"/>
      <c r="L722" s="192"/>
      <c r="M722" s="192"/>
      <c r="N722" s="192"/>
      <c r="O722" s="192"/>
      <c r="P722" s="196" t="s">
        <v>5069</v>
      </c>
      <c r="Q722" s="192"/>
      <c r="R722" s="192" t="s">
        <v>3127</v>
      </c>
      <c r="S722" s="192"/>
      <c r="T722" s="192"/>
      <c r="U722" s="192"/>
      <c r="V722" s="192"/>
      <c r="W722" s="192"/>
      <c r="X722" s="192"/>
      <c r="Y722" s="192"/>
      <c r="Z722" s="192"/>
      <c r="AA722" s="192"/>
      <c r="BM722" s="90" t="s">
        <v>2817</v>
      </c>
    </row>
    <row r="723" spans="1:73">
      <c r="A723" s="192">
        <v>722</v>
      </c>
      <c r="B723" s="193">
        <v>11583</v>
      </c>
      <c r="C723" s="193">
        <v>1</v>
      </c>
      <c r="D723" s="193" t="s">
        <v>56</v>
      </c>
      <c r="E723" s="198">
        <v>45117</v>
      </c>
      <c r="F723" s="193" t="s">
        <v>4679</v>
      </c>
      <c r="G723" s="192"/>
      <c r="H723" s="192"/>
      <c r="I723" s="192"/>
      <c r="J723" s="192"/>
      <c r="K723" s="192"/>
      <c r="L723" s="192"/>
      <c r="M723" s="192"/>
      <c r="N723" s="192"/>
      <c r="O723" s="192"/>
      <c r="P723" s="196" t="s">
        <v>5751</v>
      </c>
      <c r="Q723" s="192"/>
      <c r="R723" s="192" t="s">
        <v>154</v>
      </c>
      <c r="S723" s="192" t="s">
        <v>150</v>
      </c>
      <c r="T723" s="192"/>
      <c r="U723" s="192"/>
      <c r="V723" s="192"/>
      <c r="W723" s="192"/>
      <c r="X723" s="192"/>
      <c r="Y723" s="192"/>
      <c r="Z723" s="192"/>
      <c r="AA723" s="192"/>
      <c r="BM723" s="90" t="s">
        <v>1702</v>
      </c>
      <c r="BN723" s="90" t="s">
        <v>5673</v>
      </c>
    </row>
    <row r="724" spans="1:73" ht="43.2">
      <c r="A724" s="192">
        <v>723</v>
      </c>
      <c r="B724" s="193">
        <v>114481872</v>
      </c>
      <c r="C724" s="193">
        <v>1</v>
      </c>
      <c r="D724" s="193" t="s">
        <v>56</v>
      </c>
      <c r="E724" s="198">
        <v>45117</v>
      </c>
      <c r="F724" s="193" t="s">
        <v>4679</v>
      </c>
      <c r="G724" s="192"/>
      <c r="H724" s="192"/>
      <c r="I724" s="192"/>
      <c r="J724" s="192"/>
      <c r="K724" s="192"/>
      <c r="L724" s="192"/>
      <c r="M724" s="192"/>
      <c r="N724" s="192"/>
      <c r="O724" s="192"/>
      <c r="P724" s="196" t="s">
        <v>5070</v>
      </c>
      <c r="Q724" s="192"/>
      <c r="R724" s="192" t="s">
        <v>155</v>
      </c>
      <c r="S724" s="192" t="s">
        <v>2467</v>
      </c>
      <c r="T724" s="192"/>
      <c r="U724" s="192"/>
      <c r="V724" s="192"/>
      <c r="W724" s="192"/>
      <c r="X724" s="192"/>
      <c r="Y724" s="192"/>
      <c r="Z724" s="192"/>
      <c r="AA724" s="192"/>
      <c r="BM724" s="90" t="s">
        <v>3005</v>
      </c>
      <c r="BN724" s="90" t="s">
        <v>2695</v>
      </c>
    </row>
    <row r="725" spans="1:73">
      <c r="A725" s="192">
        <v>724</v>
      </c>
      <c r="B725" s="193">
        <v>114481872</v>
      </c>
      <c r="C725" s="193">
        <v>4</v>
      </c>
      <c r="D725" s="193" t="s">
        <v>51</v>
      </c>
      <c r="E725" s="198">
        <v>45117</v>
      </c>
      <c r="F725" s="193" t="s">
        <v>4679</v>
      </c>
      <c r="G725" s="192"/>
      <c r="H725" s="192"/>
      <c r="I725" s="192"/>
      <c r="J725" s="192"/>
      <c r="K725" s="192"/>
      <c r="L725" s="192"/>
      <c r="M725" s="192"/>
      <c r="N725" s="192"/>
      <c r="O725" s="192"/>
      <c r="P725" s="196" t="s">
        <v>4561</v>
      </c>
      <c r="Q725" s="192"/>
      <c r="R725" s="192" t="s">
        <v>86</v>
      </c>
      <c r="S725" s="192"/>
      <c r="T725" s="192"/>
      <c r="U725" s="192"/>
      <c r="V725" s="192"/>
      <c r="W725" s="192"/>
      <c r="X725" s="192"/>
      <c r="Y725" s="192"/>
      <c r="Z725" s="192"/>
      <c r="AA725" s="192"/>
    </row>
    <row r="726" spans="1:73" ht="43.2">
      <c r="A726" s="192">
        <v>725</v>
      </c>
      <c r="B726" s="193">
        <v>116907775</v>
      </c>
      <c r="C726" s="193">
        <v>4</v>
      </c>
      <c r="D726" s="193" t="s">
        <v>56</v>
      </c>
      <c r="E726" s="198">
        <v>45117</v>
      </c>
      <c r="F726" s="193" t="s">
        <v>4679</v>
      </c>
      <c r="G726" s="192"/>
      <c r="H726" s="192"/>
      <c r="I726" s="192"/>
      <c r="J726" s="192"/>
      <c r="K726" s="192"/>
      <c r="L726" s="192"/>
      <c r="M726" s="192"/>
      <c r="N726" s="192"/>
      <c r="O726" s="192"/>
      <c r="P726" s="196" t="s">
        <v>5517</v>
      </c>
      <c r="Q726" s="192"/>
      <c r="R726" s="192" t="s">
        <v>151</v>
      </c>
      <c r="S726" s="192" t="s">
        <v>154</v>
      </c>
      <c r="T726" s="192" t="s">
        <v>159</v>
      </c>
      <c r="U726" s="192" t="s">
        <v>2467</v>
      </c>
      <c r="V726" s="192"/>
      <c r="W726" s="192"/>
      <c r="X726" s="192"/>
      <c r="Y726" s="192"/>
      <c r="Z726" s="192"/>
      <c r="AA726" s="192"/>
      <c r="BM726" s="90" t="s">
        <v>839</v>
      </c>
      <c r="BN726" s="90" t="s">
        <v>1657</v>
      </c>
      <c r="BO726" s="90" t="s">
        <v>3615</v>
      </c>
      <c r="BP726" s="90" t="s">
        <v>2695</v>
      </c>
    </row>
    <row r="727" spans="1:73">
      <c r="A727" s="192">
        <v>726</v>
      </c>
      <c r="B727" s="193">
        <v>136293685</v>
      </c>
      <c r="C727" s="193">
        <v>1</v>
      </c>
      <c r="D727" s="193" t="s">
        <v>56</v>
      </c>
      <c r="E727" s="198">
        <v>45117</v>
      </c>
      <c r="F727" s="193" t="s">
        <v>4680</v>
      </c>
      <c r="G727" s="192"/>
      <c r="H727" s="192"/>
      <c r="I727" s="192"/>
      <c r="J727" s="192"/>
      <c r="K727" s="192"/>
      <c r="L727" s="192"/>
      <c r="M727" s="192"/>
      <c r="N727" s="192"/>
      <c r="O727" s="192"/>
      <c r="P727" s="196" t="s">
        <v>5071</v>
      </c>
      <c r="Q727" s="192"/>
      <c r="R727" s="192" t="s">
        <v>154</v>
      </c>
      <c r="S727" s="192"/>
      <c r="T727" s="192"/>
      <c r="U727" s="192"/>
      <c r="V727" s="192"/>
      <c r="W727" s="192"/>
      <c r="X727" s="192"/>
      <c r="Y727" s="192"/>
      <c r="Z727" s="192"/>
      <c r="AA727" s="192"/>
      <c r="BM727" s="90" t="s">
        <v>506</v>
      </c>
    </row>
    <row r="728" spans="1:73" ht="57.6">
      <c r="A728" s="192">
        <v>727</v>
      </c>
      <c r="B728" s="193">
        <v>136293685</v>
      </c>
      <c r="C728" s="193">
        <v>1</v>
      </c>
      <c r="D728" s="193" t="s">
        <v>56</v>
      </c>
      <c r="E728" s="198">
        <v>45117</v>
      </c>
      <c r="F728" s="193" t="s">
        <v>4680</v>
      </c>
      <c r="G728" s="192"/>
      <c r="H728" s="192"/>
      <c r="I728" s="192"/>
      <c r="J728" s="192"/>
      <c r="K728" s="192"/>
      <c r="L728" s="192"/>
      <c r="M728" s="192"/>
      <c r="N728" s="192"/>
      <c r="O728" s="192"/>
      <c r="P728" s="196" t="s">
        <v>5518</v>
      </c>
      <c r="Q728" s="192"/>
      <c r="R728" s="192" t="s">
        <v>154</v>
      </c>
      <c r="S728" s="192" t="s">
        <v>507</v>
      </c>
      <c r="T728" s="192"/>
      <c r="U728" s="192"/>
      <c r="V728" s="192"/>
      <c r="W728" s="192"/>
      <c r="X728" s="192"/>
      <c r="Y728" s="192"/>
      <c r="Z728" s="192"/>
      <c r="AA728" s="192"/>
      <c r="BM728" s="90" t="s">
        <v>1687</v>
      </c>
      <c r="BN728" s="90" t="s">
        <v>2108</v>
      </c>
      <c r="BO728" s="90" t="s">
        <v>3575</v>
      </c>
    </row>
    <row r="729" spans="1:73" ht="28.8">
      <c r="A729" s="192">
        <v>728</v>
      </c>
      <c r="B729" s="193">
        <v>136293685</v>
      </c>
      <c r="C729" s="193">
        <v>5</v>
      </c>
      <c r="D729" s="193" t="s">
        <v>56</v>
      </c>
      <c r="E729" s="198">
        <v>45117</v>
      </c>
      <c r="F729" s="193" t="s">
        <v>4680</v>
      </c>
      <c r="G729" s="192"/>
      <c r="H729" s="192"/>
      <c r="I729" s="192"/>
      <c r="J729" s="192"/>
      <c r="K729" s="192"/>
      <c r="L729" s="192"/>
      <c r="M729" s="192"/>
      <c r="N729" s="192"/>
      <c r="O729" s="192"/>
      <c r="P729" s="196" t="s">
        <v>5519</v>
      </c>
      <c r="Q729" s="192"/>
      <c r="R729" s="192" t="s">
        <v>154</v>
      </c>
      <c r="S729" s="192" t="s">
        <v>159</v>
      </c>
      <c r="T729" s="192" t="s">
        <v>2467</v>
      </c>
      <c r="U729" s="192"/>
      <c r="V729" s="192"/>
      <c r="W729" s="192"/>
      <c r="X729" s="192"/>
      <c r="Y729" s="192"/>
      <c r="Z729" s="192"/>
      <c r="AA729" s="192"/>
      <c r="BM729" s="90" t="s">
        <v>1609</v>
      </c>
      <c r="BN729" s="90" t="s">
        <v>3883</v>
      </c>
      <c r="BO729" s="90" t="s">
        <v>3769</v>
      </c>
      <c r="BP729" s="90" t="s">
        <v>2442</v>
      </c>
      <c r="BQ729" s="90" t="s">
        <v>173</v>
      </c>
    </row>
    <row r="730" spans="1:73" ht="28.8">
      <c r="A730" s="192">
        <v>729</v>
      </c>
      <c r="B730" s="193">
        <v>136643830</v>
      </c>
      <c r="C730" s="193">
        <v>1</v>
      </c>
      <c r="D730" s="193" t="s">
        <v>56</v>
      </c>
      <c r="E730" s="198">
        <v>45117</v>
      </c>
      <c r="F730" s="193" t="s">
        <v>4686</v>
      </c>
      <c r="G730" s="192"/>
      <c r="H730" s="192"/>
      <c r="I730" s="192"/>
      <c r="J730" s="192"/>
      <c r="K730" s="192"/>
      <c r="L730" s="192"/>
      <c r="M730" s="192"/>
      <c r="N730" s="192"/>
      <c r="O730" s="192"/>
      <c r="P730" s="196" t="s">
        <v>5662</v>
      </c>
      <c r="Q730" s="192"/>
      <c r="R730" s="192" t="s">
        <v>86</v>
      </c>
      <c r="S730" s="192"/>
      <c r="T730" s="192"/>
      <c r="U730" s="192"/>
      <c r="V730" s="192"/>
      <c r="W730" s="192"/>
      <c r="X730" s="192"/>
      <c r="Y730" s="192"/>
      <c r="Z730" s="192"/>
      <c r="AA730" s="192"/>
    </row>
    <row r="731" spans="1:73" ht="43.2">
      <c r="A731" s="192">
        <v>730</v>
      </c>
      <c r="B731" s="193">
        <v>137355764</v>
      </c>
      <c r="C731" s="193">
        <v>4</v>
      </c>
      <c r="D731" s="193" t="s">
        <v>56</v>
      </c>
      <c r="E731" s="198">
        <v>45117</v>
      </c>
      <c r="F731" s="193" t="s">
        <v>4679</v>
      </c>
      <c r="G731" s="192"/>
      <c r="H731" s="192"/>
      <c r="I731" s="192"/>
      <c r="J731" s="192"/>
      <c r="K731" s="192"/>
      <c r="L731" s="192"/>
      <c r="M731" s="192"/>
      <c r="N731" s="192"/>
      <c r="O731" s="192"/>
      <c r="P731" s="196" t="s">
        <v>5072</v>
      </c>
      <c r="Q731" s="192"/>
      <c r="R731" s="192" t="s">
        <v>671</v>
      </c>
      <c r="S731" s="192" t="s">
        <v>164</v>
      </c>
      <c r="T731" s="192"/>
      <c r="U731" s="192"/>
      <c r="V731" s="192"/>
      <c r="W731" s="192"/>
      <c r="X731" s="192"/>
      <c r="Y731" s="192"/>
      <c r="Z731" s="192"/>
      <c r="AA731" s="192"/>
      <c r="BM731" s="90" t="s">
        <v>2638</v>
      </c>
      <c r="BN731" s="90" t="s">
        <v>1388</v>
      </c>
    </row>
    <row r="732" spans="1:73" ht="28.8">
      <c r="A732" s="192">
        <v>731</v>
      </c>
      <c r="B732" s="193">
        <v>200268175</v>
      </c>
      <c r="C732" s="193">
        <v>1</v>
      </c>
      <c r="D732" s="193" t="s">
        <v>56</v>
      </c>
      <c r="E732" s="198">
        <v>45117</v>
      </c>
      <c r="F732" s="193" t="s">
        <v>4682</v>
      </c>
      <c r="G732" s="192"/>
      <c r="H732" s="192"/>
      <c r="I732" s="192"/>
      <c r="J732" s="192"/>
      <c r="K732" s="192"/>
      <c r="L732" s="192"/>
      <c r="M732" s="192"/>
      <c r="N732" s="192"/>
      <c r="O732" s="192"/>
      <c r="P732" s="196" t="s">
        <v>5073</v>
      </c>
      <c r="Q732" s="192"/>
      <c r="R732" s="192" t="s">
        <v>507</v>
      </c>
      <c r="S732" s="192" t="s">
        <v>2467</v>
      </c>
      <c r="T732" s="192"/>
      <c r="U732" s="192"/>
      <c r="V732" s="192"/>
      <c r="W732" s="192"/>
      <c r="X732" s="192"/>
      <c r="Y732" s="192"/>
      <c r="Z732" s="192"/>
      <c r="AA732" s="192"/>
      <c r="BM732" s="90" t="s">
        <v>3575</v>
      </c>
      <c r="BN732" s="90" t="s">
        <v>3571</v>
      </c>
    </row>
    <row r="733" spans="1:73" ht="86.4">
      <c r="A733" s="192">
        <v>732</v>
      </c>
      <c r="B733" s="193">
        <v>200268175</v>
      </c>
      <c r="C733" s="193">
        <v>1</v>
      </c>
      <c r="D733" s="193" t="s">
        <v>56</v>
      </c>
      <c r="E733" s="198">
        <v>45117</v>
      </c>
      <c r="F733" s="193" t="s">
        <v>4682</v>
      </c>
      <c r="G733" s="192"/>
      <c r="H733" s="192"/>
      <c r="I733" s="192"/>
      <c r="J733" s="192"/>
      <c r="K733" s="192"/>
      <c r="L733" s="192"/>
      <c r="M733" s="192"/>
      <c r="N733" s="192"/>
      <c r="O733" s="192"/>
      <c r="P733" s="196" t="s">
        <v>5520</v>
      </c>
      <c r="Q733" s="192"/>
      <c r="R733" s="192" t="s">
        <v>2698</v>
      </c>
      <c r="S733" s="192" t="s">
        <v>551</v>
      </c>
      <c r="T733" s="192" t="s">
        <v>174</v>
      </c>
      <c r="U733" s="192" t="s">
        <v>154</v>
      </c>
      <c r="V733" s="192" t="s">
        <v>671</v>
      </c>
      <c r="W733" s="192" t="s">
        <v>507</v>
      </c>
      <c r="X733" s="192" t="s">
        <v>164</v>
      </c>
      <c r="Y733" s="192"/>
      <c r="Z733" s="192"/>
      <c r="AA733" s="192"/>
      <c r="BM733" s="90" t="s">
        <v>2060</v>
      </c>
      <c r="BN733" s="90" t="s">
        <v>2148</v>
      </c>
      <c r="BO733" s="90" t="s">
        <v>1777</v>
      </c>
      <c r="BP733" s="90" t="s">
        <v>542</v>
      </c>
      <c r="BQ733" s="90" t="s">
        <v>2933</v>
      </c>
      <c r="BR733" s="90" t="s">
        <v>2613</v>
      </c>
      <c r="BS733" s="90" t="s">
        <v>3575</v>
      </c>
      <c r="BT733" s="90" t="s">
        <v>3458</v>
      </c>
      <c r="BU733" s="90" t="s">
        <v>1412</v>
      </c>
    </row>
    <row r="734" spans="1:73" ht="43.2">
      <c r="A734" s="192">
        <v>733</v>
      </c>
      <c r="B734" s="193">
        <v>200333457</v>
      </c>
      <c r="C734" s="193">
        <v>4</v>
      </c>
      <c r="D734" s="193" t="s">
        <v>56</v>
      </c>
      <c r="E734" s="198">
        <v>45117</v>
      </c>
      <c r="F734" s="193" t="s">
        <v>4679</v>
      </c>
      <c r="G734" s="192"/>
      <c r="H734" s="192"/>
      <c r="I734" s="192"/>
      <c r="J734" s="192"/>
      <c r="K734" s="192"/>
      <c r="L734" s="192"/>
      <c r="M734" s="192"/>
      <c r="N734" s="192"/>
      <c r="O734" s="192"/>
      <c r="P734" s="196" t="s">
        <v>5074</v>
      </c>
      <c r="Q734" s="192"/>
      <c r="R734" s="192" t="s">
        <v>671</v>
      </c>
      <c r="S734" s="192" t="s">
        <v>2467</v>
      </c>
      <c r="T734" s="192"/>
      <c r="U734" s="192"/>
      <c r="V734" s="192"/>
      <c r="W734" s="192"/>
      <c r="X734" s="192"/>
      <c r="Y734" s="192"/>
      <c r="Z734" s="192"/>
      <c r="AA734" s="192"/>
      <c r="BM734" s="90" t="s">
        <v>2551</v>
      </c>
      <c r="BN734" s="90" t="s">
        <v>2695</v>
      </c>
    </row>
    <row r="735" spans="1:73" ht="28.8">
      <c r="A735" s="192">
        <v>734</v>
      </c>
      <c r="B735" s="193">
        <v>200333457</v>
      </c>
      <c r="C735" s="193">
        <v>1</v>
      </c>
      <c r="D735" s="193" t="s">
        <v>56</v>
      </c>
      <c r="E735" s="198">
        <v>45117</v>
      </c>
      <c r="F735" s="193" t="s">
        <v>4679</v>
      </c>
      <c r="G735" s="192"/>
      <c r="H735" s="192"/>
      <c r="I735" s="192"/>
      <c r="J735" s="192"/>
      <c r="K735" s="192"/>
      <c r="L735" s="192"/>
      <c r="M735" s="192"/>
      <c r="N735" s="192"/>
      <c r="O735" s="192"/>
      <c r="P735" s="196" t="s">
        <v>5075</v>
      </c>
      <c r="Q735" s="192"/>
      <c r="R735" s="192" t="s">
        <v>2698</v>
      </c>
      <c r="S735" s="192" t="s">
        <v>178</v>
      </c>
      <c r="T735" s="192" t="s">
        <v>160</v>
      </c>
      <c r="U735" s="192"/>
      <c r="V735" s="192"/>
      <c r="W735" s="192"/>
      <c r="X735" s="192"/>
      <c r="Y735" s="192"/>
      <c r="Z735" s="192"/>
      <c r="AA735" s="192"/>
      <c r="BM735" s="90" t="s">
        <v>1611</v>
      </c>
      <c r="BN735" s="90" t="s">
        <v>1119</v>
      </c>
      <c r="BO735" s="90" t="s">
        <v>729</v>
      </c>
      <c r="BP735" s="90" t="s">
        <v>181</v>
      </c>
    </row>
    <row r="736" spans="1:73" ht="57.6">
      <c r="A736" s="192">
        <v>735</v>
      </c>
      <c r="B736" s="193">
        <v>200387551</v>
      </c>
      <c r="C736" s="193">
        <v>5</v>
      </c>
      <c r="D736" s="193" t="s">
        <v>56</v>
      </c>
      <c r="E736" s="198">
        <v>45117</v>
      </c>
      <c r="F736" s="193" t="s">
        <v>4679</v>
      </c>
      <c r="G736" s="192"/>
      <c r="H736" s="192"/>
      <c r="I736" s="192"/>
      <c r="J736" s="192"/>
      <c r="K736" s="192"/>
      <c r="L736" s="192"/>
      <c r="M736" s="192"/>
      <c r="N736" s="192"/>
      <c r="O736" s="192"/>
      <c r="P736" s="196" t="s">
        <v>5521</v>
      </c>
      <c r="Q736" s="192"/>
      <c r="R736" s="192" t="s">
        <v>150</v>
      </c>
      <c r="S736" s="192"/>
      <c r="T736" s="192"/>
      <c r="U736" s="192"/>
      <c r="V736" s="192"/>
      <c r="W736" s="192"/>
      <c r="X736" s="192"/>
      <c r="Y736" s="192"/>
      <c r="Z736" s="192"/>
      <c r="AA736" s="192"/>
      <c r="BM736" s="90" t="s">
        <v>1942</v>
      </c>
    </row>
    <row r="737" spans="1:76" ht="43.2">
      <c r="A737" s="192">
        <v>736</v>
      </c>
      <c r="B737" s="193">
        <v>200465920</v>
      </c>
      <c r="C737" s="193">
        <v>3</v>
      </c>
      <c r="D737" s="193" t="s">
        <v>56</v>
      </c>
      <c r="E737" s="198">
        <v>45117</v>
      </c>
      <c r="F737" s="193" t="s">
        <v>4679</v>
      </c>
      <c r="G737" s="192"/>
      <c r="H737" s="192"/>
      <c r="I737" s="192"/>
      <c r="J737" s="192"/>
      <c r="K737" s="192"/>
      <c r="L737" s="192"/>
      <c r="M737" s="192"/>
      <c r="N737" s="192"/>
      <c r="O737" s="192"/>
      <c r="P737" s="196" t="s">
        <v>5780</v>
      </c>
      <c r="Q737" s="192"/>
      <c r="R737" s="192" t="s">
        <v>154</v>
      </c>
      <c r="S737" s="192" t="s">
        <v>671</v>
      </c>
      <c r="T737" s="192"/>
      <c r="U737" s="192"/>
      <c r="V737" s="192"/>
      <c r="W737" s="192"/>
      <c r="X737" s="192"/>
      <c r="Y737" s="192"/>
      <c r="Z737" s="192"/>
      <c r="AA737" s="192"/>
      <c r="BM737" s="90" t="s">
        <v>1620</v>
      </c>
      <c r="BN737" s="90" t="s">
        <v>176</v>
      </c>
    </row>
    <row r="738" spans="1:76" ht="28.8">
      <c r="A738" s="192">
        <v>737</v>
      </c>
      <c r="B738" s="193">
        <v>200828450</v>
      </c>
      <c r="C738" s="193">
        <v>1</v>
      </c>
      <c r="D738" s="193" t="s">
        <v>51</v>
      </c>
      <c r="E738" s="198">
        <v>45117</v>
      </c>
      <c r="F738" s="193" t="s">
        <v>4679</v>
      </c>
      <c r="G738" s="192"/>
      <c r="H738" s="192"/>
      <c r="I738" s="192"/>
      <c r="J738" s="192"/>
      <c r="K738" s="192"/>
      <c r="L738" s="192"/>
      <c r="M738" s="192"/>
      <c r="N738" s="192"/>
      <c r="O738" s="192"/>
      <c r="P738" s="196" t="s">
        <v>5768</v>
      </c>
      <c r="Q738" s="192"/>
      <c r="R738" s="192" t="s">
        <v>86</v>
      </c>
      <c r="S738" s="192"/>
      <c r="T738" s="192"/>
      <c r="U738" s="192"/>
      <c r="V738" s="192"/>
      <c r="W738" s="192"/>
      <c r="X738" s="192"/>
      <c r="Y738" s="192"/>
      <c r="Z738" s="192"/>
      <c r="AA738" s="192"/>
    </row>
    <row r="739" spans="1:76" ht="57.6">
      <c r="A739" s="192">
        <v>738</v>
      </c>
      <c r="B739" s="193">
        <v>200884070</v>
      </c>
      <c r="C739" s="193">
        <v>4</v>
      </c>
      <c r="D739" s="193" t="s">
        <v>56</v>
      </c>
      <c r="E739" s="198">
        <v>45117</v>
      </c>
      <c r="F739" s="193" t="s">
        <v>4679</v>
      </c>
      <c r="G739" s="192"/>
      <c r="H739" s="192"/>
      <c r="I739" s="192"/>
      <c r="J739" s="192"/>
      <c r="K739" s="192"/>
      <c r="L739" s="192"/>
      <c r="M739" s="192"/>
      <c r="N739" s="192"/>
      <c r="O739" s="192"/>
      <c r="P739" s="196" t="s">
        <v>5752</v>
      </c>
      <c r="Q739" s="192"/>
      <c r="R739" s="192" t="s">
        <v>154</v>
      </c>
      <c r="S739" s="192" t="s">
        <v>507</v>
      </c>
      <c r="T739" s="192" t="s">
        <v>2467</v>
      </c>
      <c r="U739" s="192"/>
      <c r="V739" s="192"/>
      <c r="W739" s="192"/>
      <c r="X739" s="192"/>
      <c r="Y739" s="192"/>
      <c r="Z739" s="192"/>
      <c r="AA739" s="192"/>
      <c r="BM739" s="90" t="s">
        <v>2059</v>
      </c>
      <c r="BN739" s="90" t="s">
        <v>3575</v>
      </c>
      <c r="BO739" s="90" t="s">
        <v>3086</v>
      </c>
      <c r="BP739" s="90" t="s">
        <v>2695</v>
      </c>
    </row>
    <row r="740" spans="1:76" ht="28.8">
      <c r="A740" s="192">
        <v>739</v>
      </c>
      <c r="B740" s="193">
        <v>40000148</v>
      </c>
      <c r="C740" s="193">
        <v>5</v>
      </c>
      <c r="D740" s="193" t="s">
        <v>51</v>
      </c>
      <c r="E740" s="198">
        <v>45117</v>
      </c>
      <c r="F740" s="193" t="s">
        <v>4679</v>
      </c>
      <c r="G740" s="192"/>
      <c r="H740" s="192"/>
      <c r="I740" s="192"/>
      <c r="J740" s="192"/>
      <c r="K740" s="192"/>
      <c r="L740" s="192"/>
      <c r="M740" s="192"/>
      <c r="N740" s="192"/>
      <c r="O740" s="192"/>
      <c r="P740" s="196" t="s">
        <v>5076</v>
      </c>
      <c r="Q740" s="192"/>
      <c r="R740" s="192" t="s">
        <v>162</v>
      </c>
      <c r="S740" s="192"/>
      <c r="T740" s="192"/>
      <c r="U740" s="192"/>
      <c r="V740" s="192"/>
      <c r="W740" s="192"/>
      <c r="X740" s="192"/>
      <c r="Y740" s="192"/>
      <c r="Z740" s="192"/>
      <c r="AA740" s="192"/>
      <c r="BM740" s="90" t="s">
        <v>1897</v>
      </c>
    </row>
    <row r="741" spans="1:76">
      <c r="A741" s="192">
        <v>740</v>
      </c>
      <c r="B741" s="193">
        <v>40000350</v>
      </c>
      <c r="C741" s="193">
        <v>2</v>
      </c>
      <c r="D741" s="193" t="s">
        <v>51</v>
      </c>
      <c r="E741" s="198">
        <v>45117</v>
      </c>
      <c r="F741" s="193" t="s">
        <v>4680</v>
      </c>
      <c r="G741" s="192"/>
      <c r="H741" s="192"/>
      <c r="I741" s="192"/>
      <c r="J741" s="192"/>
      <c r="K741" s="192"/>
      <c r="L741" s="192"/>
      <c r="M741" s="192"/>
      <c r="N741" s="192"/>
      <c r="O741" s="192"/>
      <c r="P741" s="196" t="s">
        <v>5077</v>
      </c>
      <c r="Q741" s="192"/>
      <c r="R741" s="192" t="s">
        <v>154</v>
      </c>
      <c r="S741" s="192" t="s">
        <v>507</v>
      </c>
      <c r="T741" s="192"/>
      <c r="U741" s="192"/>
      <c r="V741" s="192"/>
      <c r="W741" s="192"/>
      <c r="X741" s="192"/>
      <c r="Y741" s="192"/>
      <c r="Z741" s="192"/>
      <c r="AA741" s="192"/>
      <c r="BM741" s="90" t="s">
        <v>1702</v>
      </c>
      <c r="BN741" s="90" t="s">
        <v>3575</v>
      </c>
    </row>
    <row r="742" spans="1:76">
      <c r="A742" s="192">
        <v>741</v>
      </c>
      <c r="B742" s="193">
        <v>40000356</v>
      </c>
      <c r="C742" s="193">
        <v>5</v>
      </c>
      <c r="D742" s="193" t="s">
        <v>51</v>
      </c>
      <c r="E742" s="198">
        <v>45117</v>
      </c>
      <c r="F742" s="193" t="s">
        <v>4680</v>
      </c>
      <c r="G742" s="192"/>
      <c r="H742" s="192"/>
      <c r="I742" s="192"/>
      <c r="J742" s="192"/>
      <c r="K742" s="192"/>
      <c r="L742" s="192"/>
      <c r="M742" s="192"/>
      <c r="N742" s="192"/>
      <c r="O742" s="192"/>
      <c r="P742" s="196" t="s">
        <v>4571</v>
      </c>
      <c r="Q742" s="192"/>
      <c r="R742" s="192" t="s">
        <v>86</v>
      </c>
      <c r="S742" s="192"/>
      <c r="T742" s="192"/>
      <c r="U742" s="192"/>
      <c r="V742" s="192"/>
      <c r="W742" s="192"/>
      <c r="X742" s="192"/>
      <c r="Y742" s="192"/>
      <c r="Z742" s="192"/>
      <c r="AA742" s="192"/>
    </row>
    <row r="743" spans="1:76" ht="28.8">
      <c r="A743" s="192">
        <v>742</v>
      </c>
      <c r="B743" s="193">
        <v>61000041</v>
      </c>
      <c r="C743" s="193">
        <v>3</v>
      </c>
      <c r="D743" s="193" t="s">
        <v>51</v>
      </c>
      <c r="E743" s="198">
        <v>45117</v>
      </c>
      <c r="F743" s="193" t="s">
        <v>4680</v>
      </c>
      <c r="G743" s="192"/>
      <c r="H743" s="192"/>
      <c r="I743" s="192"/>
      <c r="J743" s="192"/>
      <c r="K743" s="192"/>
      <c r="L743" s="192"/>
      <c r="M743" s="192"/>
      <c r="N743" s="192"/>
      <c r="O743" s="192"/>
      <c r="P743" s="196" t="s">
        <v>5522</v>
      </c>
      <c r="Q743" s="192"/>
      <c r="R743" s="192" t="s">
        <v>165</v>
      </c>
      <c r="S743" s="192" t="s">
        <v>507</v>
      </c>
      <c r="T743" s="192" t="s">
        <v>164</v>
      </c>
      <c r="U743" s="192"/>
      <c r="V743" s="192"/>
      <c r="W743" s="192"/>
      <c r="X743" s="192"/>
      <c r="Y743" s="192"/>
      <c r="Z743" s="192"/>
      <c r="AA743" s="192"/>
      <c r="BM743" s="90" t="s">
        <v>2017</v>
      </c>
      <c r="BN743" s="90" t="s">
        <v>3575</v>
      </c>
      <c r="BO743" s="90" t="s">
        <v>3463</v>
      </c>
      <c r="BP743" s="90" t="s">
        <v>216</v>
      </c>
    </row>
    <row r="744" spans="1:76" ht="28.8">
      <c r="A744" s="192">
        <v>743</v>
      </c>
      <c r="B744" s="193">
        <v>61000092</v>
      </c>
      <c r="C744" s="193">
        <v>1</v>
      </c>
      <c r="D744" s="193" t="s">
        <v>56</v>
      </c>
      <c r="E744" s="198">
        <v>45117</v>
      </c>
      <c r="F744" s="193" t="s">
        <v>4680</v>
      </c>
      <c r="G744" s="192"/>
      <c r="H744" s="192"/>
      <c r="I744" s="192"/>
      <c r="J744" s="192"/>
      <c r="K744" s="192"/>
      <c r="L744" s="192"/>
      <c r="M744" s="192"/>
      <c r="N744" s="192"/>
      <c r="O744" s="192"/>
      <c r="P744" s="196" t="s">
        <v>5078</v>
      </c>
      <c r="Q744" s="192"/>
      <c r="R744" s="192" t="s">
        <v>551</v>
      </c>
      <c r="S744" s="192" t="s">
        <v>165</v>
      </c>
      <c r="T744" s="192" t="s">
        <v>507</v>
      </c>
      <c r="U744" s="192"/>
      <c r="V744" s="192"/>
      <c r="W744" s="192"/>
      <c r="X744" s="192"/>
      <c r="Y744" s="192"/>
      <c r="Z744" s="192"/>
      <c r="AA744" s="192"/>
      <c r="BM744" s="90" t="s">
        <v>2150</v>
      </c>
      <c r="BN744" s="90" t="s">
        <v>1351</v>
      </c>
      <c r="BO744" s="90" t="s">
        <v>3575</v>
      </c>
    </row>
    <row r="745" spans="1:76" ht="100.8">
      <c r="A745" s="192">
        <v>744</v>
      </c>
      <c r="B745" s="193">
        <v>72000058</v>
      </c>
      <c r="C745" s="193">
        <v>3</v>
      </c>
      <c r="D745" s="193" t="s">
        <v>56</v>
      </c>
      <c r="E745" s="198">
        <v>45117</v>
      </c>
      <c r="F745" s="193" t="s">
        <v>4681</v>
      </c>
      <c r="G745" s="192"/>
      <c r="H745" s="192"/>
      <c r="I745" s="192"/>
      <c r="J745" s="192"/>
      <c r="K745" s="192"/>
      <c r="L745" s="192"/>
      <c r="M745" s="192"/>
      <c r="N745" s="192"/>
      <c r="O745" s="192"/>
      <c r="P745" s="196" t="s">
        <v>5523</v>
      </c>
      <c r="Q745" s="192"/>
      <c r="R745" s="192" t="s">
        <v>154</v>
      </c>
      <c r="S745" s="192"/>
      <c r="T745" s="192"/>
      <c r="U745" s="192"/>
      <c r="V745" s="192"/>
      <c r="W745" s="192"/>
      <c r="X745" s="192"/>
      <c r="Y745" s="192"/>
      <c r="Z745" s="192"/>
      <c r="AA745" s="192"/>
      <c r="BM745" s="90" t="s">
        <v>1610</v>
      </c>
    </row>
    <row r="746" spans="1:76">
      <c r="A746" s="192">
        <v>745</v>
      </c>
      <c r="B746" s="193">
        <v>11721</v>
      </c>
      <c r="C746" s="193">
        <v>4</v>
      </c>
      <c r="D746" s="193" t="s">
        <v>51</v>
      </c>
      <c r="E746" s="198">
        <v>45117</v>
      </c>
      <c r="F746" s="193" t="s">
        <v>4679</v>
      </c>
      <c r="G746" s="192"/>
      <c r="H746" s="192"/>
      <c r="I746" s="192"/>
      <c r="J746" s="192"/>
      <c r="K746" s="192"/>
      <c r="L746" s="192"/>
      <c r="M746" s="192"/>
      <c r="N746" s="192"/>
      <c r="O746" s="192"/>
      <c r="P746" s="196" t="s">
        <v>5330</v>
      </c>
      <c r="Q746" s="192"/>
      <c r="R746" s="192" t="s">
        <v>86</v>
      </c>
      <c r="S746" s="192"/>
      <c r="T746" s="192"/>
      <c r="U746" s="192"/>
      <c r="V746" s="192"/>
      <c r="W746" s="192"/>
      <c r="X746" s="192"/>
      <c r="Y746" s="192"/>
      <c r="Z746" s="192"/>
      <c r="AA746" s="192"/>
    </row>
    <row r="747" spans="1:76" ht="86.4">
      <c r="A747" s="192">
        <v>746</v>
      </c>
      <c r="B747" s="193">
        <v>11737</v>
      </c>
      <c r="C747" s="193">
        <v>4</v>
      </c>
      <c r="D747" s="193" t="s">
        <v>56</v>
      </c>
      <c r="E747" s="198">
        <v>45117</v>
      </c>
      <c r="F747" s="193" t="s">
        <v>4679</v>
      </c>
      <c r="G747" s="192"/>
      <c r="H747" s="192"/>
      <c r="I747" s="192"/>
      <c r="J747" s="192"/>
      <c r="K747" s="192"/>
      <c r="L747" s="192"/>
      <c r="M747" s="192"/>
      <c r="N747" s="192"/>
      <c r="O747" s="192"/>
      <c r="P747" s="196" t="s">
        <v>5079</v>
      </c>
      <c r="Q747" s="192"/>
      <c r="R747" s="192" t="s">
        <v>174</v>
      </c>
      <c r="S747" s="192" t="s">
        <v>154</v>
      </c>
      <c r="T747" s="192" t="s">
        <v>165</v>
      </c>
      <c r="U747" s="192" t="s">
        <v>548</v>
      </c>
      <c r="V747" s="192" t="s">
        <v>164</v>
      </c>
      <c r="W747" s="192" t="s">
        <v>162</v>
      </c>
      <c r="X747" s="192" t="s">
        <v>655</v>
      </c>
      <c r="Y747" s="192"/>
      <c r="Z747" s="192"/>
      <c r="AA747" s="192"/>
      <c r="BM747" s="90" t="s">
        <v>1938</v>
      </c>
      <c r="BN747" s="90" t="s">
        <v>506</v>
      </c>
      <c r="BO747" s="90" t="s">
        <v>2136</v>
      </c>
      <c r="BP747" s="90" t="s">
        <v>1463</v>
      </c>
      <c r="BQ747" s="90" t="s">
        <v>1459</v>
      </c>
      <c r="BR747" s="90" t="s">
        <v>2762</v>
      </c>
      <c r="BS747" s="90" t="s">
        <v>3463</v>
      </c>
      <c r="BT747" s="90" t="s">
        <v>216</v>
      </c>
      <c r="BU747" s="90" t="s">
        <v>2721</v>
      </c>
      <c r="BV747" s="90" t="s">
        <v>1963</v>
      </c>
      <c r="BW747" s="90" t="s">
        <v>1835</v>
      </c>
      <c r="BX747" s="90" t="s">
        <v>3154</v>
      </c>
    </row>
    <row r="748" spans="1:76" ht="115.2">
      <c r="A748" s="192">
        <v>747</v>
      </c>
      <c r="B748" s="193">
        <v>100896943</v>
      </c>
      <c r="C748" s="193">
        <v>1</v>
      </c>
      <c r="D748" s="193" t="s">
        <v>56</v>
      </c>
      <c r="E748" s="198">
        <v>45117</v>
      </c>
      <c r="F748" s="193" t="s">
        <v>4679</v>
      </c>
      <c r="G748" s="192"/>
      <c r="H748" s="192"/>
      <c r="I748" s="192"/>
      <c r="J748" s="192"/>
      <c r="K748" s="192"/>
      <c r="L748" s="192"/>
      <c r="M748" s="192"/>
      <c r="N748" s="192"/>
      <c r="O748" s="192"/>
      <c r="P748" s="196" t="s">
        <v>5524</v>
      </c>
      <c r="Q748" s="192"/>
      <c r="R748" s="192" t="s">
        <v>151</v>
      </c>
      <c r="S748" s="192" t="s">
        <v>155</v>
      </c>
      <c r="T748" s="192"/>
      <c r="U748" s="192"/>
      <c r="V748" s="192"/>
      <c r="W748" s="192"/>
      <c r="X748" s="192"/>
      <c r="Y748" s="192"/>
      <c r="Z748" s="192"/>
      <c r="AA748" s="192"/>
      <c r="BM748" s="90" t="s">
        <v>873</v>
      </c>
      <c r="BN748" s="90" t="s">
        <v>3013</v>
      </c>
    </row>
    <row r="749" spans="1:76" ht="57.6">
      <c r="A749" s="192">
        <v>748</v>
      </c>
      <c r="B749" s="193">
        <v>100896943</v>
      </c>
      <c r="C749" s="193">
        <v>3</v>
      </c>
      <c r="D749" s="193" t="s">
        <v>56</v>
      </c>
      <c r="E749" s="198">
        <v>45117</v>
      </c>
      <c r="F749" s="193" t="s">
        <v>4679</v>
      </c>
      <c r="G749" s="192"/>
      <c r="H749" s="192"/>
      <c r="I749" s="192"/>
      <c r="J749" s="192"/>
      <c r="K749" s="192"/>
      <c r="L749" s="192"/>
      <c r="M749" s="192"/>
      <c r="N749" s="192"/>
      <c r="O749" s="192"/>
      <c r="P749" s="196" t="s">
        <v>5080</v>
      </c>
      <c r="Q749" s="192"/>
      <c r="R749" s="192" t="s">
        <v>155</v>
      </c>
      <c r="S749" s="192" t="s">
        <v>507</v>
      </c>
      <c r="T749" s="192"/>
      <c r="U749" s="192"/>
      <c r="V749" s="192"/>
      <c r="W749" s="192"/>
      <c r="X749" s="192"/>
      <c r="Y749" s="192"/>
      <c r="Z749" s="192"/>
      <c r="AA749" s="192"/>
      <c r="BM749" s="90" t="s">
        <v>2963</v>
      </c>
      <c r="BN749" s="90" t="s">
        <v>3575</v>
      </c>
    </row>
    <row r="750" spans="1:76">
      <c r="A750" s="192">
        <v>749</v>
      </c>
      <c r="B750" s="193">
        <v>101478212</v>
      </c>
      <c r="C750" s="193">
        <v>5</v>
      </c>
      <c r="D750" s="193" t="s">
        <v>51</v>
      </c>
      <c r="E750" s="198">
        <v>45117</v>
      </c>
      <c r="F750" s="193" t="s">
        <v>4679</v>
      </c>
      <c r="G750" s="192"/>
      <c r="H750" s="192"/>
      <c r="I750" s="192"/>
      <c r="J750" s="192"/>
      <c r="K750" s="192"/>
      <c r="L750" s="192"/>
      <c r="M750" s="192"/>
      <c r="N750" s="192"/>
      <c r="O750" s="192"/>
      <c r="P750" s="196" t="s">
        <v>4575</v>
      </c>
      <c r="Q750" s="192"/>
      <c r="R750" s="192" t="s">
        <v>86</v>
      </c>
      <c r="S750" s="192"/>
      <c r="T750" s="192"/>
      <c r="U750" s="192"/>
      <c r="V750" s="192"/>
      <c r="W750" s="192"/>
      <c r="X750" s="192"/>
      <c r="Y750" s="192"/>
      <c r="Z750" s="192"/>
      <c r="AA750" s="192"/>
    </row>
    <row r="751" spans="1:76" ht="100.8">
      <c r="A751" s="192">
        <v>750</v>
      </c>
      <c r="B751" s="193">
        <v>117756403</v>
      </c>
      <c r="C751" s="193">
        <v>1</v>
      </c>
      <c r="D751" s="193" t="s">
        <v>51</v>
      </c>
      <c r="E751" s="198">
        <v>45117</v>
      </c>
      <c r="F751" s="193" t="s">
        <v>4680</v>
      </c>
      <c r="G751" s="192"/>
      <c r="H751" s="192"/>
      <c r="I751" s="192"/>
      <c r="J751" s="192"/>
      <c r="K751" s="192"/>
      <c r="L751" s="192"/>
      <c r="M751" s="192"/>
      <c r="N751" s="192"/>
      <c r="O751" s="192"/>
      <c r="P751" s="196" t="s">
        <v>5081</v>
      </c>
      <c r="Q751" s="192"/>
      <c r="R751" s="192" t="s">
        <v>151</v>
      </c>
      <c r="S751" s="192" t="s">
        <v>551</v>
      </c>
      <c r="T751" s="192" t="s">
        <v>154</v>
      </c>
      <c r="U751" s="192" t="s">
        <v>3</v>
      </c>
      <c r="V751" s="192" t="s">
        <v>2700</v>
      </c>
      <c r="W751" s="192" t="s">
        <v>166</v>
      </c>
      <c r="X751" s="192" t="s">
        <v>507</v>
      </c>
      <c r="Y751" s="192" t="s">
        <v>2467</v>
      </c>
      <c r="Z751" s="192"/>
      <c r="AA751" s="192"/>
      <c r="BM751" s="90" t="s">
        <v>1041</v>
      </c>
      <c r="BN751" s="90" t="s">
        <v>2490</v>
      </c>
      <c r="BO751" s="90" t="s">
        <v>1521</v>
      </c>
      <c r="BP751" s="90" t="s">
        <v>1973</v>
      </c>
      <c r="BQ751" s="90" t="s">
        <v>1126</v>
      </c>
      <c r="BR751" s="90" t="s">
        <v>1224</v>
      </c>
      <c r="BS751" s="90" t="s">
        <v>1828</v>
      </c>
      <c r="BT751" s="90" t="s">
        <v>1859</v>
      </c>
      <c r="BU751" s="90" t="s">
        <v>3575</v>
      </c>
      <c r="BV751" s="90" t="s">
        <v>3571</v>
      </c>
      <c r="BW751" s="90" t="s">
        <v>173</v>
      </c>
    </row>
    <row r="752" spans="1:76">
      <c r="A752" s="192">
        <v>751</v>
      </c>
      <c r="B752" s="193">
        <v>117757674</v>
      </c>
      <c r="C752" s="193">
        <v>1</v>
      </c>
      <c r="D752" s="193" t="s">
        <v>56</v>
      </c>
      <c r="E752" s="198">
        <v>45117</v>
      </c>
      <c r="F752" s="193" t="s">
        <v>4680</v>
      </c>
      <c r="G752" s="192"/>
      <c r="H752" s="192"/>
      <c r="I752" s="192"/>
      <c r="J752" s="192"/>
      <c r="K752" s="192"/>
      <c r="L752" s="192"/>
      <c r="M752" s="192"/>
      <c r="N752" s="192"/>
      <c r="O752" s="192"/>
      <c r="P752" s="196" t="s">
        <v>5624</v>
      </c>
      <c r="Q752" s="192"/>
      <c r="R752" s="192" t="s">
        <v>154</v>
      </c>
      <c r="S752" s="192" t="s">
        <v>671</v>
      </c>
      <c r="T752" s="192"/>
      <c r="U752" s="192"/>
      <c r="V752" s="192"/>
      <c r="W752" s="192"/>
      <c r="X752" s="192"/>
      <c r="Y752" s="192"/>
      <c r="Z752" s="192"/>
      <c r="AA752" s="192"/>
      <c r="BM752" s="90" t="s">
        <v>5592</v>
      </c>
      <c r="BN752" s="90" t="s">
        <v>5590</v>
      </c>
      <c r="BO752" s="90" t="s">
        <v>5591</v>
      </c>
    </row>
    <row r="753" spans="1:71" ht="28.8">
      <c r="A753" s="192">
        <v>752</v>
      </c>
      <c r="B753" s="193">
        <v>117808816</v>
      </c>
      <c r="C753" s="193">
        <v>1</v>
      </c>
      <c r="D753" s="193" t="s">
        <v>56</v>
      </c>
      <c r="E753" s="198">
        <v>45117</v>
      </c>
      <c r="F753" s="193" t="s">
        <v>4680</v>
      </c>
      <c r="G753" s="192"/>
      <c r="H753" s="192"/>
      <c r="I753" s="192"/>
      <c r="J753" s="192"/>
      <c r="K753" s="192"/>
      <c r="L753" s="192"/>
      <c r="M753" s="192"/>
      <c r="N753" s="192"/>
      <c r="O753" s="192"/>
      <c r="P753" s="196" t="s">
        <v>5525</v>
      </c>
      <c r="Q753" s="192"/>
      <c r="R753" s="192" t="s">
        <v>507</v>
      </c>
      <c r="S753" s="192"/>
      <c r="T753" s="192"/>
      <c r="U753" s="192"/>
      <c r="V753" s="192"/>
      <c r="W753" s="192"/>
      <c r="X753" s="192"/>
      <c r="Y753" s="192"/>
      <c r="Z753" s="192"/>
      <c r="AA753" s="192"/>
      <c r="BM753" s="90" t="s">
        <v>3575</v>
      </c>
    </row>
    <row r="754" spans="1:71">
      <c r="A754" s="192">
        <v>753</v>
      </c>
      <c r="B754" s="193">
        <v>118143809</v>
      </c>
      <c r="C754" s="193">
        <v>3</v>
      </c>
      <c r="D754" s="193" t="s">
        <v>56</v>
      </c>
      <c r="E754" s="198">
        <v>45117</v>
      </c>
      <c r="F754" s="193" t="s">
        <v>4682</v>
      </c>
      <c r="G754" s="192"/>
      <c r="H754" s="192"/>
      <c r="I754" s="192"/>
      <c r="J754" s="192"/>
      <c r="K754" s="192"/>
      <c r="L754" s="192"/>
      <c r="M754" s="192"/>
      <c r="N754" s="192"/>
      <c r="O754" s="192"/>
      <c r="P754" s="196" t="s">
        <v>5526</v>
      </c>
      <c r="Q754" s="192"/>
      <c r="R754" s="192" t="s">
        <v>164</v>
      </c>
      <c r="S754" s="192"/>
      <c r="T754" s="192"/>
      <c r="U754" s="192"/>
      <c r="V754" s="192"/>
      <c r="W754" s="192"/>
      <c r="X754" s="192"/>
      <c r="Y754" s="192"/>
      <c r="Z754" s="192"/>
      <c r="AA754" s="192"/>
      <c r="BM754" s="90" t="s">
        <v>1412</v>
      </c>
    </row>
    <row r="755" spans="1:71" ht="28.8">
      <c r="A755" s="192">
        <v>754</v>
      </c>
      <c r="B755" s="193">
        <v>119250454</v>
      </c>
      <c r="C755" s="193">
        <v>1</v>
      </c>
      <c r="D755" s="193" t="s">
        <v>56</v>
      </c>
      <c r="E755" s="198">
        <v>45117</v>
      </c>
      <c r="F755" s="193" t="s">
        <v>4680</v>
      </c>
      <c r="G755" s="192"/>
      <c r="H755" s="192"/>
      <c r="I755" s="192"/>
      <c r="J755" s="192"/>
      <c r="K755" s="192"/>
      <c r="L755" s="192"/>
      <c r="M755" s="192"/>
      <c r="N755" s="192"/>
      <c r="O755" s="192"/>
      <c r="P755" s="196" t="s">
        <v>5082</v>
      </c>
      <c r="Q755" s="192"/>
      <c r="R755" s="192" t="s">
        <v>551</v>
      </c>
      <c r="S755" s="192" t="s">
        <v>155</v>
      </c>
      <c r="T755" s="192" t="s">
        <v>2467</v>
      </c>
      <c r="U755" s="192"/>
      <c r="V755" s="192"/>
      <c r="W755" s="192"/>
      <c r="X755" s="192"/>
      <c r="Y755" s="192"/>
      <c r="Z755" s="192"/>
      <c r="AA755" s="192"/>
      <c r="BM755" s="90" t="s">
        <v>2174</v>
      </c>
      <c r="BN755" s="90" t="s">
        <v>3583</v>
      </c>
      <c r="BO755" s="90" t="s">
        <v>3046</v>
      </c>
      <c r="BP755" s="90" t="s">
        <v>3571</v>
      </c>
      <c r="BQ755" s="90" t="s">
        <v>173</v>
      </c>
    </row>
    <row r="756" spans="1:71" ht="43.2">
      <c r="A756" s="192">
        <v>755</v>
      </c>
      <c r="B756" s="193">
        <v>119250454</v>
      </c>
      <c r="C756" s="193">
        <v>4</v>
      </c>
      <c r="D756" s="193" t="s">
        <v>56</v>
      </c>
      <c r="E756" s="198">
        <v>45117</v>
      </c>
      <c r="F756" s="193" t="s">
        <v>4680</v>
      </c>
      <c r="G756" s="192"/>
      <c r="H756" s="192"/>
      <c r="I756" s="192"/>
      <c r="J756" s="192"/>
      <c r="K756" s="192"/>
      <c r="L756" s="192"/>
      <c r="M756" s="192"/>
      <c r="N756" s="192"/>
      <c r="O756" s="192"/>
      <c r="P756" s="196" t="s">
        <v>5753</v>
      </c>
      <c r="Q756" s="192"/>
      <c r="R756" s="192" t="s">
        <v>154</v>
      </c>
      <c r="S756" s="192" t="s">
        <v>671</v>
      </c>
      <c r="T756" s="192" t="s">
        <v>5635</v>
      </c>
      <c r="U756" s="192" t="s">
        <v>164</v>
      </c>
      <c r="V756" s="192" t="s">
        <v>655</v>
      </c>
      <c r="W756" s="192"/>
      <c r="X756" s="192"/>
      <c r="Y756" s="192"/>
      <c r="Z756" s="192"/>
      <c r="AA756" s="192"/>
      <c r="BM756" s="90" t="s">
        <v>1860</v>
      </c>
      <c r="BN756" s="90" t="s">
        <v>2059</v>
      </c>
      <c r="BO756" s="90" t="s">
        <v>2583</v>
      </c>
      <c r="BP756" s="90" t="s">
        <v>5679</v>
      </c>
      <c r="BQ756" s="90" t="s">
        <v>216</v>
      </c>
      <c r="BR756" s="90" t="s">
        <v>1388</v>
      </c>
      <c r="BS756" s="90" t="s">
        <v>1835</v>
      </c>
    </row>
    <row r="757" spans="1:71">
      <c r="A757" s="192">
        <v>756</v>
      </c>
      <c r="B757" s="193">
        <v>122470909</v>
      </c>
      <c r="C757" s="193">
        <v>4</v>
      </c>
      <c r="D757" s="193" t="s">
        <v>51</v>
      </c>
      <c r="E757" s="198">
        <v>45117</v>
      </c>
      <c r="F757" s="193" t="s">
        <v>4679</v>
      </c>
      <c r="G757" s="192"/>
      <c r="H757" s="192"/>
      <c r="I757" s="192"/>
      <c r="J757" s="192"/>
      <c r="K757" s="192"/>
      <c r="L757" s="192"/>
      <c r="M757" s="192"/>
      <c r="N757" s="192"/>
      <c r="O757" s="192"/>
      <c r="P757" s="196" t="s">
        <v>5083</v>
      </c>
      <c r="Q757" s="192"/>
      <c r="R757" s="192" t="s">
        <v>2467</v>
      </c>
      <c r="S757" s="192"/>
      <c r="T757" s="192"/>
      <c r="U757" s="192"/>
      <c r="V757" s="192"/>
      <c r="W757" s="192"/>
      <c r="X757" s="192"/>
      <c r="Y757" s="192"/>
      <c r="Z757" s="192"/>
      <c r="AA757" s="192"/>
      <c r="BM757" s="90" t="s">
        <v>2695</v>
      </c>
    </row>
    <row r="758" spans="1:71" ht="43.2">
      <c r="A758" s="192">
        <v>757</v>
      </c>
      <c r="B758" s="193">
        <v>124300831</v>
      </c>
      <c r="C758" s="193">
        <v>4</v>
      </c>
      <c r="D758" s="193" t="s">
        <v>56</v>
      </c>
      <c r="E758" s="198">
        <v>45117</v>
      </c>
      <c r="F758" s="193" t="s">
        <v>4679</v>
      </c>
      <c r="G758" s="192"/>
      <c r="H758" s="192"/>
      <c r="I758" s="192"/>
      <c r="J758" s="192"/>
      <c r="K758" s="192"/>
      <c r="L758" s="192"/>
      <c r="M758" s="192"/>
      <c r="N758" s="192"/>
      <c r="O758" s="192"/>
      <c r="P758" s="196" t="s">
        <v>5527</v>
      </c>
      <c r="Q758" s="192"/>
      <c r="R758" s="192" t="s">
        <v>154</v>
      </c>
      <c r="S758" s="192" t="s">
        <v>155</v>
      </c>
      <c r="T758" s="192" t="s">
        <v>2467</v>
      </c>
      <c r="U758" s="192"/>
      <c r="V758" s="192"/>
      <c r="W758" s="192"/>
      <c r="X758" s="192"/>
      <c r="Y758" s="192"/>
      <c r="Z758" s="192"/>
      <c r="AA758" s="192"/>
      <c r="BM758" s="90" t="s">
        <v>1609</v>
      </c>
      <c r="BN758" s="90" t="s">
        <v>3583</v>
      </c>
      <c r="BO758" s="90" t="s">
        <v>3086</v>
      </c>
    </row>
    <row r="759" spans="1:71">
      <c r="A759" s="192">
        <v>758</v>
      </c>
      <c r="B759" s="193">
        <v>127719516</v>
      </c>
      <c r="C759" s="193">
        <v>5</v>
      </c>
      <c r="D759" s="193" t="s">
        <v>51</v>
      </c>
      <c r="E759" s="198">
        <v>45117</v>
      </c>
      <c r="F759" s="193" t="s">
        <v>4682</v>
      </c>
      <c r="G759" s="192"/>
      <c r="H759" s="192"/>
      <c r="I759" s="192"/>
      <c r="J759" s="192"/>
      <c r="K759" s="192"/>
      <c r="L759" s="192"/>
      <c r="M759" s="192"/>
      <c r="N759" s="192"/>
      <c r="O759" s="192"/>
      <c r="P759" s="197" t="s">
        <v>5625</v>
      </c>
      <c r="Q759" s="192"/>
      <c r="R759" s="192" t="s">
        <v>154</v>
      </c>
      <c r="S759" s="192"/>
      <c r="T759" s="192"/>
      <c r="U759" s="192"/>
      <c r="V759" s="192"/>
      <c r="W759" s="192"/>
      <c r="X759" s="192"/>
      <c r="Y759" s="192"/>
      <c r="Z759" s="192"/>
      <c r="AA759" s="192"/>
      <c r="BM759" s="90" t="s">
        <v>5602</v>
      </c>
    </row>
    <row r="760" spans="1:71" ht="100.8">
      <c r="A760" s="192">
        <v>759</v>
      </c>
      <c r="B760" s="193">
        <v>127719516</v>
      </c>
      <c r="C760" s="193">
        <v>4</v>
      </c>
      <c r="D760" s="193" t="s">
        <v>51</v>
      </c>
      <c r="E760" s="198">
        <v>45117</v>
      </c>
      <c r="F760" s="193" t="s">
        <v>4682</v>
      </c>
      <c r="G760" s="192"/>
      <c r="H760" s="192"/>
      <c r="I760" s="192"/>
      <c r="J760" s="192"/>
      <c r="K760" s="192"/>
      <c r="L760" s="192"/>
      <c r="M760" s="192"/>
      <c r="N760" s="192"/>
      <c r="O760" s="192"/>
      <c r="P760" s="196" t="s">
        <v>5084</v>
      </c>
      <c r="Q760" s="192"/>
      <c r="R760" s="192" t="s">
        <v>154</v>
      </c>
      <c r="S760" s="192" t="s">
        <v>178</v>
      </c>
      <c r="T760" s="192" t="s">
        <v>507</v>
      </c>
      <c r="U760" s="192" t="s">
        <v>655</v>
      </c>
      <c r="V760" s="192"/>
      <c r="W760" s="192"/>
      <c r="X760" s="192"/>
      <c r="Y760" s="192"/>
      <c r="Z760" s="192"/>
      <c r="AA760" s="192"/>
      <c r="BM760" s="90" t="s">
        <v>1484</v>
      </c>
      <c r="BN760" s="90" t="s">
        <v>1657</v>
      </c>
      <c r="BO760" s="90" t="s">
        <v>1804</v>
      </c>
      <c r="BP760" s="90" t="s">
        <v>1119</v>
      </c>
      <c r="BQ760" s="90" t="s">
        <v>3575</v>
      </c>
      <c r="BR760" s="90" t="s">
        <v>1757</v>
      </c>
    </row>
    <row r="761" spans="1:71" ht="129.6">
      <c r="A761" s="192">
        <v>760</v>
      </c>
      <c r="B761" s="193">
        <v>129293916</v>
      </c>
      <c r="C761" s="193">
        <v>2</v>
      </c>
      <c r="D761" s="193" t="s">
        <v>56</v>
      </c>
      <c r="E761" s="198">
        <v>45117</v>
      </c>
      <c r="F761" s="193" t="s">
        <v>4680</v>
      </c>
      <c r="G761" s="192"/>
      <c r="H761" s="192"/>
      <c r="I761" s="192"/>
      <c r="J761" s="192"/>
      <c r="K761" s="192"/>
      <c r="L761" s="192"/>
      <c r="M761" s="192"/>
      <c r="N761" s="192"/>
      <c r="O761" s="192"/>
      <c r="P761" s="196" t="s">
        <v>5754</v>
      </c>
      <c r="Q761" s="192"/>
      <c r="R761" s="192" t="s">
        <v>151</v>
      </c>
      <c r="S761" s="192" t="s">
        <v>160</v>
      </c>
      <c r="T761" s="192" t="s">
        <v>507</v>
      </c>
      <c r="U761" s="192"/>
      <c r="V761" s="192"/>
      <c r="W761" s="192"/>
      <c r="X761" s="192"/>
      <c r="Y761" s="192"/>
      <c r="Z761" s="192"/>
      <c r="AA761" s="192"/>
      <c r="BM761" s="90" t="s">
        <v>3539</v>
      </c>
      <c r="BN761" s="90" t="s">
        <v>721</v>
      </c>
      <c r="BO761" s="90" t="s">
        <v>3575</v>
      </c>
    </row>
    <row r="762" spans="1:71" ht="28.8">
      <c r="A762" s="192">
        <v>761</v>
      </c>
      <c r="B762" s="193">
        <v>129310520</v>
      </c>
      <c r="C762" s="193">
        <v>5</v>
      </c>
      <c r="D762" s="193" t="s">
        <v>56</v>
      </c>
      <c r="E762" s="198">
        <v>45117</v>
      </c>
      <c r="F762" s="193" t="s">
        <v>4680</v>
      </c>
      <c r="G762" s="192"/>
      <c r="H762" s="192"/>
      <c r="I762" s="192"/>
      <c r="J762" s="192"/>
      <c r="K762" s="192"/>
      <c r="L762" s="192"/>
      <c r="M762" s="192"/>
      <c r="N762" s="192"/>
      <c r="O762" s="192"/>
      <c r="P762" s="196" t="s">
        <v>5384</v>
      </c>
      <c r="Q762" s="192"/>
      <c r="R762" s="192" t="s">
        <v>86</v>
      </c>
      <c r="S762" s="192"/>
      <c r="T762" s="192"/>
      <c r="U762" s="192"/>
      <c r="V762" s="192"/>
      <c r="W762" s="192"/>
      <c r="X762" s="192"/>
      <c r="Y762" s="192"/>
      <c r="Z762" s="192"/>
      <c r="AA762" s="192"/>
    </row>
    <row r="763" spans="1:71" ht="43.2">
      <c r="A763" s="192">
        <v>762</v>
      </c>
      <c r="B763" s="193">
        <v>129698809</v>
      </c>
      <c r="C763" s="193">
        <v>3</v>
      </c>
      <c r="D763" s="193" t="s">
        <v>56</v>
      </c>
      <c r="E763" s="198">
        <v>45117</v>
      </c>
      <c r="F763" s="193" t="s">
        <v>4679</v>
      </c>
      <c r="G763" s="192"/>
      <c r="H763" s="192"/>
      <c r="I763" s="192"/>
      <c r="J763" s="192"/>
      <c r="K763" s="192"/>
      <c r="L763" s="192"/>
      <c r="M763" s="192"/>
      <c r="N763" s="192"/>
      <c r="O763" s="192"/>
      <c r="P763" s="196" t="s">
        <v>5085</v>
      </c>
      <c r="Q763" s="192"/>
      <c r="R763" s="192" t="s">
        <v>2467</v>
      </c>
      <c r="S763" s="192"/>
      <c r="T763" s="192"/>
      <c r="U763" s="192"/>
      <c r="V763" s="192"/>
      <c r="W763" s="192"/>
      <c r="X763" s="192"/>
      <c r="Y763" s="192"/>
      <c r="Z763" s="192"/>
      <c r="AA763" s="192"/>
      <c r="BM763" s="90" t="s">
        <v>2691</v>
      </c>
      <c r="BN763" s="90" t="s">
        <v>3086</v>
      </c>
    </row>
    <row r="764" spans="1:71">
      <c r="A764" s="192">
        <v>763</v>
      </c>
      <c r="B764" s="193">
        <v>129698809</v>
      </c>
      <c r="C764" s="193">
        <v>4</v>
      </c>
      <c r="D764" s="193" t="s">
        <v>56</v>
      </c>
      <c r="E764" s="198">
        <v>45117</v>
      </c>
      <c r="F764" s="193" t="s">
        <v>4679</v>
      </c>
      <c r="G764" s="192"/>
      <c r="H764" s="192"/>
      <c r="I764" s="192"/>
      <c r="J764" s="192"/>
      <c r="K764" s="192"/>
      <c r="L764" s="192"/>
      <c r="M764" s="192"/>
      <c r="N764" s="192"/>
      <c r="O764" s="192"/>
      <c r="P764" s="196" t="s">
        <v>5528</v>
      </c>
      <c r="Q764" s="192"/>
      <c r="R764" s="192" t="s">
        <v>155</v>
      </c>
      <c r="S764" s="192"/>
      <c r="T764" s="192"/>
      <c r="U764" s="192"/>
      <c r="V764" s="192"/>
      <c r="W764" s="192"/>
      <c r="X764" s="192"/>
      <c r="Y764" s="192"/>
      <c r="Z764" s="192"/>
      <c r="AA764" s="192"/>
      <c r="BM764" s="90" t="s">
        <v>2992</v>
      </c>
    </row>
    <row r="765" spans="1:71" ht="86.4">
      <c r="A765" s="192">
        <v>764</v>
      </c>
      <c r="B765" s="193">
        <v>200707145</v>
      </c>
      <c r="C765" s="193">
        <v>5</v>
      </c>
      <c r="D765" s="193" t="s">
        <v>56</v>
      </c>
      <c r="E765" s="198">
        <v>45110</v>
      </c>
      <c r="F765" s="193" t="s">
        <v>4680</v>
      </c>
      <c r="G765" s="192"/>
      <c r="H765" s="192"/>
      <c r="I765" s="192"/>
      <c r="J765" s="192"/>
      <c r="K765" s="192"/>
      <c r="L765" s="192"/>
      <c r="M765" s="192"/>
      <c r="N765" s="192"/>
      <c r="O765" s="192"/>
      <c r="P765" s="196" t="s">
        <v>5086</v>
      </c>
      <c r="Q765" s="192"/>
      <c r="R765" s="192" t="s">
        <v>551</v>
      </c>
      <c r="S765" s="192" t="s">
        <v>174</v>
      </c>
      <c r="T765" s="192" t="s">
        <v>2095</v>
      </c>
      <c r="U765" s="192" t="s">
        <v>507</v>
      </c>
      <c r="V765" s="192"/>
      <c r="W765" s="192"/>
      <c r="X765" s="192"/>
      <c r="Y765" s="192"/>
      <c r="Z765" s="192"/>
      <c r="AA765" s="192"/>
      <c r="BM765" s="90" t="s">
        <v>2150</v>
      </c>
      <c r="BN765" s="90" t="s">
        <v>2169</v>
      </c>
      <c r="BO765" s="90" t="s">
        <v>1777</v>
      </c>
      <c r="BP765" s="90" t="s">
        <v>2203</v>
      </c>
      <c r="BQ765" s="90" t="s">
        <v>3575</v>
      </c>
    </row>
    <row r="766" spans="1:71" ht="28.8">
      <c r="A766" s="192">
        <v>765</v>
      </c>
      <c r="B766" s="193">
        <v>200802448</v>
      </c>
      <c r="C766" s="193">
        <v>5</v>
      </c>
      <c r="D766" s="193" t="s">
        <v>51</v>
      </c>
      <c r="E766" s="198">
        <v>45110</v>
      </c>
      <c r="F766" s="193" t="s">
        <v>4679</v>
      </c>
      <c r="G766" s="192"/>
      <c r="H766" s="192"/>
      <c r="I766" s="192"/>
      <c r="J766" s="192"/>
      <c r="K766" s="192"/>
      <c r="L766" s="192"/>
      <c r="M766" s="192"/>
      <c r="N766" s="192"/>
      <c r="O766" s="192"/>
      <c r="P766" s="196" t="s">
        <v>5626</v>
      </c>
      <c r="Q766" s="192"/>
      <c r="R766" s="192" t="s">
        <v>158</v>
      </c>
      <c r="S766" s="192"/>
      <c r="T766" s="192"/>
      <c r="U766" s="192"/>
      <c r="V766" s="192"/>
      <c r="W766" s="192"/>
      <c r="X766" s="192"/>
      <c r="Y766" s="192"/>
      <c r="Z766" s="192"/>
      <c r="AA766" s="192"/>
      <c r="BM766" s="90" t="s">
        <v>5593</v>
      </c>
    </row>
    <row r="767" spans="1:71" ht="28.8">
      <c r="A767" s="192">
        <v>766</v>
      </c>
      <c r="B767" s="193">
        <v>33000225</v>
      </c>
      <c r="C767" s="193">
        <v>4</v>
      </c>
      <c r="D767" s="193" t="s">
        <v>51</v>
      </c>
      <c r="E767" s="198">
        <v>45110</v>
      </c>
      <c r="F767" s="193" t="s">
        <v>4680</v>
      </c>
      <c r="G767" s="192"/>
      <c r="H767" s="192"/>
      <c r="I767" s="192"/>
      <c r="J767" s="192"/>
      <c r="K767" s="192"/>
      <c r="L767" s="192"/>
      <c r="M767" s="192"/>
      <c r="N767" s="192"/>
      <c r="O767" s="192"/>
      <c r="P767" s="196" t="s">
        <v>5087</v>
      </c>
      <c r="Q767" s="192"/>
      <c r="R767" s="192" t="s">
        <v>154</v>
      </c>
      <c r="S767" s="192" t="s">
        <v>2467</v>
      </c>
      <c r="T767" s="192"/>
      <c r="U767" s="192"/>
      <c r="V767" s="192"/>
      <c r="W767" s="192"/>
      <c r="X767" s="192"/>
      <c r="Y767" s="192"/>
      <c r="Z767" s="192"/>
      <c r="AA767" s="192"/>
      <c r="BM767" s="90" t="s">
        <v>1609</v>
      </c>
      <c r="BN767" s="90" t="s">
        <v>191</v>
      </c>
    </row>
    <row r="768" spans="1:71">
      <c r="A768" s="192">
        <v>767</v>
      </c>
      <c r="B768" s="193">
        <v>33000234</v>
      </c>
      <c r="C768" s="193">
        <v>4</v>
      </c>
      <c r="D768" s="193" t="s">
        <v>51</v>
      </c>
      <c r="E768" s="198">
        <v>45110</v>
      </c>
      <c r="F768" s="193" t="s">
        <v>4680</v>
      </c>
      <c r="G768" s="192"/>
      <c r="H768" s="192"/>
      <c r="I768" s="192"/>
      <c r="J768" s="192"/>
      <c r="K768" s="192"/>
      <c r="L768" s="192"/>
      <c r="M768" s="192"/>
      <c r="N768" s="192"/>
      <c r="O768" s="192"/>
      <c r="P768" s="196" t="s">
        <v>5088</v>
      </c>
      <c r="Q768" s="192"/>
      <c r="R768" s="192" t="s">
        <v>551</v>
      </c>
      <c r="S768" s="192"/>
      <c r="T768" s="192"/>
      <c r="U768" s="192"/>
      <c r="V768" s="192"/>
      <c r="W768" s="192"/>
      <c r="X768" s="192"/>
      <c r="Y768" s="192"/>
      <c r="Z768" s="192"/>
      <c r="AA768" s="192"/>
      <c r="BM768" s="90" t="s">
        <v>2167</v>
      </c>
    </row>
    <row r="769" spans="1:69">
      <c r="A769" s="192">
        <v>768</v>
      </c>
      <c r="B769" s="193">
        <v>40000154</v>
      </c>
      <c r="C769" s="193">
        <v>1</v>
      </c>
      <c r="D769" s="193" t="s">
        <v>56</v>
      </c>
      <c r="E769" s="198">
        <v>45110</v>
      </c>
      <c r="F769" s="193" t="s">
        <v>4679</v>
      </c>
      <c r="G769" s="192"/>
      <c r="H769" s="192"/>
      <c r="I769" s="192"/>
      <c r="J769" s="192"/>
      <c r="K769" s="192"/>
      <c r="L769" s="192"/>
      <c r="M769" s="192"/>
      <c r="N769" s="192"/>
      <c r="O769" s="192"/>
      <c r="P769" s="196" t="s">
        <v>5627</v>
      </c>
      <c r="Q769" s="192"/>
      <c r="R769" s="192" t="s">
        <v>150</v>
      </c>
      <c r="S769" s="192"/>
      <c r="T769" s="192"/>
      <c r="U769" s="192"/>
      <c r="V769" s="192"/>
      <c r="W769" s="192"/>
      <c r="X769" s="192"/>
      <c r="Y769" s="192"/>
      <c r="Z769" s="192"/>
      <c r="AA769" s="192"/>
      <c r="BM769" s="90" t="s">
        <v>5594</v>
      </c>
    </row>
    <row r="770" spans="1:69" ht="28.8">
      <c r="A770" s="192">
        <v>769</v>
      </c>
      <c r="B770" s="193">
        <v>40000264</v>
      </c>
      <c r="C770" s="193">
        <v>3</v>
      </c>
      <c r="D770" s="193" t="s">
        <v>56</v>
      </c>
      <c r="E770" s="198">
        <v>45110</v>
      </c>
      <c r="F770" s="193" t="s">
        <v>4680</v>
      </c>
      <c r="G770" s="192"/>
      <c r="H770" s="192"/>
      <c r="I770" s="192"/>
      <c r="J770" s="192"/>
      <c r="K770" s="192"/>
      <c r="L770" s="192"/>
      <c r="M770" s="192"/>
      <c r="N770" s="192"/>
      <c r="O770" s="192"/>
      <c r="P770" s="196" t="s">
        <v>5529</v>
      </c>
      <c r="Q770" s="192"/>
      <c r="R770" s="192" t="s">
        <v>154</v>
      </c>
      <c r="S770" s="192" t="s">
        <v>165</v>
      </c>
      <c r="T770" s="192" t="s">
        <v>164</v>
      </c>
      <c r="U770" s="192"/>
      <c r="V770" s="192"/>
      <c r="W770" s="192"/>
      <c r="X770" s="192"/>
      <c r="Y770" s="192"/>
      <c r="Z770" s="192"/>
      <c r="AA770" s="192"/>
      <c r="BM770" s="90" t="s">
        <v>5367</v>
      </c>
      <c r="BN770" s="90" t="s">
        <v>1463</v>
      </c>
      <c r="BO770" s="90" t="s">
        <v>3463</v>
      </c>
      <c r="BP770" s="90" t="s">
        <v>216</v>
      </c>
    </row>
    <row r="771" spans="1:69" ht="28.8">
      <c r="A771" s="192">
        <v>770</v>
      </c>
      <c r="B771" s="193">
        <v>40000300</v>
      </c>
      <c r="C771" s="193">
        <v>2</v>
      </c>
      <c r="D771" s="193" t="s">
        <v>56</v>
      </c>
      <c r="E771" s="198">
        <v>45110</v>
      </c>
      <c r="F771" s="193" t="s">
        <v>4680</v>
      </c>
      <c r="G771" s="192"/>
      <c r="H771" s="192"/>
      <c r="I771" s="192"/>
      <c r="J771" s="192"/>
      <c r="K771" s="192"/>
      <c r="L771" s="192"/>
      <c r="M771" s="192"/>
      <c r="N771" s="192"/>
      <c r="O771" s="192"/>
      <c r="P771" s="196" t="s">
        <v>5530</v>
      </c>
      <c r="Q771" s="192"/>
      <c r="R771" s="192" t="s">
        <v>154</v>
      </c>
      <c r="S771" s="192" t="s">
        <v>507</v>
      </c>
      <c r="T771" s="192"/>
      <c r="U771" s="192"/>
      <c r="V771" s="192"/>
      <c r="W771" s="192"/>
      <c r="X771" s="192"/>
      <c r="Y771" s="192"/>
      <c r="Z771" s="192"/>
      <c r="AA771" s="192"/>
      <c r="BM771" s="90" t="s">
        <v>1702</v>
      </c>
      <c r="BN771" s="90" t="s">
        <v>3575</v>
      </c>
    </row>
    <row r="772" spans="1:69" ht="28.8">
      <c r="A772" s="192">
        <v>771</v>
      </c>
      <c r="B772" s="193">
        <v>40000353</v>
      </c>
      <c r="C772" s="193">
        <v>3</v>
      </c>
      <c r="D772" s="193" t="s">
        <v>56</v>
      </c>
      <c r="E772" s="198">
        <v>45110</v>
      </c>
      <c r="F772" s="193" t="s">
        <v>4680</v>
      </c>
      <c r="G772" s="192"/>
      <c r="H772" s="192"/>
      <c r="I772" s="192"/>
      <c r="J772" s="192"/>
      <c r="K772" s="192"/>
      <c r="L772" s="192"/>
      <c r="M772" s="192"/>
      <c r="N772" s="192"/>
      <c r="O772" s="192"/>
      <c r="P772" s="196" t="s">
        <v>5531</v>
      </c>
      <c r="Q772" s="192"/>
      <c r="R772" s="192" t="s">
        <v>151</v>
      </c>
      <c r="S772" s="192" t="s">
        <v>551</v>
      </c>
      <c r="T772" s="192" t="s">
        <v>166</v>
      </c>
      <c r="U772" s="192"/>
      <c r="V772" s="192"/>
      <c r="W772" s="192"/>
      <c r="X772" s="192"/>
      <c r="Y772" s="192"/>
      <c r="Z772" s="192"/>
      <c r="AA772" s="192"/>
      <c r="BM772" s="90" t="s">
        <v>1109</v>
      </c>
      <c r="BN772" s="90" t="s">
        <v>2490</v>
      </c>
      <c r="BO772" s="90" t="s">
        <v>1859</v>
      </c>
    </row>
    <row r="773" spans="1:69">
      <c r="A773" s="192">
        <v>772</v>
      </c>
      <c r="B773" s="193">
        <v>40000384</v>
      </c>
      <c r="C773" s="193">
        <v>2</v>
      </c>
      <c r="D773" s="193" t="s">
        <v>51</v>
      </c>
      <c r="E773" s="198">
        <v>45110</v>
      </c>
      <c r="F773" s="193" t="s">
        <v>4680</v>
      </c>
      <c r="G773" s="192"/>
      <c r="H773" s="192"/>
      <c r="I773" s="192"/>
      <c r="J773" s="192"/>
      <c r="K773" s="192"/>
      <c r="L773" s="192"/>
      <c r="M773" s="192"/>
      <c r="N773" s="192"/>
      <c r="O773" s="192"/>
      <c r="P773" s="196" t="s">
        <v>5089</v>
      </c>
      <c r="Q773" s="192"/>
      <c r="R773" s="192" t="s">
        <v>151</v>
      </c>
      <c r="S773" s="192" t="s">
        <v>507</v>
      </c>
      <c r="T773" s="192"/>
      <c r="U773" s="192"/>
      <c r="V773" s="192"/>
      <c r="W773" s="192"/>
      <c r="X773" s="192"/>
      <c r="Y773" s="192"/>
      <c r="Z773" s="192"/>
      <c r="AA773" s="192"/>
      <c r="BM773" s="90" t="s">
        <v>1109</v>
      </c>
      <c r="BN773" s="90" t="s">
        <v>3575</v>
      </c>
    </row>
    <row r="774" spans="1:69" ht="28.8">
      <c r="A774" s="192">
        <v>773</v>
      </c>
      <c r="B774" s="193">
        <v>40000384</v>
      </c>
      <c r="C774" s="193">
        <v>5</v>
      </c>
      <c r="D774" s="193" t="s">
        <v>56</v>
      </c>
      <c r="E774" s="198">
        <v>45110</v>
      </c>
      <c r="F774" s="193" t="s">
        <v>4680</v>
      </c>
      <c r="G774" s="192"/>
      <c r="H774" s="192"/>
      <c r="I774" s="192"/>
      <c r="J774" s="192"/>
      <c r="K774" s="192"/>
      <c r="L774" s="192"/>
      <c r="M774" s="192"/>
      <c r="N774" s="192"/>
      <c r="O774" s="192"/>
      <c r="P774" s="197" t="s">
        <v>5090</v>
      </c>
      <c r="Q774" s="192"/>
      <c r="R774" s="192" t="s">
        <v>165</v>
      </c>
      <c r="S774" s="192" t="s">
        <v>2095</v>
      </c>
      <c r="T774" s="192" t="s">
        <v>159</v>
      </c>
      <c r="U774" s="192"/>
      <c r="V774" s="192"/>
      <c r="W774" s="192"/>
      <c r="X774" s="192"/>
      <c r="Y774" s="192"/>
      <c r="Z774" s="192"/>
      <c r="AA774" s="192"/>
      <c r="BM774" s="90" t="s">
        <v>1464</v>
      </c>
      <c r="BN774" s="90" t="s">
        <v>1847</v>
      </c>
      <c r="BO774" s="90" t="s">
        <v>2407</v>
      </c>
    </row>
    <row r="775" spans="1:69" ht="43.2">
      <c r="A775" s="192">
        <v>774</v>
      </c>
      <c r="B775" s="193">
        <v>40000385</v>
      </c>
      <c r="C775" s="193">
        <v>1</v>
      </c>
      <c r="D775" s="193" t="s">
        <v>56</v>
      </c>
      <c r="E775" s="198">
        <v>45110</v>
      </c>
      <c r="F775" s="193" t="s">
        <v>4680</v>
      </c>
      <c r="G775" s="192"/>
      <c r="H775" s="192"/>
      <c r="I775" s="192"/>
      <c r="J775" s="192"/>
      <c r="K775" s="192"/>
      <c r="L775" s="192"/>
      <c r="M775" s="192"/>
      <c r="N775" s="192"/>
      <c r="O775" s="192"/>
      <c r="P775" s="196" t="s">
        <v>5532</v>
      </c>
      <c r="Q775" s="192"/>
      <c r="R775" s="192" t="s">
        <v>3</v>
      </c>
      <c r="S775" s="192" t="s">
        <v>165</v>
      </c>
      <c r="T775" s="192" t="s">
        <v>155</v>
      </c>
      <c r="U775" s="192" t="s">
        <v>159</v>
      </c>
      <c r="V775" s="192"/>
      <c r="W775" s="192"/>
      <c r="X775" s="192"/>
      <c r="Y775" s="192"/>
      <c r="Z775" s="192"/>
      <c r="AA775" s="192"/>
      <c r="BM775" s="90" t="s">
        <v>1228</v>
      </c>
      <c r="BN775" s="90" t="s">
        <v>2136</v>
      </c>
      <c r="BO775" s="90" t="s">
        <v>1317</v>
      </c>
      <c r="BP775" s="90" t="s">
        <v>3635</v>
      </c>
      <c r="BQ775" s="90" t="s">
        <v>2368</v>
      </c>
    </row>
    <row r="776" spans="1:69" ht="72">
      <c r="A776" s="192">
        <v>775</v>
      </c>
      <c r="B776" s="193">
        <v>40000397</v>
      </c>
      <c r="C776" s="193">
        <v>3</v>
      </c>
      <c r="D776" s="193" t="s">
        <v>56</v>
      </c>
      <c r="E776" s="198">
        <v>45110</v>
      </c>
      <c r="F776" s="193" t="s">
        <v>4679</v>
      </c>
      <c r="G776" s="192"/>
      <c r="H776" s="192"/>
      <c r="I776" s="192"/>
      <c r="J776" s="192"/>
      <c r="K776" s="192"/>
      <c r="L776" s="192"/>
      <c r="M776" s="192"/>
      <c r="N776" s="192"/>
      <c r="O776" s="192"/>
      <c r="P776" s="196" t="s">
        <v>5091</v>
      </c>
      <c r="Q776" s="192"/>
      <c r="R776" s="192" t="s">
        <v>3554</v>
      </c>
      <c r="S776" s="192" t="s">
        <v>2467</v>
      </c>
      <c r="T776" s="192"/>
      <c r="U776" s="192"/>
      <c r="V776" s="192"/>
      <c r="W776" s="192"/>
      <c r="X776" s="192"/>
      <c r="Y776" s="192"/>
      <c r="Z776" s="192"/>
      <c r="AA776" s="192"/>
      <c r="BM776" s="90" t="s">
        <v>3579</v>
      </c>
      <c r="BN776" s="90" t="s">
        <v>3086</v>
      </c>
    </row>
    <row r="777" spans="1:69" ht="57.6">
      <c r="A777" s="192">
        <v>776</v>
      </c>
      <c r="B777" s="193">
        <v>40000397</v>
      </c>
      <c r="C777" s="193">
        <v>4</v>
      </c>
      <c r="D777" s="193" t="s">
        <v>56</v>
      </c>
      <c r="E777" s="198">
        <v>45110</v>
      </c>
      <c r="F777" s="193" t="s">
        <v>4679</v>
      </c>
      <c r="G777" s="192"/>
      <c r="H777" s="192"/>
      <c r="I777" s="192"/>
      <c r="J777" s="192"/>
      <c r="K777" s="192"/>
      <c r="L777" s="192"/>
      <c r="M777" s="192"/>
      <c r="N777" s="192"/>
      <c r="O777" s="192"/>
      <c r="P777" s="196" t="s">
        <v>5533</v>
      </c>
      <c r="Q777" s="192"/>
      <c r="R777" s="192" t="s">
        <v>159</v>
      </c>
      <c r="S777" s="192" t="s">
        <v>2467</v>
      </c>
      <c r="T777" s="192"/>
      <c r="U777" s="192"/>
      <c r="V777" s="192"/>
      <c r="W777" s="192"/>
      <c r="X777" s="192"/>
      <c r="Y777" s="192"/>
      <c r="Z777" s="192"/>
      <c r="AA777" s="192"/>
      <c r="BM777" s="90" t="s">
        <v>3883</v>
      </c>
      <c r="BN777" s="90" t="s">
        <v>3769</v>
      </c>
      <c r="BO777" s="90" t="s">
        <v>2442</v>
      </c>
      <c r="BP777" s="90" t="s">
        <v>3086</v>
      </c>
    </row>
    <row r="778" spans="1:69">
      <c r="A778" s="192">
        <v>777</v>
      </c>
      <c r="B778" s="193">
        <v>40000401</v>
      </c>
      <c r="C778" s="193">
        <v>3</v>
      </c>
      <c r="D778" s="193" t="s">
        <v>56</v>
      </c>
      <c r="E778" s="198">
        <v>45110</v>
      </c>
      <c r="F778" s="193" t="s">
        <v>4679</v>
      </c>
      <c r="G778" s="192"/>
      <c r="H778" s="192"/>
      <c r="I778" s="192"/>
      <c r="J778" s="192"/>
      <c r="K778" s="192"/>
      <c r="L778" s="192"/>
      <c r="M778" s="192"/>
      <c r="N778" s="192"/>
      <c r="O778" s="192"/>
      <c r="P778" s="196" t="s">
        <v>5534</v>
      </c>
      <c r="Q778" s="192"/>
      <c r="R778" s="192" t="s">
        <v>548</v>
      </c>
      <c r="S778" s="192" t="s">
        <v>155</v>
      </c>
      <c r="T778" s="192"/>
      <c r="U778" s="192"/>
      <c r="V778" s="192"/>
      <c r="W778" s="192"/>
      <c r="X778" s="192"/>
      <c r="Y778" s="192"/>
      <c r="Z778" s="192"/>
      <c r="AA778" s="192"/>
      <c r="BM778" s="90" t="s">
        <v>1642</v>
      </c>
      <c r="BN778" s="90" t="s">
        <v>3583</v>
      </c>
      <c r="BO778" s="90" t="s">
        <v>5366</v>
      </c>
    </row>
    <row r="779" spans="1:69">
      <c r="A779" s="192">
        <v>778</v>
      </c>
      <c r="B779" s="193">
        <v>50000119</v>
      </c>
      <c r="C779" s="193">
        <v>4</v>
      </c>
      <c r="D779" s="193" t="s">
        <v>51</v>
      </c>
      <c r="E779" s="198">
        <v>45110</v>
      </c>
      <c r="F779" s="193" t="s">
        <v>4684</v>
      </c>
      <c r="G779" s="192"/>
      <c r="H779" s="192"/>
      <c r="I779" s="192"/>
      <c r="J779" s="192"/>
      <c r="K779" s="192"/>
      <c r="L779" s="192"/>
      <c r="M779" s="192"/>
      <c r="N779" s="192"/>
      <c r="O779" s="192"/>
      <c r="P779" s="196" t="s">
        <v>4593</v>
      </c>
      <c r="Q779" s="192"/>
      <c r="R779" s="192" t="s">
        <v>86</v>
      </c>
      <c r="S779" s="192"/>
      <c r="T779" s="192"/>
      <c r="U779" s="192"/>
      <c r="V779" s="192"/>
      <c r="W779" s="192"/>
      <c r="X779" s="192"/>
      <c r="Y779" s="192"/>
      <c r="Z779" s="192"/>
      <c r="AA779" s="192"/>
    </row>
    <row r="780" spans="1:69">
      <c r="A780" s="192">
        <v>779</v>
      </c>
      <c r="B780" s="193">
        <v>61000092</v>
      </c>
      <c r="C780" s="193">
        <v>3</v>
      </c>
      <c r="D780" s="193" t="s">
        <v>56</v>
      </c>
      <c r="E780" s="198">
        <v>45110</v>
      </c>
      <c r="F780" s="193" t="s">
        <v>4680</v>
      </c>
      <c r="G780" s="192"/>
      <c r="H780" s="192"/>
      <c r="I780" s="192"/>
      <c r="J780" s="192"/>
      <c r="K780" s="192"/>
      <c r="L780" s="192"/>
      <c r="M780" s="192"/>
      <c r="N780" s="192"/>
      <c r="O780" s="192"/>
      <c r="P780" s="197" t="s">
        <v>5092</v>
      </c>
      <c r="Q780" s="192"/>
      <c r="R780" s="192" t="s">
        <v>165</v>
      </c>
      <c r="S780" s="192" t="s">
        <v>507</v>
      </c>
      <c r="T780" s="192"/>
      <c r="U780" s="192"/>
      <c r="V780" s="192"/>
      <c r="W780" s="192"/>
      <c r="X780" s="192"/>
      <c r="Y780" s="192"/>
      <c r="Z780" s="192"/>
      <c r="AA780" s="192"/>
      <c r="BM780" s="90" t="s">
        <v>1464</v>
      </c>
      <c r="BN780" s="90" t="s">
        <v>3575</v>
      </c>
    </row>
    <row r="781" spans="1:69" ht="43.2">
      <c r="A781" s="192">
        <v>780</v>
      </c>
      <c r="B781" s="193">
        <v>61000092</v>
      </c>
      <c r="C781" s="193">
        <v>1</v>
      </c>
      <c r="D781" s="193" t="s">
        <v>56</v>
      </c>
      <c r="E781" s="198">
        <v>45110</v>
      </c>
      <c r="F781" s="193" t="s">
        <v>4680</v>
      </c>
      <c r="G781" s="192"/>
      <c r="H781" s="192"/>
      <c r="I781" s="192"/>
      <c r="J781" s="192"/>
      <c r="K781" s="192"/>
      <c r="L781" s="192"/>
      <c r="M781" s="192"/>
      <c r="N781" s="192"/>
      <c r="O781" s="192"/>
      <c r="P781" s="196" t="s">
        <v>5535</v>
      </c>
      <c r="Q781" s="192"/>
      <c r="R781" s="192" t="s">
        <v>155</v>
      </c>
      <c r="S781" s="192" t="s">
        <v>507</v>
      </c>
      <c r="T781" s="192" t="s">
        <v>2467</v>
      </c>
      <c r="U781" s="192"/>
      <c r="V781" s="192"/>
      <c r="W781" s="192"/>
      <c r="X781" s="192"/>
      <c r="Y781" s="192"/>
      <c r="Z781" s="192"/>
      <c r="AA781" s="192"/>
      <c r="BM781" s="90" t="s">
        <v>3583</v>
      </c>
      <c r="BN781" s="90" t="s">
        <v>3575</v>
      </c>
      <c r="BO781" s="90" t="s">
        <v>2695</v>
      </c>
      <c r="BP781" s="90" t="s">
        <v>173</v>
      </c>
    </row>
    <row r="782" spans="1:69" ht="28.8">
      <c r="A782" s="192">
        <v>781</v>
      </c>
      <c r="B782" s="193">
        <v>71000349</v>
      </c>
      <c r="C782" s="193">
        <v>3</v>
      </c>
      <c r="D782" s="193" t="s">
        <v>56</v>
      </c>
      <c r="E782" s="198">
        <v>45110</v>
      </c>
      <c r="F782" s="193" t="s">
        <v>4680</v>
      </c>
      <c r="G782" s="192"/>
      <c r="H782" s="192"/>
      <c r="I782" s="192"/>
      <c r="J782" s="192"/>
      <c r="K782" s="192"/>
      <c r="L782" s="192"/>
      <c r="M782" s="192"/>
      <c r="N782" s="192"/>
      <c r="O782" s="192"/>
      <c r="P782" s="196" t="s">
        <v>5781</v>
      </c>
      <c r="Q782" s="192"/>
      <c r="R782" s="192" t="s">
        <v>155</v>
      </c>
      <c r="S782" s="192"/>
      <c r="T782" s="192"/>
      <c r="U782" s="192"/>
      <c r="V782" s="192"/>
      <c r="W782" s="192"/>
      <c r="X782" s="192"/>
      <c r="Y782" s="192"/>
      <c r="Z782" s="192"/>
      <c r="AA782" s="192"/>
      <c r="BM782" s="90" t="s">
        <v>3040</v>
      </c>
    </row>
    <row r="783" spans="1:69">
      <c r="A783" s="192">
        <v>782</v>
      </c>
      <c r="B783" s="193">
        <v>71000349</v>
      </c>
      <c r="C783" s="193">
        <v>1</v>
      </c>
      <c r="D783" s="193" t="s">
        <v>56</v>
      </c>
      <c r="E783" s="198">
        <v>45110</v>
      </c>
      <c r="F783" s="193" t="s">
        <v>4680</v>
      </c>
      <c r="G783" s="192"/>
      <c r="H783" s="192"/>
      <c r="I783" s="192"/>
      <c r="J783" s="192"/>
      <c r="K783" s="192"/>
      <c r="L783" s="192"/>
      <c r="M783" s="192"/>
      <c r="N783" s="192"/>
      <c r="O783" s="192"/>
      <c r="P783" s="196" t="s">
        <v>5093</v>
      </c>
      <c r="Q783" s="192"/>
      <c r="R783" s="192" t="s">
        <v>551</v>
      </c>
      <c r="S783" s="192" t="s">
        <v>2700</v>
      </c>
      <c r="T783" s="192" t="s">
        <v>671</v>
      </c>
      <c r="U783" s="192"/>
      <c r="V783" s="192"/>
      <c r="W783" s="192"/>
      <c r="X783" s="192"/>
      <c r="Y783" s="192"/>
      <c r="Z783" s="192"/>
      <c r="AA783" s="192"/>
      <c r="BM783" s="90" t="s">
        <v>2151</v>
      </c>
      <c r="BN783" s="90" t="s">
        <v>2670</v>
      </c>
      <c r="BO783" s="90" t="s">
        <v>2916</v>
      </c>
    </row>
    <row r="784" spans="1:69" ht="28.8">
      <c r="A784" s="192">
        <v>783</v>
      </c>
      <c r="B784" s="193">
        <v>72000033</v>
      </c>
      <c r="C784" s="193">
        <v>5</v>
      </c>
      <c r="D784" s="193" t="s">
        <v>51</v>
      </c>
      <c r="E784" s="198">
        <v>45110</v>
      </c>
      <c r="F784" s="193" t="s">
        <v>4679</v>
      </c>
      <c r="G784" s="192"/>
      <c r="H784" s="192"/>
      <c r="I784" s="192"/>
      <c r="J784" s="192"/>
      <c r="K784" s="192"/>
      <c r="L784" s="192"/>
      <c r="M784" s="192"/>
      <c r="N784" s="192"/>
      <c r="O784" s="192"/>
      <c r="P784" s="196" t="s">
        <v>5094</v>
      </c>
      <c r="Q784" s="192"/>
      <c r="R784" s="192" t="s">
        <v>671</v>
      </c>
      <c r="S784" s="192"/>
      <c r="T784" s="192"/>
      <c r="U784" s="192"/>
      <c r="V784" s="192"/>
      <c r="W784" s="192"/>
      <c r="X784" s="192"/>
      <c r="Y784" s="192"/>
      <c r="Z784" s="192"/>
      <c r="AA784" s="192"/>
      <c r="BM784" s="90" t="s">
        <v>176</v>
      </c>
    </row>
    <row r="785" spans="1:71">
      <c r="A785" s="192">
        <v>784</v>
      </c>
      <c r="B785" s="193">
        <v>72000058</v>
      </c>
      <c r="C785" s="193">
        <v>5</v>
      </c>
      <c r="D785" s="193" t="s">
        <v>51</v>
      </c>
      <c r="E785" s="198">
        <v>45110</v>
      </c>
      <c r="F785" s="193" t="s">
        <v>4681</v>
      </c>
      <c r="G785" s="192"/>
      <c r="H785" s="192"/>
      <c r="I785" s="192"/>
      <c r="J785" s="192"/>
      <c r="K785" s="192"/>
      <c r="L785" s="192"/>
      <c r="M785" s="192"/>
      <c r="N785" s="192"/>
      <c r="O785" s="192"/>
      <c r="P785" s="196" t="s">
        <v>4598</v>
      </c>
      <c r="Q785" s="192"/>
      <c r="R785" s="192" t="s">
        <v>86</v>
      </c>
      <c r="S785" s="192"/>
      <c r="T785" s="192"/>
      <c r="U785" s="192"/>
      <c r="V785" s="192"/>
      <c r="W785" s="192"/>
      <c r="X785" s="192"/>
      <c r="Y785" s="192"/>
      <c r="Z785" s="192"/>
      <c r="AA785" s="192"/>
    </row>
    <row r="786" spans="1:71">
      <c r="A786" s="192">
        <v>785</v>
      </c>
      <c r="B786" s="193">
        <v>72000155</v>
      </c>
      <c r="C786" s="193">
        <v>4</v>
      </c>
      <c r="D786" s="193" t="s">
        <v>56</v>
      </c>
      <c r="E786" s="198">
        <v>45110</v>
      </c>
      <c r="F786" s="193" t="s">
        <v>4679</v>
      </c>
      <c r="G786" s="192"/>
      <c r="H786" s="192"/>
      <c r="I786" s="192"/>
      <c r="J786" s="192"/>
      <c r="K786" s="192"/>
      <c r="L786" s="192"/>
      <c r="M786" s="192"/>
      <c r="N786" s="192"/>
      <c r="O786" s="192"/>
      <c r="P786" s="196" t="s">
        <v>5095</v>
      </c>
      <c r="Q786" s="192"/>
      <c r="R786" s="192" t="s">
        <v>159</v>
      </c>
      <c r="S786" s="192" t="s">
        <v>2467</v>
      </c>
      <c r="T786" s="192"/>
      <c r="U786" s="192"/>
      <c r="V786" s="192"/>
      <c r="W786" s="192"/>
      <c r="X786" s="192"/>
      <c r="Y786" s="192"/>
      <c r="Z786" s="192"/>
      <c r="AA786" s="192"/>
      <c r="BM786" s="90" t="s">
        <v>3846</v>
      </c>
      <c r="BN786" s="90" t="s">
        <v>2313</v>
      </c>
      <c r="BO786" s="90" t="s">
        <v>2695</v>
      </c>
    </row>
    <row r="787" spans="1:71">
      <c r="A787" s="192">
        <v>786</v>
      </c>
      <c r="B787" s="193">
        <v>11503</v>
      </c>
      <c r="C787" s="193">
        <v>4</v>
      </c>
      <c r="D787" s="193" t="s">
        <v>51</v>
      </c>
      <c r="E787" s="198">
        <v>45112</v>
      </c>
      <c r="F787" s="193" t="s">
        <v>4679</v>
      </c>
      <c r="G787" s="192"/>
      <c r="H787" s="192"/>
      <c r="I787" s="192"/>
      <c r="J787" s="192"/>
      <c r="K787" s="192"/>
      <c r="L787" s="192"/>
      <c r="M787" s="192"/>
      <c r="N787" s="192"/>
      <c r="O787" s="192"/>
      <c r="P787" s="196" t="s">
        <v>4600</v>
      </c>
      <c r="Q787" s="192"/>
      <c r="R787" s="192" t="s">
        <v>86</v>
      </c>
      <c r="S787" s="192"/>
      <c r="T787" s="192"/>
      <c r="U787" s="192"/>
      <c r="V787" s="192"/>
      <c r="W787" s="192"/>
      <c r="X787" s="192"/>
      <c r="Y787" s="192"/>
      <c r="Z787" s="192"/>
      <c r="AA787" s="192"/>
    </row>
    <row r="788" spans="1:71" ht="28.8">
      <c r="A788" s="192">
        <v>787</v>
      </c>
      <c r="B788" s="193">
        <v>11503</v>
      </c>
      <c r="C788" s="193">
        <v>4</v>
      </c>
      <c r="D788" s="193" t="s">
        <v>51</v>
      </c>
      <c r="E788" s="198">
        <v>45112</v>
      </c>
      <c r="F788" s="193" t="s">
        <v>4679</v>
      </c>
      <c r="G788" s="192"/>
      <c r="H788" s="192"/>
      <c r="I788" s="192"/>
      <c r="J788" s="192"/>
      <c r="K788" s="192"/>
      <c r="L788" s="192"/>
      <c r="M788" s="192"/>
      <c r="N788" s="192"/>
      <c r="O788" s="192"/>
      <c r="P788" s="196" t="s">
        <v>5096</v>
      </c>
      <c r="Q788" s="192"/>
      <c r="R788" s="192" t="s">
        <v>178</v>
      </c>
      <c r="S788" s="192" t="s">
        <v>165</v>
      </c>
      <c r="T788" s="192" t="s">
        <v>164</v>
      </c>
      <c r="U788" s="192" t="s">
        <v>655</v>
      </c>
      <c r="V788" s="192"/>
      <c r="W788" s="192"/>
      <c r="X788" s="192"/>
      <c r="Y788" s="192"/>
      <c r="Z788" s="192"/>
      <c r="AA788" s="192"/>
      <c r="BM788" s="90" t="s">
        <v>1117</v>
      </c>
      <c r="BN788" s="90" t="s">
        <v>1317</v>
      </c>
      <c r="BO788" s="90" t="s">
        <v>3481</v>
      </c>
      <c r="BP788" s="90" t="s">
        <v>3463</v>
      </c>
      <c r="BQ788" s="90" t="s">
        <v>216</v>
      </c>
      <c r="BR788" s="90" t="s">
        <v>783</v>
      </c>
      <c r="BS788" s="90" t="s">
        <v>1835</v>
      </c>
    </row>
    <row r="789" spans="1:71" ht="28.8">
      <c r="A789" s="192">
        <v>788</v>
      </c>
      <c r="B789" s="193">
        <v>11503</v>
      </c>
      <c r="C789" s="193">
        <v>4</v>
      </c>
      <c r="D789" s="193" t="s">
        <v>56</v>
      </c>
      <c r="E789" s="198">
        <v>45112</v>
      </c>
      <c r="F789" s="193" t="s">
        <v>4679</v>
      </c>
      <c r="G789" s="192"/>
      <c r="H789" s="192"/>
      <c r="I789" s="192"/>
      <c r="J789" s="192"/>
      <c r="K789" s="192"/>
      <c r="L789" s="192"/>
      <c r="M789" s="192"/>
      <c r="N789" s="192"/>
      <c r="O789" s="192"/>
      <c r="P789" s="196" t="s">
        <v>5097</v>
      </c>
      <c r="Q789" s="192"/>
      <c r="R789" s="192" t="s">
        <v>2467</v>
      </c>
      <c r="S789" s="192"/>
      <c r="T789" s="192"/>
      <c r="U789" s="192"/>
      <c r="V789" s="192"/>
      <c r="W789" s="192"/>
      <c r="X789" s="192"/>
      <c r="Y789" s="192"/>
      <c r="Z789" s="192"/>
      <c r="AA789" s="192"/>
      <c r="BM789" s="90" t="s">
        <v>2695</v>
      </c>
    </row>
    <row r="790" spans="1:71">
      <c r="A790" s="192">
        <v>789</v>
      </c>
      <c r="B790" s="193">
        <v>11503</v>
      </c>
      <c r="C790" s="193">
        <v>4</v>
      </c>
      <c r="D790" s="193" t="s">
        <v>56</v>
      </c>
      <c r="E790" s="198">
        <v>45112</v>
      </c>
      <c r="F790" s="193" t="s">
        <v>4679</v>
      </c>
      <c r="G790" s="192"/>
      <c r="H790" s="192"/>
      <c r="I790" s="192"/>
      <c r="J790" s="192"/>
      <c r="K790" s="192"/>
      <c r="L790" s="192"/>
      <c r="M790" s="192"/>
      <c r="N790" s="192"/>
      <c r="O790" s="192"/>
      <c r="P790" s="196" t="s">
        <v>5098</v>
      </c>
      <c r="Q790" s="192"/>
      <c r="R790" s="192" t="s">
        <v>164</v>
      </c>
      <c r="S790" s="192"/>
      <c r="T790" s="192"/>
      <c r="U790" s="192"/>
      <c r="V790" s="192"/>
      <c r="W790" s="192"/>
      <c r="X790" s="192"/>
      <c r="Y790" s="192"/>
      <c r="Z790" s="192"/>
      <c r="AA790" s="192"/>
      <c r="BM790" s="90" t="s">
        <v>1367</v>
      </c>
    </row>
    <row r="791" spans="1:71">
      <c r="A791" s="192">
        <v>790</v>
      </c>
      <c r="B791" s="193">
        <v>11515</v>
      </c>
      <c r="C791" s="193">
        <v>4</v>
      </c>
      <c r="D791" s="193" t="s">
        <v>56</v>
      </c>
      <c r="E791" s="198">
        <v>45111</v>
      </c>
      <c r="F791" s="193" t="s">
        <v>4679</v>
      </c>
      <c r="G791" s="192"/>
      <c r="H791" s="192"/>
      <c r="I791" s="192"/>
      <c r="J791" s="192"/>
      <c r="K791" s="192"/>
      <c r="L791" s="192"/>
      <c r="M791" s="192"/>
      <c r="N791" s="192"/>
      <c r="O791" s="192"/>
      <c r="P791" s="196" t="s">
        <v>4604</v>
      </c>
      <c r="Q791" s="192"/>
      <c r="R791" s="192" t="s">
        <v>86</v>
      </c>
      <c r="S791" s="192"/>
      <c r="T791" s="192"/>
      <c r="U791" s="192"/>
      <c r="V791" s="192"/>
      <c r="W791" s="192"/>
      <c r="X791" s="192"/>
      <c r="Y791" s="192"/>
      <c r="Z791" s="192"/>
      <c r="AA791" s="192"/>
    </row>
    <row r="792" spans="1:71">
      <c r="A792" s="192">
        <v>791</v>
      </c>
      <c r="B792" s="193">
        <v>11583</v>
      </c>
      <c r="C792" s="193">
        <v>5</v>
      </c>
      <c r="D792" s="193" t="s">
        <v>51</v>
      </c>
      <c r="E792" s="198">
        <v>45111</v>
      </c>
      <c r="F792" s="193" t="s">
        <v>4679</v>
      </c>
      <c r="G792" s="192"/>
      <c r="H792" s="192"/>
      <c r="I792" s="192"/>
      <c r="J792" s="192"/>
      <c r="K792" s="192"/>
      <c r="L792" s="192"/>
      <c r="M792" s="192"/>
      <c r="N792" s="192"/>
      <c r="O792" s="192"/>
      <c r="P792" s="196" t="s">
        <v>4605</v>
      </c>
      <c r="Q792" s="192"/>
      <c r="R792" s="192" t="s">
        <v>86</v>
      </c>
      <c r="S792" s="192"/>
      <c r="T792" s="192"/>
      <c r="U792" s="192"/>
      <c r="V792" s="192"/>
      <c r="W792" s="192"/>
      <c r="X792" s="192"/>
      <c r="Y792" s="192"/>
      <c r="Z792" s="192"/>
      <c r="AA792" s="192"/>
    </row>
    <row r="793" spans="1:71" ht="28.8">
      <c r="A793" s="192">
        <v>792</v>
      </c>
      <c r="B793" s="193">
        <v>104050760</v>
      </c>
      <c r="C793" s="193">
        <v>3</v>
      </c>
      <c r="D793" s="193" t="s">
        <v>56</v>
      </c>
      <c r="E793" s="198">
        <v>45111</v>
      </c>
      <c r="F793" s="193" t="s">
        <v>4679</v>
      </c>
      <c r="G793" s="192"/>
      <c r="H793" s="192"/>
      <c r="I793" s="192"/>
      <c r="J793" s="192"/>
      <c r="K793" s="192"/>
      <c r="L793" s="192"/>
      <c r="M793" s="192"/>
      <c r="N793" s="192"/>
      <c r="O793" s="192"/>
      <c r="P793" s="196" t="s">
        <v>5782</v>
      </c>
      <c r="Q793" s="192"/>
      <c r="R793" s="192" t="s">
        <v>507</v>
      </c>
      <c r="S793" s="192" t="s">
        <v>2467</v>
      </c>
      <c r="T793" s="192"/>
      <c r="U793" s="192"/>
      <c r="V793" s="192"/>
      <c r="W793" s="192"/>
      <c r="X793" s="192"/>
      <c r="Y793" s="192"/>
      <c r="Z793" s="192"/>
      <c r="AA793" s="192"/>
      <c r="BM793" s="90" t="s">
        <v>3575</v>
      </c>
      <c r="BN793" s="90" t="s">
        <v>2695</v>
      </c>
    </row>
    <row r="794" spans="1:71" ht="28.8">
      <c r="A794" s="192">
        <v>793</v>
      </c>
      <c r="B794" s="193">
        <v>113379051</v>
      </c>
      <c r="C794" s="193">
        <v>4</v>
      </c>
      <c r="D794" s="193" t="s">
        <v>56</v>
      </c>
      <c r="E794" s="198">
        <v>45111</v>
      </c>
      <c r="F794" s="193" t="s">
        <v>4686</v>
      </c>
      <c r="G794" s="192"/>
      <c r="H794" s="192"/>
      <c r="I794" s="192"/>
      <c r="J794" s="192"/>
      <c r="K794" s="192"/>
      <c r="L794" s="192"/>
      <c r="M794" s="192"/>
      <c r="N794" s="192"/>
      <c r="O794" s="192"/>
      <c r="P794" s="196" t="s">
        <v>5099</v>
      </c>
      <c r="Q794" s="192"/>
      <c r="R794" s="192" t="s">
        <v>2467</v>
      </c>
      <c r="S794" s="192"/>
      <c r="T794" s="192"/>
      <c r="U794" s="192"/>
      <c r="V794" s="192"/>
      <c r="W794" s="192"/>
      <c r="X794" s="192"/>
      <c r="Y794" s="192"/>
      <c r="Z794" s="192"/>
      <c r="AA794" s="192"/>
      <c r="BM794" s="90" t="s">
        <v>2686</v>
      </c>
    </row>
    <row r="795" spans="1:71">
      <c r="A795" s="192">
        <v>794</v>
      </c>
      <c r="B795" s="193">
        <v>113460554</v>
      </c>
      <c r="C795" s="193">
        <v>5</v>
      </c>
      <c r="D795" s="193" t="s">
        <v>51</v>
      </c>
      <c r="E795" s="198">
        <v>45111</v>
      </c>
      <c r="F795" s="193" t="s">
        <v>4679</v>
      </c>
      <c r="G795" s="192"/>
      <c r="H795" s="192"/>
      <c r="I795" s="192"/>
      <c r="J795" s="192"/>
      <c r="K795" s="192"/>
      <c r="L795" s="192"/>
      <c r="M795" s="192"/>
      <c r="N795" s="192"/>
      <c r="O795" s="192"/>
      <c r="P795" s="196" t="s">
        <v>4608</v>
      </c>
      <c r="Q795" s="192"/>
      <c r="R795" s="192" t="s">
        <v>86</v>
      </c>
      <c r="S795" s="192"/>
      <c r="T795" s="192"/>
      <c r="U795" s="192"/>
      <c r="V795" s="192"/>
      <c r="W795" s="192"/>
      <c r="X795" s="192"/>
      <c r="Y795" s="192"/>
      <c r="Z795" s="192"/>
      <c r="AA795" s="192"/>
    </row>
    <row r="796" spans="1:71" ht="43.2">
      <c r="A796" s="192">
        <v>795</v>
      </c>
      <c r="B796" s="193">
        <v>113508774</v>
      </c>
      <c r="C796" s="193">
        <v>4</v>
      </c>
      <c r="D796" s="193" t="s">
        <v>51</v>
      </c>
      <c r="E796" s="198">
        <v>45111</v>
      </c>
      <c r="F796" s="193" t="s">
        <v>4679</v>
      </c>
      <c r="G796" s="192"/>
      <c r="H796" s="192"/>
      <c r="I796" s="192"/>
      <c r="J796" s="192"/>
      <c r="K796" s="192"/>
      <c r="L796" s="192"/>
      <c r="M796" s="192"/>
      <c r="N796" s="192"/>
      <c r="O796" s="192"/>
      <c r="P796" s="196" t="s">
        <v>5100</v>
      </c>
      <c r="Q796" s="192"/>
      <c r="R796" s="192" t="s">
        <v>151</v>
      </c>
      <c r="S796" s="192"/>
      <c r="T796" s="192"/>
      <c r="U796" s="192"/>
      <c r="V796" s="192"/>
      <c r="W796" s="192"/>
      <c r="X796" s="192"/>
      <c r="Y796" s="192"/>
      <c r="Z796" s="192"/>
      <c r="AA796" s="192"/>
      <c r="BM796" s="90" t="s">
        <v>848</v>
      </c>
    </row>
    <row r="797" spans="1:71" ht="57.6">
      <c r="A797" s="192">
        <v>796</v>
      </c>
      <c r="B797" s="193">
        <v>118388040</v>
      </c>
      <c r="C797" s="193">
        <v>1</v>
      </c>
      <c r="D797" s="193" t="s">
        <v>56</v>
      </c>
      <c r="E797" s="198">
        <v>45111</v>
      </c>
      <c r="F797" s="193" t="s">
        <v>4681</v>
      </c>
      <c r="G797" s="192"/>
      <c r="H797" s="192"/>
      <c r="I797" s="192"/>
      <c r="J797" s="192"/>
      <c r="K797" s="192"/>
      <c r="L797" s="192"/>
      <c r="M797" s="192"/>
      <c r="N797" s="192"/>
      <c r="O797" s="192"/>
      <c r="P797" s="196" t="s">
        <v>5101</v>
      </c>
      <c r="Q797" s="192"/>
      <c r="R797" s="192" t="s">
        <v>174</v>
      </c>
      <c r="S797" s="192" t="s">
        <v>507</v>
      </c>
      <c r="T797" s="192" t="s">
        <v>164</v>
      </c>
      <c r="U797" s="192"/>
      <c r="V797" s="192"/>
      <c r="W797" s="192"/>
      <c r="X797" s="192"/>
      <c r="Y797" s="192"/>
      <c r="Z797" s="192"/>
      <c r="AA797" s="192"/>
      <c r="BM797" s="90" t="s">
        <v>1777</v>
      </c>
      <c r="BN797" s="90" t="s">
        <v>3575</v>
      </c>
      <c r="BO797" s="90" t="s">
        <v>3463</v>
      </c>
      <c r="BP797" s="90" t="s">
        <v>216</v>
      </c>
      <c r="BQ797" s="90" t="s">
        <v>1410</v>
      </c>
    </row>
    <row r="798" spans="1:71" ht="28.8">
      <c r="A798" s="192">
        <v>797</v>
      </c>
      <c r="B798" s="193">
        <v>122470909</v>
      </c>
      <c r="C798" s="193">
        <v>5</v>
      </c>
      <c r="D798" s="193" t="s">
        <v>51</v>
      </c>
      <c r="E798" s="198">
        <v>45111</v>
      </c>
      <c r="F798" s="193" t="s">
        <v>4679</v>
      </c>
      <c r="G798" s="192"/>
      <c r="H798" s="192"/>
      <c r="I798" s="192"/>
      <c r="J798" s="192"/>
      <c r="K798" s="192"/>
      <c r="L798" s="192"/>
      <c r="M798" s="192"/>
      <c r="N798" s="192"/>
      <c r="O798" s="192"/>
      <c r="P798" s="196" t="s">
        <v>5102</v>
      </c>
      <c r="Q798" s="192"/>
      <c r="R798" s="192" t="s">
        <v>671</v>
      </c>
      <c r="S798" s="192" t="s">
        <v>155</v>
      </c>
      <c r="T798" s="192"/>
      <c r="U798" s="192"/>
      <c r="V798" s="192"/>
      <c r="W798" s="192"/>
      <c r="X798" s="192"/>
      <c r="Y798" s="192"/>
      <c r="Z798" s="192"/>
      <c r="AA798" s="192"/>
      <c r="BM798" s="90" t="s">
        <v>2527</v>
      </c>
      <c r="BN798" s="90" t="s">
        <v>2804</v>
      </c>
    </row>
    <row r="799" spans="1:71">
      <c r="A799" s="192">
        <v>798</v>
      </c>
      <c r="B799" s="193">
        <v>122470909</v>
      </c>
      <c r="C799" s="193">
        <v>4</v>
      </c>
      <c r="D799" s="193" t="s">
        <v>51</v>
      </c>
      <c r="E799" s="198">
        <v>45111</v>
      </c>
      <c r="F799" s="193" t="s">
        <v>4679</v>
      </c>
      <c r="G799" s="192"/>
      <c r="H799" s="192"/>
      <c r="I799" s="192"/>
      <c r="J799" s="192"/>
      <c r="K799" s="192"/>
      <c r="L799" s="192"/>
      <c r="M799" s="192"/>
      <c r="N799" s="192"/>
      <c r="O799" s="192"/>
      <c r="P799" s="196" t="s">
        <v>5536</v>
      </c>
      <c r="Q799" s="192"/>
      <c r="R799" s="192" t="s">
        <v>655</v>
      </c>
      <c r="S799" s="192"/>
      <c r="T799" s="192"/>
      <c r="U799" s="192"/>
      <c r="V799" s="192"/>
      <c r="W799" s="192"/>
      <c r="X799" s="192"/>
      <c r="Y799" s="192"/>
      <c r="Z799" s="192"/>
      <c r="AA799" s="192"/>
      <c r="BM799" s="90" t="s">
        <v>3324</v>
      </c>
    </row>
    <row r="800" spans="1:71" ht="28.8">
      <c r="A800" s="192">
        <v>799</v>
      </c>
      <c r="B800" s="193">
        <v>131104622</v>
      </c>
      <c r="C800" s="193">
        <v>3</v>
      </c>
      <c r="D800" s="193" t="s">
        <v>56</v>
      </c>
      <c r="E800" s="198">
        <v>45111</v>
      </c>
      <c r="F800" s="193" t="s">
        <v>4679</v>
      </c>
      <c r="G800" s="192"/>
      <c r="H800" s="192"/>
      <c r="I800" s="192"/>
      <c r="J800" s="192"/>
      <c r="K800" s="192"/>
      <c r="L800" s="192"/>
      <c r="M800" s="192"/>
      <c r="N800" s="192"/>
      <c r="O800" s="192"/>
      <c r="P800" s="196" t="s">
        <v>5103</v>
      </c>
      <c r="Q800" s="192"/>
      <c r="R800" s="192" t="s">
        <v>551</v>
      </c>
      <c r="S800" s="192" t="s">
        <v>164</v>
      </c>
      <c r="T800" s="192"/>
      <c r="U800" s="192"/>
      <c r="V800" s="192"/>
      <c r="W800" s="192"/>
      <c r="X800" s="192"/>
      <c r="Y800" s="192"/>
      <c r="Z800" s="192"/>
      <c r="AA800" s="192"/>
      <c r="BM800" s="90" t="s">
        <v>2148</v>
      </c>
      <c r="BN800" s="90" t="s">
        <v>2151</v>
      </c>
      <c r="BO800" s="90" t="s">
        <v>2795</v>
      </c>
    </row>
    <row r="801" spans="1:70" ht="28.8">
      <c r="A801" s="192">
        <v>800</v>
      </c>
      <c r="B801" s="193">
        <v>131104622</v>
      </c>
      <c r="C801" s="193">
        <v>1</v>
      </c>
      <c r="D801" s="193" t="s">
        <v>56</v>
      </c>
      <c r="E801" s="198">
        <v>45111</v>
      </c>
      <c r="F801" s="193" t="s">
        <v>4679</v>
      </c>
      <c r="G801" s="192"/>
      <c r="H801" s="192"/>
      <c r="I801" s="192"/>
      <c r="J801" s="192"/>
      <c r="K801" s="192"/>
      <c r="L801" s="192"/>
      <c r="M801" s="192"/>
      <c r="N801" s="192"/>
      <c r="O801" s="192"/>
      <c r="P801" s="196" t="s">
        <v>5755</v>
      </c>
      <c r="Q801" s="192"/>
      <c r="R801" s="192" t="s">
        <v>162</v>
      </c>
      <c r="S801" s="192" t="s">
        <v>2467</v>
      </c>
      <c r="T801" s="192"/>
      <c r="U801" s="192"/>
      <c r="V801" s="192"/>
      <c r="W801" s="192"/>
      <c r="X801" s="192"/>
      <c r="Y801" s="192"/>
      <c r="Z801" s="192"/>
      <c r="AA801" s="192"/>
      <c r="BM801" s="90" t="s">
        <v>1953</v>
      </c>
      <c r="BN801" s="90" t="s">
        <v>2695</v>
      </c>
    </row>
    <row r="802" spans="1:70" ht="57.6">
      <c r="A802" s="192">
        <v>801</v>
      </c>
      <c r="B802" s="193">
        <v>131106049</v>
      </c>
      <c r="C802" s="193">
        <v>3</v>
      </c>
      <c r="D802" s="193" t="s">
        <v>51</v>
      </c>
      <c r="E802" s="198">
        <v>45111</v>
      </c>
      <c r="F802" s="193" t="s">
        <v>4679</v>
      </c>
      <c r="G802" s="192"/>
      <c r="H802" s="192"/>
      <c r="I802" s="192"/>
      <c r="J802" s="192"/>
      <c r="K802" s="192"/>
      <c r="L802" s="192"/>
      <c r="M802" s="192"/>
      <c r="N802" s="192"/>
      <c r="O802" s="192"/>
      <c r="P802" s="196" t="s">
        <v>5104</v>
      </c>
      <c r="Q802" s="192"/>
      <c r="R802" s="192" t="s">
        <v>3</v>
      </c>
      <c r="S802" s="192" t="s">
        <v>655</v>
      </c>
      <c r="T802" s="192" t="s">
        <v>2467</v>
      </c>
      <c r="U802" s="192"/>
      <c r="V802" s="192"/>
      <c r="W802" s="192"/>
      <c r="X802" s="192"/>
      <c r="Y802" s="192"/>
      <c r="Z802" s="192"/>
      <c r="AA802" s="192"/>
      <c r="BM802" s="90" t="s">
        <v>1228</v>
      </c>
      <c r="BN802" s="90" t="s">
        <v>1774</v>
      </c>
      <c r="BO802" s="90" t="s">
        <v>2695</v>
      </c>
    </row>
    <row r="803" spans="1:70" ht="43.2">
      <c r="A803" s="192">
        <v>802</v>
      </c>
      <c r="B803" s="193">
        <v>131607939</v>
      </c>
      <c r="C803" s="193">
        <v>1</v>
      </c>
      <c r="D803" s="193" t="s">
        <v>56</v>
      </c>
      <c r="E803" s="198">
        <v>45111</v>
      </c>
      <c r="F803" s="193" t="s">
        <v>4686</v>
      </c>
      <c r="G803" s="192"/>
      <c r="H803" s="192"/>
      <c r="I803" s="192"/>
      <c r="J803" s="192"/>
      <c r="K803" s="192"/>
      <c r="L803" s="192"/>
      <c r="M803" s="192"/>
      <c r="N803" s="192"/>
      <c r="O803" s="192"/>
      <c r="P803" s="196" t="s">
        <v>5105</v>
      </c>
      <c r="Q803" s="192"/>
      <c r="R803" s="192" t="s">
        <v>174</v>
      </c>
      <c r="S803" s="192" t="s">
        <v>507</v>
      </c>
      <c r="T803" s="192"/>
      <c r="U803" s="192"/>
      <c r="V803" s="192"/>
      <c r="W803" s="192"/>
      <c r="X803" s="192"/>
      <c r="Y803" s="192"/>
      <c r="Z803" s="192"/>
      <c r="AA803" s="192"/>
      <c r="BM803" s="90" t="s">
        <v>1777</v>
      </c>
      <c r="BN803" s="90" t="s">
        <v>3575</v>
      </c>
    </row>
    <row r="804" spans="1:70">
      <c r="A804" s="192">
        <v>803</v>
      </c>
      <c r="B804" s="193">
        <v>136293685</v>
      </c>
      <c r="C804" s="193">
        <v>4</v>
      </c>
      <c r="D804" s="193" t="s">
        <v>56</v>
      </c>
      <c r="E804" s="198">
        <v>45111</v>
      </c>
      <c r="F804" s="193" t="s">
        <v>4680</v>
      </c>
      <c r="G804" s="192"/>
      <c r="H804" s="192"/>
      <c r="I804" s="192"/>
      <c r="J804" s="192"/>
      <c r="K804" s="192"/>
      <c r="L804" s="192"/>
      <c r="M804" s="192"/>
      <c r="N804" s="192"/>
      <c r="O804" s="192"/>
      <c r="P804" s="196" t="s">
        <v>5665</v>
      </c>
      <c r="Q804" s="192"/>
      <c r="R804" s="192" t="s">
        <v>86</v>
      </c>
      <c r="S804" s="192"/>
      <c r="T804" s="192"/>
      <c r="U804" s="192"/>
      <c r="V804" s="192"/>
      <c r="W804" s="192"/>
      <c r="X804" s="192"/>
      <c r="Y804" s="192"/>
      <c r="Z804" s="192"/>
      <c r="AA804" s="192"/>
    </row>
    <row r="805" spans="1:70">
      <c r="A805" s="192">
        <v>804</v>
      </c>
      <c r="B805" s="193">
        <v>136293685</v>
      </c>
      <c r="C805" s="193">
        <v>3</v>
      </c>
      <c r="D805" s="193" t="s">
        <v>56</v>
      </c>
      <c r="E805" s="198">
        <v>45111</v>
      </c>
      <c r="F805" s="193" t="s">
        <v>4680</v>
      </c>
      <c r="G805" s="192"/>
      <c r="H805" s="192"/>
      <c r="I805" s="192"/>
      <c r="J805" s="192"/>
      <c r="K805" s="192"/>
      <c r="L805" s="192"/>
      <c r="M805" s="192"/>
      <c r="N805" s="192"/>
      <c r="O805" s="192"/>
      <c r="P805" s="196" t="s">
        <v>5106</v>
      </c>
      <c r="Q805" s="192"/>
      <c r="R805" s="192" t="s">
        <v>507</v>
      </c>
      <c r="S805" s="192"/>
      <c r="T805" s="192"/>
      <c r="U805" s="192"/>
      <c r="V805" s="192"/>
      <c r="W805" s="192"/>
      <c r="X805" s="192"/>
      <c r="Y805" s="192"/>
      <c r="Z805" s="192"/>
      <c r="AA805" s="192"/>
      <c r="BM805" s="90" t="s">
        <v>3575</v>
      </c>
    </row>
    <row r="806" spans="1:70" ht="86.4">
      <c r="A806" s="192">
        <v>805</v>
      </c>
      <c r="B806" s="193">
        <v>136293685</v>
      </c>
      <c r="C806" s="193">
        <v>3</v>
      </c>
      <c r="D806" s="193" t="s">
        <v>56</v>
      </c>
      <c r="E806" s="198">
        <v>45111</v>
      </c>
      <c r="F806" s="193" t="s">
        <v>4680</v>
      </c>
      <c r="G806" s="192"/>
      <c r="H806" s="192"/>
      <c r="I806" s="192"/>
      <c r="J806" s="192"/>
      <c r="K806" s="192"/>
      <c r="L806" s="192"/>
      <c r="M806" s="192"/>
      <c r="N806" s="192"/>
      <c r="O806" s="192"/>
      <c r="P806" s="196" t="s">
        <v>5783</v>
      </c>
      <c r="Q806" s="192"/>
      <c r="R806" s="192" t="s">
        <v>151</v>
      </c>
      <c r="S806" s="192" t="s">
        <v>174</v>
      </c>
      <c r="T806" s="192" t="s">
        <v>165</v>
      </c>
      <c r="U806" s="192" t="s">
        <v>507</v>
      </c>
      <c r="V806" s="192" t="s">
        <v>164</v>
      </c>
      <c r="W806" s="192"/>
      <c r="X806" s="192"/>
      <c r="Y806" s="192"/>
      <c r="Z806" s="192"/>
      <c r="AA806" s="192"/>
      <c r="BM806" s="90" t="s">
        <v>1041</v>
      </c>
      <c r="BN806" s="90" t="s">
        <v>1777</v>
      </c>
      <c r="BO806" s="90" t="s">
        <v>2017</v>
      </c>
      <c r="BP806" s="90" t="s">
        <v>3575</v>
      </c>
      <c r="BQ806" s="90" t="s">
        <v>3463</v>
      </c>
      <c r="BR806" s="90" t="s">
        <v>216</v>
      </c>
    </row>
    <row r="807" spans="1:70">
      <c r="A807" s="192">
        <v>806</v>
      </c>
      <c r="B807" s="193">
        <v>136680089</v>
      </c>
      <c r="C807" s="193">
        <v>4</v>
      </c>
      <c r="D807" s="193" t="s">
        <v>51</v>
      </c>
      <c r="E807" s="198">
        <v>45111</v>
      </c>
      <c r="F807" s="193" t="s">
        <v>4687</v>
      </c>
      <c r="G807" s="192"/>
      <c r="H807" s="192"/>
      <c r="I807" s="192"/>
      <c r="J807" s="192"/>
      <c r="K807" s="192"/>
      <c r="L807" s="192"/>
      <c r="M807" s="192"/>
      <c r="N807" s="192"/>
      <c r="O807" s="192"/>
      <c r="P807" s="196" t="s">
        <v>4617</v>
      </c>
      <c r="Q807" s="192"/>
      <c r="R807" s="192" t="s">
        <v>86</v>
      </c>
      <c r="S807" s="192"/>
      <c r="T807" s="192"/>
      <c r="U807" s="192"/>
      <c r="V807" s="192"/>
      <c r="W807" s="192"/>
      <c r="X807" s="192"/>
      <c r="Y807" s="192"/>
      <c r="Z807" s="192"/>
      <c r="AA807" s="192"/>
    </row>
    <row r="808" spans="1:70" ht="43.2">
      <c r="A808" s="192">
        <v>807</v>
      </c>
      <c r="B808" s="193">
        <v>20000754</v>
      </c>
      <c r="C808" s="193">
        <v>3</v>
      </c>
      <c r="D808" s="193" t="s">
        <v>56</v>
      </c>
      <c r="E808" s="198">
        <v>45111</v>
      </c>
      <c r="F808" s="193" t="s">
        <v>4681</v>
      </c>
      <c r="G808" s="192"/>
      <c r="H808" s="192"/>
      <c r="I808" s="192"/>
      <c r="J808" s="192"/>
      <c r="K808" s="192"/>
      <c r="L808" s="192"/>
      <c r="M808" s="192"/>
      <c r="N808" s="192"/>
      <c r="O808" s="192"/>
      <c r="P808" s="196" t="s">
        <v>5537</v>
      </c>
      <c r="Q808" s="192"/>
      <c r="R808" s="192" t="s">
        <v>164</v>
      </c>
      <c r="S808" s="192"/>
      <c r="T808" s="192"/>
      <c r="U808" s="192"/>
      <c r="V808" s="192"/>
      <c r="W808" s="192"/>
      <c r="X808" s="192"/>
      <c r="Y808" s="192"/>
      <c r="Z808" s="192"/>
      <c r="AA808" s="192"/>
      <c r="BM808" s="90" t="s">
        <v>2797</v>
      </c>
    </row>
    <row r="809" spans="1:70" ht="28.8">
      <c r="A809" s="192">
        <v>808</v>
      </c>
      <c r="B809" s="193">
        <v>20000760</v>
      </c>
      <c r="C809" s="193">
        <v>4</v>
      </c>
      <c r="D809" s="193" t="s">
        <v>51</v>
      </c>
      <c r="E809" s="198">
        <v>45111</v>
      </c>
      <c r="F809" s="193" t="s">
        <v>4681</v>
      </c>
      <c r="G809" s="192"/>
      <c r="H809" s="192"/>
      <c r="I809" s="192"/>
      <c r="J809" s="192"/>
      <c r="K809" s="192"/>
      <c r="L809" s="192"/>
      <c r="M809" s="192"/>
      <c r="N809" s="192"/>
      <c r="O809" s="192"/>
      <c r="P809" s="196" t="s">
        <v>5107</v>
      </c>
      <c r="Q809" s="192"/>
      <c r="R809" s="192" t="s">
        <v>151</v>
      </c>
      <c r="S809" s="192"/>
      <c r="T809" s="192"/>
      <c r="U809" s="192"/>
      <c r="V809" s="192"/>
      <c r="W809" s="192"/>
      <c r="X809" s="192"/>
      <c r="Y809" s="192"/>
      <c r="Z809" s="192"/>
      <c r="AA809" s="192"/>
      <c r="BM809" s="90" t="s">
        <v>964</v>
      </c>
    </row>
    <row r="810" spans="1:70">
      <c r="A810" s="192">
        <v>809</v>
      </c>
      <c r="B810" s="193">
        <v>200268175</v>
      </c>
      <c r="C810" s="193">
        <v>1</v>
      </c>
      <c r="D810" s="193" t="s">
        <v>56</v>
      </c>
      <c r="E810" s="198">
        <v>45111</v>
      </c>
      <c r="F810" s="193" t="s">
        <v>4682</v>
      </c>
      <c r="G810" s="192"/>
      <c r="H810" s="192"/>
      <c r="I810" s="192"/>
      <c r="J810" s="192"/>
      <c r="K810" s="192"/>
      <c r="L810" s="192"/>
      <c r="M810" s="192"/>
      <c r="N810" s="192"/>
      <c r="O810" s="192"/>
      <c r="P810" s="196" t="s">
        <v>5628</v>
      </c>
      <c r="Q810" s="192"/>
      <c r="R810" s="192" t="s">
        <v>548</v>
      </c>
      <c r="S810" s="192"/>
      <c r="T810" s="192"/>
      <c r="U810" s="192"/>
      <c r="V810" s="192"/>
      <c r="W810" s="192"/>
      <c r="X810" s="192"/>
      <c r="Y810" s="192"/>
      <c r="Z810" s="192"/>
      <c r="AA810" s="192"/>
      <c r="BM810" s="90" t="s">
        <v>5596</v>
      </c>
    </row>
    <row r="811" spans="1:70" ht="86.4">
      <c r="A811" s="192">
        <v>810</v>
      </c>
      <c r="B811" s="193">
        <v>200541490</v>
      </c>
      <c r="C811" s="193">
        <v>1</v>
      </c>
      <c r="D811" s="193" t="s">
        <v>56</v>
      </c>
      <c r="E811" s="198">
        <v>45111</v>
      </c>
      <c r="F811" s="193" t="s">
        <v>4682</v>
      </c>
      <c r="G811" s="192"/>
      <c r="H811" s="192"/>
      <c r="I811" s="192"/>
      <c r="J811" s="192"/>
      <c r="K811" s="192"/>
      <c r="L811" s="192"/>
      <c r="M811" s="192"/>
      <c r="N811" s="192"/>
      <c r="O811" s="192"/>
      <c r="P811" s="196" t="s">
        <v>5538</v>
      </c>
      <c r="Q811" s="192"/>
      <c r="R811" s="192" t="s">
        <v>154</v>
      </c>
      <c r="S811" s="192" t="s">
        <v>155</v>
      </c>
      <c r="T811" s="192" t="s">
        <v>507</v>
      </c>
      <c r="U811" s="192" t="s">
        <v>164</v>
      </c>
      <c r="V811" s="192" t="s">
        <v>655</v>
      </c>
      <c r="W811" s="192"/>
      <c r="X811" s="192"/>
      <c r="Y811" s="192"/>
      <c r="Z811" s="192"/>
      <c r="AA811" s="192"/>
      <c r="BM811" s="90" t="s">
        <v>3498</v>
      </c>
      <c r="BN811" s="90" t="s">
        <v>3012</v>
      </c>
      <c r="BO811" s="90" t="s">
        <v>3575</v>
      </c>
      <c r="BP811" s="90" t="s">
        <v>1412</v>
      </c>
      <c r="BQ811" s="90" t="s">
        <v>3324</v>
      </c>
    </row>
    <row r="812" spans="1:70">
      <c r="A812" s="192">
        <v>811</v>
      </c>
      <c r="B812" s="193">
        <v>200884070</v>
      </c>
      <c r="C812" s="193">
        <v>1</v>
      </c>
      <c r="D812" s="193" t="s">
        <v>56</v>
      </c>
      <c r="E812" s="198">
        <v>45111</v>
      </c>
      <c r="F812" s="193" t="s">
        <v>4679</v>
      </c>
      <c r="G812" s="192"/>
      <c r="H812" s="192"/>
      <c r="I812" s="192"/>
      <c r="J812" s="192"/>
      <c r="K812" s="192"/>
      <c r="L812" s="192"/>
      <c r="M812" s="192"/>
      <c r="N812" s="192"/>
      <c r="O812" s="192"/>
      <c r="P812" s="196" t="s">
        <v>5108</v>
      </c>
      <c r="Q812" s="192"/>
      <c r="R812" s="192" t="s">
        <v>151</v>
      </c>
      <c r="S812" s="192" t="s">
        <v>551</v>
      </c>
      <c r="T812" s="192"/>
      <c r="U812" s="192"/>
      <c r="V812" s="192"/>
      <c r="W812" s="192"/>
      <c r="X812" s="192"/>
      <c r="Y812" s="192"/>
      <c r="Z812" s="192"/>
      <c r="AA812" s="192"/>
      <c r="BM812" s="90" t="s">
        <v>1034</v>
      </c>
      <c r="BN812" s="90" t="s">
        <v>2162</v>
      </c>
    </row>
    <row r="813" spans="1:70">
      <c r="A813" s="192">
        <v>812</v>
      </c>
      <c r="B813" s="193">
        <v>200884070</v>
      </c>
      <c r="C813" s="193">
        <v>4</v>
      </c>
      <c r="D813" s="193" t="s">
        <v>56</v>
      </c>
      <c r="E813" s="198">
        <v>45111</v>
      </c>
      <c r="F813" s="193" t="s">
        <v>4679</v>
      </c>
      <c r="G813" s="192"/>
      <c r="H813" s="192"/>
      <c r="I813" s="192"/>
      <c r="J813" s="192"/>
      <c r="K813" s="192"/>
      <c r="L813" s="192"/>
      <c r="M813" s="192"/>
      <c r="N813" s="192"/>
      <c r="O813" s="192"/>
      <c r="P813" s="196" t="s">
        <v>5629</v>
      </c>
      <c r="Q813" s="192"/>
      <c r="R813" s="192" t="s">
        <v>671</v>
      </c>
      <c r="S813" s="192"/>
      <c r="T813" s="192"/>
      <c r="U813" s="192"/>
      <c r="V813" s="192"/>
      <c r="W813" s="192"/>
      <c r="X813" s="192"/>
      <c r="Y813" s="192"/>
      <c r="Z813" s="192"/>
      <c r="AA813" s="192"/>
      <c r="BM813" s="90" t="s">
        <v>5597</v>
      </c>
    </row>
    <row r="814" spans="1:70">
      <c r="A814" s="192">
        <v>813</v>
      </c>
      <c r="B814" s="193">
        <v>200884070</v>
      </c>
      <c r="C814" s="193">
        <v>1</v>
      </c>
      <c r="D814" s="193" t="s">
        <v>56</v>
      </c>
      <c r="E814" s="198">
        <v>45111</v>
      </c>
      <c r="F814" s="193" t="s">
        <v>4679</v>
      </c>
      <c r="G814" s="192"/>
      <c r="H814" s="192"/>
      <c r="I814" s="192"/>
      <c r="J814" s="192"/>
      <c r="K814" s="192"/>
      <c r="L814" s="192"/>
      <c r="M814" s="192"/>
      <c r="N814" s="192"/>
      <c r="O814" s="192"/>
      <c r="P814" s="196" t="s">
        <v>5539</v>
      </c>
      <c r="Q814" s="192"/>
      <c r="R814" s="192" t="s">
        <v>154</v>
      </c>
      <c r="S814" s="192" t="s">
        <v>671</v>
      </c>
      <c r="T814" s="192"/>
      <c r="U814" s="192"/>
      <c r="V814" s="192"/>
      <c r="W814" s="192"/>
      <c r="X814" s="192"/>
      <c r="Y814" s="192"/>
      <c r="Z814" s="192"/>
      <c r="AA814" s="192"/>
      <c r="BM814" s="90" t="s">
        <v>506</v>
      </c>
      <c r="BN814" s="90" t="s">
        <v>2607</v>
      </c>
    </row>
    <row r="815" spans="1:70" ht="28.8">
      <c r="A815" s="192">
        <v>814</v>
      </c>
      <c r="B815" s="193">
        <v>40000154</v>
      </c>
      <c r="C815" s="193">
        <v>1</v>
      </c>
      <c r="D815" s="193" t="s">
        <v>56</v>
      </c>
      <c r="E815" s="198">
        <v>45111</v>
      </c>
      <c r="F815" s="193" t="s">
        <v>4679</v>
      </c>
      <c r="G815" s="192"/>
      <c r="H815" s="192"/>
      <c r="I815" s="192"/>
      <c r="J815" s="192"/>
      <c r="K815" s="192"/>
      <c r="L815" s="192"/>
      <c r="M815" s="192"/>
      <c r="N815" s="192"/>
      <c r="O815" s="192"/>
      <c r="P815" s="196" t="s">
        <v>5540</v>
      </c>
      <c r="Q815" s="192"/>
      <c r="R815" s="192" t="s">
        <v>671</v>
      </c>
      <c r="S815" s="192"/>
      <c r="T815" s="192"/>
      <c r="U815" s="192"/>
      <c r="V815" s="192"/>
      <c r="W815" s="192"/>
      <c r="X815" s="192"/>
      <c r="Y815" s="192"/>
      <c r="Z815" s="192"/>
      <c r="AA815" s="192"/>
      <c r="BM815" s="90" t="s">
        <v>2608</v>
      </c>
    </row>
    <row r="816" spans="1:70" ht="28.8">
      <c r="A816" s="192">
        <v>815</v>
      </c>
      <c r="B816" s="193">
        <v>40000158</v>
      </c>
      <c r="C816" s="193">
        <v>5</v>
      </c>
      <c r="D816" s="193" t="s">
        <v>51</v>
      </c>
      <c r="E816" s="198">
        <v>45111</v>
      </c>
      <c r="F816" s="193" t="s">
        <v>4679</v>
      </c>
      <c r="G816" s="192"/>
      <c r="H816" s="192"/>
      <c r="I816" s="192"/>
      <c r="J816" s="192"/>
      <c r="K816" s="192"/>
      <c r="L816" s="192"/>
      <c r="M816" s="192"/>
      <c r="N816" s="192"/>
      <c r="O816" s="192"/>
      <c r="P816" s="196" t="s">
        <v>5541</v>
      </c>
      <c r="Q816" s="192"/>
      <c r="R816" s="192" t="s">
        <v>164</v>
      </c>
      <c r="S816" s="192"/>
      <c r="T816" s="192"/>
      <c r="U816" s="192"/>
      <c r="V816" s="192"/>
      <c r="W816" s="192"/>
      <c r="X816" s="192"/>
      <c r="Y816" s="192"/>
      <c r="Z816" s="192"/>
      <c r="AA816" s="192"/>
      <c r="BM816" s="90" t="s">
        <v>1389</v>
      </c>
    </row>
    <row r="817" spans="1:70">
      <c r="A817" s="192">
        <v>816</v>
      </c>
      <c r="B817" s="193">
        <v>40000210</v>
      </c>
      <c r="C817" s="193">
        <v>1</v>
      </c>
      <c r="D817" s="193" t="s">
        <v>51</v>
      </c>
      <c r="E817" s="198">
        <v>45111</v>
      </c>
      <c r="F817" s="193" t="s">
        <v>4679</v>
      </c>
      <c r="G817" s="192"/>
      <c r="H817" s="192"/>
      <c r="I817" s="192"/>
      <c r="J817" s="192"/>
      <c r="K817" s="192"/>
      <c r="L817" s="192"/>
      <c r="M817" s="192"/>
      <c r="N817" s="192"/>
      <c r="O817" s="192"/>
      <c r="P817" s="196" t="s">
        <v>4622</v>
      </c>
      <c r="Q817" s="192"/>
      <c r="R817" s="192" t="s">
        <v>86</v>
      </c>
      <c r="S817" s="192"/>
      <c r="T817" s="192"/>
      <c r="U817" s="192"/>
      <c r="V817" s="192"/>
      <c r="W817" s="192"/>
      <c r="X817" s="192"/>
      <c r="Y817" s="192"/>
      <c r="Z817" s="192"/>
      <c r="AA817" s="192"/>
    </row>
    <row r="818" spans="1:70" ht="43.2">
      <c r="A818" s="192">
        <v>817</v>
      </c>
      <c r="B818" s="193">
        <v>40000210</v>
      </c>
      <c r="C818" s="193">
        <v>2</v>
      </c>
      <c r="D818" s="193" t="s">
        <v>56</v>
      </c>
      <c r="E818" s="198">
        <v>45111</v>
      </c>
      <c r="F818" s="193" t="s">
        <v>4679</v>
      </c>
      <c r="G818" s="192"/>
      <c r="H818" s="192"/>
      <c r="I818" s="192"/>
      <c r="J818" s="192"/>
      <c r="K818" s="192"/>
      <c r="L818" s="192"/>
      <c r="M818" s="192"/>
      <c r="N818" s="192"/>
      <c r="O818" s="192"/>
      <c r="P818" s="196" t="s">
        <v>5109</v>
      </c>
      <c r="Q818" s="192"/>
      <c r="R818" s="192" t="s">
        <v>2467</v>
      </c>
      <c r="S818" s="192"/>
      <c r="T818" s="192"/>
      <c r="U818" s="192"/>
      <c r="V818" s="192"/>
      <c r="W818" s="192"/>
      <c r="X818" s="192"/>
      <c r="Y818" s="192"/>
      <c r="Z818" s="192"/>
      <c r="AA818" s="192"/>
      <c r="BM818" s="90" t="s">
        <v>2695</v>
      </c>
    </row>
    <row r="819" spans="1:70">
      <c r="A819" s="192">
        <v>818</v>
      </c>
      <c r="B819" s="193">
        <v>40000349</v>
      </c>
      <c r="C819" s="193">
        <v>3</v>
      </c>
      <c r="D819" s="193" t="s">
        <v>56</v>
      </c>
      <c r="E819" s="198">
        <v>45111</v>
      </c>
      <c r="F819" s="193" t="s">
        <v>4680</v>
      </c>
      <c r="G819" s="192"/>
      <c r="H819" s="192"/>
      <c r="I819" s="192"/>
      <c r="J819" s="192"/>
      <c r="K819" s="192"/>
      <c r="L819" s="192"/>
      <c r="M819" s="192"/>
      <c r="N819" s="192"/>
      <c r="O819" s="192"/>
      <c r="P819" s="196" t="s">
        <v>5110</v>
      </c>
      <c r="Q819" s="192"/>
      <c r="R819" s="192" t="s">
        <v>507</v>
      </c>
      <c r="S819" s="192"/>
      <c r="T819" s="192"/>
      <c r="U819" s="192"/>
      <c r="V819" s="192"/>
      <c r="W819" s="192"/>
      <c r="X819" s="192"/>
      <c r="Y819" s="192"/>
      <c r="Z819" s="192"/>
      <c r="AA819" s="192"/>
      <c r="BM819" s="90" t="s">
        <v>3575</v>
      </c>
    </row>
    <row r="820" spans="1:70" ht="43.2">
      <c r="A820" s="192">
        <v>819</v>
      </c>
      <c r="B820" s="193">
        <v>40000349</v>
      </c>
      <c r="C820" s="193">
        <v>1</v>
      </c>
      <c r="D820" s="193" t="s">
        <v>56</v>
      </c>
      <c r="E820" s="198">
        <v>45111</v>
      </c>
      <c r="F820" s="193" t="s">
        <v>4680</v>
      </c>
      <c r="G820" s="192"/>
      <c r="H820" s="192"/>
      <c r="I820" s="192"/>
      <c r="J820" s="192"/>
      <c r="K820" s="192"/>
      <c r="L820" s="192"/>
      <c r="M820" s="192"/>
      <c r="N820" s="192"/>
      <c r="O820" s="192"/>
      <c r="P820" s="196" t="s">
        <v>5111</v>
      </c>
      <c r="Q820" s="192"/>
      <c r="R820" s="192" t="s">
        <v>151</v>
      </c>
      <c r="S820" s="192" t="s">
        <v>160</v>
      </c>
      <c r="T820" s="192" t="s">
        <v>671</v>
      </c>
      <c r="U820" s="192" t="s">
        <v>159</v>
      </c>
      <c r="V820" s="192"/>
      <c r="W820" s="192"/>
      <c r="X820" s="192"/>
      <c r="Y820" s="192"/>
      <c r="Z820" s="192"/>
      <c r="AA820" s="192"/>
      <c r="BM820" s="90" t="s">
        <v>3573</v>
      </c>
      <c r="BN820" s="90" t="s">
        <v>745</v>
      </c>
      <c r="BO820" s="90" t="s">
        <v>2253</v>
      </c>
      <c r="BP820" s="90" t="s">
        <v>1360</v>
      </c>
    </row>
    <row r="821" spans="1:70" ht="144">
      <c r="A821" s="192">
        <v>820</v>
      </c>
      <c r="B821" s="193">
        <v>40000352</v>
      </c>
      <c r="C821" s="193">
        <v>1</v>
      </c>
      <c r="D821" s="193" t="s">
        <v>56</v>
      </c>
      <c r="E821" s="198">
        <v>45111</v>
      </c>
      <c r="F821" s="193" t="s">
        <v>4680</v>
      </c>
      <c r="G821" s="192"/>
      <c r="H821" s="192"/>
      <c r="I821" s="192"/>
      <c r="J821" s="192"/>
      <c r="K821" s="192"/>
      <c r="L821" s="192"/>
      <c r="M821" s="192"/>
      <c r="N821" s="192"/>
      <c r="O821" s="192"/>
      <c r="P821" s="196" t="s">
        <v>5542</v>
      </c>
      <c r="Q821" s="192"/>
      <c r="R821" s="192" t="s">
        <v>527</v>
      </c>
      <c r="S821" s="192" t="s">
        <v>151</v>
      </c>
      <c r="T821" s="192" t="s">
        <v>551</v>
      </c>
      <c r="U821" s="192" t="s">
        <v>548</v>
      </c>
      <c r="V821" s="192"/>
      <c r="W821" s="192"/>
      <c r="X821" s="192"/>
      <c r="Y821" s="192"/>
      <c r="Z821" s="192"/>
      <c r="AA821" s="192"/>
      <c r="BM821" s="90" t="s">
        <v>2875</v>
      </c>
      <c r="BN821" s="90" t="s">
        <v>1109</v>
      </c>
      <c r="BO821" s="90" t="s">
        <v>2169</v>
      </c>
      <c r="BP821" s="90" t="s">
        <v>2757</v>
      </c>
    </row>
    <row r="822" spans="1:70" ht="28.8">
      <c r="A822" s="192">
        <v>821</v>
      </c>
      <c r="B822" s="193">
        <v>40000356</v>
      </c>
      <c r="C822" s="193">
        <v>3</v>
      </c>
      <c r="D822" s="193" t="s">
        <v>51</v>
      </c>
      <c r="E822" s="198">
        <v>45111</v>
      </c>
      <c r="F822" s="193" t="s">
        <v>4680</v>
      </c>
      <c r="G822" s="192"/>
      <c r="H822" s="192"/>
      <c r="I822" s="192"/>
      <c r="J822" s="192"/>
      <c r="K822" s="192"/>
      <c r="L822" s="192"/>
      <c r="M822" s="192"/>
      <c r="N822" s="192"/>
      <c r="O822" s="192"/>
      <c r="P822" s="196" t="s">
        <v>5112</v>
      </c>
      <c r="Q822" s="192"/>
      <c r="R822" s="192" t="s">
        <v>154</v>
      </c>
      <c r="S822" s="192" t="s">
        <v>3</v>
      </c>
      <c r="T822" s="192" t="s">
        <v>671</v>
      </c>
      <c r="U822" s="192" t="s">
        <v>2467</v>
      </c>
      <c r="V822" s="192"/>
      <c r="W822" s="192"/>
      <c r="X822" s="192"/>
      <c r="Y822" s="192"/>
      <c r="Z822" s="192"/>
      <c r="AA822" s="192"/>
      <c r="BM822" s="90" t="s">
        <v>1656</v>
      </c>
      <c r="BN822" s="90" t="s">
        <v>1228</v>
      </c>
      <c r="BO822" s="90" t="s">
        <v>3837</v>
      </c>
      <c r="BP822" s="90" t="s">
        <v>173</v>
      </c>
    </row>
    <row r="823" spans="1:70" ht="28.8">
      <c r="A823" s="192">
        <v>822</v>
      </c>
      <c r="B823" s="193">
        <v>71000273</v>
      </c>
      <c r="C823" s="193">
        <v>4</v>
      </c>
      <c r="D823" s="193" t="s">
        <v>51</v>
      </c>
      <c r="E823" s="198">
        <v>45111</v>
      </c>
      <c r="F823" s="193" t="s">
        <v>4679</v>
      </c>
      <c r="G823" s="192"/>
      <c r="H823" s="192"/>
      <c r="I823" s="192"/>
      <c r="J823" s="192"/>
      <c r="K823" s="192"/>
      <c r="L823" s="192"/>
      <c r="M823" s="192"/>
      <c r="N823" s="192"/>
      <c r="O823" s="192"/>
      <c r="P823" s="196" t="s">
        <v>5543</v>
      </c>
      <c r="Q823" s="192"/>
      <c r="R823" s="192" t="s">
        <v>2467</v>
      </c>
      <c r="S823" s="192"/>
      <c r="T823" s="192"/>
      <c r="U823" s="192"/>
      <c r="V823" s="192"/>
      <c r="W823" s="192"/>
      <c r="X823" s="192"/>
      <c r="Y823" s="192"/>
      <c r="Z823" s="192"/>
      <c r="AA823" s="192"/>
      <c r="BM823" s="90" t="s">
        <v>2695</v>
      </c>
    </row>
    <row r="824" spans="1:70">
      <c r="A824" s="192">
        <v>823</v>
      </c>
      <c r="B824" s="193">
        <v>72000033</v>
      </c>
      <c r="C824" s="193">
        <v>5</v>
      </c>
      <c r="D824" s="193" t="s">
        <v>51</v>
      </c>
      <c r="E824" s="198">
        <v>45111</v>
      </c>
      <c r="F824" s="193" t="s">
        <v>4679</v>
      </c>
      <c r="G824" s="192"/>
      <c r="H824" s="192"/>
      <c r="I824" s="192"/>
      <c r="J824" s="192"/>
      <c r="K824" s="192"/>
      <c r="L824" s="192"/>
      <c r="M824" s="192"/>
      <c r="N824" s="192"/>
      <c r="O824" s="192"/>
      <c r="P824" s="196" t="s">
        <v>5113</v>
      </c>
      <c r="Q824" s="192"/>
      <c r="R824" s="192" t="s">
        <v>165</v>
      </c>
      <c r="S824" s="192"/>
      <c r="T824" s="192"/>
      <c r="U824" s="192"/>
      <c r="V824" s="192"/>
      <c r="W824" s="192"/>
      <c r="X824" s="192"/>
      <c r="Y824" s="192"/>
      <c r="Z824" s="192"/>
      <c r="AA824" s="192"/>
      <c r="BM824" s="90" t="s">
        <v>1317</v>
      </c>
    </row>
    <row r="825" spans="1:70">
      <c r="A825" s="192">
        <v>824</v>
      </c>
      <c r="B825" s="193">
        <v>72000094</v>
      </c>
      <c r="C825" s="193">
        <v>3</v>
      </c>
      <c r="D825" s="193" t="s">
        <v>51</v>
      </c>
      <c r="E825" s="198">
        <v>45111</v>
      </c>
      <c r="F825" s="193" t="s">
        <v>4679</v>
      </c>
      <c r="G825" s="192"/>
      <c r="H825" s="192"/>
      <c r="I825" s="192"/>
      <c r="J825" s="192"/>
      <c r="K825" s="192"/>
      <c r="L825" s="192"/>
      <c r="M825" s="192"/>
      <c r="N825" s="192"/>
      <c r="O825" s="192"/>
      <c r="P825" s="196" t="s">
        <v>5114</v>
      </c>
      <c r="Q825" s="192"/>
      <c r="R825" s="192" t="s">
        <v>2097</v>
      </c>
      <c r="S825" s="192"/>
      <c r="T825" s="192"/>
      <c r="U825" s="192"/>
      <c r="V825" s="192"/>
      <c r="W825" s="192"/>
      <c r="X825" s="192"/>
      <c r="Y825" s="192"/>
      <c r="Z825" s="192"/>
      <c r="AA825" s="192"/>
      <c r="BM825" s="90" t="s">
        <v>2462</v>
      </c>
    </row>
    <row r="826" spans="1:70" ht="43.2">
      <c r="A826" s="192">
        <v>825</v>
      </c>
      <c r="B826" s="193">
        <v>72000108</v>
      </c>
      <c r="C826" s="193">
        <v>1</v>
      </c>
      <c r="D826" s="193" t="s">
        <v>51</v>
      </c>
      <c r="E826" s="198">
        <v>45111</v>
      </c>
      <c r="F826" s="193" t="s">
        <v>4681</v>
      </c>
      <c r="G826" s="192"/>
      <c r="H826" s="192"/>
      <c r="I826" s="192"/>
      <c r="J826" s="192"/>
      <c r="K826" s="192"/>
      <c r="L826" s="192"/>
      <c r="M826" s="192"/>
      <c r="N826" s="192"/>
      <c r="O826" s="192"/>
      <c r="P826" s="196" t="s">
        <v>5544</v>
      </c>
      <c r="Q826" s="192"/>
      <c r="R826" s="192" t="s">
        <v>154</v>
      </c>
      <c r="S826" s="192" t="s">
        <v>166</v>
      </c>
      <c r="T826" s="192" t="s">
        <v>162</v>
      </c>
      <c r="U826" s="192"/>
      <c r="V826" s="192"/>
      <c r="W826" s="192"/>
      <c r="X826" s="192"/>
      <c r="Y826" s="192"/>
      <c r="Z826" s="192"/>
      <c r="AA826" s="192"/>
      <c r="BM826" s="90" t="s">
        <v>5367</v>
      </c>
      <c r="BN826" s="90" t="s">
        <v>1859</v>
      </c>
      <c r="BO826" s="90" t="s">
        <v>2721</v>
      </c>
      <c r="BP826" s="90" t="s">
        <v>1963</v>
      </c>
    </row>
    <row r="827" spans="1:70">
      <c r="A827" s="192">
        <v>826</v>
      </c>
      <c r="B827" s="193">
        <v>11717</v>
      </c>
      <c r="C827" s="193">
        <v>3</v>
      </c>
      <c r="D827" s="193" t="s">
        <v>56</v>
      </c>
      <c r="E827" s="198">
        <v>45111</v>
      </c>
      <c r="F827" s="193" t="s">
        <v>4679</v>
      </c>
      <c r="G827" s="192"/>
      <c r="H827" s="192"/>
      <c r="I827" s="192"/>
      <c r="J827" s="192"/>
      <c r="K827" s="192"/>
      <c r="L827" s="192"/>
      <c r="M827" s="192"/>
      <c r="N827" s="192"/>
      <c r="O827" s="192"/>
      <c r="P827" s="196" t="s">
        <v>5115</v>
      </c>
      <c r="Q827" s="192"/>
      <c r="R827" s="192" t="s">
        <v>2467</v>
      </c>
      <c r="S827" s="192"/>
      <c r="T827" s="192"/>
      <c r="U827" s="192"/>
      <c r="V827" s="192"/>
      <c r="W827" s="192"/>
      <c r="X827" s="192"/>
      <c r="Y827" s="192"/>
      <c r="Z827" s="192"/>
      <c r="AA827" s="192"/>
      <c r="BM827" s="90" t="s">
        <v>173</v>
      </c>
    </row>
    <row r="828" spans="1:70">
      <c r="A828" s="192">
        <v>827</v>
      </c>
      <c r="B828" s="193">
        <v>11721</v>
      </c>
      <c r="C828" s="193">
        <v>5</v>
      </c>
      <c r="D828" s="193" t="s">
        <v>51</v>
      </c>
      <c r="E828" s="198">
        <v>45111</v>
      </c>
      <c r="F828" s="193" t="s">
        <v>4679</v>
      </c>
      <c r="G828" s="192"/>
      <c r="H828" s="192"/>
      <c r="I828" s="192"/>
      <c r="J828" s="192"/>
      <c r="K828" s="192"/>
      <c r="L828" s="192"/>
      <c r="M828" s="192"/>
      <c r="N828" s="192"/>
      <c r="O828" s="192"/>
      <c r="P828" s="196" t="s">
        <v>5116</v>
      </c>
      <c r="Q828" s="192"/>
      <c r="R828" s="192" t="s">
        <v>507</v>
      </c>
      <c r="S828" s="192"/>
      <c r="T828" s="192"/>
      <c r="U828" s="192"/>
      <c r="V828" s="192"/>
      <c r="W828" s="192"/>
      <c r="X828" s="192"/>
      <c r="Y828" s="192"/>
      <c r="Z828" s="192"/>
      <c r="AA828" s="192"/>
      <c r="BM828" s="90" t="s">
        <v>3575</v>
      </c>
    </row>
    <row r="829" spans="1:70" ht="57.6">
      <c r="A829" s="192">
        <v>828</v>
      </c>
      <c r="B829" s="193">
        <v>11732</v>
      </c>
      <c r="C829" s="193">
        <v>3</v>
      </c>
      <c r="D829" s="193" t="s">
        <v>56</v>
      </c>
      <c r="E829" s="198">
        <v>45111</v>
      </c>
      <c r="F829" s="193" t="s">
        <v>4679</v>
      </c>
      <c r="G829" s="192"/>
      <c r="H829" s="192"/>
      <c r="I829" s="192"/>
      <c r="J829" s="192"/>
      <c r="K829" s="192"/>
      <c r="L829" s="192"/>
      <c r="M829" s="192"/>
      <c r="N829" s="192"/>
      <c r="O829" s="192"/>
      <c r="P829" s="196" t="s">
        <v>5545</v>
      </c>
      <c r="Q829" s="192"/>
      <c r="R829" s="192" t="s">
        <v>551</v>
      </c>
      <c r="S829" s="192" t="s">
        <v>671</v>
      </c>
      <c r="T829" s="192" t="s">
        <v>3127</v>
      </c>
      <c r="U829" s="192" t="s">
        <v>164</v>
      </c>
      <c r="V829" s="192" t="s">
        <v>2467</v>
      </c>
      <c r="W829" s="192"/>
      <c r="X829" s="192"/>
      <c r="Y829" s="192"/>
      <c r="Z829" s="192"/>
      <c r="AA829" s="192"/>
      <c r="BM829" s="90" t="s">
        <v>2146</v>
      </c>
      <c r="BN829" s="90" t="s">
        <v>2563</v>
      </c>
      <c r="BO829" s="90" t="s">
        <v>2603</v>
      </c>
      <c r="BP829" s="90" t="s">
        <v>5379</v>
      </c>
      <c r="BQ829" s="90" t="s">
        <v>3458</v>
      </c>
      <c r="BR829" s="90" t="s">
        <v>191</v>
      </c>
    </row>
    <row r="830" spans="1:70">
      <c r="A830" s="192">
        <v>829</v>
      </c>
      <c r="B830" s="193">
        <v>20000650</v>
      </c>
      <c r="C830" s="193">
        <v>3</v>
      </c>
      <c r="D830" s="193" t="s">
        <v>56</v>
      </c>
      <c r="E830" s="198">
        <v>45111</v>
      </c>
      <c r="F830" s="193" t="s">
        <v>4679</v>
      </c>
      <c r="G830" s="192"/>
      <c r="H830" s="192"/>
      <c r="I830" s="192"/>
      <c r="J830" s="192"/>
      <c r="K830" s="192"/>
      <c r="L830" s="192"/>
      <c r="M830" s="192"/>
      <c r="N830" s="192"/>
      <c r="O830" s="192"/>
      <c r="P830" s="196" t="s">
        <v>5117</v>
      </c>
      <c r="Q830" s="192"/>
      <c r="R830" s="192" t="s">
        <v>3127</v>
      </c>
      <c r="S830" s="192"/>
      <c r="T830" s="192"/>
      <c r="U830" s="192"/>
      <c r="V830" s="192"/>
      <c r="W830" s="192"/>
      <c r="X830" s="192"/>
      <c r="Y830" s="192"/>
      <c r="Z830" s="192"/>
      <c r="AA830" s="192"/>
      <c r="BM830" s="90" t="s">
        <v>3394</v>
      </c>
    </row>
    <row r="831" spans="1:70" ht="43.2">
      <c r="A831" s="192">
        <v>830</v>
      </c>
      <c r="B831" s="193">
        <v>200884523</v>
      </c>
      <c r="C831" s="193">
        <v>5</v>
      </c>
      <c r="D831" s="193" t="s">
        <v>51</v>
      </c>
      <c r="E831" s="198">
        <v>45108</v>
      </c>
      <c r="F831" s="193" t="s">
        <v>4679</v>
      </c>
      <c r="G831" s="192"/>
      <c r="H831" s="192"/>
      <c r="I831" s="192"/>
      <c r="J831" s="192"/>
      <c r="K831" s="192"/>
      <c r="L831" s="192"/>
      <c r="M831" s="192"/>
      <c r="N831" s="192"/>
      <c r="O831" s="192"/>
      <c r="P831" s="196" t="s">
        <v>5546</v>
      </c>
      <c r="Q831" s="192"/>
      <c r="R831" s="192" t="s">
        <v>155</v>
      </c>
      <c r="S831" s="192"/>
      <c r="T831" s="192"/>
      <c r="U831" s="192"/>
      <c r="V831" s="192"/>
      <c r="W831" s="192"/>
      <c r="X831" s="192"/>
      <c r="Y831" s="192"/>
      <c r="Z831" s="192"/>
      <c r="AA831" s="192"/>
      <c r="BM831" s="90" t="s">
        <v>5375</v>
      </c>
    </row>
    <row r="832" spans="1:70">
      <c r="A832" s="192">
        <v>831</v>
      </c>
      <c r="B832" s="193">
        <v>33000156</v>
      </c>
      <c r="C832" s="193">
        <v>5</v>
      </c>
      <c r="D832" s="193" t="s">
        <v>56</v>
      </c>
      <c r="E832" s="198">
        <v>45108</v>
      </c>
      <c r="F832" s="193" t="s">
        <v>4680</v>
      </c>
      <c r="G832" s="192"/>
      <c r="H832" s="192"/>
      <c r="I832" s="192"/>
      <c r="J832" s="192"/>
      <c r="K832" s="192"/>
      <c r="L832" s="192"/>
      <c r="M832" s="192"/>
      <c r="N832" s="192"/>
      <c r="O832" s="192"/>
      <c r="P832" s="196" t="s">
        <v>5118</v>
      </c>
      <c r="Q832" s="192"/>
      <c r="R832" s="192" t="s">
        <v>151</v>
      </c>
      <c r="S832" s="192" t="s">
        <v>154</v>
      </c>
      <c r="T832" s="192" t="s">
        <v>159</v>
      </c>
      <c r="U832" s="192"/>
      <c r="V832" s="192"/>
      <c r="W832" s="192"/>
      <c r="X832" s="192"/>
      <c r="Y832" s="192"/>
      <c r="Z832" s="192"/>
      <c r="AA832" s="192"/>
      <c r="BM832" s="90" t="s">
        <v>1109</v>
      </c>
      <c r="BN832" s="90" t="s">
        <v>2069</v>
      </c>
      <c r="BO832" s="90" t="s">
        <v>2441</v>
      </c>
      <c r="BP832" s="90" t="s">
        <v>1360</v>
      </c>
    </row>
    <row r="833" spans="1:74">
      <c r="A833" s="192">
        <v>832</v>
      </c>
      <c r="B833" s="193">
        <v>33000157</v>
      </c>
      <c r="C833" s="193">
        <v>3</v>
      </c>
      <c r="D833" s="193" t="s">
        <v>56</v>
      </c>
      <c r="E833" s="198">
        <v>45108</v>
      </c>
      <c r="F833" s="193" t="s">
        <v>4679</v>
      </c>
      <c r="G833" s="192"/>
      <c r="H833" s="192"/>
      <c r="I833" s="192"/>
      <c r="J833" s="192"/>
      <c r="K833" s="192"/>
      <c r="L833" s="192"/>
      <c r="M833" s="192"/>
      <c r="N833" s="192"/>
      <c r="O833" s="192"/>
      <c r="P833" s="196" t="s">
        <v>5119</v>
      </c>
      <c r="Q833" s="192"/>
      <c r="R833" s="192" t="s">
        <v>155</v>
      </c>
      <c r="S833" s="192"/>
      <c r="T833" s="192"/>
      <c r="U833" s="192"/>
      <c r="V833" s="192"/>
      <c r="W833" s="192"/>
      <c r="X833" s="192"/>
      <c r="Y833" s="192"/>
      <c r="Z833" s="192"/>
      <c r="AA833" s="192"/>
      <c r="BM833" s="90" t="s">
        <v>2958</v>
      </c>
    </row>
    <row r="834" spans="1:74">
      <c r="A834" s="192">
        <v>833</v>
      </c>
      <c r="B834" s="193">
        <v>33000161</v>
      </c>
      <c r="C834" s="193">
        <v>4</v>
      </c>
      <c r="D834" s="193" t="s">
        <v>56</v>
      </c>
      <c r="E834" s="198">
        <v>45108</v>
      </c>
      <c r="F834" s="193" t="s">
        <v>4679</v>
      </c>
      <c r="G834" s="192"/>
      <c r="H834" s="192"/>
      <c r="I834" s="192"/>
      <c r="J834" s="192"/>
      <c r="K834" s="192"/>
      <c r="L834" s="192"/>
      <c r="M834" s="192"/>
      <c r="N834" s="192"/>
      <c r="O834" s="192"/>
      <c r="P834" s="196" t="s">
        <v>5120</v>
      </c>
      <c r="Q834" s="192"/>
      <c r="R834" s="192" t="s">
        <v>2698</v>
      </c>
      <c r="S834" s="192" t="s">
        <v>154</v>
      </c>
      <c r="T834" s="192"/>
      <c r="U834" s="192"/>
      <c r="V834" s="192"/>
      <c r="W834" s="192"/>
      <c r="X834" s="192"/>
      <c r="Y834" s="192"/>
      <c r="Z834" s="192"/>
      <c r="AA834" s="192"/>
      <c r="BM834" s="90" t="s">
        <v>1686</v>
      </c>
      <c r="BN834" s="90" t="s">
        <v>1845</v>
      </c>
    </row>
    <row r="835" spans="1:74">
      <c r="A835" s="192">
        <v>834</v>
      </c>
      <c r="B835" s="193">
        <v>33000234</v>
      </c>
      <c r="C835" s="193">
        <v>5</v>
      </c>
      <c r="D835" s="193" t="s">
        <v>56</v>
      </c>
      <c r="E835" s="198">
        <v>45108</v>
      </c>
      <c r="F835" s="193" t="s">
        <v>4680</v>
      </c>
      <c r="G835" s="192"/>
      <c r="H835" s="192"/>
      <c r="I835" s="192"/>
      <c r="J835" s="192"/>
      <c r="K835" s="192"/>
      <c r="L835" s="192"/>
      <c r="M835" s="192"/>
      <c r="N835" s="192"/>
      <c r="O835" s="192"/>
      <c r="P835" s="197" t="s">
        <v>5121</v>
      </c>
      <c r="Q835" s="192"/>
      <c r="R835" s="192" t="s">
        <v>154</v>
      </c>
      <c r="S835" s="192" t="s">
        <v>3</v>
      </c>
      <c r="T835" s="192" t="s">
        <v>165</v>
      </c>
      <c r="U835" s="192" t="s">
        <v>671</v>
      </c>
      <c r="V835" s="192" t="s">
        <v>155</v>
      </c>
      <c r="W835" s="192"/>
      <c r="X835" s="192"/>
      <c r="Y835" s="192"/>
      <c r="Z835" s="192"/>
      <c r="AA835" s="192"/>
      <c r="BM835" s="90" t="s">
        <v>1518</v>
      </c>
      <c r="BN835" s="90" t="s">
        <v>1144</v>
      </c>
      <c r="BO835" s="90" t="s">
        <v>1317</v>
      </c>
      <c r="BP835" s="90" t="s">
        <v>2638</v>
      </c>
      <c r="BQ835" s="90" t="s">
        <v>2639</v>
      </c>
      <c r="BR835" s="90" t="s">
        <v>2652</v>
      </c>
      <c r="BS835" s="90" t="s">
        <v>3583</v>
      </c>
    </row>
    <row r="836" spans="1:74">
      <c r="A836" s="192">
        <v>835</v>
      </c>
      <c r="B836" s="193">
        <v>40000251</v>
      </c>
      <c r="C836" s="193">
        <v>4</v>
      </c>
      <c r="D836" s="193" t="s">
        <v>51</v>
      </c>
      <c r="E836" s="198">
        <v>45108</v>
      </c>
      <c r="F836" s="193" t="s">
        <v>4679</v>
      </c>
      <c r="G836" s="192"/>
      <c r="H836" s="192"/>
      <c r="I836" s="192"/>
      <c r="J836" s="192"/>
      <c r="K836" s="192"/>
      <c r="L836" s="192"/>
      <c r="M836" s="192"/>
      <c r="N836" s="192"/>
      <c r="O836" s="192"/>
      <c r="P836" s="196" t="s">
        <v>4639</v>
      </c>
      <c r="Q836" s="192"/>
      <c r="R836" s="192" t="s">
        <v>86</v>
      </c>
      <c r="S836" s="192"/>
      <c r="T836" s="192"/>
      <c r="U836" s="192"/>
      <c r="V836" s="192"/>
      <c r="W836" s="192"/>
      <c r="X836" s="192"/>
      <c r="Y836" s="192"/>
      <c r="Z836" s="192"/>
      <c r="AA836" s="192"/>
    </row>
    <row r="837" spans="1:74" ht="57.6">
      <c r="A837" s="192">
        <v>836</v>
      </c>
      <c r="B837" s="193">
        <v>40000264</v>
      </c>
      <c r="C837" s="193">
        <v>1</v>
      </c>
      <c r="D837" s="193" t="s">
        <v>56</v>
      </c>
      <c r="E837" s="198">
        <v>45108</v>
      </c>
      <c r="F837" s="193" t="s">
        <v>4680</v>
      </c>
      <c r="G837" s="192"/>
      <c r="H837" s="192"/>
      <c r="I837" s="192"/>
      <c r="J837" s="192"/>
      <c r="K837" s="192"/>
      <c r="L837" s="192"/>
      <c r="M837" s="192"/>
      <c r="N837" s="192"/>
      <c r="O837" s="192"/>
      <c r="P837" s="197" t="s">
        <v>5122</v>
      </c>
      <c r="Q837" s="192"/>
      <c r="R837" s="192" t="s">
        <v>174</v>
      </c>
      <c r="S837" s="192" t="s">
        <v>3</v>
      </c>
      <c r="T837" s="192" t="s">
        <v>159</v>
      </c>
      <c r="U837" s="192" t="s">
        <v>507</v>
      </c>
      <c r="V837" s="192"/>
      <c r="W837" s="192"/>
      <c r="X837" s="192"/>
      <c r="Y837" s="192"/>
      <c r="Z837" s="192"/>
      <c r="AA837" s="192"/>
      <c r="BM837" s="90" t="s">
        <v>1777</v>
      </c>
      <c r="BN837" s="90" t="s">
        <v>1251</v>
      </c>
      <c r="BO837" s="90" t="s">
        <v>3784</v>
      </c>
      <c r="BP837" s="90" t="s">
        <v>3575</v>
      </c>
    </row>
    <row r="838" spans="1:74">
      <c r="A838" s="192">
        <v>837</v>
      </c>
      <c r="B838" s="193">
        <v>40000264</v>
      </c>
      <c r="C838" s="193">
        <v>3</v>
      </c>
      <c r="D838" s="193" t="s">
        <v>51</v>
      </c>
      <c r="E838" s="198">
        <v>45108</v>
      </c>
      <c r="F838" s="193" t="s">
        <v>4680</v>
      </c>
      <c r="G838" s="192"/>
      <c r="H838" s="192"/>
      <c r="I838" s="192"/>
      <c r="J838" s="192"/>
      <c r="K838" s="192"/>
      <c r="L838" s="192"/>
      <c r="M838" s="192"/>
      <c r="N838" s="192"/>
      <c r="O838" s="192"/>
      <c r="P838" s="196" t="s">
        <v>5123</v>
      </c>
      <c r="Q838" s="192"/>
      <c r="R838" s="192" t="s">
        <v>551</v>
      </c>
      <c r="S838" s="192"/>
      <c r="T838" s="192"/>
      <c r="U838" s="192"/>
      <c r="V838" s="192"/>
      <c r="W838" s="192"/>
      <c r="X838" s="192"/>
      <c r="Y838" s="192"/>
      <c r="Z838" s="192"/>
      <c r="AA838" s="192"/>
      <c r="BM838" s="90" t="s">
        <v>2150</v>
      </c>
      <c r="BN838" s="90" t="s">
        <v>2490</v>
      </c>
    </row>
    <row r="839" spans="1:74">
      <c r="A839" s="192">
        <v>838</v>
      </c>
      <c r="B839" s="193">
        <v>40000352</v>
      </c>
      <c r="C839" s="193">
        <v>1</v>
      </c>
      <c r="D839" s="193" t="s">
        <v>56</v>
      </c>
      <c r="E839" s="198">
        <v>45108</v>
      </c>
      <c r="F839" s="193" t="s">
        <v>4680</v>
      </c>
      <c r="G839" s="192"/>
      <c r="H839" s="192"/>
      <c r="I839" s="192"/>
      <c r="J839" s="192"/>
      <c r="K839" s="192"/>
      <c r="L839" s="192"/>
      <c r="M839" s="192"/>
      <c r="N839" s="192"/>
      <c r="O839" s="192"/>
      <c r="P839" s="197" t="s">
        <v>5124</v>
      </c>
      <c r="Q839" s="192"/>
      <c r="R839" s="192" t="s">
        <v>154</v>
      </c>
      <c r="S839" s="192" t="s">
        <v>548</v>
      </c>
      <c r="T839" s="192"/>
      <c r="U839" s="192"/>
      <c r="V839" s="192"/>
      <c r="W839" s="192"/>
      <c r="X839" s="192"/>
      <c r="Y839" s="192"/>
      <c r="Z839" s="192"/>
      <c r="AA839" s="192"/>
      <c r="BM839" s="90" t="s">
        <v>1952</v>
      </c>
      <c r="BN839" s="90" t="s">
        <v>3413</v>
      </c>
    </row>
    <row r="840" spans="1:74" ht="43.2">
      <c r="A840" s="192">
        <v>839</v>
      </c>
      <c r="B840" s="193">
        <v>40000383</v>
      </c>
      <c r="C840" s="193">
        <v>1</v>
      </c>
      <c r="D840" s="193" t="s">
        <v>56</v>
      </c>
      <c r="E840" s="198">
        <v>45108</v>
      </c>
      <c r="F840" s="193" t="s">
        <v>4680</v>
      </c>
      <c r="G840" s="192"/>
      <c r="H840" s="192"/>
      <c r="I840" s="192"/>
      <c r="J840" s="192"/>
      <c r="K840" s="192"/>
      <c r="L840" s="192"/>
      <c r="M840" s="192"/>
      <c r="N840" s="192"/>
      <c r="O840" s="192"/>
      <c r="P840" s="196" t="s">
        <v>5547</v>
      </c>
      <c r="Q840" s="192"/>
      <c r="R840" s="192" t="s">
        <v>174</v>
      </c>
      <c r="S840" s="192" t="s">
        <v>154</v>
      </c>
      <c r="T840" s="192" t="s">
        <v>178</v>
      </c>
      <c r="U840" s="192" t="s">
        <v>3</v>
      </c>
      <c r="V840" s="192" t="s">
        <v>671</v>
      </c>
      <c r="W840" s="192" t="s">
        <v>159</v>
      </c>
      <c r="X840" s="192" t="s">
        <v>507</v>
      </c>
      <c r="Y840" s="192" t="s">
        <v>162</v>
      </c>
      <c r="Z840" s="192" t="s">
        <v>655</v>
      </c>
      <c r="AA840" s="192"/>
      <c r="BM840" s="90" t="s">
        <v>1777</v>
      </c>
      <c r="BN840" s="90" t="s">
        <v>1663</v>
      </c>
      <c r="BO840" s="90" t="s">
        <v>1119</v>
      </c>
      <c r="BP840" s="90" t="s">
        <v>2731</v>
      </c>
      <c r="BQ840" s="90" t="s">
        <v>534</v>
      </c>
      <c r="BR840" s="90" t="s">
        <v>2626</v>
      </c>
      <c r="BS840" s="90" t="s">
        <v>3769</v>
      </c>
      <c r="BT840" s="90" t="s">
        <v>3575</v>
      </c>
      <c r="BU840" s="90" t="s">
        <v>2721</v>
      </c>
      <c r="BV840" s="90" t="s">
        <v>1676</v>
      </c>
    </row>
    <row r="841" spans="1:74" ht="43.2">
      <c r="A841" s="192">
        <v>840</v>
      </c>
      <c r="B841" s="193">
        <v>40000399</v>
      </c>
      <c r="C841" s="193">
        <v>2</v>
      </c>
      <c r="D841" s="193" t="s">
        <v>56</v>
      </c>
      <c r="E841" s="198">
        <v>45108</v>
      </c>
      <c r="F841" s="193" t="s">
        <v>4679</v>
      </c>
      <c r="G841" s="192"/>
      <c r="H841" s="192"/>
      <c r="I841" s="192"/>
      <c r="J841" s="192"/>
      <c r="K841" s="192"/>
      <c r="L841" s="192"/>
      <c r="M841" s="192"/>
      <c r="N841" s="192"/>
      <c r="O841" s="192"/>
      <c r="P841" s="196" t="s">
        <v>5125</v>
      </c>
      <c r="Q841" s="192"/>
      <c r="R841" s="192" t="s">
        <v>551</v>
      </c>
      <c r="S841" s="192" t="s">
        <v>150</v>
      </c>
      <c r="T841" s="192" t="s">
        <v>2467</v>
      </c>
      <c r="U841" s="192"/>
      <c r="V841" s="192"/>
      <c r="W841" s="192"/>
      <c r="X841" s="192"/>
      <c r="Y841" s="192"/>
      <c r="Z841" s="192"/>
      <c r="AA841" s="192"/>
      <c r="BM841" s="90" t="s">
        <v>2152</v>
      </c>
      <c r="BN841" s="90" t="s">
        <v>1942</v>
      </c>
      <c r="BO841" s="90" t="s">
        <v>3086</v>
      </c>
    </row>
    <row r="842" spans="1:74" ht="57.6">
      <c r="A842" s="192">
        <v>841</v>
      </c>
      <c r="B842" s="193">
        <v>61000060</v>
      </c>
      <c r="C842" s="193">
        <v>2</v>
      </c>
      <c r="D842" s="193" t="s">
        <v>51</v>
      </c>
      <c r="E842" s="198">
        <v>45108</v>
      </c>
      <c r="F842" s="193" t="s">
        <v>4681</v>
      </c>
      <c r="G842" s="192"/>
      <c r="H842" s="192"/>
      <c r="I842" s="192"/>
      <c r="J842" s="192"/>
      <c r="K842" s="192"/>
      <c r="L842" s="192"/>
      <c r="M842" s="192"/>
      <c r="N842" s="192"/>
      <c r="O842" s="192"/>
      <c r="P842" s="196" t="s">
        <v>5784</v>
      </c>
      <c r="Q842" s="192"/>
      <c r="R842" s="192" t="s">
        <v>551</v>
      </c>
      <c r="S842" s="192" t="s">
        <v>154</v>
      </c>
      <c r="T842" s="192" t="s">
        <v>155</v>
      </c>
      <c r="U842" s="192" t="s">
        <v>3127</v>
      </c>
      <c r="V842" s="192" t="s">
        <v>507</v>
      </c>
      <c r="W842" s="192"/>
      <c r="X842" s="192"/>
      <c r="Y842" s="192"/>
      <c r="Z842" s="192"/>
      <c r="AA842" s="192"/>
      <c r="BM842" s="90" t="s">
        <v>2162</v>
      </c>
      <c r="BN842" s="90" t="s">
        <v>2720</v>
      </c>
      <c r="BO842" s="90" t="s">
        <v>1952</v>
      </c>
      <c r="BP842" s="90" t="s">
        <v>3583</v>
      </c>
      <c r="BQ842" s="90" t="s">
        <v>2817</v>
      </c>
      <c r="BR842" s="90" t="s">
        <v>3575</v>
      </c>
    </row>
    <row r="843" spans="1:74" ht="28.8">
      <c r="A843" s="192">
        <v>842</v>
      </c>
      <c r="B843" s="193">
        <v>61000092</v>
      </c>
      <c r="C843" s="193">
        <v>4</v>
      </c>
      <c r="D843" s="193" t="s">
        <v>56</v>
      </c>
      <c r="E843" s="198">
        <v>45108</v>
      </c>
      <c r="F843" s="193" t="s">
        <v>4680</v>
      </c>
      <c r="G843" s="192"/>
      <c r="H843" s="192"/>
      <c r="I843" s="192"/>
      <c r="J843" s="192"/>
      <c r="K843" s="192"/>
      <c r="L843" s="192"/>
      <c r="M843" s="192"/>
      <c r="N843" s="192"/>
      <c r="O843" s="192"/>
      <c r="P843" s="196" t="s">
        <v>5126</v>
      </c>
      <c r="Q843" s="192"/>
      <c r="R843" s="192" t="s">
        <v>164</v>
      </c>
      <c r="S843" s="192" t="s">
        <v>2467</v>
      </c>
      <c r="T843" s="192"/>
      <c r="U843" s="192"/>
      <c r="V843" s="192"/>
      <c r="W843" s="192"/>
      <c r="X843" s="192"/>
      <c r="Y843" s="192"/>
      <c r="Z843" s="192"/>
      <c r="AA843" s="192"/>
      <c r="BM843" s="90" t="s">
        <v>783</v>
      </c>
      <c r="BN843" s="90" t="s">
        <v>3086</v>
      </c>
    </row>
    <row r="844" spans="1:74">
      <c r="A844" s="192">
        <v>843</v>
      </c>
      <c r="B844" s="193">
        <v>61000108</v>
      </c>
      <c r="C844" s="193">
        <v>3</v>
      </c>
      <c r="D844" s="193" t="s">
        <v>56</v>
      </c>
      <c r="E844" s="198">
        <v>45108</v>
      </c>
      <c r="F844" s="193" t="s">
        <v>4679</v>
      </c>
      <c r="G844" s="192"/>
      <c r="H844" s="192"/>
      <c r="I844" s="192"/>
      <c r="J844" s="192"/>
      <c r="K844" s="192"/>
      <c r="L844" s="192"/>
      <c r="M844" s="192"/>
      <c r="N844" s="192"/>
      <c r="O844" s="192"/>
      <c r="P844" s="196" t="s">
        <v>4645</v>
      </c>
      <c r="Q844" s="192"/>
      <c r="R844" s="192" t="s">
        <v>86</v>
      </c>
      <c r="S844" s="192"/>
      <c r="T844" s="192"/>
      <c r="U844" s="192"/>
      <c r="V844" s="192"/>
      <c r="W844" s="192"/>
      <c r="X844" s="192"/>
      <c r="Y844" s="192"/>
      <c r="Z844" s="192"/>
      <c r="AA844" s="192"/>
    </row>
    <row r="845" spans="1:74" ht="28.8">
      <c r="A845" s="192">
        <v>844</v>
      </c>
      <c r="B845" s="193">
        <v>71000349</v>
      </c>
      <c r="C845" s="193">
        <v>2</v>
      </c>
      <c r="D845" s="193" t="s">
        <v>56</v>
      </c>
      <c r="E845" s="198">
        <v>45108</v>
      </c>
      <c r="F845" s="193" t="s">
        <v>4680</v>
      </c>
      <c r="G845" s="192"/>
      <c r="H845" s="192"/>
      <c r="I845" s="192"/>
      <c r="J845" s="192"/>
      <c r="K845" s="192"/>
      <c r="L845" s="192"/>
      <c r="M845" s="192"/>
      <c r="N845" s="192"/>
      <c r="O845" s="192"/>
      <c r="P845" s="196" t="s">
        <v>5548</v>
      </c>
      <c r="Q845" s="192"/>
      <c r="R845" s="192" t="s">
        <v>154</v>
      </c>
      <c r="S845" s="192" t="s">
        <v>507</v>
      </c>
      <c r="T845" s="192" t="s">
        <v>164</v>
      </c>
      <c r="U845" s="192"/>
      <c r="V845" s="192"/>
      <c r="W845" s="192"/>
      <c r="X845" s="192"/>
      <c r="Y845" s="192"/>
      <c r="Z845" s="192"/>
      <c r="AA845" s="192"/>
      <c r="BM845" s="90" t="s">
        <v>2720</v>
      </c>
      <c r="BN845" s="90" t="s">
        <v>3575</v>
      </c>
      <c r="BO845" s="90" t="s">
        <v>3458</v>
      </c>
    </row>
    <row r="846" spans="1:74" ht="86.4">
      <c r="A846" s="192">
        <v>845</v>
      </c>
      <c r="B846" s="193">
        <v>71000349</v>
      </c>
      <c r="C846" s="193">
        <v>3</v>
      </c>
      <c r="D846" s="193" t="s">
        <v>56</v>
      </c>
      <c r="E846" s="198">
        <v>45108</v>
      </c>
      <c r="F846" s="193" t="s">
        <v>4680</v>
      </c>
      <c r="G846" s="192"/>
      <c r="H846" s="192"/>
      <c r="I846" s="192"/>
      <c r="J846" s="192"/>
      <c r="K846" s="192"/>
      <c r="L846" s="192"/>
      <c r="M846" s="192"/>
      <c r="N846" s="192"/>
      <c r="O846" s="192"/>
      <c r="P846" s="196" t="s">
        <v>5549</v>
      </c>
      <c r="Q846" s="192"/>
      <c r="R846" s="192" t="s">
        <v>551</v>
      </c>
      <c r="S846" s="192" t="s">
        <v>154</v>
      </c>
      <c r="T846" s="192" t="s">
        <v>2700</v>
      </c>
      <c r="U846" s="192" t="s">
        <v>155</v>
      </c>
      <c r="V846" s="192" t="s">
        <v>159</v>
      </c>
      <c r="W846" s="192" t="s">
        <v>507</v>
      </c>
      <c r="X846" s="192" t="s">
        <v>164</v>
      </c>
      <c r="Y846" s="192" t="s">
        <v>655</v>
      </c>
      <c r="Z846" s="192"/>
      <c r="AA846" s="192"/>
      <c r="BM846" s="90" t="s">
        <v>2171</v>
      </c>
      <c r="BN846" s="90" t="s">
        <v>1657</v>
      </c>
      <c r="BO846" s="90" t="s">
        <v>3265</v>
      </c>
      <c r="BP846" s="90" t="s">
        <v>2804</v>
      </c>
      <c r="BQ846" s="90" t="s">
        <v>2371</v>
      </c>
      <c r="BR846" s="90" t="s">
        <v>3575</v>
      </c>
      <c r="BS846" s="90" t="s">
        <v>1412</v>
      </c>
      <c r="BT846" s="90" t="s">
        <v>1688</v>
      </c>
    </row>
    <row r="847" spans="1:74" ht="72">
      <c r="A847" s="192">
        <v>846</v>
      </c>
      <c r="B847" s="193">
        <v>71000349</v>
      </c>
      <c r="C847" s="193">
        <v>3</v>
      </c>
      <c r="D847" s="193" t="s">
        <v>56</v>
      </c>
      <c r="E847" s="198">
        <v>45108</v>
      </c>
      <c r="F847" s="193" t="s">
        <v>4680</v>
      </c>
      <c r="G847" s="192"/>
      <c r="H847" s="192"/>
      <c r="I847" s="192"/>
      <c r="J847" s="192"/>
      <c r="K847" s="192"/>
      <c r="L847" s="192"/>
      <c r="M847" s="192"/>
      <c r="N847" s="192"/>
      <c r="O847" s="192"/>
      <c r="P847" s="196" t="s">
        <v>5756</v>
      </c>
      <c r="Q847" s="192"/>
      <c r="R847" s="192" t="s">
        <v>160</v>
      </c>
      <c r="S847" s="192" t="s">
        <v>548</v>
      </c>
      <c r="T847" s="192" t="s">
        <v>507</v>
      </c>
      <c r="U847" s="192" t="s">
        <v>164</v>
      </c>
      <c r="V847" s="192" t="s">
        <v>2467</v>
      </c>
      <c r="W847" s="192"/>
      <c r="X847" s="192"/>
      <c r="Y847" s="192"/>
      <c r="Z847" s="192"/>
      <c r="AA847" s="192"/>
      <c r="BM847" s="90" t="s">
        <v>730</v>
      </c>
      <c r="BN847" s="90" t="s">
        <v>1642</v>
      </c>
      <c r="BO847" s="90" t="s">
        <v>3575</v>
      </c>
      <c r="BP847" s="90" t="s">
        <v>3463</v>
      </c>
      <c r="BQ847" s="90" t="s">
        <v>216</v>
      </c>
      <c r="BR847" s="90" t="s">
        <v>191</v>
      </c>
    </row>
    <row r="848" spans="1:74" ht="57.6">
      <c r="A848" s="192">
        <v>847</v>
      </c>
      <c r="B848" s="193">
        <v>72000033</v>
      </c>
      <c r="C848" s="193">
        <v>4</v>
      </c>
      <c r="D848" s="193" t="s">
        <v>56</v>
      </c>
      <c r="E848" s="198">
        <v>45108</v>
      </c>
      <c r="F848" s="193" t="s">
        <v>4679</v>
      </c>
      <c r="G848" s="192"/>
      <c r="H848" s="192"/>
      <c r="I848" s="192"/>
      <c r="J848" s="192"/>
      <c r="K848" s="192"/>
      <c r="L848" s="192"/>
      <c r="M848" s="192"/>
      <c r="N848" s="192"/>
      <c r="O848" s="192"/>
      <c r="P848" s="196" t="s">
        <v>5550</v>
      </c>
      <c r="Q848" s="192"/>
      <c r="R848" s="192" t="s">
        <v>154</v>
      </c>
      <c r="S848" s="192" t="s">
        <v>155</v>
      </c>
      <c r="T848" s="192" t="s">
        <v>159</v>
      </c>
      <c r="U848" s="192"/>
      <c r="V848" s="192"/>
      <c r="W848" s="192"/>
      <c r="X848" s="192"/>
      <c r="Y848" s="192"/>
      <c r="Z848" s="192"/>
      <c r="AA848" s="192"/>
      <c r="BM848" s="90" t="s">
        <v>506</v>
      </c>
      <c r="BN848" s="90" t="s">
        <v>2804</v>
      </c>
      <c r="BO848" s="90" t="s">
        <v>2426</v>
      </c>
    </row>
    <row r="849" spans="1:70" ht="28.8">
      <c r="A849" s="192">
        <v>848</v>
      </c>
      <c r="B849" s="193">
        <v>72000033</v>
      </c>
      <c r="C849" s="193">
        <v>5</v>
      </c>
      <c r="D849" s="193" t="s">
        <v>51</v>
      </c>
      <c r="E849" s="198">
        <v>45108</v>
      </c>
      <c r="F849" s="193" t="s">
        <v>4679</v>
      </c>
      <c r="G849" s="192"/>
      <c r="H849" s="192"/>
      <c r="I849" s="192"/>
      <c r="J849" s="192"/>
      <c r="K849" s="192"/>
      <c r="L849" s="192"/>
      <c r="M849" s="192"/>
      <c r="N849" s="192"/>
      <c r="O849" s="192"/>
      <c r="P849" s="196" t="s">
        <v>5551</v>
      </c>
      <c r="Q849" s="192"/>
      <c r="R849" s="192" t="s">
        <v>2467</v>
      </c>
      <c r="S849" s="192"/>
      <c r="T849" s="192"/>
      <c r="U849" s="192"/>
      <c r="V849" s="192"/>
      <c r="W849" s="192"/>
      <c r="X849" s="192"/>
      <c r="Y849" s="192"/>
      <c r="Z849" s="192"/>
      <c r="AA849" s="192"/>
      <c r="BM849" s="90" t="s">
        <v>173</v>
      </c>
    </row>
    <row r="850" spans="1:70" ht="28.8">
      <c r="A850" s="192">
        <v>849</v>
      </c>
      <c r="B850" s="193">
        <v>72000155</v>
      </c>
      <c r="C850" s="193">
        <v>3</v>
      </c>
      <c r="D850" s="193" t="s">
        <v>56</v>
      </c>
      <c r="E850" s="198">
        <v>45108</v>
      </c>
      <c r="F850" s="193" t="s">
        <v>4679</v>
      </c>
      <c r="G850" s="192"/>
      <c r="H850" s="192"/>
      <c r="I850" s="192"/>
      <c r="J850" s="192"/>
      <c r="K850" s="192"/>
      <c r="L850" s="192"/>
      <c r="M850" s="192"/>
      <c r="N850" s="192"/>
      <c r="O850" s="192"/>
      <c r="P850" s="196" t="s">
        <v>5127</v>
      </c>
      <c r="Q850" s="192"/>
      <c r="R850" s="192" t="s">
        <v>551</v>
      </c>
      <c r="S850" s="192"/>
      <c r="T850" s="192"/>
      <c r="U850" s="192"/>
      <c r="V850" s="192"/>
      <c r="W850" s="192"/>
      <c r="X850" s="192"/>
      <c r="Y850" s="192"/>
      <c r="Z850" s="192"/>
      <c r="AA850" s="192"/>
      <c r="BM850" s="90" t="s">
        <v>2148</v>
      </c>
    </row>
    <row r="851" spans="1:70" ht="57.6">
      <c r="A851" s="192">
        <v>850</v>
      </c>
      <c r="B851" s="193">
        <v>72000180</v>
      </c>
      <c r="C851" s="193">
        <v>2</v>
      </c>
      <c r="D851" s="193" t="s">
        <v>56</v>
      </c>
      <c r="E851" s="198">
        <v>45108</v>
      </c>
      <c r="F851" s="193" t="s">
        <v>4680</v>
      </c>
      <c r="G851" s="192"/>
      <c r="H851" s="192"/>
      <c r="I851" s="192"/>
      <c r="J851" s="192"/>
      <c r="K851" s="192"/>
      <c r="L851" s="192"/>
      <c r="M851" s="192"/>
      <c r="N851" s="192"/>
      <c r="O851" s="192"/>
      <c r="P851" s="196" t="s">
        <v>5128</v>
      </c>
      <c r="Q851" s="192"/>
      <c r="R851" s="192" t="s">
        <v>551</v>
      </c>
      <c r="S851" s="192" t="s">
        <v>154</v>
      </c>
      <c r="T851" s="192" t="s">
        <v>2097</v>
      </c>
      <c r="U851" s="192" t="s">
        <v>655</v>
      </c>
      <c r="V851" s="192"/>
      <c r="W851" s="192"/>
      <c r="X851" s="192"/>
      <c r="Y851" s="192"/>
      <c r="Z851" s="192"/>
      <c r="AA851" s="192"/>
      <c r="BM851" s="90" t="s">
        <v>2151</v>
      </c>
      <c r="BN851" s="90" t="s">
        <v>506</v>
      </c>
      <c r="BO851" s="90" t="s">
        <v>2748</v>
      </c>
      <c r="BP851" s="90" t="s">
        <v>3324</v>
      </c>
    </row>
    <row r="852" spans="1:70">
      <c r="A852" s="192">
        <v>851</v>
      </c>
      <c r="B852" s="193">
        <v>104590112</v>
      </c>
      <c r="C852" s="193">
        <v>3</v>
      </c>
      <c r="D852" s="193" t="s">
        <v>56</v>
      </c>
      <c r="E852" s="198">
        <v>45109</v>
      </c>
      <c r="F852" s="193" t="s">
        <v>4679</v>
      </c>
      <c r="G852" s="192"/>
      <c r="H852" s="192"/>
      <c r="I852" s="192"/>
      <c r="J852" s="192"/>
      <c r="K852" s="192"/>
      <c r="L852" s="192"/>
      <c r="M852" s="192"/>
      <c r="N852" s="192"/>
      <c r="O852" s="192"/>
      <c r="P852" s="196" t="s">
        <v>5630</v>
      </c>
      <c r="Q852" s="192"/>
      <c r="R852" s="192" t="s">
        <v>5562</v>
      </c>
      <c r="S852" s="192"/>
      <c r="T852" s="192"/>
      <c r="U852" s="192"/>
      <c r="V852" s="192"/>
      <c r="W852" s="192"/>
      <c r="X852" s="192"/>
      <c r="Y852" s="192"/>
      <c r="Z852" s="192"/>
      <c r="AA852" s="192"/>
      <c r="BM852" s="90" t="s">
        <v>5598</v>
      </c>
    </row>
    <row r="853" spans="1:70" ht="28.8">
      <c r="A853" s="192">
        <v>852</v>
      </c>
      <c r="B853" s="193">
        <v>11169337</v>
      </c>
      <c r="C853" s="193">
        <v>1</v>
      </c>
      <c r="D853" s="193" t="s">
        <v>56</v>
      </c>
      <c r="E853" s="198">
        <v>45109</v>
      </c>
      <c r="F853" s="193" t="s">
        <v>4683</v>
      </c>
      <c r="G853" s="192"/>
      <c r="H853" s="192"/>
      <c r="I853" s="192"/>
      <c r="J853" s="192"/>
      <c r="K853" s="192"/>
      <c r="L853" s="192"/>
      <c r="M853" s="192"/>
      <c r="N853" s="192"/>
      <c r="O853" s="192"/>
      <c r="P853" s="196" t="s">
        <v>4649</v>
      </c>
      <c r="Q853" s="192"/>
      <c r="R853" s="192" t="s">
        <v>86</v>
      </c>
      <c r="S853" s="192"/>
      <c r="T853" s="192"/>
      <c r="U853" s="192"/>
      <c r="V853" s="192"/>
      <c r="W853" s="192"/>
      <c r="X853" s="192"/>
      <c r="Y853" s="192"/>
      <c r="Z853" s="192"/>
      <c r="AA853" s="192"/>
    </row>
    <row r="854" spans="1:70">
      <c r="A854" s="192">
        <v>853</v>
      </c>
      <c r="B854" s="193">
        <v>115837510</v>
      </c>
      <c r="C854" s="193">
        <v>1</v>
      </c>
      <c r="D854" s="193" t="s">
        <v>56</v>
      </c>
      <c r="E854" s="198">
        <v>45109</v>
      </c>
      <c r="F854" s="193" t="s">
        <v>4686</v>
      </c>
      <c r="G854" s="192"/>
      <c r="H854" s="192"/>
      <c r="I854" s="192"/>
      <c r="J854" s="192"/>
      <c r="K854" s="192"/>
      <c r="L854" s="192"/>
      <c r="M854" s="192"/>
      <c r="N854" s="192"/>
      <c r="O854" s="192"/>
      <c r="P854" s="196" t="s">
        <v>5129</v>
      </c>
      <c r="Q854" s="192"/>
      <c r="R854" s="192" t="s">
        <v>155</v>
      </c>
      <c r="S854" s="192"/>
      <c r="T854" s="192"/>
      <c r="U854" s="192"/>
      <c r="V854" s="192"/>
      <c r="W854" s="192"/>
      <c r="X854" s="192"/>
      <c r="Y854" s="192"/>
      <c r="Z854" s="192"/>
      <c r="AA854" s="192"/>
      <c r="BM854" s="90" t="s">
        <v>3013</v>
      </c>
    </row>
    <row r="855" spans="1:70">
      <c r="A855" s="192">
        <v>854</v>
      </c>
      <c r="B855" s="193">
        <v>115998528</v>
      </c>
      <c r="C855" s="193">
        <v>5</v>
      </c>
      <c r="D855" s="193" t="s">
        <v>56</v>
      </c>
      <c r="E855" s="198">
        <v>45109</v>
      </c>
      <c r="F855" s="193" t="s">
        <v>4679</v>
      </c>
      <c r="G855" s="192"/>
      <c r="H855" s="192"/>
      <c r="I855" s="192"/>
      <c r="J855" s="192"/>
      <c r="K855" s="192"/>
      <c r="L855" s="192"/>
      <c r="M855" s="192"/>
      <c r="N855" s="192"/>
      <c r="O855" s="192"/>
      <c r="P855" s="196" t="s">
        <v>5130</v>
      </c>
      <c r="Q855" s="192"/>
      <c r="R855" s="192" t="s">
        <v>159</v>
      </c>
      <c r="S855" s="192"/>
      <c r="T855" s="192"/>
      <c r="U855" s="192"/>
      <c r="V855" s="192"/>
      <c r="W855" s="192"/>
      <c r="X855" s="192"/>
      <c r="Y855" s="192"/>
      <c r="Z855" s="192"/>
      <c r="AA855" s="192"/>
      <c r="BM855" s="90" t="s">
        <v>2411</v>
      </c>
    </row>
    <row r="856" spans="1:70" ht="28.8">
      <c r="A856" s="192">
        <v>855</v>
      </c>
      <c r="B856" s="193">
        <v>116003369</v>
      </c>
      <c r="C856" s="193">
        <v>4</v>
      </c>
      <c r="D856" s="193" t="s">
        <v>56</v>
      </c>
      <c r="E856" s="198">
        <v>45109</v>
      </c>
      <c r="F856" s="193" t="s">
        <v>4679</v>
      </c>
      <c r="G856" s="192"/>
      <c r="H856" s="192"/>
      <c r="I856" s="192"/>
      <c r="J856" s="192"/>
      <c r="K856" s="192"/>
      <c r="L856" s="192"/>
      <c r="M856" s="192"/>
      <c r="N856" s="192"/>
      <c r="O856" s="192"/>
      <c r="P856" s="196" t="s">
        <v>5631</v>
      </c>
      <c r="Q856" s="192"/>
      <c r="R856" s="192" t="s">
        <v>5557</v>
      </c>
      <c r="S856" s="192"/>
      <c r="T856" s="192"/>
      <c r="U856" s="192"/>
      <c r="V856" s="192"/>
      <c r="W856" s="192"/>
      <c r="X856" s="192"/>
      <c r="Y856" s="192"/>
      <c r="Z856" s="192"/>
      <c r="AA856" s="192"/>
      <c r="BM856" s="90" t="s">
        <v>5599</v>
      </c>
    </row>
    <row r="857" spans="1:70" ht="28.8">
      <c r="A857" s="192">
        <v>856</v>
      </c>
      <c r="B857" s="193">
        <v>124300831</v>
      </c>
      <c r="C857" s="193">
        <v>5</v>
      </c>
      <c r="D857" s="193" t="s">
        <v>51</v>
      </c>
      <c r="E857" s="198">
        <v>45109</v>
      </c>
      <c r="F857" s="193" t="s">
        <v>4679</v>
      </c>
      <c r="G857" s="192"/>
      <c r="H857" s="192"/>
      <c r="I857" s="192"/>
      <c r="J857" s="192"/>
      <c r="K857" s="192"/>
      <c r="L857" s="192"/>
      <c r="M857" s="192"/>
      <c r="N857" s="192"/>
      <c r="O857" s="192"/>
      <c r="P857" s="196" t="s">
        <v>5552</v>
      </c>
      <c r="Q857" s="192"/>
      <c r="R857" s="192" t="s">
        <v>164</v>
      </c>
      <c r="S857" s="192" t="s">
        <v>655</v>
      </c>
      <c r="T857" s="192"/>
      <c r="U857" s="192"/>
      <c r="V857" s="192"/>
      <c r="W857" s="192"/>
      <c r="X857" s="192"/>
      <c r="Y857" s="192"/>
      <c r="Z857" s="192"/>
      <c r="AA857" s="192"/>
      <c r="BM857" s="90" t="s">
        <v>3463</v>
      </c>
      <c r="BN857" s="90" t="s">
        <v>216</v>
      </c>
      <c r="BO857" s="90" t="s">
        <v>1835</v>
      </c>
    </row>
    <row r="858" spans="1:70" ht="43.2">
      <c r="A858" s="192">
        <v>857</v>
      </c>
      <c r="B858" s="193">
        <v>126653534</v>
      </c>
      <c r="C858" s="193">
        <v>1</v>
      </c>
      <c r="D858" s="193" t="s">
        <v>56</v>
      </c>
      <c r="E858" s="198">
        <v>45109</v>
      </c>
      <c r="F858" s="193" t="s">
        <v>4679</v>
      </c>
      <c r="G858" s="192"/>
      <c r="H858" s="192"/>
      <c r="I858" s="192"/>
      <c r="J858" s="192"/>
      <c r="K858" s="192"/>
      <c r="L858" s="192"/>
      <c r="M858" s="192"/>
      <c r="N858" s="192"/>
      <c r="O858" s="192"/>
      <c r="P858" s="196" t="s">
        <v>5131</v>
      </c>
      <c r="Q858" s="192"/>
      <c r="R858" s="192" t="s">
        <v>151</v>
      </c>
      <c r="S858" s="192" t="s">
        <v>154</v>
      </c>
      <c r="T858" s="192" t="s">
        <v>3</v>
      </c>
      <c r="U858" s="192"/>
      <c r="V858" s="192"/>
      <c r="W858" s="192"/>
      <c r="X858" s="192"/>
      <c r="Y858" s="192"/>
      <c r="Z858" s="192"/>
      <c r="AA858" s="192"/>
      <c r="BM858" s="90" t="s">
        <v>847</v>
      </c>
      <c r="BN858" s="90" t="s">
        <v>964</v>
      </c>
      <c r="BO858" s="90" t="s">
        <v>2770</v>
      </c>
      <c r="BP858" s="90" t="s">
        <v>1702</v>
      </c>
      <c r="BQ858" s="90" t="s">
        <v>1251</v>
      </c>
      <c r="BR858" s="90" t="s">
        <v>1461</v>
      </c>
    </row>
    <row r="859" spans="1:70" ht="86.4">
      <c r="A859" s="192">
        <v>858</v>
      </c>
      <c r="B859" s="193">
        <v>126954395</v>
      </c>
      <c r="C859" s="193">
        <v>1</v>
      </c>
      <c r="D859" s="193" t="s">
        <v>56</v>
      </c>
      <c r="E859" s="198">
        <v>45109</v>
      </c>
      <c r="F859" s="193" t="s">
        <v>4680</v>
      </c>
      <c r="G859" s="192"/>
      <c r="H859" s="192"/>
      <c r="I859" s="192"/>
      <c r="J859" s="192"/>
      <c r="K859" s="192"/>
      <c r="L859" s="192"/>
      <c r="M859" s="192"/>
      <c r="N859" s="192"/>
      <c r="O859" s="192"/>
      <c r="P859" s="196" t="s">
        <v>5553</v>
      </c>
      <c r="Q859" s="192"/>
      <c r="R859" s="192" t="s">
        <v>154</v>
      </c>
      <c r="S859" s="192" t="s">
        <v>2095</v>
      </c>
      <c r="T859" s="192" t="s">
        <v>155</v>
      </c>
      <c r="U859" s="192" t="s">
        <v>164</v>
      </c>
      <c r="V859" s="192"/>
      <c r="W859" s="192"/>
      <c r="X859" s="192"/>
      <c r="Y859" s="192"/>
      <c r="Z859" s="192"/>
      <c r="AA859" s="192"/>
      <c r="BM859" s="90" t="s">
        <v>2037</v>
      </c>
      <c r="BN859" s="90" t="s">
        <v>2227</v>
      </c>
      <c r="BO859" s="90" t="s">
        <v>2963</v>
      </c>
      <c r="BP859" s="90" t="s">
        <v>3559</v>
      </c>
    </row>
    <row r="860" spans="1:70">
      <c r="A860" s="192">
        <v>859</v>
      </c>
      <c r="B860" s="193">
        <v>126954395</v>
      </c>
      <c r="C860" s="193">
        <v>4</v>
      </c>
      <c r="D860" s="193" t="s">
        <v>56</v>
      </c>
      <c r="E860" s="198">
        <v>45109</v>
      </c>
      <c r="F860" s="193" t="s">
        <v>4680</v>
      </c>
      <c r="G860" s="192"/>
      <c r="H860" s="192"/>
      <c r="I860" s="192"/>
      <c r="J860" s="192"/>
      <c r="K860" s="192"/>
      <c r="L860" s="192"/>
      <c r="M860" s="192"/>
      <c r="N860" s="192"/>
      <c r="O860" s="192"/>
      <c r="P860" s="196" t="s">
        <v>5132</v>
      </c>
      <c r="Q860" s="192"/>
      <c r="R860" s="192" t="s">
        <v>165</v>
      </c>
      <c r="S860" s="192" t="s">
        <v>155</v>
      </c>
      <c r="T860" s="192"/>
      <c r="U860" s="192"/>
      <c r="V860" s="192"/>
      <c r="W860" s="192"/>
      <c r="X860" s="192"/>
      <c r="Y860" s="192"/>
      <c r="Z860" s="192"/>
      <c r="AA860" s="192"/>
      <c r="BM860" s="90" t="s">
        <v>1463</v>
      </c>
      <c r="BN860" s="90" t="s">
        <v>3610</v>
      </c>
    </row>
    <row r="861" spans="1:70">
      <c r="A861" s="192">
        <v>860</v>
      </c>
      <c r="B861" s="193">
        <v>127719516</v>
      </c>
      <c r="C861" s="193">
        <v>3</v>
      </c>
      <c r="D861" s="193" t="s">
        <v>56</v>
      </c>
      <c r="E861" s="198">
        <v>45109</v>
      </c>
      <c r="F861" s="193" t="s">
        <v>4682</v>
      </c>
      <c r="G861" s="192"/>
      <c r="H861" s="192"/>
      <c r="I861" s="192"/>
      <c r="J861" s="192"/>
      <c r="K861" s="192"/>
      <c r="L861" s="192"/>
      <c r="M861" s="192"/>
      <c r="N861" s="192"/>
      <c r="O861" s="192"/>
      <c r="P861" s="196" t="s">
        <v>5133</v>
      </c>
      <c r="Q861" s="192"/>
      <c r="R861" s="192" t="s">
        <v>154</v>
      </c>
      <c r="S861" s="192"/>
      <c r="T861" s="192"/>
      <c r="U861" s="192"/>
      <c r="V861" s="192"/>
      <c r="W861" s="192"/>
      <c r="X861" s="192"/>
      <c r="Y861" s="192"/>
      <c r="Z861" s="192"/>
      <c r="AA861" s="192"/>
      <c r="BM861" s="90" t="s">
        <v>1610</v>
      </c>
    </row>
    <row r="862" spans="1:70" ht="28.8">
      <c r="A862" s="192">
        <v>861</v>
      </c>
      <c r="B862" s="193">
        <v>127719516</v>
      </c>
      <c r="C862" s="193">
        <v>2</v>
      </c>
      <c r="D862" s="193" t="s">
        <v>51</v>
      </c>
      <c r="E862" s="198">
        <v>45109</v>
      </c>
      <c r="F862" s="193" t="s">
        <v>4682</v>
      </c>
      <c r="G862" s="192"/>
      <c r="H862" s="192"/>
      <c r="I862" s="192"/>
      <c r="J862" s="192"/>
      <c r="K862" s="192"/>
      <c r="L862" s="192"/>
      <c r="M862" s="192"/>
      <c r="N862" s="192"/>
      <c r="O862" s="192"/>
      <c r="P862" s="196" t="s">
        <v>5134</v>
      </c>
      <c r="Q862" s="192"/>
      <c r="R862" s="192" t="s">
        <v>671</v>
      </c>
      <c r="S862" s="192"/>
      <c r="T862" s="192"/>
      <c r="U862" s="192"/>
      <c r="V862" s="192"/>
      <c r="W862" s="192"/>
      <c r="X862" s="192"/>
      <c r="Y862" s="192"/>
      <c r="Z862" s="192"/>
      <c r="AA862" s="192"/>
      <c r="BM862" s="90" t="s">
        <v>176</v>
      </c>
    </row>
    <row r="863" spans="1:70" ht="28.8">
      <c r="A863" s="192">
        <v>862</v>
      </c>
      <c r="B863" s="193">
        <v>129293916</v>
      </c>
      <c r="C863" s="193">
        <v>4</v>
      </c>
      <c r="D863" s="193" t="s">
        <v>51</v>
      </c>
      <c r="E863" s="198">
        <v>45109</v>
      </c>
      <c r="F863" s="193" t="s">
        <v>4680</v>
      </c>
      <c r="G863" s="192"/>
      <c r="H863" s="192"/>
      <c r="I863" s="192"/>
      <c r="J863" s="192"/>
      <c r="K863" s="192"/>
      <c r="L863" s="192"/>
      <c r="M863" s="192"/>
      <c r="N863" s="192"/>
      <c r="O863" s="192"/>
      <c r="P863" s="196" t="s">
        <v>5135</v>
      </c>
      <c r="Q863" s="192"/>
      <c r="R863" s="192" t="s">
        <v>655</v>
      </c>
      <c r="S863" s="192"/>
      <c r="T863" s="192"/>
      <c r="U863" s="192"/>
      <c r="V863" s="192"/>
      <c r="W863" s="192"/>
      <c r="X863" s="192"/>
      <c r="Y863" s="192"/>
      <c r="Z863" s="192"/>
      <c r="AA863" s="192"/>
      <c r="BM863" s="90" t="s">
        <v>1983</v>
      </c>
    </row>
    <row r="864" spans="1:70" ht="28.8">
      <c r="A864" s="192">
        <v>863</v>
      </c>
      <c r="B864" s="193">
        <v>129293916</v>
      </c>
      <c r="C864" s="193">
        <v>3</v>
      </c>
      <c r="D864" s="193" t="s">
        <v>51</v>
      </c>
      <c r="E864" s="198">
        <v>45109</v>
      </c>
      <c r="F864" s="193" t="s">
        <v>4680</v>
      </c>
      <c r="G864" s="192"/>
      <c r="H864" s="192"/>
      <c r="I864" s="192"/>
      <c r="J864" s="192"/>
      <c r="K864" s="192"/>
      <c r="L864" s="192"/>
      <c r="M864" s="192"/>
      <c r="N864" s="192"/>
      <c r="O864" s="192"/>
      <c r="P864" s="196" t="s">
        <v>5136</v>
      </c>
      <c r="Q864" s="192"/>
      <c r="R864" s="192" t="s">
        <v>154</v>
      </c>
      <c r="S864" s="192" t="s">
        <v>507</v>
      </c>
      <c r="T864" s="192"/>
      <c r="U864" s="192"/>
      <c r="V864" s="192"/>
      <c r="W864" s="192"/>
      <c r="X864" s="192"/>
      <c r="Y864" s="192"/>
      <c r="Z864" s="192"/>
      <c r="AA864" s="192"/>
      <c r="BM864" s="90" t="s">
        <v>1952</v>
      </c>
      <c r="BN864" s="90" t="s">
        <v>3575</v>
      </c>
    </row>
    <row r="865" spans="1:71" ht="28.8">
      <c r="A865" s="192">
        <v>864</v>
      </c>
      <c r="B865" s="193">
        <v>129833331</v>
      </c>
      <c r="C865" s="193">
        <v>2</v>
      </c>
      <c r="D865" s="193" t="s">
        <v>56</v>
      </c>
      <c r="E865" s="198">
        <v>45109</v>
      </c>
      <c r="F865" s="193" t="s">
        <v>4679</v>
      </c>
      <c r="G865" s="192"/>
      <c r="H865" s="192"/>
      <c r="I865" s="192"/>
      <c r="J865" s="192"/>
      <c r="K865" s="192"/>
      <c r="L865" s="192"/>
      <c r="M865" s="192"/>
      <c r="N865" s="192"/>
      <c r="O865" s="192"/>
      <c r="P865" s="196" t="s">
        <v>5137</v>
      </c>
      <c r="Q865" s="192"/>
      <c r="R865" s="192" t="s">
        <v>154</v>
      </c>
      <c r="S865" s="192" t="s">
        <v>3</v>
      </c>
      <c r="T865" s="192" t="s">
        <v>3127</v>
      </c>
      <c r="U865" s="192"/>
      <c r="V865" s="192"/>
      <c r="W865" s="192"/>
      <c r="X865" s="192"/>
      <c r="Y865" s="192"/>
      <c r="Z865" s="192"/>
      <c r="AA865" s="192"/>
      <c r="BM865" s="90" t="s">
        <v>1702</v>
      </c>
      <c r="BN865" s="90" t="s">
        <v>2026</v>
      </c>
      <c r="BO865" s="90" t="s">
        <v>2817</v>
      </c>
    </row>
    <row r="866" spans="1:71">
      <c r="A866" s="192">
        <v>865</v>
      </c>
      <c r="B866" s="193">
        <v>130042856</v>
      </c>
      <c r="C866" s="193">
        <v>5</v>
      </c>
      <c r="D866" s="193" t="s">
        <v>51</v>
      </c>
      <c r="E866" s="198">
        <v>45109</v>
      </c>
      <c r="F866" s="193" t="s">
        <v>4679</v>
      </c>
      <c r="G866" s="192"/>
      <c r="H866" s="192"/>
      <c r="I866" s="192"/>
      <c r="J866" s="192"/>
      <c r="K866" s="192"/>
      <c r="L866" s="192"/>
      <c r="M866" s="192"/>
      <c r="N866" s="192"/>
      <c r="O866" s="192"/>
      <c r="P866" s="196" t="s">
        <v>5138</v>
      </c>
      <c r="Q866" s="192"/>
      <c r="R866" s="192" t="s">
        <v>3127</v>
      </c>
      <c r="S866" s="192"/>
      <c r="T866" s="192"/>
      <c r="U866" s="192"/>
      <c r="V866" s="192"/>
      <c r="W866" s="192"/>
      <c r="X866" s="192"/>
      <c r="Y866" s="192"/>
      <c r="Z866" s="192"/>
      <c r="AA866" s="192"/>
      <c r="BM866" s="90" t="s">
        <v>3394</v>
      </c>
    </row>
    <row r="867" spans="1:71" ht="43.2">
      <c r="A867" s="192">
        <v>866</v>
      </c>
      <c r="B867" s="193">
        <v>131543530</v>
      </c>
      <c r="C867" s="193">
        <v>5</v>
      </c>
      <c r="D867" s="193" t="s">
        <v>56</v>
      </c>
      <c r="E867" s="198">
        <v>45109</v>
      </c>
      <c r="F867" s="193" t="s">
        <v>4679</v>
      </c>
      <c r="G867" s="192"/>
      <c r="H867" s="192"/>
      <c r="I867" s="192"/>
      <c r="J867" s="192"/>
      <c r="K867" s="192"/>
      <c r="L867" s="192"/>
      <c r="M867" s="192"/>
      <c r="N867" s="192"/>
      <c r="O867" s="192"/>
      <c r="P867" s="196" t="s">
        <v>5139</v>
      </c>
      <c r="Q867" s="192"/>
      <c r="R867" s="192" t="s">
        <v>2698</v>
      </c>
      <c r="S867" s="192"/>
      <c r="T867" s="192"/>
      <c r="U867" s="192"/>
      <c r="V867" s="192"/>
      <c r="W867" s="192"/>
      <c r="X867" s="192"/>
      <c r="Y867" s="192"/>
      <c r="Z867" s="192"/>
      <c r="AA867" s="192"/>
      <c r="BM867" s="90" t="s">
        <v>186</v>
      </c>
      <c r="BN867" s="90" t="s">
        <v>1928</v>
      </c>
    </row>
    <row r="868" spans="1:71" ht="57.6">
      <c r="A868" s="192">
        <v>867</v>
      </c>
      <c r="B868" s="193">
        <v>131758997</v>
      </c>
      <c r="C868" s="193">
        <v>1</v>
      </c>
      <c r="D868" s="193" t="s">
        <v>56</v>
      </c>
      <c r="E868" s="198">
        <v>45109</v>
      </c>
      <c r="F868" s="193" t="s">
        <v>4680</v>
      </c>
      <c r="G868" s="192"/>
      <c r="H868" s="192"/>
      <c r="I868" s="192"/>
      <c r="J868" s="192"/>
      <c r="K868" s="192"/>
      <c r="L868" s="192"/>
      <c r="M868" s="192"/>
      <c r="N868" s="192"/>
      <c r="O868" s="192"/>
      <c r="P868" s="196" t="s">
        <v>5140</v>
      </c>
      <c r="Q868" s="192"/>
      <c r="R868" s="192" t="s">
        <v>174</v>
      </c>
      <c r="S868" s="192" t="s">
        <v>155</v>
      </c>
      <c r="T868" s="192" t="s">
        <v>507</v>
      </c>
      <c r="U868" s="192" t="s">
        <v>2467</v>
      </c>
      <c r="V868" s="192"/>
      <c r="W868" s="192"/>
      <c r="X868" s="192"/>
      <c r="Y868" s="192"/>
      <c r="Z868" s="192"/>
      <c r="AA868" s="192"/>
      <c r="BM868" s="90" t="s">
        <v>1778</v>
      </c>
      <c r="BN868" s="90" t="s">
        <v>3142</v>
      </c>
      <c r="BO868" s="90" t="s">
        <v>3575</v>
      </c>
      <c r="BP868" s="90" t="s">
        <v>173</v>
      </c>
    </row>
    <row r="869" spans="1:71" ht="158.4">
      <c r="A869" s="192">
        <v>868</v>
      </c>
      <c r="B869" s="193">
        <v>133297747</v>
      </c>
      <c r="C869" s="193">
        <v>3</v>
      </c>
      <c r="D869" s="193" t="s">
        <v>56</v>
      </c>
      <c r="E869" s="198">
        <v>45109</v>
      </c>
      <c r="F869" s="193" t="s">
        <v>4682</v>
      </c>
      <c r="G869" s="192"/>
      <c r="H869" s="192"/>
      <c r="I869" s="192"/>
      <c r="J869" s="192"/>
      <c r="K869" s="192"/>
      <c r="L869" s="192"/>
      <c r="M869" s="192"/>
      <c r="N869" s="192"/>
      <c r="O869" s="192"/>
      <c r="P869" s="196" t="s">
        <v>5554</v>
      </c>
      <c r="Q869" s="192"/>
      <c r="R869" s="192" t="s">
        <v>151</v>
      </c>
      <c r="S869" s="192" t="s">
        <v>551</v>
      </c>
      <c r="T869" s="192" t="s">
        <v>174</v>
      </c>
      <c r="U869" s="192" t="s">
        <v>3</v>
      </c>
      <c r="V869" s="192" t="s">
        <v>671</v>
      </c>
      <c r="W869" s="192" t="s">
        <v>507</v>
      </c>
      <c r="X869" s="192" t="s">
        <v>164</v>
      </c>
      <c r="Y869" s="192"/>
      <c r="Z869" s="192"/>
      <c r="AA869" s="192"/>
      <c r="BM869" s="90" t="s">
        <v>947</v>
      </c>
      <c r="BN869" s="90" t="s">
        <v>2148</v>
      </c>
      <c r="BO869" s="90" t="s">
        <v>1777</v>
      </c>
      <c r="BP869" s="90" t="s">
        <v>1228</v>
      </c>
      <c r="BQ869" s="90" t="s">
        <v>2524</v>
      </c>
      <c r="BR869" s="90" t="s">
        <v>3575</v>
      </c>
      <c r="BS869" s="90" t="s">
        <v>1368</v>
      </c>
    </row>
    <row r="870" spans="1:71" ht="57.6">
      <c r="A870" s="192">
        <v>869</v>
      </c>
      <c r="B870" s="193">
        <v>133297747</v>
      </c>
      <c r="C870" s="193">
        <v>2</v>
      </c>
      <c r="D870" s="193" t="s">
        <v>51</v>
      </c>
      <c r="E870" s="198">
        <v>45109</v>
      </c>
      <c r="F870" s="193" t="s">
        <v>4682</v>
      </c>
      <c r="G870" s="192"/>
      <c r="H870" s="192"/>
      <c r="I870" s="192"/>
      <c r="J870" s="192"/>
      <c r="K870" s="192"/>
      <c r="L870" s="192"/>
      <c r="M870" s="192"/>
      <c r="N870" s="192"/>
      <c r="O870" s="192"/>
      <c r="P870" s="196" t="s">
        <v>5141</v>
      </c>
      <c r="Q870" s="192"/>
      <c r="R870" s="192" t="s">
        <v>151</v>
      </c>
      <c r="S870" s="192" t="s">
        <v>174</v>
      </c>
      <c r="T870" s="192" t="s">
        <v>3</v>
      </c>
      <c r="U870" s="192" t="s">
        <v>3380</v>
      </c>
      <c r="V870" s="192" t="s">
        <v>507</v>
      </c>
      <c r="W870" s="192" t="s">
        <v>2467</v>
      </c>
      <c r="X870" s="192"/>
      <c r="Y870" s="192"/>
      <c r="Z870" s="192"/>
      <c r="AA870" s="192"/>
      <c r="BM870" s="90" t="s">
        <v>1067</v>
      </c>
      <c r="BN870" s="90" t="s">
        <v>1777</v>
      </c>
      <c r="BO870" s="90" t="s">
        <v>1253</v>
      </c>
      <c r="BP870" s="90" t="s">
        <v>1704</v>
      </c>
      <c r="BQ870" s="90" t="s">
        <v>3575</v>
      </c>
      <c r="BR870" s="90" t="s">
        <v>173</v>
      </c>
    </row>
    <row r="871" spans="1:71" ht="57.6">
      <c r="A871" s="192">
        <v>870</v>
      </c>
      <c r="B871" s="193">
        <v>133300764</v>
      </c>
      <c r="C871" s="193">
        <v>1</v>
      </c>
      <c r="D871" s="193" t="s">
        <v>56</v>
      </c>
      <c r="E871" s="198">
        <v>45109</v>
      </c>
      <c r="F871" s="193" t="s">
        <v>4680</v>
      </c>
      <c r="G871" s="192"/>
      <c r="H871" s="192"/>
      <c r="I871" s="192"/>
      <c r="J871" s="192"/>
      <c r="K871" s="192"/>
      <c r="L871" s="192"/>
      <c r="M871" s="192"/>
      <c r="N871" s="192"/>
      <c r="O871" s="192"/>
      <c r="P871" s="196" t="s">
        <v>5142</v>
      </c>
      <c r="Q871" s="192"/>
      <c r="R871" s="192" t="s">
        <v>174</v>
      </c>
      <c r="S871" s="192" t="s">
        <v>164</v>
      </c>
      <c r="T871" s="192"/>
      <c r="U871" s="192"/>
      <c r="V871" s="192"/>
      <c r="W871" s="192"/>
      <c r="X871" s="192"/>
      <c r="Y871" s="192"/>
      <c r="Z871" s="192"/>
      <c r="AA871" s="192"/>
      <c r="BM871" s="90" t="s">
        <v>1777</v>
      </c>
      <c r="BN871" s="90" t="s">
        <v>2503</v>
      </c>
    </row>
    <row r="872" spans="1:71">
      <c r="A872" s="192">
        <v>871</v>
      </c>
      <c r="B872" s="193">
        <v>135825446</v>
      </c>
      <c r="C872" s="193">
        <v>1</v>
      </c>
      <c r="D872" s="193" t="s">
        <v>51</v>
      </c>
      <c r="E872" s="198">
        <v>45109</v>
      </c>
      <c r="F872" s="193" t="s">
        <v>4680</v>
      </c>
      <c r="G872" s="192"/>
      <c r="H872" s="192"/>
      <c r="I872" s="192"/>
      <c r="J872" s="192"/>
      <c r="K872" s="192"/>
      <c r="L872" s="192"/>
      <c r="M872" s="192"/>
      <c r="N872" s="192"/>
      <c r="O872" s="192"/>
      <c r="P872" s="196" t="s">
        <v>5143</v>
      </c>
      <c r="Q872" s="192"/>
      <c r="R872" s="192" t="s">
        <v>174</v>
      </c>
      <c r="S872" s="192" t="s">
        <v>507</v>
      </c>
      <c r="T872" s="192"/>
      <c r="U872" s="192"/>
      <c r="V872" s="192"/>
      <c r="W872" s="192"/>
      <c r="X872" s="192"/>
      <c r="Y872" s="192"/>
      <c r="Z872" s="192"/>
      <c r="AA872" s="192"/>
      <c r="BM872" s="90" t="s">
        <v>1777</v>
      </c>
      <c r="BN872" s="90" t="s">
        <v>3575</v>
      </c>
    </row>
    <row r="873" spans="1:71" ht="28.8">
      <c r="A873" s="192">
        <v>872</v>
      </c>
      <c r="B873" s="193">
        <v>138957691</v>
      </c>
      <c r="C873" s="193">
        <v>5</v>
      </c>
      <c r="D873" s="193" t="s">
        <v>51</v>
      </c>
      <c r="E873" s="198">
        <v>45109</v>
      </c>
      <c r="F873" s="193" t="s">
        <v>4679</v>
      </c>
      <c r="G873" s="192"/>
      <c r="H873" s="192"/>
      <c r="I873" s="192"/>
      <c r="J873" s="192"/>
      <c r="K873" s="192"/>
      <c r="L873" s="192"/>
      <c r="M873" s="192"/>
      <c r="N873" s="192"/>
      <c r="O873" s="192"/>
      <c r="P873" s="196" t="s">
        <v>5632</v>
      </c>
      <c r="Q873" s="192"/>
      <c r="R873" s="192" t="s">
        <v>155</v>
      </c>
      <c r="S873" s="192"/>
      <c r="T873" s="192"/>
      <c r="U873" s="192"/>
      <c r="V873" s="192"/>
      <c r="W873" s="192"/>
      <c r="X873" s="192"/>
      <c r="Y873" s="192"/>
      <c r="Z873" s="192"/>
      <c r="AA873" s="192"/>
      <c r="BM873" s="90" t="s">
        <v>5600</v>
      </c>
    </row>
    <row r="874" spans="1:71" ht="57.6">
      <c r="A874" s="192">
        <v>873</v>
      </c>
      <c r="B874" s="193">
        <v>200031909</v>
      </c>
      <c r="C874" s="193">
        <v>3</v>
      </c>
      <c r="D874" s="193" t="s">
        <v>56</v>
      </c>
      <c r="E874" s="198">
        <v>45109</v>
      </c>
      <c r="F874" s="193" t="s">
        <v>4687</v>
      </c>
      <c r="G874" s="192"/>
      <c r="H874" s="192"/>
      <c r="I874" s="192"/>
      <c r="J874" s="192"/>
      <c r="K874" s="192"/>
      <c r="L874" s="192"/>
      <c r="M874" s="192"/>
      <c r="N874" s="192"/>
      <c r="O874" s="192"/>
      <c r="P874" s="196" t="s">
        <v>5144</v>
      </c>
      <c r="Q874" s="192"/>
      <c r="R874" s="192" t="s">
        <v>154</v>
      </c>
      <c r="S874" s="192" t="s">
        <v>150</v>
      </c>
      <c r="T874" s="192"/>
      <c r="U874" s="192"/>
      <c r="V874" s="192"/>
      <c r="W874" s="192"/>
      <c r="X874" s="192"/>
      <c r="Y874" s="192"/>
      <c r="Z874" s="192"/>
      <c r="AA874" s="192"/>
      <c r="BM874" s="90" t="s">
        <v>1609</v>
      </c>
      <c r="BN874" s="90" t="s">
        <v>1797</v>
      </c>
    </row>
    <row r="875" spans="1:71" ht="28.8">
      <c r="A875" s="192">
        <v>874</v>
      </c>
      <c r="B875" s="193">
        <v>200033157</v>
      </c>
      <c r="C875" s="193">
        <v>4</v>
      </c>
      <c r="D875" s="193" t="s">
        <v>56</v>
      </c>
      <c r="E875" s="198">
        <v>45109</v>
      </c>
      <c r="F875" s="193" t="s">
        <v>4679</v>
      </c>
      <c r="G875" s="192"/>
      <c r="H875" s="192"/>
      <c r="I875" s="192"/>
      <c r="J875" s="192"/>
      <c r="K875" s="192"/>
      <c r="L875" s="192"/>
      <c r="M875" s="192"/>
      <c r="N875" s="192"/>
      <c r="O875" s="192"/>
      <c r="P875" s="196" t="s">
        <v>5633</v>
      </c>
      <c r="Q875" s="192"/>
      <c r="R875" s="192" t="s">
        <v>164</v>
      </c>
      <c r="S875" s="192"/>
      <c r="T875" s="192"/>
      <c r="U875" s="192"/>
      <c r="V875" s="192"/>
      <c r="W875" s="192"/>
      <c r="X875" s="192"/>
      <c r="Y875" s="192"/>
      <c r="Z875" s="192"/>
      <c r="AA875" s="192"/>
      <c r="BM875" s="90" t="s">
        <v>5601</v>
      </c>
    </row>
    <row r="876" spans="1:71" ht="28.8">
      <c r="A876" s="192">
        <v>875</v>
      </c>
      <c r="B876" s="193">
        <v>200465920</v>
      </c>
      <c r="C876" s="193">
        <v>3</v>
      </c>
      <c r="D876" s="193" t="s">
        <v>56</v>
      </c>
      <c r="E876" s="198">
        <v>45109</v>
      </c>
      <c r="F876" s="193" t="s">
        <v>4679</v>
      </c>
      <c r="G876" s="192"/>
      <c r="H876" s="192"/>
      <c r="I876" s="192"/>
      <c r="J876" s="192"/>
      <c r="K876" s="192"/>
      <c r="L876" s="192"/>
      <c r="M876" s="192"/>
      <c r="N876" s="192"/>
      <c r="O876" s="192"/>
      <c r="P876" s="196" t="s">
        <v>5634</v>
      </c>
      <c r="Q876" s="192"/>
      <c r="R876" s="192" t="s">
        <v>5557</v>
      </c>
      <c r="S876" s="192" t="s">
        <v>154</v>
      </c>
      <c r="T876" s="192"/>
      <c r="U876" s="192"/>
      <c r="V876" s="192"/>
      <c r="W876" s="192"/>
      <c r="X876" s="192"/>
      <c r="Y876" s="192"/>
      <c r="Z876" s="192"/>
      <c r="AA876" s="192"/>
      <c r="BM876" s="90" t="s">
        <v>5588</v>
      </c>
      <c r="BN876" s="90" t="s">
        <v>5589</v>
      </c>
    </row>
    <row r="877" spans="1:71" ht="28.8">
      <c r="A877" s="192">
        <v>876</v>
      </c>
      <c r="B877" s="193">
        <v>200633758</v>
      </c>
      <c r="C877" s="193">
        <v>2</v>
      </c>
      <c r="D877" s="193" t="s">
        <v>56</v>
      </c>
      <c r="E877" s="198">
        <v>45109</v>
      </c>
      <c r="F877" s="193" t="s">
        <v>4680</v>
      </c>
      <c r="G877" s="192"/>
      <c r="H877" s="192"/>
      <c r="I877" s="192"/>
      <c r="J877" s="192"/>
      <c r="K877" s="192"/>
      <c r="L877" s="192"/>
      <c r="M877" s="192"/>
      <c r="N877" s="192"/>
      <c r="O877" s="192"/>
      <c r="P877" s="196" t="s">
        <v>5785</v>
      </c>
      <c r="Q877" s="192"/>
      <c r="R877" s="192" t="s">
        <v>5557</v>
      </c>
      <c r="S877" s="192"/>
      <c r="T877" s="192"/>
      <c r="U877" s="192"/>
      <c r="V877" s="192"/>
      <c r="W877" s="192"/>
      <c r="X877" s="192"/>
      <c r="Y877" s="192"/>
      <c r="Z877" s="192"/>
      <c r="AA877" s="192"/>
      <c r="BM877" s="90" t="s">
        <v>5586</v>
      </c>
      <c r="BN877" s="90" t="s">
        <v>5587</v>
      </c>
    </row>
    <row r="878" spans="1:71" ht="57.6">
      <c r="A878" s="192">
        <v>877</v>
      </c>
      <c r="B878" s="193">
        <v>200633758</v>
      </c>
      <c r="C878" s="193">
        <v>3</v>
      </c>
      <c r="D878" s="193" t="s">
        <v>56</v>
      </c>
      <c r="E878" s="198">
        <v>45109</v>
      </c>
      <c r="F878" s="193" t="s">
        <v>4680</v>
      </c>
      <c r="G878" s="192"/>
      <c r="H878" s="192"/>
      <c r="I878" s="192"/>
      <c r="J878" s="192"/>
      <c r="K878" s="192"/>
      <c r="L878" s="192"/>
      <c r="M878" s="192"/>
      <c r="N878" s="192"/>
      <c r="O878" s="192"/>
      <c r="P878" s="196" t="s">
        <v>5757</v>
      </c>
      <c r="Q878" s="192"/>
      <c r="R878" s="192" t="s">
        <v>154</v>
      </c>
      <c r="S878" s="192" t="s">
        <v>157</v>
      </c>
      <c r="T878" s="192" t="s">
        <v>507</v>
      </c>
      <c r="U878" s="192" t="s">
        <v>164</v>
      </c>
      <c r="V878" s="192" t="s">
        <v>655</v>
      </c>
      <c r="W878" s="192"/>
      <c r="X878" s="192"/>
      <c r="Y878" s="192"/>
      <c r="Z878" s="192"/>
      <c r="AA878" s="192"/>
      <c r="BM878" s="90" t="s">
        <v>1658</v>
      </c>
      <c r="BN878" s="90" t="s">
        <v>1513</v>
      </c>
      <c r="BO878" s="90" t="s">
        <v>3575</v>
      </c>
      <c r="BP878" s="90" t="s">
        <v>3392</v>
      </c>
      <c r="BQ878" s="90" t="s">
        <v>1688</v>
      </c>
    </row>
    <row r="879" spans="1:71" ht="43.2">
      <c r="A879" s="192">
        <v>878</v>
      </c>
      <c r="B879" s="193">
        <v>200673136</v>
      </c>
      <c r="C879" s="193">
        <v>4</v>
      </c>
      <c r="D879" s="193" t="s">
        <v>56</v>
      </c>
      <c r="E879" s="198">
        <v>45109</v>
      </c>
      <c r="F879" s="193" t="s">
        <v>4679</v>
      </c>
      <c r="G879" s="192"/>
      <c r="H879" s="192"/>
      <c r="I879" s="192"/>
      <c r="J879" s="192"/>
      <c r="K879" s="192"/>
      <c r="L879" s="192"/>
      <c r="M879" s="192"/>
      <c r="N879" s="192"/>
      <c r="O879" s="192"/>
      <c r="P879" s="196" t="s">
        <v>5145</v>
      </c>
      <c r="Q879" s="192"/>
      <c r="R879" s="192" t="s">
        <v>151</v>
      </c>
      <c r="S879" s="192" t="s">
        <v>154</v>
      </c>
      <c r="T879" s="192" t="s">
        <v>157</v>
      </c>
      <c r="U879" s="192" t="s">
        <v>160</v>
      </c>
      <c r="V879" s="192" t="s">
        <v>159</v>
      </c>
      <c r="W879" s="192"/>
      <c r="X879" s="192"/>
      <c r="Y879" s="192"/>
      <c r="Z879" s="192"/>
      <c r="AA879" s="192"/>
      <c r="BM879" s="90" t="s">
        <v>951</v>
      </c>
      <c r="BN879" s="90" t="s">
        <v>1657</v>
      </c>
      <c r="BO879" s="90" t="s">
        <v>1513</v>
      </c>
      <c r="BP879" s="90" t="s">
        <v>181</v>
      </c>
      <c r="BQ879" s="90" t="s">
        <v>2292</v>
      </c>
      <c r="BR879" s="90" t="s">
        <v>2329</v>
      </c>
    </row>
    <row r="880" spans="1:71" ht="43.2">
      <c r="A880" s="192">
        <v>879</v>
      </c>
      <c r="B880" s="193">
        <v>200802449</v>
      </c>
      <c r="C880" s="193">
        <v>4</v>
      </c>
      <c r="D880" s="193" t="s">
        <v>56</v>
      </c>
      <c r="E880" s="198">
        <v>45109</v>
      </c>
      <c r="F880" s="193" t="s">
        <v>4679</v>
      </c>
      <c r="G880" s="192"/>
      <c r="H880" s="192"/>
      <c r="I880" s="192"/>
      <c r="J880" s="192"/>
      <c r="K880" s="192"/>
      <c r="L880" s="192"/>
      <c r="M880" s="192"/>
      <c r="N880" s="192"/>
      <c r="O880" s="192"/>
      <c r="P880" s="196" t="s">
        <v>5146</v>
      </c>
      <c r="Q880" s="192"/>
      <c r="R880" s="192" t="s">
        <v>551</v>
      </c>
      <c r="S880" s="192" t="s">
        <v>3</v>
      </c>
      <c r="T880" s="192" t="s">
        <v>671</v>
      </c>
      <c r="U880" s="192" t="s">
        <v>507</v>
      </c>
      <c r="V880" s="192" t="s">
        <v>164</v>
      </c>
      <c r="W880" s="192"/>
      <c r="X880" s="192"/>
      <c r="Y880" s="192"/>
      <c r="Z880" s="192"/>
      <c r="AA880" s="192"/>
      <c r="BM880" s="90" t="s">
        <v>2150</v>
      </c>
      <c r="BN880" s="90" t="s">
        <v>2731</v>
      </c>
      <c r="BO880" s="90" t="s">
        <v>2522</v>
      </c>
      <c r="BP880" s="90" t="s">
        <v>3331</v>
      </c>
      <c r="BQ880" s="90" t="s">
        <v>3575</v>
      </c>
      <c r="BR880" s="90" t="s">
        <v>3377</v>
      </c>
    </row>
    <row r="881" spans="1:74" ht="57.6">
      <c r="A881" s="192">
        <v>880</v>
      </c>
      <c r="B881" s="193">
        <v>200802953</v>
      </c>
      <c r="C881" s="193">
        <v>3</v>
      </c>
      <c r="D881" s="193" t="s">
        <v>56</v>
      </c>
      <c r="E881" s="198">
        <v>45109</v>
      </c>
      <c r="F881" s="193" t="s">
        <v>4679</v>
      </c>
      <c r="G881" s="192"/>
      <c r="H881" s="192"/>
      <c r="I881" s="192"/>
      <c r="J881" s="192"/>
      <c r="K881" s="192"/>
      <c r="L881" s="192"/>
      <c r="M881" s="192"/>
      <c r="N881" s="192"/>
      <c r="O881" s="192"/>
      <c r="P881" s="196" t="s">
        <v>5147</v>
      </c>
      <c r="Q881" s="192"/>
      <c r="R881" s="192" t="s">
        <v>154</v>
      </c>
      <c r="S881" s="192" t="s">
        <v>3</v>
      </c>
      <c r="T881" s="192" t="s">
        <v>193</v>
      </c>
      <c r="U881" s="192"/>
      <c r="V881" s="192"/>
      <c r="W881" s="192"/>
      <c r="X881" s="192"/>
      <c r="Y881" s="192"/>
      <c r="Z881" s="192"/>
      <c r="AA881" s="192"/>
      <c r="BM881" s="90" t="s">
        <v>1620</v>
      </c>
      <c r="BN881" s="90" t="s">
        <v>1151</v>
      </c>
      <c r="BO881" s="90" t="s">
        <v>784</v>
      </c>
    </row>
    <row r="882" spans="1:74" ht="43.2">
      <c r="A882" s="192">
        <v>881</v>
      </c>
      <c r="B882" s="193">
        <v>40000247</v>
      </c>
      <c r="C882" s="193">
        <v>4</v>
      </c>
      <c r="D882" s="193" t="s">
        <v>51</v>
      </c>
      <c r="E882" s="198">
        <v>45109</v>
      </c>
      <c r="F882" s="193" t="s">
        <v>4680</v>
      </c>
      <c r="G882" s="192"/>
      <c r="H882" s="192"/>
      <c r="I882" s="192"/>
      <c r="J882" s="192"/>
      <c r="K882" s="192"/>
      <c r="L882" s="192"/>
      <c r="M882" s="192"/>
      <c r="N882" s="192"/>
      <c r="O882" s="192"/>
      <c r="P882" s="196" t="s">
        <v>5555</v>
      </c>
      <c r="Q882" s="192"/>
      <c r="R882" s="192" t="s">
        <v>551</v>
      </c>
      <c r="S882" s="192" t="s">
        <v>3</v>
      </c>
      <c r="T882" s="192" t="s">
        <v>165</v>
      </c>
      <c r="U882" s="192"/>
      <c r="V882" s="192"/>
      <c r="W882" s="192"/>
      <c r="X882" s="192"/>
      <c r="Y882" s="192"/>
      <c r="Z882" s="192"/>
      <c r="AA882" s="192"/>
      <c r="BM882" s="90" t="s">
        <v>2151</v>
      </c>
      <c r="BN882" s="90" t="s">
        <v>1157</v>
      </c>
      <c r="BO882" s="90" t="s">
        <v>1463</v>
      </c>
      <c r="BP882" s="90" t="s">
        <v>1308</v>
      </c>
    </row>
    <row r="883" spans="1:74" ht="43.2">
      <c r="A883" s="192">
        <v>882</v>
      </c>
      <c r="B883" s="193">
        <v>40000264</v>
      </c>
      <c r="C883" s="193">
        <v>3</v>
      </c>
      <c r="D883" s="193" t="s">
        <v>56</v>
      </c>
      <c r="E883" s="198">
        <v>45109</v>
      </c>
      <c r="F883" s="193" t="s">
        <v>4680</v>
      </c>
      <c r="G883" s="192"/>
      <c r="H883" s="192"/>
      <c r="I883" s="192"/>
      <c r="J883" s="192"/>
      <c r="K883" s="192"/>
      <c r="L883" s="192"/>
      <c r="M883" s="192"/>
      <c r="N883" s="192"/>
      <c r="O883" s="192"/>
      <c r="P883" s="196" t="s">
        <v>5556</v>
      </c>
      <c r="Q883" s="192"/>
      <c r="R883" s="192" t="s">
        <v>193</v>
      </c>
      <c r="S883" s="192"/>
      <c r="T883" s="192"/>
      <c r="U883" s="192"/>
      <c r="V883" s="192"/>
      <c r="W883" s="192"/>
      <c r="X883" s="192"/>
      <c r="Y883" s="192"/>
      <c r="Z883" s="192"/>
      <c r="AA883" s="192"/>
      <c r="BM883" s="90" t="s">
        <v>784</v>
      </c>
    </row>
    <row r="884" spans="1:74" ht="216">
      <c r="A884" s="192">
        <v>883</v>
      </c>
      <c r="B884" s="193">
        <v>33000156</v>
      </c>
      <c r="C884" s="193">
        <v>1</v>
      </c>
      <c r="D884" s="193" t="s">
        <v>56</v>
      </c>
      <c r="E884" s="198">
        <v>45109</v>
      </c>
      <c r="F884" s="193" t="s">
        <v>4680</v>
      </c>
      <c r="G884" s="192"/>
      <c r="H884" s="192"/>
      <c r="I884" s="192"/>
      <c r="J884" s="192"/>
      <c r="K884" s="192"/>
      <c r="L884" s="192"/>
      <c r="M884" s="192"/>
      <c r="N884" s="192"/>
      <c r="O884" s="192"/>
      <c r="P884" s="196" t="s">
        <v>5148</v>
      </c>
      <c r="Q884" s="192"/>
      <c r="R884" s="192" t="s">
        <v>551</v>
      </c>
      <c r="S884" s="192" t="s">
        <v>174</v>
      </c>
      <c r="T884" s="192" t="s">
        <v>154</v>
      </c>
      <c r="U884" s="192" t="s">
        <v>150</v>
      </c>
      <c r="V884" s="192" t="s">
        <v>507</v>
      </c>
      <c r="W884" s="192" t="s">
        <v>164</v>
      </c>
      <c r="X884" s="192" t="s">
        <v>2467</v>
      </c>
      <c r="Y884" s="192"/>
      <c r="Z884" s="192"/>
      <c r="AA884" s="192"/>
      <c r="BM884" s="90" t="s">
        <v>2169</v>
      </c>
      <c r="BN884" s="90" t="s">
        <v>1640</v>
      </c>
      <c r="BO884" s="90" t="s">
        <v>522</v>
      </c>
      <c r="BP884" s="90" t="s">
        <v>1658</v>
      </c>
      <c r="BQ884" s="90" t="s">
        <v>1860</v>
      </c>
      <c r="BR884" s="90" t="s">
        <v>1735</v>
      </c>
      <c r="BS884" s="90" t="s">
        <v>3575</v>
      </c>
      <c r="BT884" s="90" t="s">
        <v>3231</v>
      </c>
      <c r="BU884" s="90" t="s">
        <v>1409</v>
      </c>
      <c r="BV884" s="90" t="s">
        <v>3571</v>
      </c>
    </row>
    <row r="885" spans="1:74" ht="28.8">
      <c r="A885" s="192">
        <v>884</v>
      </c>
      <c r="B885" s="193">
        <v>33000156</v>
      </c>
      <c r="C885" s="193">
        <v>5</v>
      </c>
      <c r="D885" s="193" t="s">
        <v>56</v>
      </c>
      <c r="E885" s="198">
        <v>45109</v>
      </c>
      <c r="F885" s="193" t="s">
        <v>4680</v>
      </c>
      <c r="G885" s="192"/>
      <c r="H885" s="192"/>
      <c r="I885" s="192"/>
      <c r="J885" s="192"/>
      <c r="K885" s="192"/>
      <c r="L885" s="192"/>
      <c r="M885" s="192"/>
      <c r="N885" s="192"/>
      <c r="O885" s="192"/>
      <c r="P885" s="196" t="s">
        <v>5149</v>
      </c>
      <c r="Q885" s="192"/>
      <c r="R885" s="192" t="s">
        <v>551</v>
      </c>
      <c r="S885" s="192"/>
      <c r="T885" s="192"/>
      <c r="U885" s="192"/>
      <c r="V885" s="192"/>
      <c r="W885" s="192"/>
      <c r="X885" s="192"/>
      <c r="Y885" s="192"/>
      <c r="Z885" s="192"/>
      <c r="AA885" s="192"/>
      <c r="BM885" s="90" t="s">
        <v>2151</v>
      </c>
    </row>
    <row r="886" spans="1:74">
      <c r="A886" s="192">
        <v>885</v>
      </c>
      <c r="B886" s="193">
        <v>33000157</v>
      </c>
      <c r="C886" s="193">
        <v>4</v>
      </c>
      <c r="D886" s="193" t="s">
        <v>51</v>
      </c>
      <c r="E886" s="198">
        <v>45109</v>
      </c>
      <c r="F886" s="193" t="s">
        <v>4679</v>
      </c>
      <c r="G886" s="192"/>
      <c r="H886" s="192"/>
      <c r="I886" s="192"/>
      <c r="J886" s="192"/>
      <c r="K886" s="192"/>
      <c r="L886" s="192"/>
      <c r="M886" s="192"/>
      <c r="N886" s="192"/>
      <c r="O886" s="192"/>
      <c r="P886" s="196" t="s">
        <v>5150</v>
      </c>
      <c r="Q886" s="192"/>
      <c r="R886" s="192" t="s">
        <v>2467</v>
      </c>
      <c r="S886" s="192"/>
      <c r="T886" s="192"/>
      <c r="U886" s="192"/>
      <c r="V886" s="192"/>
      <c r="W886" s="192"/>
      <c r="X886" s="192"/>
      <c r="Y886" s="192"/>
      <c r="Z886" s="192"/>
      <c r="AA886" s="192"/>
      <c r="BM886" s="90" t="s">
        <v>191</v>
      </c>
    </row>
    <row r="887" spans="1:74" ht="72">
      <c r="A887" s="192">
        <v>886</v>
      </c>
      <c r="B887" s="193">
        <v>33000198</v>
      </c>
      <c r="C887" s="193">
        <v>4</v>
      </c>
      <c r="D887" s="193" t="s">
        <v>56</v>
      </c>
      <c r="E887" s="198">
        <v>45109</v>
      </c>
      <c r="F887" s="193" t="s">
        <v>4680</v>
      </c>
      <c r="G887" s="192"/>
      <c r="H887" s="192"/>
      <c r="I887" s="192"/>
      <c r="J887" s="192"/>
      <c r="K887" s="192"/>
      <c r="L887" s="192"/>
      <c r="M887" s="192"/>
      <c r="N887" s="192"/>
      <c r="O887" s="192"/>
      <c r="P887" s="196" t="s">
        <v>5151</v>
      </c>
      <c r="Q887" s="192"/>
      <c r="R887" s="192" t="s">
        <v>551</v>
      </c>
      <c r="S887" s="192" t="s">
        <v>155</v>
      </c>
      <c r="T887" s="192" t="s">
        <v>507</v>
      </c>
      <c r="U887" s="192"/>
      <c r="V887" s="192"/>
      <c r="W887" s="192"/>
      <c r="X887" s="192"/>
      <c r="Y887" s="192"/>
      <c r="Z887" s="192"/>
      <c r="AA887" s="192"/>
      <c r="BM887" s="90" t="s">
        <v>2151</v>
      </c>
      <c r="BN887" s="90" t="s">
        <v>2992</v>
      </c>
      <c r="BO887" s="90" t="s">
        <v>3575</v>
      </c>
    </row>
    <row r="888" spans="1:74">
      <c r="A888" s="192">
        <v>887</v>
      </c>
      <c r="B888" s="193">
        <v>40000210</v>
      </c>
      <c r="C888" s="193">
        <v>5</v>
      </c>
      <c r="D888" s="193" t="s">
        <v>51</v>
      </c>
      <c r="E888" s="198">
        <v>45109</v>
      </c>
      <c r="F888" s="193" t="s">
        <v>4679</v>
      </c>
      <c r="G888" s="192"/>
      <c r="H888" s="192"/>
      <c r="I888" s="192"/>
      <c r="J888" s="192"/>
      <c r="K888" s="192"/>
      <c r="L888" s="192"/>
      <c r="M888" s="192"/>
      <c r="N888" s="192"/>
      <c r="O888" s="192"/>
      <c r="P888" s="196" t="s">
        <v>4676</v>
      </c>
      <c r="Q888" s="192"/>
      <c r="R888" s="192" t="s">
        <v>86</v>
      </c>
      <c r="S888" s="192"/>
      <c r="T888" s="192"/>
      <c r="U888" s="192"/>
      <c r="V888" s="192"/>
      <c r="W888" s="192"/>
      <c r="X888" s="192"/>
      <c r="Y888" s="192"/>
      <c r="Z888" s="192"/>
      <c r="AA888" s="192"/>
    </row>
    <row r="889" spans="1:74">
      <c r="A889" s="192">
        <v>888</v>
      </c>
      <c r="B889" s="193">
        <v>20000852</v>
      </c>
      <c r="C889" s="193">
        <v>3</v>
      </c>
      <c r="D889" s="193" t="s">
        <v>56</v>
      </c>
      <c r="E889" s="198">
        <v>45112</v>
      </c>
      <c r="F889" s="193" t="s">
        <v>4679</v>
      </c>
      <c r="G889" s="192"/>
      <c r="H889" s="192"/>
      <c r="I889" s="192"/>
      <c r="J889" s="192"/>
      <c r="K889" s="192"/>
      <c r="L889" s="192"/>
      <c r="M889" s="192"/>
      <c r="N889" s="192"/>
      <c r="O889" s="192"/>
      <c r="P889" s="199" t="s">
        <v>4013</v>
      </c>
      <c r="Q889" s="192"/>
      <c r="R889" s="192"/>
      <c r="S889" s="192"/>
      <c r="T889" s="192"/>
      <c r="U889" s="192"/>
      <c r="V889" s="192"/>
      <c r="W889" s="192"/>
      <c r="X889" s="192"/>
      <c r="Y889" s="192"/>
      <c r="Z889" s="192"/>
      <c r="AA889" s="192"/>
    </row>
    <row r="890" spans="1:74">
      <c r="A890" s="192">
        <v>889</v>
      </c>
      <c r="B890" s="193">
        <v>200673136</v>
      </c>
      <c r="C890" s="193">
        <v>3</v>
      </c>
      <c r="D890" s="193" t="s">
        <v>56</v>
      </c>
      <c r="E890" s="198">
        <v>45112</v>
      </c>
      <c r="F890" s="193" t="s">
        <v>4679</v>
      </c>
      <c r="G890" s="192"/>
      <c r="H890" s="192"/>
      <c r="I890" s="192"/>
      <c r="J890" s="192"/>
      <c r="K890" s="192"/>
      <c r="L890" s="192"/>
      <c r="M890" s="192"/>
      <c r="N890" s="192"/>
      <c r="O890" s="192"/>
      <c r="P890" s="199" t="s">
        <v>4014</v>
      </c>
      <c r="Q890" s="192"/>
      <c r="R890" s="192"/>
      <c r="S890" s="192"/>
      <c r="T890" s="192"/>
      <c r="U890" s="192"/>
      <c r="V890" s="192"/>
      <c r="W890" s="192"/>
      <c r="X890" s="192"/>
      <c r="Y890" s="192"/>
      <c r="Z890" s="192"/>
      <c r="AA890" s="192"/>
    </row>
    <row r="891" spans="1:74" ht="43.2">
      <c r="A891" s="192">
        <v>890</v>
      </c>
      <c r="B891" s="193">
        <v>200673136</v>
      </c>
      <c r="C891" s="193">
        <v>5</v>
      </c>
      <c r="D891" s="193" t="s">
        <v>56</v>
      </c>
      <c r="E891" s="198">
        <v>45112</v>
      </c>
      <c r="F891" s="193" t="s">
        <v>4679</v>
      </c>
      <c r="G891" s="192"/>
      <c r="H891" s="192"/>
      <c r="I891" s="192"/>
      <c r="J891" s="192"/>
      <c r="K891" s="192"/>
      <c r="L891" s="192"/>
      <c r="M891" s="192"/>
      <c r="N891" s="192"/>
      <c r="O891" s="192"/>
      <c r="P891" s="199" t="s">
        <v>5172</v>
      </c>
      <c r="Q891" s="192"/>
      <c r="R891" s="192"/>
      <c r="S891" s="192"/>
      <c r="T891" s="192"/>
      <c r="U891" s="192"/>
      <c r="V891" s="192"/>
      <c r="W891" s="192"/>
      <c r="X891" s="192"/>
      <c r="Y891" s="192"/>
      <c r="Z891" s="192"/>
      <c r="AA891" s="192"/>
    </row>
    <row r="892" spans="1:74">
      <c r="A892" s="192">
        <v>891</v>
      </c>
      <c r="B892" s="193">
        <v>33000197</v>
      </c>
      <c r="C892" s="192">
        <v>3</v>
      </c>
      <c r="D892" s="193" t="s">
        <v>56</v>
      </c>
      <c r="E892" s="198">
        <v>45112</v>
      </c>
      <c r="F892" s="193" t="s">
        <v>4680</v>
      </c>
      <c r="G892" s="192"/>
      <c r="H892" s="192"/>
      <c r="I892" s="192"/>
      <c r="J892" s="192"/>
      <c r="K892" s="192"/>
      <c r="L892" s="192"/>
      <c r="M892" s="192"/>
      <c r="N892" s="192"/>
      <c r="O892" s="192"/>
      <c r="P892" s="199" t="s">
        <v>4015</v>
      </c>
      <c r="Q892" s="192"/>
      <c r="R892" s="192"/>
      <c r="S892" s="192"/>
      <c r="T892" s="192"/>
      <c r="U892" s="192"/>
      <c r="V892" s="192"/>
      <c r="W892" s="192"/>
      <c r="X892" s="192"/>
      <c r="Y892" s="192"/>
      <c r="Z892" s="192"/>
      <c r="AA892" s="192"/>
    </row>
    <row r="893" spans="1:74" ht="28.8">
      <c r="A893" s="192">
        <v>892</v>
      </c>
      <c r="B893" s="193">
        <v>33000197</v>
      </c>
      <c r="C893" s="192">
        <v>1</v>
      </c>
      <c r="D893" s="193" t="s">
        <v>56</v>
      </c>
      <c r="E893" s="198">
        <v>45112</v>
      </c>
      <c r="F893" s="193" t="s">
        <v>4680</v>
      </c>
      <c r="G893" s="192"/>
      <c r="H893" s="192"/>
      <c r="I893" s="192"/>
      <c r="J893" s="192"/>
      <c r="K893" s="192"/>
      <c r="L893" s="192"/>
      <c r="M893" s="192"/>
      <c r="N893" s="192"/>
      <c r="O893" s="192"/>
      <c r="P893" s="199" t="s">
        <v>4016</v>
      </c>
      <c r="Q893" s="192"/>
      <c r="R893" s="192"/>
      <c r="S893" s="192"/>
      <c r="T893" s="192"/>
      <c r="U893" s="192"/>
      <c r="V893" s="192"/>
      <c r="W893" s="192"/>
      <c r="X893" s="192"/>
      <c r="Y893" s="192"/>
      <c r="Z893" s="192"/>
      <c r="AA893" s="192"/>
    </row>
    <row r="894" spans="1:74" ht="28.8">
      <c r="A894" s="192">
        <v>893</v>
      </c>
      <c r="B894" s="193">
        <v>33000198</v>
      </c>
      <c r="C894" s="192">
        <v>5</v>
      </c>
      <c r="D894" s="193" t="s">
        <v>56</v>
      </c>
      <c r="E894" s="198">
        <v>45112</v>
      </c>
      <c r="F894" s="193" t="s">
        <v>4680</v>
      </c>
      <c r="G894" s="192"/>
      <c r="H894" s="192"/>
      <c r="I894" s="192"/>
      <c r="J894" s="192"/>
      <c r="K894" s="192"/>
      <c r="L894" s="192"/>
      <c r="M894" s="192"/>
      <c r="N894" s="192"/>
      <c r="O894" s="192"/>
      <c r="P894" s="199" t="s">
        <v>4017</v>
      </c>
      <c r="Q894" s="192"/>
      <c r="R894" s="192"/>
      <c r="S894" s="192"/>
      <c r="T894" s="192"/>
      <c r="U894" s="192"/>
      <c r="V894" s="192"/>
      <c r="W894" s="192"/>
      <c r="X894" s="192"/>
      <c r="Y894" s="192"/>
      <c r="Z894" s="192"/>
      <c r="AA894" s="192"/>
    </row>
    <row r="895" spans="1:74">
      <c r="A895" s="192">
        <v>894</v>
      </c>
      <c r="B895" s="193">
        <v>40000281</v>
      </c>
      <c r="C895" s="192">
        <v>4</v>
      </c>
      <c r="D895" s="193" t="s">
        <v>51</v>
      </c>
      <c r="E895" s="198">
        <v>45112</v>
      </c>
      <c r="F895" s="193" t="s">
        <v>4680</v>
      </c>
      <c r="G895" s="192"/>
      <c r="H895" s="192"/>
      <c r="I895" s="192"/>
      <c r="J895" s="192"/>
      <c r="K895" s="192"/>
      <c r="L895" s="192"/>
      <c r="M895" s="192"/>
      <c r="N895" s="192"/>
      <c r="O895" s="192"/>
      <c r="P895" s="199" t="s">
        <v>4018</v>
      </c>
      <c r="Q895" s="192"/>
      <c r="R895" s="192"/>
      <c r="S895" s="192"/>
      <c r="T895" s="192"/>
      <c r="U895" s="192"/>
      <c r="V895" s="192"/>
      <c r="W895" s="192"/>
      <c r="X895" s="192"/>
      <c r="Y895" s="192"/>
      <c r="Z895" s="192"/>
      <c r="AA895" s="192"/>
    </row>
    <row r="896" spans="1:74" ht="43.2">
      <c r="A896" s="192">
        <v>895</v>
      </c>
      <c r="B896" s="193">
        <v>40000384</v>
      </c>
      <c r="C896" s="192">
        <v>4</v>
      </c>
      <c r="D896" s="193" t="s">
        <v>56</v>
      </c>
      <c r="E896" s="198">
        <v>45112</v>
      </c>
      <c r="F896" s="193" t="s">
        <v>4680</v>
      </c>
      <c r="G896" s="192"/>
      <c r="H896" s="192"/>
      <c r="I896" s="192"/>
      <c r="J896" s="192"/>
      <c r="K896" s="192"/>
      <c r="L896" s="192"/>
      <c r="M896" s="192"/>
      <c r="N896" s="192"/>
      <c r="O896" s="192"/>
      <c r="P896" s="199" t="s">
        <v>4019</v>
      </c>
      <c r="Q896" s="192"/>
      <c r="R896" s="192"/>
      <c r="S896" s="192"/>
      <c r="T896" s="192"/>
      <c r="U896" s="192"/>
      <c r="V896" s="192"/>
      <c r="W896" s="192"/>
      <c r="X896" s="192"/>
      <c r="Y896" s="192"/>
      <c r="Z896" s="192"/>
      <c r="AA896" s="192"/>
    </row>
    <row r="897" spans="1:27">
      <c r="A897" s="192">
        <v>896</v>
      </c>
      <c r="B897" s="193">
        <v>71000273</v>
      </c>
      <c r="C897" s="192">
        <v>4</v>
      </c>
      <c r="D897" s="193" t="s">
        <v>56</v>
      </c>
      <c r="E897" s="198">
        <v>45112</v>
      </c>
      <c r="F897" s="193" t="s">
        <v>4679</v>
      </c>
      <c r="G897" s="192"/>
      <c r="H897" s="192"/>
      <c r="I897" s="192"/>
      <c r="J897" s="192"/>
      <c r="K897" s="192"/>
      <c r="L897" s="192"/>
      <c r="M897" s="192"/>
      <c r="N897" s="192"/>
      <c r="O897" s="192"/>
      <c r="P897" s="199" t="s">
        <v>4020</v>
      </c>
      <c r="Q897" s="192"/>
      <c r="R897" s="192"/>
      <c r="S897" s="192"/>
      <c r="T897" s="192"/>
      <c r="U897" s="192"/>
      <c r="V897" s="192"/>
      <c r="W897" s="192"/>
      <c r="X897" s="192"/>
      <c r="Y897" s="192"/>
      <c r="Z897" s="192"/>
      <c r="AA897" s="192"/>
    </row>
    <row r="898" spans="1:27" ht="43.2">
      <c r="A898" s="192">
        <v>897</v>
      </c>
      <c r="B898" s="193">
        <v>72000058</v>
      </c>
      <c r="C898" s="192">
        <v>2</v>
      </c>
      <c r="D898" s="193" t="s">
        <v>51</v>
      </c>
      <c r="E898" s="198">
        <v>45112</v>
      </c>
      <c r="F898" s="193" t="s">
        <v>4681</v>
      </c>
      <c r="G898" s="192"/>
      <c r="H898" s="192"/>
      <c r="I898" s="192"/>
      <c r="J898" s="192"/>
      <c r="K898" s="192"/>
      <c r="L898" s="192"/>
      <c r="M898" s="192"/>
      <c r="N898" s="192"/>
      <c r="O898" s="192"/>
      <c r="P898" s="199" t="s">
        <v>4021</v>
      </c>
      <c r="Q898" s="192"/>
      <c r="R898" s="192"/>
      <c r="S898" s="192"/>
      <c r="T898" s="192"/>
      <c r="U898" s="192"/>
      <c r="V898" s="192"/>
      <c r="W898" s="192"/>
      <c r="X898" s="192"/>
      <c r="Y898" s="192"/>
      <c r="Z898" s="192"/>
      <c r="AA898" s="192"/>
    </row>
    <row r="899" spans="1:27" ht="28.8">
      <c r="A899" s="192">
        <v>898</v>
      </c>
      <c r="B899" s="193">
        <v>72000058</v>
      </c>
      <c r="C899" s="192">
        <v>1</v>
      </c>
      <c r="D899" s="193" t="s">
        <v>56</v>
      </c>
      <c r="E899" s="198">
        <v>45112</v>
      </c>
      <c r="F899" s="193" t="s">
        <v>4681</v>
      </c>
      <c r="G899" s="192"/>
      <c r="H899" s="192"/>
      <c r="I899" s="192"/>
      <c r="J899" s="192"/>
      <c r="K899" s="192"/>
      <c r="L899" s="192"/>
      <c r="M899" s="192"/>
      <c r="N899" s="192"/>
      <c r="O899" s="192"/>
      <c r="P899" s="199" t="s">
        <v>5173</v>
      </c>
      <c r="Q899" s="192"/>
      <c r="R899" s="192"/>
      <c r="S899" s="192"/>
      <c r="T899" s="192"/>
      <c r="U899" s="192"/>
      <c r="V899" s="192"/>
      <c r="W899" s="192"/>
      <c r="X899" s="192"/>
      <c r="Y899" s="192"/>
      <c r="Z899" s="192"/>
      <c r="AA899" s="192"/>
    </row>
    <row r="900" spans="1:27">
      <c r="A900" s="192">
        <v>899</v>
      </c>
      <c r="B900" s="193">
        <v>72000066</v>
      </c>
      <c r="C900" s="192">
        <v>4</v>
      </c>
      <c r="D900" s="193" t="s">
        <v>51</v>
      </c>
      <c r="E900" s="198">
        <v>45112</v>
      </c>
      <c r="F900" s="193" t="s">
        <v>4679</v>
      </c>
      <c r="G900" s="192"/>
      <c r="H900" s="192"/>
      <c r="I900" s="192"/>
      <c r="J900" s="192"/>
      <c r="K900" s="192"/>
      <c r="L900" s="192"/>
      <c r="M900" s="192"/>
      <c r="N900" s="192"/>
      <c r="O900" s="192"/>
      <c r="P900" s="199" t="s">
        <v>4022</v>
      </c>
      <c r="Q900" s="192"/>
      <c r="R900" s="192"/>
      <c r="S900" s="192"/>
      <c r="T900" s="192"/>
      <c r="U900" s="192"/>
      <c r="V900" s="192"/>
      <c r="W900" s="192"/>
      <c r="X900" s="192"/>
      <c r="Y900" s="192"/>
      <c r="Z900" s="192"/>
      <c r="AA900" s="192"/>
    </row>
    <row r="901" spans="1:27">
      <c r="A901" s="192">
        <v>900</v>
      </c>
      <c r="B901" s="193">
        <v>72000070</v>
      </c>
      <c r="C901" s="192">
        <v>5</v>
      </c>
      <c r="D901" s="193" t="s">
        <v>51</v>
      </c>
      <c r="E901" s="198">
        <v>45112</v>
      </c>
      <c r="F901" s="193" t="s">
        <v>4679</v>
      </c>
      <c r="G901" s="192"/>
      <c r="H901" s="192"/>
      <c r="I901" s="192"/>
      <c r="J901" s="192"/>
      <c r="K901" s="192"/>
      <c r="L901" s="192"/>
      <c r="M901" s="192"/>
      <c r="N901" s="192"/>
      <c r="O901" s="192"/>
      <c r="P901" s="199" t="s">
        <v>4023</v>
      </c>
      <c r="Q901" s="192"/>
      <c r="R901" s="192"/>
      <c r="S901" s="192"/>
      <c r="T901" s="192"/>
      <c r="U901" s="192"/>
      <c r="V901" s="192"/>
      <c r="W901" s="192"/>
      <c r="X901" s="192"/>
      <c r="Y901" s="192"/>
      <c r="Z901" s="192"/>
      <c r="AA901" s="192"/>
    </row>
    <row r="902" spans="1:27" ht="28.8">
      <c r="A902" s="192">
        <v>901</v>
      </c>
      <c r="B902" s="193">
        <v>72000070</v>
      </c>
      <c r="C902" s="192">
        <v>4</v>
      </c>
      <c r="D902" s="193" t="s">
        <v>51</v>
      </c>
      <c r="E902" s="198">
        <v>45112</v>
      </c>
      <c r="F902" s="193" t="s">
        <v>4679</v>
      </c>
      <c r="G902" s="192"/>
      <c r="H902" s="192"/>
      <c r="I902" s="192"/>
      <c r="J902" s="192"/>
      <c r="K902" s="192"/>
      <c r="L902" s="192"/>
      <c r="M902" s="192"/>
      <c r="N902" s="192"/>
      <c r="O902" s="192"/>
      <c r="P902" s="199" t="s">
        <v>4024</v>
      </c>
      <c r="Q902" s="192"/>
      <c r="R902" s="192"/>
      <c r="S902" s="192"/>
      <c r="T902" s="192"/>
      <c r="U902" s="192"/>
      <c r="V902" s="192"/>
      <c r="W902" s="192"/>
      <c r="X902" s="192"/>
      <c r="Y902" s="192"/>
      <c r="Z902" s="192"/>
      <c r="AA902" s="192"/>
    </row>
    <row r="903" spans="1:27">
      <c r="A903" s="192">
        <v>902</v>
      </c>
      <c r="B903" s="193">
        <v>20000849</v>
      </c>
      <c r="C903" s="192">
        <v>4</v>
      </c>
      <c r="D903" s="193" t="s">
        <v>56</v>
      </c>
      <c r="E903" s="198">
        <v>45113</v>
      </c>
      <c r="F903" s="193" t="s">
        <v>4679</v>
      </c>
      <c r="G903" s="192"/>
      <c r="H903" s="192"/>
      <c r="I903" s="192"/>
      <c r="J903" s="192"/>
      <c r="K903" s="192"/>
      <c r="L903" s="192"/>
      <c r="M903" s="192"/>
      <c r="N903" s="192"/>
      <c r="O903" s="192"/>
      <c r="P903" s="199" t="s">
        <v>4025</v>
      </c>
      <c r="Q903" s="192"/>
      <c r="R903" s="192"/>
      <c r="S903" s="192"/>
      <c r="T903" s="192"/>
      <c r="U903" s="192"/>
      <c r="V903" s="192"/>
      <c r="W903" s="192"/>
      <c r="X903" s="192"/>
      <c r="Y903" s="192"/>
      <c r="Z903" s="192"/>
      <c r="AA903" s="192"/>
    </row>
    <row r="904" spans="1:27">
      <c r="A904" s="192">
        <v>903</v>
      </c>
      <c r="B904" s="193">
        <v>40000388</v>
      </c>
      <c r="C904" s="192">
        <v>1</v>
      </c>
      <c r="D904" s="193" t="s">
        <v>56</v>
      </c>
      <c r="E904" s="198">
        <v>45113</v>
      </c>
      <c r="F904" s="193" t="s">
        <v>4680</v>
      </c>
      <c r="G904" s="192"/>
      <c r="H904" s="192"/>
      <c r="I904" s="192"/>
      <c r="J904" s="192"/>
      <c r="K904" s="192"/>
      <c r="L904" s="192"/>
      <c r="M904" s="192"/>
      <c r="N904" s="192"/>
      <c r="O904" s="192"/>
      <c r="P904" s="199" t="s">
        <v>4026</v>
      </c>
      <c r="Q904" s="192"/>
      <c r="R904" s="192"/>
      <c r="S904" s="192"/>
      <c r="T904" s="192"/>
      <c r="U904" s="192"/>
      <c r="V904" s="192"/>
      <c r="W904" s="192"/>
      <c r="X904" s="192"/>
      <c r="Y904" s="192"/>
      <c r="Z904" s="192"/>
      <c r="AA904" s="192"/>
    </row>
    <row r="905" spans="1:27">
      <c r="A905" s="192">
        <v>904</v>
      </c>
      <c r="B905" s="193">
        <v>71000273</v>
      </c>
      <c r="C905" s="192">
        <v>4</v>
      </c>
      <c r="D905" s="193" t="s">
        <v>51</v>
      </c>
      <c r="E905" s="198">
        <v>45113</v>
      </c>
      <c r="F905" s="193" t="s">
        <v>4679</v>
      </c>
      <c r="G905" s="192"/>
      <c r="H905" s="192"/>
      <c r="I905" s="192"/>
      <c r="J905" s="192"/>
      <c r="K905" s="192"/>
      <c r="L905" s="192"/>
      <c r="M905" s="192"/>
      <c r="N905" s="192"/>
      <c r="O905" s="192"/>
      <c r="P905" s="199" t="s">
        <v>4027</v>
      </c>
      <c r="Q905" s="192"/>
      <c r="R905" s="192"/>
      <c r="S905" s="192"/>
      <c r="T905" s="192"/>
      <c r="U905" s="192"/>
      <c r="V905" s="192"/>
      <c r="W905" s="192"/>
      <c r="X905" s="192"/>
      <c r="Y905" s="192"/>
      <c r="Z905" s="192"/>
      <c r="AA905" s="192"/>
    </row>
    <row r="906" spans="1:27">
      <c r="A906" s="192">
        <v>905</v>
      </c>
      <c r="B906" s="193">
        <v>72000070</v>
      </c>
      <c r="C906" s="192">
        <v>4</v>
      </c>
      <c r="D906" s="193" t="s">
        <v>51</v>
      </c>
      <c r="E906" s="198">
        <v>45113</v>
      </c>
      <c r="F906" s="193" t="s">
        <v>4679</v>
      </c>
      <c r="G906" s="192"/>
      <c r="H906" s="192"/>
      <c r="I906" s="192"/>
      <c r="J906" s="192"/>
      <c r="K906" s="192"/>
      <c r="L906" s="192"/>
      <c r="M906" s="192"/>
      <c r="N906" s="192"/>
      <c r="O906" s="192"/>
      <c r="P906" s="199" t="s">
        <v>4028</v>
      </c>
      <c r="Q906" s="192"/>
      <c r="R906" s="192"/>
      <c r="S906" s="192"/>
      <c r="T906" s="192"/>
      <c r="U906" s="192"/>
      <c r="V906" s="192"/>
      <c r="W906" s="192"/>
      <c r="X906" s="192"/>
      <c r="Y906" s="192"/>
      <c r="Z906" s="192"/>
      <c r="AA906" s="192"/>
    </row>
    <row r="907" spans="1:27">
      <c r="A907" s="192">
        <v>906</v>
      </c>
      <c r="B907" s="193">
        <v>72000070</v>
      </c>
      <c r="C907" s="192">
        <v>4</v>
      </c>
      <c r="D907" s="193" t="s">
        <v>51</v>
      </c>
      <c r="E907" s="198">
        <v>45113</v>
      </c>
      <c r="F907" s="193" t="s">
        <v>4679</v>
      </c>
      <c r="G907" s="192"/>
      <c r="H907" s="192"/>
      <c r="I907" s="192"/>
      <c r="J907" s="192"/>
      <c r="K907" s="192"/>
      <c r="L907" s="192"/>
      <c r="M907" s="192"/>
      <c r="N907" s="192"/>
      <c r="O907" s="192"/>
      <c r="P907" s="199" t="s">
        <v>4029</v>
      </c>
      <c r="Q907" s="192"/>
      <c r="R907" s="192"/>
      <c r="S907" s="192"/>
      <c r="T907" s="192"/>
      <c r="U907" s="192"/>
      <c r="V907" s="192"/>
      <c r="W907" s="192"/>
      <c r="X907" s="192"/>
      <c r="Y907" s="192"/>
      <c r="Z907" s="192"/>
      <c r="AA907" s="192"/>
    </row>
    <row r="908" spans="1:27" ht="28.8">
      <c r="A908" s="192">
        <v>907</v>
      </c>
      <c r="B908" s="193">
        <v>72000094</v>
      </c>
      <c r="C908" s="192">
        <v>4</v>
      </c>
      <c r="D908" s="193" t="s">
        <v>51</v>
      </c>
      <c r="E908" s="198">
        <v>45113</v>
      </c>
      <c r="F908" s="193" t="s">
        <v>4679</v>
      </c>
      <c r="G908" s="192"/>
      <c r="H908" s="192"/>
      <c r="I908" s="192"/>
      <c r="J908" s="192"/>
      <c r="K908" s="192"/>
      <c r="L908" s="192"/>
      <c r="M908" s="192"/>
      <c r="N908" s="192"/>
      <c r="O908" s="192"/>
      <c r="P908" s="199" t="s">
        <v>4030</v>
      </c>
      <c r="Q908" s="192"/>
      <c r="R908" s="192"/>
      <c r="S908" s="192"/>
      <c r="T908" s="192"/>
      <c r="U908" s="192"/>
      <c r="V908" s="192"/>
      <c r="W908" s="192"/>
      <c r="X908" s="192"/>
      <c r="Y908" s="192"/>
      <c r="Z908" s="192"/>
      <c r="AA908" s="192"/>
    </row>
    <row r="909" spans="1:27" ht="28.8">
      <c r="A909" s="192">
        <v>908</v>
      </c>
      <c r="B909" s="193">
        <v>114377880</v>
      </c>
      <c r="C909" s="192">
        <v>3</v>
      </c>
      <c r="D909" s="193" t="s">
        <v>56</v>
      </c>
      <c r="E909" s="198">
        <v>45113</v>
      </c>
      <c r="F909" s="193" t="s">
        <v>4682</v>
      </c>
      <c r="G909" s="192"/>
      <c r="H909" s="192"/>
      <c r="I909" s="192"/>
      <c r="J909" s="192"/>
      <c r="K909" s="192"/>
      <c r="L909" s="192"/>
      <c r="M909" s="192"/>
      <c r="N909" s="192"/>
      <c r="O909" s="192"/>
      <c r="P909" s="199" t="s">
        <v>4031</v>
      </c>
      <c r="Q909" s="192"/>
      <c r="R909" s="192"/>
      <c r="S909" s="192"/>
      <c r="T909" s="192"/>
      <c r="U909" s="192"/>
      <c r="V909" s="192"/>
      <c r="W909" s="192"/>
      <c r="X909" s="192"/>
      <c r="Y909" s="192"/>
      <c r="Z909" s="192"/>
      <c r="AA909" s="192"/>
    </row>
    <row r="910" spans="1:27">
      <c r="A910" s="192">
        <v>909</v>
      </c>
      <c r="B910" s="193">
        <v>11721</v>
      </c>
      <c r="C910" s="192">
        <v>4</v>
      </c>
      <c r="D910" s="193" t="s">
        <v>51</v>
      </c>
      <c r="E910" s="198">
        <v>45113</v>
      </c>
      <c r="F910" s="193" t="s">
        <v>4679</v>
      </c>
      <c r="G910" s="192"/>
      <c r="H910" s="192"/>
      <c r="I910" s="192"/>
      <c r="J910" s="192"/>
      <c r="K910" s="192"/>
      <c r="L910" s="192"/>
      <c r="M910" s="192"/>
      <c r="N910" s="192"/>
      <c r="O910" s="192"/>
      <c r="P910" s="199" t="s">
        <v>5174</v>
      </c>
      <c r="Q910" s="192"/>
      <c r="R910" s="192"/>
      <c r="S910" s="192"/>
      <c r="T910" s="192"/>
      <c r="U910" s="192"/>
      <c r="V910" s="192"/>
      <c r="W910" s="192"/>
      <c r="X910" s="192"/>
      <c r="Y910" s="192"/>
      <c r="Z910" s="192"/>
      <c r="AA910" s="192"/>
    </row>
    <row r="911" spans="1:27" ht="43.2">
      <c r="A911" s="192">
        <v>910</v>
      </c>
      <c r="B911" s="193">
        <v>136293685</v>
      </c>
      <c r="C911" s="192">
        <v>2</v>
      </c>
      <c r="D911" s="193" t="s">
        <v>51</v>
      </c>
      <c r="E911" s="198">
        <v>45113</v>
      </c>
      <c r="F911" s="193" t="s">
        <v>4680</v>
      </c>
      <c r="G911" s="192"/>
      <c r="H911" s="192"/>
      <c r="I911" s="192"/>
      <c r="J911" s="192"/>
      <c r="K911" s="192"/>
      <c r="L911" s="192"/>
      <c r="M911" s="192"/>
      <c r="N911" s="192"/>
      <c r="O911" s="192"/>
      <c r="P911" s="199" t="s">
        <v>4032</v>
      </c>
      <c r="Q911" s="192"/>
      <c r="R911" s="192"/>
      <c r="S911" s="192"/>
      <c r="T911" s="192"/>
      <c r="U911" s="192"/>
      <c r="V911" s="192"/>
      <c r="W911" s="192"/>
      <c r="X911" s="192"/>
      <c r="Y911" s="192"/>
      <c r="Z911" s="192"/>
      <c r="AA911" s="192"/>
    </row>
    <row r="912" spans="1:27" ht="86.4">
      <c r="A912" s="192">
        <v>911</v>
      </c>
      <c r="B912" s="193">
        <v>20000695</v>
      </c>
      <c r="C912" s="192">
        <v>3</v>
      </c>
      <c r="D912" s="193" t="s">
        <v>56</v>
      </c>
      <c r="E912" s="198">
        <v>45113</v>
      </c>
      <c r="F912" s="193" t="s">
        <v>4681</v>
      </c>
      <c r="G912" s="192"/>
      <c r="H912" s="192"/>
      <c r="I912" s="192"/>
      <c r="J912" s="192"/>
      <c r="K912" s="192"/>
      <c r="L912" s="192"/>
      <c r="M912" s="192"/>
      <c r="N912" s="192"/>
      <c r="O912" s="192"/>
      <c r="P912" s="199" t="s">
        <v>5175</v>
      </c>
      <c r="Q912" s="192"/>
      <c r="R912" s="192"/>
      <c r="S912" s="192"/>
      <c r="T912" s="192"/>
      <c r="U912" s="192"/>
      <c r="V912" s="192"/>
      <c r="W912" s="192"/>
      <c r="X912" s="192"/>
      <c r="Y912" s="192"/>
      <c r="Z912" s="192"/>
      <c r="AA912" s="192"/>
    </row>
    <row r="913" spans="1:27">
      <c r="A913" s="192">
        <v>912</v>
      </c>
      <c r="B913" s="193">
        <v>20000763</v>
      </c>
      <c r="C913" s="192">
        <v>4</v>
      </c>
      <c r="D913" s="193" t="s">
        <v>51</v>
      </c>
      <c r="E913" s="198">
        <v>45113</v>
      </c>
      <c r="F913" s="193" t="s">
        <v>4679</v>
      </c>
      <c r="G913" s="192"/>
      <c r="H913" s="192"/>
      <c r="I913" s="192"/>
      <c r="J913" s="192"/>
      <c r="K913" s="192"/>
      <c r="L913" s="192"/>
      <c r="M913" s="192"/>
      <c r="N913" s="192"/>
      <c r="O913" s="192"/>
      <c r="P913" s="199" t="s">
        <v>4033</v>
      </c>
      <c r="Q913" s="192"/>
      <c r="R913" s="192"/>
      <c r="S913" s="192"/>
      <c r="T913" s="192"/>
      <c r="U913" s="192"/>
      <c r="V913" s="192"/>
      <c r="W913" s="192"/>
      <c r="X913" s="192"/>
      <c r="Y913" s="192"/>
      <c r="Z913" s="192"/>
      <c r="AA913" s="192"/>
    </row>
    <row r="914" spans="1:27" ht="43.2">
      <c r="A914" s="192">
        <v>913</v>
      </c>
      <c r="B914" s="193">
        <v>200465920</v>
      </c>
      <c r="C914" s="192">
        <v>4</v>
      </c>
      <c r="D914" s="193" t="s">
        <v>51</v>
      </c>
      <c r="E914" s="198">
        <v>45113</v>
      </c>
      <c r="F914" s="193" t="s">
        <v>4679</v>
      </c>
      <c r="G914" s="192"/>
      <c r="H914" s="192"/>
      <c r="I914" s="192"/>
      <c r="J914" s="192"/>
      <c r="K914" s="192"/>
      <c r="L914" s="192"/>
      <c r="M914" s="192"/>
      <c r="N914" s="192"/>
      <c r="O914" s="192"/>
      <c r="P914" s="199" t="s">
        <v>4034</v>
      </c>
      <c r="Q914" s="192"/>
      <c r="R914" s="192"/>
      <c r="S914" s="192"/>
      <c r="T914" s="192"/>
      <c r="U914" s="192"/>
      <c r="V914" s="192"/>
      <c r="W914" s="192"/>
      <c r="X914" s="192"/>
      <c r="Y914" s="192"/>
      <c r="Z914" s="192"/>
      <c r="AA914" s="192"/>
    </row>
    <row r="915" spans="1:27" ht="57.6">
      <c r="A915" s="192">
        <v>914</v>
      </c>
      <c r="B915" s="193">
        <v>200802953</v>
      </c>
      <c r="C915" s="192">
        <v>2</v>
      </c>
      <c r="D915" s="193" t="s">
        <v>56</v>
      </c>
      <c r="E915" s="198">
        <v>45113</v>
      </c>
      <c r="F915" s="193" t="s">
        <v>4679</v>
      </c>
      <c r="G915" s="192"/>
      <c r="H915" s="192"/>
      <c r="I915" s="192"/>
      <c r="J915" s="192"/>
      <c r="K915" s="192"/>
      <c r="L915" s="192"/>
      <c r="M915" s="192"/>
      <c r="N915" s="192"/>
      <c r="O915" s="192"/>
      <c r="P915" s="199" t="s">
        <v>4035</v>
      </c>
      <c r="Q915" s="192"/>
      <c r="R915" s="192"/>
      <c r="S915" s="192"/>
      <c r="T915" s="192"/>
      <c r="U915" s="192"/>
      <c r="V915" s="192"/>
      <c r="W915" s="192"/>
      <c r="X915" s="192"/>
      <c r="Y915" s="192"/>
      <c r="Z915" s="192"/>
      <c r="AA915" s="192"/>
    </row>
    <row r="916" spans="1:27" ht="86.4">
      <c r="A916" s="192">
        <v>915</v>
      </c>
      <c r="B916" s="193">
        <v>40000350</v>
      </c>
      <c r="C916" s="192">
        <v>3</v>
      </c>
      <c r="D916" s="193" t="s">
        <v>56</v>
      </c>
      <c r="E916" s="198">
        <v>45113</v>
      </c>
      <c r="F916" s="193" t="s">
        <v>4680</v>
      </c>
      <c r="G916" s="192"/>
      <c r="H916" s="192"/>
      <c r="I916" s="192"/>
      <c r="J916" s="192"/>
      <c r="K916" s="192"/>
      <c r="L916" s="192"/>
      <c r="M916" s="192"/>
      <c r="N916" s="192"/>
      <c r="O916" s="192"/>
      <c r="P916" s="199" t="s">
        <v>5176</v>
      </c>
      <c r="Q916" s="192"/>
      <c r="R916" s="192"/>
      <c r="S916" s="192"/>
      <c r="T916" s="192"/>
      <c r="U916" s="192"/>
      <c r="V916" s="192"/>
      <c r="W916" s="192"/>
      <c r="X916" s="192"/>
      <c r="Y916" s="192"/>
      <c r="Z916" s="192"/>
      <c r="AA916" s="192"/>
    </row>
    <row r="917" spans="1:27">
      <c r="A917" s="192">
        <v>916</v>
      </c>
      <c r="B917" s="193">
        <v>40000392</v>
      </c>
      <c r="C917" s="192">
        <v>3</v>
      </c>
      <c r="D917" s="193" t="s">
        <v>56</v>
      </c>
      <c r="E917" s="198">
        <v>45113</v>
      </c>
      <c r="F917" s="193" t="s">
        <v>4680</v>
      </c>
      <c r="G917" s="192"/>
      <c r="H917" s="192"/>
      <c r="I917" s="192"/>
      <c r="J917" s="192"/>
      <c r="K917" s="192"/>
      <c r="L917" s="192"/>
      <c r="M917" s="192"/>
      <c r="N917" s="192"/>
      <c r="O917" s="192"/>
      <c r="P917" s="199" t="s">
        <v>4036</v>
      </c>
      <c r="Q917" s="192"/>
      <c r="R917" s="192"/>
      <c r="S917" s="192"/>
      <c r="T917" s="192"/>
      <c r="U917" s="192"/>
      <c r="V917" s="192"/>
      <c r="W917" s="192"/>
      <c r="X917" s="192"/>
      <c r="Y917" s="192"/>
      <c r="Z917" s="192"/>
      <c r="AA917" s="192"/>
    </row>
    <row r="918" spans="1:27" ht="28.8">
      <c r="A918" s="192">
        <v>917</v>
      </c>
      <c r="B918" s="193">
        <v>40000395</v>
      </c>
      <c r="C918" s="192">
        <v>1</v>
      </c>
      <c r="D918" s="193" t="s">
        <v>56</v>
      </c>
      <c r="E918" s="198">
        <v>45113</v>
      </c>
      <c r="F918" s="193" t="s">
        <v>4679</v>
      </c>
      <c r="G918" s="192"/>
      <c r="H918" s="192"/>
      <c r="I918" s="192"/>
      <c r="J918" s="192"/>
      <c r="K918" s="192"/>
      <c r="L918" s="192"/>
      <c r="M918" s="192"/>
      <c r="N918" s="192"/>
      <c r="O918" s="192"/>
      <c r="P918" s="199" t="s">
        <v>4037</v>
      </c>
      <c r="Q918" s="192"/>
      <c r="R918" s="192"/>
      <c r="S918" s="192"/>
      <c r="T918" s="192"/>
      <c r="U918" s="192"/>
      <c r="V918" s="192"/>
      <c r="W918" s="192"/>
      <c r="X918" s="192"/>
      <c r="Y918" s="192"/>
      <c r="Z918" s="192"/>
      <c r="AA918" s="192"/>
    </row>
    <row r="919" spans="1:27" ht="43.2">
      <c r="A919" s="192">
        <v>918</v>
      </c>
      <c r="B919" s="193">
        <v>40000396</v>
      </c>
      <c r="C919" s="192">
        <v>4</v>
      </c>
      <c r="D919" s="193" t="s">
        <v>51</v>
      </c>
      <c r="E919" s="198">
        <v>45113</v>
      </c>
      <c r="F919" s="193" t="s">
        <v>4679</v>
      </c>
      <c r="G919" s="192"/>
      <c r="H919" s="192"/>
      <c r="I919" s="192"/>
      <c r="J919" s="192"/>
      <c r="K919" s="192"/>
      <c r="L919" s="192"/>
      <c r="M919" s="192"/>
      <c r="N919" s="192"/>
      <c r="O919" s="192"/>
      <c r="P919" s="199" t="s">
        <v>4038</v>
      </c>
      <c r="Q919" s="192"/>
      <c r="R919" s="192"/>
      <c r="S919" s="192"/>
      <c r="T919" s="192"/>
      <c r="U919" s="192"/>
      <c r="V919" s="192"/>
      <c r="W919" s="192"/>
      <c r="X919" s="192"/>
      <c r="Y919" s="192"/>
      <c r="Z919" s="192"/>
      <c r="AA919" s="192"/>
    </row>
    <row r="920" spans="1:27" ht="57.6">
      <c r="A920" s="192">
        <v>919</v>
      </c>
      <c r="B920" s="193">
        <v>40000401</v>
      </c>
      <c r="C920" s="192">
        <v>4</v>
      </c>
      <c r="D920" s="193" t="s">
        <v>56</v>
      </c>
      <c r="E920" s="198">
        <v>45113</v>
      </c>
      <c r="F920" s="193" t="s">
        <v>4679</v>
      </c>
      <c r="G920" s="192"/>
      <c r="H920" s="192"/>
      <c r="I920" s="192"/>
      <c r="J920" s="192"/>
      <c r="K920" s="192"/>
      <c r="L920" s="192"/>
      <c r="M920" s="192"/>
      <c r="N920" s="192"/>
      <c r="O920" s="192"/>
      <c r="P920" s="199" t="s">
        <v>5177</v>
      </c>
      <c r="Q920" s="192"/>
      <c r="R920" s="192"/>
      <c r="S920" s="192"/>
      <c r="T920" s="192"/>
      <c r="U920" s="192"/>
      <c r="V920" s="192"/>
      <c r="W920" s="192"/>
      <c r="X920" s="192"/>
      <c r="Y920" s="192"/>
      <c r="Z920" s="192"/>
      <c r="AA920" s="192"/>
    </row>
    <row r="921" spans="1:27">
      <c r="A921" s="192">
        <v>920</v>
      </c>
      <c r="B921" s="193">
        <v>72000139</v>
      </c>
      <c r="C921" s="192">
        <v>4</v>
      </c>
      <c r="D921" s="193" t="s">
        <v>51</v>
      </c>
      <c r="E921" s="198">
        <v>45113</v>
      </c>
      <c r="F921" s="193" t="s">
        <v>4679</v>
      </c>
      <c r="G921" s="192"/>
      <c r="H921" s="192"/>
      <c r="I921" s="192"/>
      <c r="J921" s="192"/>
      <c r="K921" s="192"/>
      <c r="L921" s="192"/>
      <c r="M921" s="192"/>
      <c r="N921" s="192"/>
      <c r="O921" s="192"/>
      <c r="P921" s="199" t="s">
        <v>4039</v>
      </c>
      <c r="Q921" s="192"/>
      <c r="R921" s="192"/>
      <c r="S921" s="192"/>
      <c r="T921" s="192"/>
      <c r="U921" s="192"/>
      <c r="V921" s="192"/>
      <c r="W921" s="192"/>
      <c r="X921" s="192"/>
      <c r="Y921" s="192"/>
      <c r="Z921" s="192"/>
      <c r="AA921" s="192"/>
    </row>
    <row r="922" spans="1:27" ht="28.8">
      <c r="A922" s="192">
        <v>921</v>
      </c>
      <c r="B922" s="193">
        <v>11583</v>
      </c>
      <c r="C922" s="192">
        <v>4</v>
      </c>
      <c r="D922" s="193" t="s">
        <v>51</v>
      </c>
      <c r="E922" s="198">
        <v>45116</v>
      </c>
      <c r="F922" s="193" t="s">
        <v>4679</v>
      </c>
      <c r="G922" s="192"/>
      <c r="H922" s="192"/>
      <c r="I922" s="192"/>
      <c r="J922" s="192"/>
      <c r="K922" s="192"/>
      <c r="L922" s="192"/>
      <c r="M922" s="192"/>
      <c r="N922" s="192"/>
      <c r="O922" s="192"/>
      <c r="P922" s="199" t="s">
        <v>4040</v>
      </c>
      <c r="Q922" s="192"/>
      <c r="R922" s="192"/>
      <c r="S922" s="192"/>
      <c r="T922" s="192"/>
      <c r="U922" s="192"/>
      <c r="V922" s="192"/>
      <c r="W922" s="192"/>
      <c r="X922" s="192"/>
      <c r="Y922" s="192"/>
      <c r="Z922" s="192"/>
      <c r="AA922" s="192"/>
    </row>
    <row r="923" spans="1:27" ht="43.2">
      <c r="A923" s="192">
        <v>922</v>
      </c>
      <c r="B923" s="193">
        <v>104590112</v>
      </c>
      <c r="C923" s="192">
        <v>1</v>
      </c>
      <c r="D923" s="193" t="s">
        <v>56</v>
      </c>
      <c r="E923" s="198">
        <v>45116</v>
      </c>
      <c r="F923" s="193" t="s">
        <v>4679</v>
      </c>
      <c r="G923" s="192"/>
      <c r="H923" s="192"/>
      <c r="I923" s="192"/>
      <c r="J923" s="192"/>
      <c r="K923" s="192"/>
      <c r="L923" s="192"/>
      <c r="M923" s="192"/>
      <c r="N923" s="192"/>
      <c r="O923" s="192"/>
      <c r="P923" s="199" t="s">
        <v>4041</v>
      </c>
      <c r="Q923" s="192"/>
      <c r="R923" s="192"/>
      <c r="S923" s="192"/>
      <c r="T923" s="192"/>
      <c r="U923" s="192"/>
      <c r="V923" s="192"/>
      <c r="W923" s="192"/>
      <c r="X923" s="192"/>
      <c r="Y923" s="192"/>
      <c r="Z923" s="192"/>
      <c r="AA923" s="192"/>
    </row>
    <row r="924" spans="1:27" ht="72">
      <c r="A924" s="192">
        <v>923</v>
      </c>
      <c r="B924" s="193">
        <v>11180270</v>
      </c>
      <c r="C924" s="192">
        <v>4</v>
      </c>
      <c r="D924" s="193" t="s">
        <v>51</v>
      </c>
      <c r="E924" s="198">
        <v>45116</v>
      </c>
      <c r="F924" s="193" t="s">
        <v>4683</v>
      </c>
      <c r="G924" s="192"/>
      <c r="H924" s="192"/>
      <c r="I924" s="192"/>
      <c r="J924" s="192"/>
      <c r="K924" s="192"/>
      <c r="L924" s="192"/>
      <c r="M924" s="192"/>
      <c r="N924" s="192"/>
      <c r="O924" s="192"/>
      <c r="P924" s="199" t="s">
        <v>4042</v>
      </c>
      <c r="Q924" s="192"/>
      <c r="R924" s="192"/>
      <c r="S924" s="192"/>
      <c r="T924" s="192"/>
      <c r="U924" s="192"/>
      <c r="V924" s="192"/>
      <c r="W924" s="192"/>
      <c r="X924" s="192"/>
      <c r="Y924" s="192"/>
      <c r="Z924" s="192"/>
      <c r="AA924" s="192"/>
    </row>
    <row r="925" spans="1:27" ht="72">
      <c r="A925" s="192">
        <v>924</v>
      </c>
      <c r="B925" s="193">
        <v>11190071</v>
      </c>
      <c r="C925" s="192">
        <v>1</v>
      </c>
      <c r="D925" s="193" t="s">
        <v>51</v>
      </c>
      <c r="E925" s="198">
        <v>45116</v>
      </c>
      <c r="F925" s="193" t="s">
        <v>4684</v>
      </c>
      <c r="G925" s="192"/>
      <c r="H925" s="192"/>
      <c r="I925" s="192"/>
      <c r="J925" s="192"/>
      <c r="K925" s="192"/>
      <c r="L925" s="192"/>
      <c r="M925" s="192"/>
      <c r="N925" s="192"/>
      <c r="O925" s="192"/>
      <c r="P925" s="199" t="s">
        <v>4043</v>
      </c>
      <c r="Q925" s="192"/>
      <c r="R925" s="192"/>
      <c r="S925" s="192"/>
      <c r="T925" s="192"/>
      <c r="U925" s="192"/>
      <c r="V925" s="192"/>
      <c r="W925" s="192"/>
      <c r="X925" s="192"/>
      <c r="Y925" s="192"/>
      <c r="Z925" s="192"/>
      <c r="AA925" s="192"/>
    </row>
    <row r="926" spans="1:27" ht="28.8">
      <c r="A926" s="192">
        <v>925</v>
      </c>
      <c r="B926" s="193">
        <v>11270654</v>
      </c>
      <c r="C926" s="192">
        <v>4</v>
      </c>
      <c r="D926" s="193" t="s">
        <v>51</v>
      </c>
      <c r="E926" s="198">
        <v>45116</v>
      </c>
      <c r="F926" s="193" t="s">
        <v>4685</v>
      </c>
      <c r="G926" s="192"/>
      <c r="H926" s="192"/>
      <c r="I926" s="192"/>
      <c r="J926" s="192"/>
      <c r="K926" s="192"/>
      <c r="L926" s="192"/>
      <c r="M926" s="192"/>
      <c r="N926" s="192"/>
      <c r="O926" s="192"/>
      <c r="P926" s="199" t="s">
        <v>4044</v>
      </c>
      <c r="Q926" s="192"/>
      <c r="R926" s="192"/>
      <c r="S926" s="192"/>
      <c r="T926" s="192"/>
      <c r="U926" s="192"/>
      <c r="V926" s="192"/>
      <c r="W926" s="192"/>
      <c r="X926" s="192"/>
      <c r="Y926" s="192"/>
      <c r="Z926" s="192"/>
      <c r="AA926" s="192"/>
    </row>
    <row r="927" spans="1:27">
      <c r="A927" s="192">
        <v>926</v>
      </c>
      <c r="B927" s="193">
        <v>11515</v>
      </c>
      <c r="C927" s="192">
        <v>4</v>
      </c>
      <c r="D927" s="193" t="s">
        <v>51</v>
      </c>
      <c r="E927" s="198">
        <v>45114</v>
      </c>
      <c r="F927" s="193" t="s">
        <v>4679</v>
      </c>
      <c r="G927" s="192"/>
      <c r="H927" s="192"/>
      <c r="I927" s="192"/>
      <c r="J927" s="192"/>
      <c r="K927" s="192"/>
      <c r="L927" s="192"/>
      <c r="M927" s="192"/>
      <c r="N927" s="192"/>
      <c r="O927" s="192"/>
      <c r="P927" s="199" t="s">
        <v>4045</v>
      </c>
      <c r="Q927" s="192"/>
      <c r="R927" s="192"/>
      <c r="S927" s="192"/>
      <c r="T927" s="192"/>
      <c r="U927" s="192"/>
      <c r="V927" s="192"/>
      <c r="W927" s="192"/>
      <c r="X927" s="192"/>
      <c r="Y927" s="192"/>
      <c r="Z927" s="192"/>
      <c r="AA927" s="192"/>
    </row>
    <row r="928" spans="1:27" ht="158.4">
      <c r="A928" s="192">
        <v>927</v>
      </c>
      <c r="B928" s="193">
        <v>11712</v>
      </c>
      <c r="C928" s="192">
        <v>2</v>
      </c>
      <c r="D928" s="193" t="s">
        <v>56</v>
      </c>
      <c r="E928" s="198">
        <v>45114</v>
      </c>
      <c r="F928" s="193" t="s">
        <v>4679</v>
      </c>
      <c r="G928" s="192"/>
      <c r="H928" s="192"/>
      <c r="I928" s="192"/>
      <c r="J928" s="192"/>
      <c r="K928" s="192"/>
      <c r="L928" s="192"/>
      <c r="M928" s="192"/>
      <c r="N928" s="192"/>
      <c r="O928" s="192"/>
      <c r="P928" s="199" t="s">
        <v>5178</v>
      </c>
      <c r="Q928" s="192"/>
      <c r="R928" s="192"/>
      <c r="S928" s="192"/>
      <c r="T928" s="192"/>
      <c r="U928" s="192"/>
      <c r="V928" s="192"/>
      <c r="W928" s="192"/>
      <c r="X928" s="192"/>
      <c r="Y928" s="192"/>
      <c r="Z928" s="192"/>
      <c r="AA928" s="192"/>
    </row>
    <row r="929" spans="1:27">
      <c r="A929" s="192">
        <v>928</v>
      </c>
      <c r="B929" s="193">
        <v>11712</v>
      </c>
      <c r="C929" s="192">
        <v>4</v>
      </c>
      <c r="D929" s="193" t="s">
        <v>51</v>
      </c>
      <c r="E929" s="198">
        <v>45114</v>
      </c>
      <c r="F929" s="193" t="s">
        <v>4679</v>
      </c>
      <c r="G929" s="192"/>
      <c r="H929" s="192"/>
      <c r="I929" s="192"/>
      <c r="J929" s="192"/>
      <c r="K929" s="192"/>
      <c r="L929" s="192"/>
      <c r="M929" s="192"/>
      <c r="N929" s="192"/>
      <c r="O929" s="192"/>
      <c r="P929" s="199" t="s">
        <v>5639</v>
      </c>
      <c r="Q929" s="192"/>
      <c r="R929" s="192"/>
      <c r="S929" s="192"/>
      <c r="T929" s="192"/>
      <c r="U929" s="192"/>
      <c r="V929" s="192"/>
      <c r="W929" s="192"/>
      <c r="X929" s="192"/>
      <c r="Y929" s="192"/>
      <c r="Z929" s="192"/>
      <c r="AA929" s="192"/>
    </row>
    <row r="930" spans="1:27" ht="86.4">
      <c r="A930" s="192">
        <v>929</v>
      </c>
      <c r="B930" s="193">
        <v>11717</v>
      </c>
      <c r="C930" s="192">
        <v>2</v>
      </c>
      <c r="D930" s="193" t="s">
        <v>56</v>
      </c>
      <c r="E930" s="198">
        <v>45114</v>
      </c>
      <c r="F930" s="193" t="s">
        <v>4679</v>
      </c>
      <c r="G930" s="192"/>
      <c r="H930" s="192"/>
      <c r="I930" s="192"/>
      <c r="J930" s="192"/>
      <c r="K930" s="192"/>
      <c r="L930" s="192"/>
      <c r="M930" s="192"/>
      <c r="N930" s="192"/>
      <c r="O930" s="192"/>
      <c r="P930" s="199" t="s">
        <v>4046</v>
      </c>
      <c r="Q930" s="192"/>
      <c r="R930" s="192"/>
      <c r="S930" s="192"/>
      <c r="T930" s="192"/>
      <c r="U930" s="192"/>
      <c r="V930" s="192"/>
      <c r="W930" s="192"/>
      <c r="X930" s="192"/>
      <c r="Y930" s="192"/>
      <c r="Z930" s="192"/>
      <c r="AA930" s="192"/>
    </row>
    <row r="931" spans="1:27" ht="28.8">
      <c r="A931" s="192">
        <v>930</v>
      </c>
      <c r="B931" s="193">
        <v>11717</v>
      </c>
      <c r="C931" s="192">
        <v>2</v>
      </c>
      <c r="D931" s="193" t="s">
        <v>56</v>
      </c>
      <c r="E931" s="198">
        <v>45114</v>
      </c>
      <c r="F931" s="193" t="s">
        <v>4679</v>
      </c>
      <c r="G931" s="192"/>
      <c r="H931" s="192"/>
      <c r="I931" s="192"/>
      <c r="J931" s="192"/>
      <c r="K931" s="192"/>
      <c r="L931" s="192"/>
      <c r="M931" s="192"/>
      <c r="N931" s="192"/>
      <c r="O931" s="192"/>
      <c r="P931" s="199" t="s">
        <v>4047</v>
      </c>
      <c r="Q931" s="192"/>
      <c r="R931" s="192"/>
      <c r="S931" s="192"/>
      <c r="T931" s="192"/>
      <c r="U931" s="192"/>
      <c r="V931" s="192"/>
      <c r="W931" s="192"/>
      <c r="X931" s="192"/>
      <c r="Y931" s="192"/>
      <c r="Z931" s="192"/>
      <c r="AA931" s="192"/>
    </row>
    <row r="932" spans="1:27" ht="28.8">
      <c r="A932" s="192">
        <v>931</v>
      </c>
      <c r="B932" s="193">
        <v>11721</v>
      </c>
      <c r="C932" s="192">
        <v>5</v>
      </c>
      <c r="D932" s="193" t="s">
        <v>56</v>
      </c>
      <c r="E932" s="198">
        <v>45114</v>
      </c>
      <c r="F932" s="193" t="s">
        <v>4679</v>
      </c>
      <c r="G932" s="192"/>
      <c r="H932" s="192"/>
      <c r="I932" s="192"/>
      <c r="J932" s="192"/>
      <c r="K932" s="192"/>
      <c r="L932" s="192"/>
      <c r="M932" s="192"/>
      <c r="N932" s="192"/>
      <c r="O932" s="192"/>
      <c r="P932" s="199" t="s">
        <v>4048</v>
      </c>
      <c r="Q932" s="192"/>
      <c r="R932" s="192"/>
      <c r="S932" s="192"/>
      <c r="T932" s="192"/>
      <c r="U932" s="192"/>
      <c r="V932" s="192"/>
      <c r="W932" s="192"/>
      <c r="X932" s="192"/>
      <c r="Y932" s="192"/>
      <c r="Z932" s="192"/>
      <c r="AA932" s="192"/>
    </row>
    <row r="933" spans="1:27">
      <c r="A933" s="192">
        <v>932</v>
      </c>
      <c r="B933" s="193">
        <v>11721</v>
      </c>
      <c r="C933" s="192">
        <v>5</v>
      </c>
      <c r="D933" s="193" t="s">
        <v>51</v>
      </c>
      <c r="E933" s="198">
        <v>45114</v>
      </c>
      <c r="F933" s="193" t="s">
        <v>4679</v>
      </c>
      <c r="G933" s="192"/>
      <c r="H933" s="192"/>
      <c r="I933" s="192"/>
      <c r="J933" s="192"/>
      <c r="K933" s="192"/>
      <c r="L933" s="192"/>
      <c r="M933" s="192"/>
      <c r="N933" s="192"/>
      <c r="O933" s="192"/>
      <c r="P933" s="199" t="s">
        <v>4049</v>
      </c>
      <c r="Q933" s="192"/>
      <c r="R933" s="192"/>
      <c r="S933" s="192"/>
      <c r="T933" s="192"/>
      <c r="U933" s="192"/>
      <c r="V933" s="192"/>
      <c r="W933" s="192"/>
      <c r="X933" s="192"/>
      <c r="Y933" s="192"/>
      <c r="Z933" s="192"/>
      <c r="AA933" s="192"/>
    </row>
    <row r="934" spans="1:27" ht="43.2">
      <c r="A934" s="192">
        <v>933</v>
      </c>
      <c r="B934" s="193">
        <v>104590112</v>
      </c>
      <c r="C934" s="192">
        <v>2</v>
      </c>
      <c r="D934" s="193" t="s">
        <v>56</v>
      </c>
      <c r="E934" s="198">
        <v>45114</v>
      </c>
      <c r="F934" s="193" t="s">
        <v>4679</v>
      </c>
      <c r="G934" s="192"/>
      <c r="H934" s="192"/>
      <c r="I934" s="192"/>
      <c r="J934" s="192"/>
      <c r="K934" s="192"/>
      <c r="L934" s="192"/>
      <c r="M934" s="192"/>
      <c r="N934" s="192"/>
      <c r="O934" s="192"/>
      <c r="P934" s="199" t="s">
        <v>4050</v>
      </c>
      <c r="Q934" s="192"/>
      <c r="R934" s="192"/>
      <c r="S934" s="192"/>
      <c r="T934" s="192"/>
      <c r="U934" s="192"/>
      <c r="V934" s="192"/>
      <c r="W934" s="192"/>
      <c r="X934" s="192"/>
      <c r="Y934" s="192"/>
      <c r="Z934" s="192"/>
      <c r="AA934" s="192"/>
    </row>
    <row r="935" spans="1:27" ht="28.8">
      <c r="A935" s="192">
        <v>934</v>
      </c>
      <c r="B935" s="193">
        <v>104590112</v>
      </c>
      <c r="C935" s="192">
        <v>5</v>
      </c>
      <c r="D935" s="193" t="s">
        <v>51</v>
      </c>
      <c r="E935" s="198">
        <v>45114</v>
      </c>
      <c r="F935" s="193" t="s">
        <v>4679</v>
      </c>
      <c r="G935" s="192"/>
      <c r="H935" s="192"/>
      <c r="I935" s="192"/>
      <c r="J935" s="192"/>
      <c r="K935" s="192"/>
      <c r="L935" s="192"/>
      <c r="M935" s="192"/>
      <c r="N935" s="192"/>
      <c r="O935" s="192"/>
      <c r="P935" s="199" t="s">
        <v>4051</v>
      </c>
      <c r="Q935" s="192"/>
      <c r="R935" s="192"/>
      <c r="S935" s="192"/>
      <c r="T935" s="192"/>
      <c r="U935" s="192"/>
      <c r="V935" s="192"/>
      <c r="W935" s="192"/>
      <c r="X935" s="192"/>
      <c r="Y935" s="192"/>
      <c r="Z935" s="192"/>
      <c r="AA935" s="192"/>
    </row>
    <row r="936" spans="1:27">
      <c r="A936" s="192">
        <v>935</v>
      </c>
      <c r="B936" s="193">
        <v>114377880</v>
      </c>
      <c r="C936" s="192">
        <v>4</v>
      </c>
      <c r="D936" s="193" t="s">
        <v>51</v>
      </c>
      <c r="E936" s="198">
        <v>45114</v>
      </c>
      <c r="F936" s="193" t="s">
        <v>4682</v>
      </c>
      <c r="G936" s="192"/>
      <c r="H936" s="192"/>
      <c r="I936" s="192"/>
      <c r="J936" s="192"/>
      <c r="K936" s="192"/>
      <c r="L936" s="192"/>
      <c r="M936" s="192"/>
      <c r="N936" s="192"/>
      <c r="O936" s="192"/>
      <c r="P936" s="199" t="s">
        <v>4052</v>
      </c>
      <c r="Q936" s="192"/>
      <c r="R936" s="192"/>
      <c r="S936" s="192"/>
      <c r="T936" s="192"/>
      <c r="U936" s="192"/>
      <c r="V936" s="192"/>
      <c r="W936" s="192"/>
      <c r="X936" s="192"/>
      <c r="Y936" s="192"/>
      <c r="Z936" s="192"/>
      <c r="AA936" s="192"/>
    </row>
    <row r="937" spans="1:27" ht="57.6">
      <c r="A937" s="192">
        <v>936</v>
      </c>
      <c r="B937" s="193">
        <v>126954395</v>
      </c>
      <c r="C937" s="192">
        <v>5</v>
      </c>
      <c r="D937" s="193" t="s">
        <v>56</v>
      </c>
      <c r="E937" s="198">
        <v>45114</v>
      </c>
      <c r="F937" s="193" t="s">
        <v>4680</v>
      </c>
      <c r="G937" s="192"/>
      <c r="H937" s="192"/>
      <c r="I937" s="192"/>
      <c r="J937" s="192"/>
      <c r="K937" s="192"/>
      <c r="L937" s="192"/>
      <c r="M937" s="192"/>
      <c r="N937" s="192"/>
      <c r="O937" s="192"/>
      <c r="P937" s="199" t="s">
        <v>4053</v>
      </c>
      <c r="Q937" s="192"/>
      <c r="R937" s="192"/>
      <c r="S937" s="192"/>
      <c r="T937" s="192"/>
      <c r="U937" s="192"/>
      <c r="V937" s="192"/>
      <c r="W937" s="192"/>
      <c r="X937" s="192"/>
      <c r="Y937" s="192"/>
      <c r="Z937" s="192"/>
      <c r="AA937" s="192"/>
    </row>
    <row r="938" spans="1:27" ht="43.2">
      <c r="A938" s="192">
        <v>937</v>
      </c>
      <c r="B938" s="193">
        <v>129293916</v>
      </c>
      <c r="C938" s="192">
        <v>4</v>
      </c>
      <c r="D938" s="193" t="s">
        <v>56</v>
      </c>
      <c r="E938" s="198">
        <v>45114</v>
      </c>
      <c r="F938" s="193" t="s">
        <v>4680</v>
      </c>
      <c r="G938" s="192"/>
      <c r="H938" s="192"/>
      <c r="I938" s="192"/>
      <c r="J938" s="192"/>
      <c r="K938" s="192"/>
      <c r="L938" s="192"/>
      <c r="M938" s="192"/>
      <c r="N938" s="192"/>
      <c r="O938" s="192"/>
      <c r="P938" s="199" t="s">
        <v>4054</v>
      </c>
      <c r="Q938" s="192"/>
      <c r="R938" s="192"/>
      <c r="S938" s="192"/>
      <c r="T938" s="192"/>
      <c r="U938" s="192"/>
      <c r="V938" s="192"/>
      <c r="W938" s="192"/>
      <c r="X938" s="192"/>
      <c r="Y938" s="192"/>
      <c r="Z938" s="192"/>
      <c r="AA938" s="192"/>
    </row>
    <row r="939" spans="1:27">
      <c r="A939" s="192">
        <v>938</v>
      </c>
      <c r="B939" s="193">
        <v>130042856</v>
      </c>
      <c r="C939" s="192">
        <v>3</v>
      </c>
      <c r="D939" s="193" t="s">
        <v>56</v>
      </c>
      <c r="E939" s="198">
        <v>45114</v>
      </c>
      <c r="F939" s="193" t="s">
        <v>4679</v>
      </c>
      <c r="G939" s="192"/>
      <c r="H939" s="192"/>
      <c r="I939" s="192"/>
      <c r="J939" s="192"/>
      <c r="K939" s="192"/>
      <c r="L939" s="192"/>
      <c r="M939" s="192"/>
      <c r="N939" s="192"/>
      <c r="O939" s="192"/>
      <c r="P939" s="199" t="s">
        <v>4055</v>
      </c>
      <c r="Q939" s="192"/>
      <c r="R939" s="192"/>
      <c r="S939" s="192"/>
      <c r="T939" s="192"/>
      <c r="U939" s="192"/>
      <c r="V939" s="192"/>
      <c r="W939" s="192"/>
      <c r="X939" s="192"/>
      <c r="Y939" s="192"/>
      <c r="Z939" s="192"/>
      <c r="AA939" s="192"/>
    </row>
    <row r="940" spans="1:27" ht="28.8">
      <c r="A940" s="192">
        <v>939</v>
      </c>
      <c r="B940" s="193">
        <v>130692379</v>
      </c>
      <c r="C940" s="192">
        <v>2</v>
      </c>
      <c r="D940" s="193" t="s">
        <v>56</v>
      </c>
      <c r="E940" s="198">
        <v>45114</v>
      </c>
      <c r="F940" s="193" t="s">
        <v>4686</v>
      </c>
      <c r="G940" s="192"/>
      <c r="H940" s="192"/>
      <c r="I940" s="192"/>
      <c r="J940" s="192"/>
      <c r="K940" s="192"/>
      <c r="L940" s="192"/>
      <c r="M940" s="192"/>
      <c r="N940" s="192"/>
      <c r="O940" s="192"/>
      <c r="P940" s="199" t="s">
        <v>4056</v>
      </c>
      <c r="Q940" s="192"/>
      <c r="R940" s="192"/>
      <c r="S940" s="192"/>
      <c r="T940" s="192"/>
      <c r="U940" s="192"/>
      <c r="V940" s="192"/>
      <c r="W940" s="192"/>
      <c r="X940" s="192"/>
      <c r="Y940" s="192"/>
      <c r="Z940" s="192"/>
      <c r="AA940" s="192"/>
    </row>
    <row r="941" spans="1:27" ht="28.8">
      <c r="A941" s="192">
        <v>940</v>
      </c>
      <c r="B941" s="193">
        <v>133171769</v>
      </c>
      <c r="C941" s="192">
        <v>4</v>
      </c>
      <c r="D941" s="193" t="s">
        <v>51</v>
      </c>
      <c r="E941" s="198">
        <v>45114</v>
      </c>
      <c r="F941" s="193" t="s">
        <v>4679</v>
      </c>
      <c r="G941" s="192"/>
      <c r="H941" s="192"/>
      <c r="I941" s="192"/>
      <c r="J941" s="192"/>
      <c r="K941" s="192"/>
      <c r="L941" s="192"/>
      <c r="M941" s="192"/>
      <c r="N941" s="192"/>
      <c r="O941" s="192"/>
      <c r="P941" s="199" t="s">
        <v>5179</v>
      </c>
      <c r="Q941" s="192"/>
      <c r="R941" s="192"/>
      <c r="S941" s="192"/>
      <c r="T941" s="192"/>
      <c r="U941" s="192"/>
      <c r="V941" s="192"/>
      <c r="W941" s="192"/>
      <c r="X941" s="192"/>
      <c r="Y941" s="192"/>
      <c r="Z941" s="192"/>
      <c r="AA941" s="192"/>
    </row>
    <row r="942" spans="1:27" ht="28.8">
      <c r="A942" s="192">
        <v>941</v>
      </c>
      <c r="B942" s="193">
        <v>133171769</v>
      </c>
      <c r="C942" s="192">
        <v>5</v>
      </c>
      <c r="D942" s="193" t="s">
        <v>51</v>
      </c>
      <c r="E942" s="198">
        <v>45114</v>
      </c>
      <c r="F942" s="193" t="s">
        <v>4679</v>
      </c>
      <c r="G942" s="192"/>
      <c r="H942" s="192"/>
      <c r="I942" s="192"/>
      <c r="J942" s="192"/>
      <c r="K942" s="192"/>
      <c r="L942" s="192"/>
      <c r="M942" s="192"/>
      <c r="N942" s="192"/>
      <c r="O942" s="192"/>
      <c r="P942" s="199" t="s">
        <v>4057</v>
      </c>
      <c r="Q942" s="192"/>
      <c r="R942" s="192"/>
      <c r="S942" s="192"/>
      <c r="T942" s="192"/>
      <c r="U942" s="192"/>
      <c r="V942" s="192"/>
      <c r="W942" s="192"/>
      <c r="X942" s="192"/>
      <c r="Y942" s="192"/>
      <c r="Z942" s="192"/>
      <c r="AA942" s="192"/>
    </row>
    <row r="943" spans="1:27" ht="43.2">
      <c r="A943" s="192">
        <v>942</v>
      </c>
      <c r="B943" s="193">
        <v>138853098</v>
      </c>
      <c r="C943" s="192">
        <v>3</v>
      </c>
      <c r="D943" s="193" t="s">
        <v>56</v>
      </c>
      <c r="E943" s="198">
        <v>45114</v>
      </c>
      <c r="F943" s="193" t="s">
        <v>4679</v>
      </c>
      <c r="G943" s="192"/>
      <c r="H943" s="192"/>
      <c r="I943" s="192"/>
      <c r="J943" s="192"/>
      <c r="K943" s="192"/>
      <c r="L943" s="192"/>
      <c r="M943" s="192"/>
      <c r="N943" s="192"/>
      <c r="O943" s="192"/>
      <c r="P943" s="199" t="s">
        <v>4058</v>
      </c>
      <c r="Q943" s="192"/>
      <c r="R943" s="192"/>
      <c r="S943" s="192"/>
      <c r="T943" s="192"/>
      <c r="U943" s="192"/>
      <c r="V943" s="192"/>
      <c r="W943" s="192"/>
      <c r="X943" s="192"/>
      <c r="Y943" s="192"/>
      <c r="Z943" s="192"/>
      <c r="AA943" s="192"/>
    </row>
    <row r="944" spans="1:27" ht="28.8">
      <c r="A944" s="192">
        <v>943</v>
      </c>
      <c r="B944" s="193">
        <v>20000849</v>
      </c>
      <c r="C944" s="192">
        <v>3</v>
      </c>
      <c r="D944" s="193" t="s">
        <v>51</v>
      </c>
      <c r="E944" s="198">
        <v>45114</v>
      </c>
      <c r="F944" s="193" t="s">
        <v>4679</v>
      </c>
      <c r="G944" s="192"/>
      <c r="H944" s="192"/>
      <c r="I944" s="192"/>
      <c r="J944" s="192"/>
      <c r="K944" s="192"/>
      <c r="L944" s="192"/>
      <c r="M944" s="192"/>
      <c r="N944" s="192"/>
      <c r="O944" s="192"/>
      <c r="P944" s="199" t="s">
        <v>4059</v>
      </c>
      <c r="Q944" s="192"/>
      <c r="R944" s="192"/>
      <c r="S944" s="192"/>
      <c r="T944" s="192"/>
      <c r="U944" s="192"/>
      <c r="V944" s="192"/>
      <c r="W944" s="192"/>
      <c r="X944" s="192"/>
      <c r="Y944" s="192"/>
      <c r="Z944" s="192"/>
      <c r="AA944" s="192"/>
    </row>
    <row r="945" spans="1:27" ht="28.8">
      <c r="A945" s="192">
        <v>944</v>
      </c>
      <c r="B945" s="193">
        <v>20000852</v>
      </c>
      <c r="C945" s="192">
        <v>4</v>
      </c>
      <c r="D945" s="193" t="s">
        <v>51</v>
      </c>
      <c r="E945" s="198">
        <v>45114</v>
      </c>
      <c r="F945" s="193" t="s">
        <v>4679</v>
      </c>
      <c r="G945" s="192"/>
      <c r="H945" s="192"/>
      <c r="I945" s="192"/>
      <c r="J945" s="192"/>
      <c r="K945" s="192"/>
      <c r="L945" s="192"/>
      <c r="M945" s="192"/>
      <c r="N945" s="192"/>
      <c r="O945" s="192"/>
      <c r="P945" s="199" t="s">
        <v>4060</v>
      </c>
      <c r="Q945" s="192"/>
      <c r="R945" s="192"/>
      <c r="S945" s="192"/>
      <c r="T945" s="192"/>
      <c r="U945" s="192"/>
      <c r="V945" s="192"/>
      <c r="W945" s="192"/>
      <c r="X945" s="192"/>
      <c r="Y945" s="192"/>
      <c r="Z945" s="192"/>
      <c r="AA945" s="192"/>
    </row>
    <row r="946" spans="1:27" ht="43.2">
      <c r="A946" s="192">
        <v>945</v>
      </c>
      <c r="B946" s="193">
        <v>20000852</v>
      </c>
      <c r="C946" s="192">
        <v>3</v>
      </c>
      <c r="D946" s="193" t="s">
        <v>56</v>
      </c>
      <c r="E946" s="198">
        <v>45114</v>
      </c>
      <c r="F946" s="193" t="s">
        <v>4679</v>
      </c>
      <c r="G946" s="192"/>
      <c r="H946" s="192"/>
      <c r="I946" s="192"/>
      <c r="J946" s="192"/>
      <c r="K946" s="192"/>
      <c r="L946" s="192"/>
      <c r="M946" s="192"/>
      <c r="N946" s="192"/>
      <c r="O946" s="192"/>
      <c r="P946" s="199" t="s">
        <v>5180</v>
      </c>
      <c r="Q946" s="192"/>
      <c r="R946" s="192"/>
      <c r="S946" s="192"/>
      <c r="T946" s="192"/>
      <c r="U946" s="192"/>
      <c r="V946" s="192"/>
      <c r="W946" s="192"/>
      <c r="X946" s="192"/>
      <c r="Y946" s="192"/>
      <c r="Z946" s="192"/>
      <c r="AA946" s="192"/>
    </row>
    <row r="947" spans="1:27">
      <c r="A947" s="192">
        <v>946</v>
      </c>
      <c r="B947" s="193">
        <v>200033657</v>
      </c>
      <c r="C947" s="192">
        <v>2</v>
      </c>
      <c r="D947" s="193" t="s">
        <v>56</v>
      </c>
      <c r="E947" s="198">
        <v>45114</v>
      </c>
      <c r="F947" s="193" t="s">
        <v>4680</v>
      </c>
      <c r="G947" s="192"/>
      <c r="H947" s="192"/>
      <c r="I947" s="192"/>
      <c r="J947" s="192"/>
      <c r="K947" s="192"/>
      <c r="L947" s="192"/>
      <c r="M947" s="192"/>
      <c r="N947" s="192"/>
      <c r="O947" s="192"/>
      <c r="P947" s="199" t="s">
        <v>4061</v>
      </c>
      <c r="Q947" s="192"/>
      <c r="R947" s="192"/>
      <c r="S947" s="192"/>
      <c r="T947" s="192"/>
      <c r="U947" s="192"/>
      <c r="V947" s="192"/>
      <c r="W947" s="192"/>
      <c r="X947" s="192"/>
      <c r="Y947" s="192"/>
      <c r="Z947" s="192"/>
      <c r="AA947" s="192"/>
    </row>
    <row r="948" spans="1:27" ht="129.6">
      <c r="A948" s="192">
        <v>947</v>
      </c>
      <c r="B948" s="193">
        <v>200059678</v>
      </c>
      <c r="C948" s="192">
        <v>1</v>
      </c>
      <c r="D948" s="193" t="s">
        <v>56</v>
      </c>
      <c r="E948" s="198">
        <v>45114</v>
      </c>
      <c r="F948" s="193" t="s">
        <v>4680</v>
      </c>
      <c r="G948" s="192"/>
      <c r="H948" s="192"/>
      <c r="I948" s="192"/>
      <c r="J948" s="192"/>
      <c r="K948" s="192"/>
      <c r="L948" s="192"/>
      <c r="M948" s="192"/>
      <c r="N948" s="192"/>
      <c r="O948" s="192"/>
      <c r="P948" s="199" t="s">
        <v>5181</v>
      </c>
      <c r="Q948" s="192"/>
      <c r="R948" s="192"/>
      <c r="S948" s="192"/>
      <c r="T948" s="192"/>
      <c r="U948" s="192"/>
      <c r="V948" s="192"/>
      <c r="W948" s="192"/>
      <c r="X948" s="192"/>
      <c r="Y948" s="192"/>
      <c r="Z948" s="192"/>
      <c r="AA948" s="192"/>
    </row>
    <row r="949" spans="1:27">
      <c r="A949" s="192">
        <v>948</v>
      </c>
      <c r="B949" s="193">
        <v>200268175</v>
      </c>
      <c r="C949" s="192">
        <v>3</v>
      </c>
      <c r="D949" s="193" t="s">
        <v>56</v>
      </c>
      <c r="E949" s="198">
        <v>45114</v>
      </c>
      <c r="F949" s="193" t="s">
        <v>4682</v>
      </c>
      <c r="G949" s="192"/>
      <c r="H949" s="192"/>
      <c r="I949" s="192"/>
      <c r="J949" s="192"/>
      <c r="K949" s="192"/>
      <c r="L949" s="192"/>
      <c r="M949" s="192"/>
      <c r="N949" s="192"/>
      <c r="O949" s="192"/>
      <c r="P949" s="199" t="s">
        <v>4062</v>
      </c>
      <c r="Q949" s="192"/>
      <c r="R949" s="192"/>
      <c r="S949" s="192"/>
      <c r="T949" s="192"/>
      <c r="U949" s="192"/>
      <c r="V949" s="192"/>
      <c r="W949" s="192"/>
      <c r="X949" s="192"/>
      <c r="Y949" s="192"/>
      <c r="Z949" s="192"/>
      <c r="AA949" s="192"/>
    </row>
    <row r="950" spans="1:27">
      <c r="A950" s="192">
        <v>949</v>
      </c>
      <c r="B950" s="193">
        <v>200673140</v>
      </c>
      <c r="C950" s="192">
        <v>3</v>
      </c>
      <c r="D950" s="193" t="s">
        <v>56</v>
      </c>
      <c r="E950" s="198">
        <v>45114</v>
      </c>
      <c r="F950" s="193" t="s">
        <v>4679</v>
      </c>
      <c r="G950" s="192"/>
      <c r="H950" s="192"/>
      <c r="I950" s="192"/>
      <c r="J950" s="192"/>
      <c r="K950" s="192"/>
      <c r="L950" s="192"/>
      <c r="M950" s="192"/>
      <c r="N950" s="192"/>
      <c r="O950" s="192"/>
      <c r="P950" s="199" t="s">
        <v>4063</v>
      </c>
      <c r="Q950" s="192"/>
      <c r="R950" s="192"/>
      <c r="S950" s="192"/>
      <c r="T950" s="192"/>
      <c r="U950" s="192"/>
      <c r="V950" s="192"/>
      <c r="W950" s="192"/>
      <c r="X950" s="192"/>
      <c r="Y950" s="192"/>
      <c r="Z950" s="192"/>
      <c r="AA950" s="192"/>
    </row>
    <row r="951" spans="1:27">
      <c r="A951" s="192">
        <v>950</v>
      </c>
      <c r="B951" s="193">
        <v>200826917</v>
      </c>
      <c r="C951" s="192">
        <v>4</v>
      </c>
      <c r="D951" s="193" t="s">
        <v>56</v>
      </c>
      <c r="E951" s="198">
        <v>45114</v>
      </c>
      <c r="F951" s="193" t="s">
        <v>4679</v>
      </c>
      <c r="G951" s="192"/>
      <c r="H951" s="192"/>
      <c r="I951" s="192"/>
      <c r="J951" s="192"/>
      <c r="K951" s="192"/>
      <c r="L951" s="192"/>
      <c r="M951" s="192"/>
      <c r="N951" s="192"/>
      <c r="O951" s="192"/>
      <c r="P951" s="199" t="s">
        <v>4064</v>
      </c>
      <c r="Q951" s="192"/>
      <c r="R951" s="192"/>
      <c r="S951" s="192"/>
      <c r="T951" s="192"/>
      <c r="U951" s="192"/>
      <c r="V951" s="192"/>
      <c r="W951" s="192"/>
      <c r="X951" s="192"/>
      <c r="Y951" s="192"/>
      <c r="Z951" s="192"/>
      <c r="AA951" s="192"/>
    </row>
    <row r="952" spans="1:27">
      <c r="A952" s="192">
        <v>951</v>
      </c>
      <c r="B952" s="193">
        <v>200883492</v>
      </c>
      <c r="C952" s="192">
        <v>3</v>
      </c>
      <c r="D952" s="193" t="s">
        <v>56</v>
      </c>
      <c r="E952" s="198">
        <v>45114</v>
      </c>
      <c r="F952" s="193" t="s">
        <v>4679</v>
      </c>
      <c r="G952" s="192"/>
      <c r="H952" s="192"/>
      <c r="I952" s="192"/>
      <c r="J952" s="192"/>
      <c r="K952" s="192"/>
      <c r="L952" s="192"/>
      <c r="M952" s="192"/>
      <c r="N952" s="192"/>
      <c r="O952" s="192"/>
      <c r="P952" s="199" t="s">
        <v>4065</v>
      </c>
      <c r="Q952" s="192"/>
      <c r="R952" s="192"/>
      <c r="S952" s="192"/>
      <c r="T952" s="192"/>
      <c r="U952" s="192"/>
      <c r="V952" s="192"/>
      <c r="W952" s="192"/>
      <c r="X952" s="192"/>
      <c r="Y952" s="192"/>
      <c r="Z952" s="192"/>
      <c r="AA952" s="192"/>
    </row>
    <row r="953" spans="1:27">
      <c r="A953" s="192">
        <v>952</v>
      </c>
      <c r="B953" s="193">
        <v>33000197</v>
      </c>
      <c r="C953" s="192">
        <v>4</v>
      </c>
      <c r="D953" s="193" t="s">
        <v>51</v>
      </c>
      <c r="E953" s="198">
        <v>45114</v>
      </c>
      <c r="F953" s="193" t="s">
        <v>4680</v>
      </c>
      <c r="G953" s="192"/>
      <c r="H953" s="192"/>
      <c r="I953" s="192"/>
      <c r="J953" s="192"/>
      <c r="K953" s="192"/>
      <c r="L953" s="192"/>
      <c r="M953" s="192"/>
      <c r="N953" s="192"/>
      <c r="O953" s="192"/>
      <c r="P953" s="199" t="s">
        <v>4066</v>
      </c>
      <c r="Q953" s="192"/>
      <c r="R953" s="192"/>
      <c r="S953" s="192"/>
      <c r="T953" s="192"/>
      <c r="U953" s="192"/>
      <c r="V953" s="192"/>
      <c r="W953" s="192"/>
      <c r="X953" s="192"/>
      <c r="Y953" s="192"/>
      <c r="Z953" s="192"/>
      <c r="AA953" s="192"/>
    </row>
    <row r="954" spans="1:27" ht="57.6">
      <c r="A954" s="192">
        <v>953</v>
      </c>
      <c r="B954" s="193">
        <v>33000198</v>
      </c>
      <c r="C954" s="192">
        <v>1</v>
      </c>
      <c r="D954" s="193" t="s">
        <v>56</v>
      </c>
      <c r="E954" s="198">
        <v>45114</v>
      </c>
      <c r="F954" s="193" t="s">
        <v>4680</v>
      </c>
      <c r="G954" s="192"/>
      <c r="H954" s="192"/>
      <c r="I954" s="192"/>
      <c r="J954" s="192"/>
      <c r="K954" s="192"/>
      <c r="L954" s="192"/>
      <c r="M954" s="192"/>
      <c r="N954" s="192"/>
      <c r="O954" s="192"/>
      <c r="P954" s="199" t="s">
        <v>5182</v>
      </c>
      <c r="Q954" s="192"/>
      <c r="R954" s="192"/>
      <c r="S954" s="192"/>
      <c r="T954" s="192"/>
      <c r="U954" s="192"/>
      <c r="V954" s="192"/>
      <c r="W954" s="192"/>
      <c r="X954" s="192"/>
      <c r="Y954" s="192"/>
      <c r="Z954" s="192"/>
      <c r="AA954" s="192"/>
    </row>
    <row r="955" spans="1:27" ht="28.8">
      <c r="A955" s="192">
        <v>954</v>
      </c>
      <c r="B955" s="193">
        <v>33000209</v>
      </c>
      <c r="C955" s="192">
        <v>5</v>
      </c>
      <c r="D955" s="193" t="s">
        <v>51</v>
      </c>
      <c r="E955" s="198">
        <v>45114</v>
      </c>
      <c r="F955" s="193" t="s">
        <v>4680</v>
      </c>
      <c r="G955" s="192"/>
      <c r="H955" s="192"/>
      <c r="I955" s="192"/>
      <c r="J955" s="192"/>
      <c r="K955" s="192"/>
      <c r="L955" s="192"/>
      <c r="M955" s="192"/>
      <c r="N955" s="192"/>
      <c r="O955" s="192"/>
      <c r="P955" s="199" t="s">
        <v>4067</v>
      </c>
      <c r="Q955" s="192"/>
      <c r="R955" s="192"/>
      <c r="S955" s="192"/>
      <c r="T955" s="192"/>
      <c r="U955" s="192"/>
      <c r="V955" s="192"/>
      <c r="W955" s="192"/>
      <c r="X955" s="192"/>
      <c r="Y955" s="192"/>
      <c r="Z955" s="192"/>
      <c r="AA955" s="192"/>
    </row>
    <row r="956" spans="1:27">
      <c r="A956" s="192">
        <v>955</v>
      </c>
      <c r="B956" s="193">
        <v>40000158</v>
      </c>
      <c r="C956" s="192">
        <v>3</v>
      </c>
      <c r="D956" s="193" t="s">
        <v>56</v>
      </c>
      <c r="E956" s="198">
        <v>45114</v>
      </c>
      <c r="F956" s="193" t="s">
        <v>4679</v>
      </c>
      <c r="G956" s="192"/>
      <c r="H956" s="192"/>
      <c r="I956" s="192"/>
      <c r="J956" s="192"/>
      <c r="K956" s="192"/>
      <c r="L956" s="192"/>
      <c r="M956" s="192"/>
      <c r="N956" s="192"/>
      <c r="O956" s="192"/>
      <c r="P956" s="199" t="s">
        <v>4068</v>
      </c>
      <c r="Q956" s="192"/>
      <c r="R956" s="192"/>
      <c r="S956" s="192"/>
      <c r="T956" s="192"/>
      <c r="U956" s="192"/>
      <c r="V956" s="192"/>
      <c r="W956" s="192"/>
      <c r="X956" s="192"/>
      <c r="Y956" s="192"/>
      <c r="Z956" s="192"/>
      <c r="AA956" s="192"/>
    </row>
    <row r="957" spans="1:27" ht="28.8">
      <c r="A957" s="192">
        <v>956</v>
      </c>
      <c r="B957" s="193">
        <v>40000210</v>
      </c>
      <c r="C957" s="192">
        <v>3</v>
      </c>
      <c r="D957" s="193" t="s">
        <v>56</v>
      </c>
      <c r="E957" s="198">
        <v>45114</v>
      </c>
      <c r="F957" s="193" t="s">
        <v>4679</v>
      </c>
      <c r="G957" s="192"/>
      <c r="H957" s="192"/>
      <c r="I957" s="192"/>
      <c r="J957" s="192"/>
      <c r="K957" s="192"/>
      <c r="L957" s="192"/>
      <c r="M957" s="192"/>
      <c r="N957" s="192"/>
      <c r="O957" s="192"/>
      <c r="P957" s="199" t="s">
        <v>4069</v>
      </c>
      <c r="Q957" s="192"/>
      <c r="R957" s="192"/>
      <c r="S957" s="192"/>
      <c r="T957" s="192"/>
      <c r="U957" s="192"/>
      <c r="V957" s="192"/>
      <c r="W957" s="192"/>
      <c r="X957" s="192"/>
      <c r="Y957" s="192"/>
      <c r="Z957" s="192"/>
      <c r="AA957" s="192"/>
    </row>
    <row r="958" spans="1:27" ht="28.8">
      <c r="A958" s="192">
        <v>957</v>
      </c>
      <c r="B958" s="193">
        <v>40000264</v>
      </c>
      <c r="C958" s="192">
        <v>3</v>
      </c>
      <c r="D958" s="193" t="s">
        <v>51</v>
      </c>
      <c r="E958" s="198">
        <v>45114</v>
      </c>
      <c r="F958" s="193" t="s">
        <v>4680</v>
      </c>
      <c r="G958" s="192"/>
      <c r="H958" s="192"/>
      <c r="I958" s="192"/>
      <c r="J958" s="192"/>
      <c r="K958" s="192"/>
      <c r="L958" s="192"/>
      <c r="M958" s="192"/>
      <c r="N958" s="192"/>
      <c r="O958" s="192"/>
      <c r="P958" s="199" t="s">
        <v>4070</v>
      </c>
      <c r="Q958" s="192"/>
      <c r="R958" s="192"/>
      <c r="S958" s="192"/>
      <c r="T958" s="192"/>
      <c r="U958" s="192"/>
      <c r="V958" s="192"/>
      <c r="W958" s="192"/>
      <c r="X958" s="192"/>
      <c r="Y958" s="192"/>
      <c r="Z958" s="192"/>
      <c r="AA958" s="192"/>
    </row>
    <row r="959" spans="1:27" ht="72">
      <c r="A959" s="192">
        <v>958</v>
      </c>
      <c r="B959" s="193">
        <v>40000346</v>
      </c>
      <c r="C959" s="192">
        <v>1</v>
      </c>
      <c r="D959" s="193" t="s">
        <v>56</v>
      </c>
      <c r="E959" s="198">
        <v>45114</v>
      </c>
      <c r="F959" s="193" t="s">
        <v>4680</v>
      </c>
      <c r="G959" s="192"/>
      <c r="H959" s="192"/>
      <c r="I959" s="192"/>
      <c r="J959" s="192"/>
      <c r="K959" s="192"/>
      <c r="L959" s="192"/>
      <c r="M959" s="192"/>
      <c r="N959" s="192"/>
      <c r="O959" s="192"/>
      <c r="P959" s="199" t="s">
        <v>5183</v>
      </c>
      <c r="Q959" s="192"/>
      <c r="R959" s="192"/>
      <c r="S959" s="192"/>
      <c r="T959" s="192"/>
      <c r="U959" s="192"/>
      <c r="V959" s="192"/>
      <c r="W959" s="192"/>
      <c r="X959" s="192"/>
      <c r="Y959" s="192"/>
      <c r="Z959" s="192"/>
      <c r="AA959" s="192"/>
    </row>
    <row r="960" spans="1:27" ht="43.2">
      <c r="A960" s="192">
        <v>959</v>
      </c>
      <c r="B960" s="193">
        <v>40000388</v>
      </c>
      <c r="C960" s="192">
        <v>3</v>
      </c>
      <c r="D960" s="193" t="s">
        <v>56</v>
      </c>
      <c r="E960" s="198">
        <v>45114</v>
      </c>
      <c r="F960" s="193" t="s">
        <v>4680</v>
      </c>
      <c r="G960" s="192"/>
      <c r="H960" s="192"/>
      <c r="I960" s="192"/>
      <c r="J960" s="192"/>
      <c r="K960" s="192"/>
      <c r="L960" s="192"/>
      <c r="M960" s="192"/>
      <c r="N960" s="192"/>
      <c r="O960" s="192"/>
      <c r="P960" s="199" t="s">
        <v>5184</v>
      </c>
      <c r="Q960" s="192"/>
      <c r="R960" s="192"/>
      <c r="S960" s="192"/>
      <c r="T960" s="192"/>
      <c r="U960" s="192"/>
      <c r="V960" s="192"/>
      <c r="W960" s="192"/>
      <c r="X960" s="192"/>
      <c r="Y960" s="192"/>
      <c r="Z960" s="192"/>
      <c r="AA960" s="192"/>
    </row>
    <row r="961" spans="1:27">
      <c r="A961" s="192">
        <v>960</v>
      </c>
      <c r="B961" s="193">
        <v>40000399</v>
      </c>
      <c r="C961" s="192">
        <v>3</v>
      </c>
      <c r="D961" s="193" t="s">
        <v>56</v>
      </c>
      <c r="E961" s="198">
        <v>45114</v>
      </c>
      <c r="F961" s="193" t="s">
        <v>4679</v>
      </c>
      <c r="G961" s="192"/>
      <c r="H961" s="192"/>
      <c r="I961" s="192"/>
      <c r="J961" s="192"/>
      <c r="K961" s="192"/>
      <c r="L961" s="192"/>
      <c r="M961" s="192"/>
      <c r="N961" s="192"/>
      <c r="O961" s="192"/>
      <c r="P961" s="199" t="s">
        <v>4071</v>
      </c>
      <c r="Q961" s="192"/>
      <c r="R961" s="192"/>
      <c r="S961" s="192"/>
      <c r="T961" s="192"/>
      <c r="U961" s="192"/>
      <c r="V961" s="192"/>
      <c r="W961" s="192"/>
      <c r="X961" s="192"/>
      <c r="Y961" s="192"/>
      <c r="Z961" s="192"/>
      <c r="AA961" s="192"/>
    </row>
    <row r="962" spans="1:27">
      <c r="A962" s="192">
        <v>961</v>
      </c>
      <c r="B962" s="193">
        <v>40000401</v>
      </c>
      <c r="C962" s="192">
        <v>4</v>
      </c>
      <c r="D962" s="193" t="s">
        <v>51</v>
      </c>
      <c r="E962" s="198">
        <v>45114</v>
      </c>
      <c r="F962" s="193" t="s">
        <v>4679</v>
      </c>
      <c r="G962" s="192"/>
      <c r="H962" s="192"/>
      <c r="I962" s="192"/>
      <c r="J962" s="192"/>
      <c r="K962" s="192"/>
      <c r="L962" s="192"/>
      <c r="M962" s="192"/>
      <c r="N962" s="192"/>
      <c r="O962" s="192"/>
      <c r="P962" s="199" t="s">
        <v>4072</v>
      </c>
      <c r="Q962" s="192"/>
      <c r="R962" s="192"/>
      <c r="S962" s="192"/>
      <c r="T962" s="192"/>
      <c r="U962" s="192"/>
      <c r="V962" s="192"/>
      <c r="W962" s="192"/>
      <c r="X962" s="192"/>
      <c r="Y962" s="192"/>
      <c r="Z962" s="192"/>
      <c r="AA962" s="192"/>
    </row>
    <row r="963" spans="1:27" ht="28.8">
      <c r="A963" s="192">
        <v>962</v>
      </c>
      <c r="B963" s="193">
        <v>61000092</v>
      </c>
      <c r="C963" s="192">
        <v>2</v>
      </c>
      <c r="D963" s="193" t="s">
        <v>56</v>
      </c>
      <c r="E963" s="198">
        <v>45114</v>
      </c>
      <c r="F963" s="193" t="s">
        <v>4680</v>
      </c>
      <c r="G963" s="192"/>
      <c r="H963" s="192"/>
      <c r="I963" s="192"/>
      <c r="J963" s="192"/>
      <c r="K963" s="192"/>
      <c r="L963" s="192"/>
      <c r="M963" s="192"/>
      <c r="N963" s="192"/>
      <c r="O963" s="192"/>
      <c r="P963" s="199" t="s">
        <v>5185</v>
      </c>
      <c r="Q963" s="192"/>
      <c r="R963" s="192"/>
      <c r="S963" s="192"/>
      <c r="T963" s="192"/>
      <c r="U963" s="192"/>
      <c r="V963" s="192"/>
      <c r="W963" s="192"/>
      <c r="X963" s="192"/>
      <c r="Y963" s="192"/>
      <c r="Z963" s="192"/>
      <c r="AA963" s="192"/>
    </row>
    <row r="964" spans="1:27" ht="72">
      <c r="A964" s="192">
        <v>963</v>
      </c>
      <c r="B964" s="193">
        <v>61000092</v>
      </c>
      <c r="C964" s="192">
        <v>5</v>
      </c>
      <c r="D964" s="193" t="s">
        <v>51</v>
      </c>
      <c r="E964" s="198">
        <v>45114</v>
      </c>
      <c r="F964" s="193" t="s">
        <v>4680</v>
      </c>
      <c r="G964" s="192"/>
      <c r="H964" s="192"/>
      <c r="I964" s="192"/>
      <c r="J964" s="192"/>
      <c r="K964" s="192"/>
      <c r="L964" s="192"/>
      <c r="M964" s="192"/>
      <c r="N964" s="192"/>
      <c r="O964" s="192"/>
      <c r="P964" s="199" t="s">
        <v>4073</v>
      </c>
      <c r="Q964" s="192"/>
      <c r="R964" s="192"/>
      <c r="S964" s="192"/>
      <c r="T964" s="192"/>
      <c r="U964" s="192"/>
      <c r="V964" s="192"/>
      <c r="W964" s="192"/>
      <c r="X964" s="192"/>
      <c r="Y964" s="192"/>
      <c r="Z964" s="192"/>
      <c r="AA964" s="192"/>
    </row>
    <row r="965" spans="1:27" ht="43.2">
      <c r="A965" s="192">
        <v>964</v>
      </c>
      <c r="B965" s="193">
        <v>61000115</v>
      </c>
      <c r="C965" s="192">
        <v>4</v>
      </c>
      <c r="D965" s="193" t="s">
        <v>56</v>
      </c>
      <c r="E965" s="198">
        <v>45114</v>
      </c>
      <c r="F965" s="193" t="s">
        <v>4679</v>
      </c>
      <c r="G965" s="192"/>
      <c r="H965" s="192"/>
      <c r="I965" s="192"/>
      <c r="J965" s="192"/>
      <c r="K965" s="192"/>
      <c r="L965" s="192"/>
      <c r="M965" s="192"/>
      <c r="N965" s="192"/>
      <c r="O965" s="192"/>
      <c r="P965" s="199" t="s">
        <v>4074</v>
      </c>
      <c r="Q965" s="192"/>
      <c r="R965" s="192"/>
      <c r="S965" s="192"/>
      <c r="T965" s="192"/>
      <c r="U965" s="192"/>
      <c r="V965" s="192"/>
      <c r="W965" s="192"/>
      <c r="X965" s="192"/>
      <c r="Y965" s="192"/>
      <c r="Z965" s="192"/>
      <c r="AA965" s="192"/>
    </row>
    <row r="966" spans="1:27">
      <c r="A966" s="192">
        <v>965</v>
      </c>
      <c r="B966" s="193">
        <v>61000122</v>
      </c>
      <c r="C966" s="192">
        <v>3</v>
      </c>
      <c r="D966" s="193" t="s">
        <v>56</v>
      </c>
      <c r="E966" s="198">
        <v>45114</v>
      </c>
      <c r="F966" s="193" t="s">
        <v>4679</v>
      </c>
      <c r="G966" s="192"/>
      <c r="H966" s="192"/>
      <c r="I966" s="192"/>
      <c r="J966" s="192"/>
      <c r="K966" s="192"/>
      <c r="L966" s="192"/>
      <c r="M966" s="192"/>
      <c r="N966" s="192"/>
      <c r="O966" s="192"/>
      <c r="P966" s="199" t="s">
        <v>4075</v>
      </c>
      <c r="Q966" s="192"/>
      <c r="R966" s="192"/>
      <c r="S966" s="192"/>
      <c r="T966" s="192"/>
      <c r="U966" s="192"/>
      <c r="V966" s="192"/>
      <c r="W966" s="192"/>
      <c r="X966" s="192"/>
      <c r="Y966" s="192"/>
      <c r="Z966" s="192"/>
      <c r="AA966" s="192"/>
    </row>
    <row r="967" spans="1:27" ht="28.8">
      <c r="A967" s="192">
        <v>966</v>
      </c>
      <c r="B967" s="193">
        <v>71000093</v>
      </c>
      <c r="C967" s="192">
        <v>4</v>
      </c>
      <c r="D967" s="193" t="s">
        <v>51</v>
      </c>
      <c r="E967" s="198">
        <v>45114</v>
      </c>
      <c r="F967" s="193" t="s">
        <v>4679</v>
      </c>
      <c r="G967" s="192"/>
      <c r="H967" s="192"/>
      <c r="I967" s="192"/>
      <c r="J967" s="192"/>
      <c r="K967" s="192"/>
      <c r="L967" s="192"/>
      <c r="M967" s="192"/>
      <c r="N967" s="192"/>
      <c r="O967" s="192"/>
      <c r="P967" s="199" t="s">
        <v>4076</v>
      </c>
      <c r="Q967" s="192"/>
      <c r="R967" s="192"/>
      <c r="S967" s="192"/>
      <c r="T967" s="192"/>
      <c r="U967" s="192"/>
      <c r="V967" s="192"/>
      <c r="W967" s="192"/>
      <c r="X967" s="192"/>
      <c r="Y967" s="192"/>
      <c r="Z967" s="192"/>
      <c r="AA967" s="192"/>
    </row>
    <row r="968" spans="1:27" ht="57.6">
      <c r="A968" s="192">
        <v>967</v>
      </c>
      <c r="B968" s="193">
        <v>72000000</v>
      </c>
      <c r="C968" s="192">
        <v>4</v>
      </c>
      <c r="D968" s="193" t="s">
        <v>51</v>
      </c>
      <c r="E968" s="198">
        <v>45114</v>
      </c>
      <c r="F968" s="193" t="s">
        <v>4679</v>
      </c>
      <c r="G968" s="192"/>
      <c r="H968" s="192"/>
      <c r="I968" s="192"/>
      <c r="J968" s="192"/>
      <c r="K968" s="192"/>
      <c r="L968" s="192"/>
      <c r="M968" s="192"/>
      <c r="N968" s="192"/>
      <c r="O968" s="192"/>
      <c r="P968" s="199" t="s">
        <v>5640</v>
      </c>
      <c r="Q968" s="192"/>
      <c r="R968" s="192"/>
      <c r="S968" s="192"/>
      <c r="T968" s="192"/>
      <c r="U968" s="192"/>
      <c r="V968" s="192"/>
      <c r="W968" s="192"/>
      <c r="X968" s="192"/>
      <c r="Y968" s="192"/>
      <c r="Z968" s="192"/>
      <c r="AA968" s="192"/>
    </row>
    <row r="969" spans="1:27" ht="28.8">
      <c r="A969" s="192">
        <v>968</v>
      </c>
      <c r="B969" s="193">
        <v>72000010</v>
      </c>
      <c r="C969" s="192">
        <v>3</v>
      </c>
      <c r="D969" s="193" t="s">
        <v>56</v>
      </c>
      <c r="E969" s="198">
        <v>45114</v>
      </c>
      <c r="F969" s="193" t="s">
        <v>4679</v>
      </c>
      <c r="G969" s="192"/>
      <c r="H969" s="192"/>
      <c r="I969" s="192"/>
      <c r="J969" s="192"/>
      <c r="K969" s="192"/>
      <c r="L969" s="192"/>
      <c r="M969" s="192"/>
      <c r="N969" s="192"/>
      <c r="O969" s="192"/>
      <c r="P969" s="199" t="s">
        <v>4077</v>
      </c>
      <c r="Q969" s="192"/>
      <c r="R969" s="192"/>
      <c r="S969" s="192"/>
      <c r="T969" s="192"/>
      <c r="U969" s="192"/>
      <c r="V969" s="192"/>
      <c r="W969" s="192"/>
      <c r="X969" s="192"/>
      <c r="Y969" s="192"/>
      <c r="Z969" s="192"/>
      <c r="AA969" s="192"/>
    </row>
    <row r="970" spans="1:27" ht="28.8">
      <c r="A970" s="192">
        <v>969</v>
      </c>
      <c r="B970" s="193">
        <v>72000033</v>
      </c>
      <c r="C970" s="192">
        <v>4</v>
      </c>
      <c r="D970" s="193" t="s">
        <v>51</v>
      </c>
      <c r="E970" s="198">
        <v>45114</v>
      </c>
      <c r="F970" s="193" t="s">
        <v>4679</v>
      </c>
      <c r="G970" s="192"/>
      <c r="H970" s="192"/>
      <c r="I970" s="192"/>
      <c r="J970" s="192"/>
      <c r="K970" s="192"/>
      <c r="L970" s="192"/>
      <c r="M970" s="192"/>
      <c r="N970" s="192"/>
      <c r="O970" s="192"/>
      <c r="P970" s="199" t="s">
        <v>4078</v>
      </c>
      <c r="Q970" s="192"/>
      <c r="R970" s="192"/>
      <c r="S970" s="192"/>
      <c r="T970" s="192"/>
      <c r="U970" s="192"/>
      <c r="V970" s="192"/>
      <c r="W970" s="192"/>
      <c r="X970" s="192"/>
      <c r="Y970" s="192"/>
      <c r="Z970" s="192"/>
      <c r="AA970" s="192"/>
    </row>
    <row r="971" spans="1:27" ht="28.8">
      <c r="A971" s="192">
        <v>970</v>
      </c>
      <c r="B971" s="193">
        <v>72000108</v>
      </c>
      <c r="C971" s="192">
        <v>4</v>
      </c>
      <c r="D971" s="193" t="s">
        <v>51</v>
      </c>
      <c r="E971" s="198">
        <v>45114</v>
      </c>
      <c r="F971" s="193" t="s">
        <v>4681</v>
      </c>
      <c r="G971" s="192"/>
      <c r="H971" s="192"/>
      <c r="I971" s="192"/>
      <c r="J971" s="192"/>
      <c r="K971" s="192"/>
      <c r="L971" s="192"/>
      <c r="M971" s="192"/>
      <c r="N971" s="192"/>
      <c r="O971" s="192"/>
      <c r="P971" s="199" t="s">
        <v>4079</v>
      </c>
      <c r="Q971" s="192"/>
      <c r="R971" s="192"/>
      <c r="S971" s="192"/>
      <c r="T971" s="192"/>
      <c r="U971" s="192"/>
      <c r="V971" s="192"/>
      <c r="W971" s="192"/>
      <c r="X971" s="192"/>
      <c r="Y971" s="192"/>
      <c r="Z971" s="192"/>
      <c r="AA971" s="192"/>
    </row>
    <row r="972" spans="1:27" ht="43.2">
      <c r="A972" s="192">
        <v>971</v>
      </c>
      <c r="B972" s="193">
        <v>72000108</v>
      </c>
      <c r="C972" s="192">
        <v>5</v>
      </c>
      <c r="D972" s="193" t="s">
        <v>56</v>
      </c>
      <c r="E972" s="198">
        <v>45114</v>
      </c>
      <c r="F972" s="193" t="s">
        <v>4681</v>
      </c>
      <c r="G972" s="192"/>
      <c r="H972" s="192"/>
      <c r="I972" s="192"/>
      <c r="J972" s="192"/>
      <c r="K972" s="192"/>
      <c r="L972" s="192"/>
      <c r="M972" s="192"/>
      <c r="N972" s="192"/>
      <c r="O972" s="192"/>
      <c r="P972" s="199" t="s">
        <v>4080</v>
      </c>
      <c r="Q972" s="192"/>
      <c r="R972" s="192"/>
      <c r="S972" s="192"/>
      <c r="T972" s="192"/>
      <c r="U972" s="192"/>
      <c r="V972" s="192"/>
      <c r="W972" s="192"/>
      <c r="X972" s="192"/>
      <c r="Y972" s="192"/>
      <c r="Z972" s="192"/>
      <c r="AA972" s="192"/>
    </row>
    <row r="973" spans="1:27" ht="43.2">
      <c r="A973" s="192">
        <v>972</v>
      </c>
      <c r="B973" s="193">
        <v>72000180</v>
      </c>
      <c r="C973" s="192">
        <v>4</v>
      </c>
      <c r="D973" s="193" t="s">
        <v>56</v>
      </c>
      <c r="E973" s="198">
        <v>45114</v>
      </c>
      <c r="F973" s="193" t="s">
        <v>4680</v>
      </c>
      <c r="G973" s="192"/>
      <c r="H973" s="192"/>
      <c r="I973" s="192"/>
      <c r="J973" s="192"/>
      <c r="K973" s="192"/>
      <c r="L973" s="192"/>
      <c r="M973" s="192"/>
      <c r="N973" s="192"/>
      <c r="O973" s="192"/>
      <c r="P973" s="199" t="s">
        <v>5186</v>
      </c>
      <c r="Q973" s="192"/>
      <c r="R973" s="192"/>
      <c r="S973" s="192"/>
      <c r="T973" s="192"/>
      <c r="U973" s="192"/>
      <c r="V973" s="192"/>
      <c r="W973" s="192"/>
      <c r="X973" s="192"/>
      <c r="Y973" s="192"/>
      <c r="Z973" s="192"/>
      <c r="AA973" s="192"/>
    </row>
    <row r="974" spans="1:27" ht="28.8">
      <c r="A974" s="192">
        <v>973</v>
      </c>
      <c r="B974" s="193">
        <v>72000180</v>
      </c>
      <c r="C974" s="192">
        <v>3</v>
      </c>
      <c r="D974" s="193" t="s">
        <v>51</v>
      </c>
      <c r="E974" s="198">
        <v>45114</v>
      </c>
      <c r="F974" s="193" t="s">
        <v>4680</v>
      </c>
      <c r="G974" s="192"/>
      <c r="H974" s="192"/>
      <c r="I974" s="192"/>
      <c r="J974" s="192"/>
      <c r="K974" s="192"/>
      <c r="L974" s="192"/>
      <c r="M974" s="192"/>
      <c r="N974" s="192"/>
      <c r="O974" s="192"/>
      <c r="P974" s="199" t="s">
        <v>4081</v>
      </c>
      <c r="Q974" s="192"/>
      <c r="R974" s="192"/>
      <c r="S974" s="192"/>
      <c r="T974" s="192"/>
      <c r="U974" s="192"/>
      <c r="V974" s="192"/>
      <c r="W974" s="192"/>
      <c r="X974" s="192"/>
      <c r="Y974" s="192"/>
      <c r="Z974" s="192"/>
      <c r="AA974" s="192"/>
    </row>
    <row r="975" spans="1:27" ht="86.4">
      <c r="A975" s="192">
        <v>974</v>
      </c>
      <c r="B975" s="193">
        <v>72000180</v>
      </c>
      <c r="C975" s="192">
        <v>1</v>
      </c>
      <c r="D975" s="193" t="s">
        <v>56</v>
      </c>
      <c r="E975" s="198">
        <v>45114</v>
      </c>
      <c r="F975" s="193" t="s">
        <v>4680</v>
      </c>
      <c r="G975" s="192"/>
      <c r="H975" s="192"/>
      <c r="I975" s="192"/>
      <c r="J975" s="192"/>
      <c r="K975" s="192"/>
      <c r="L975" s="192"/>
      <c r="M975" s="192"/>
      <c r="N975" s="192"/>
      <c r="O975" s="192"/>
      <c r="P975" s="199" t="s">
        <v>5187</v>
      </c>
      <c r="Q975" s="192"/>
      <c r="R975" s="192"/>
      <c r="S975" s="192"/>
      <c r="T975" s="192"/>
      <c r="U975" s="192"/>
      <c r="V975" s="192"/>
      <c r="W975" s="192"/>
      <c r="X975" s="192"/>
      <c r="Y975" s="192"/>
      <c r="Z975" s="192"/>
      <c r="AA975" s="192"/>
    </row>
    <row r="976" spans="1:27">
      <c r="A976" s="192">
        <v>975</v>
      </c>
      <c r="B976" s="193">
        <v>72000180</v>
      </c>
      <c r="C976" s="192">
        <v>3</v>
      </c>
      <c r="D976" s="193" t="s">
        <v>51</v>
      </c>
      <c r="E976" s="198">
        <v>45114</v>
      </c>
      <c r="F976" s="193" t="s">
        <v>4680</v>
      </c>
      <c r="G976" s="192"/>
      <c r="H976" s="192"/>
      <c r="I976" s="192"/>
      <c r="J976" s="192"/>
      <c r="K976" s="192"/>
      <c r="L976" s="192"/>
      <c r="M976" s="192"/>
      <c r="N976" s="192"/>
      <c r="O976" s="192"/>
      <c r="P976" s="199" t="s">
        <v>4082</v>
      </c>
      <c r="Q976" s="192"/>
      <c r="R976" s="192"/>
      <c r="S976" s="192"/>
      <c r="T976" s="192"/>
      <c r="U976" s="192"/>
      <c r="V976" s="192"/>
      <c r="W976" s="192"/>
      <c r="X976" s="192"/>
      <c r="Y976" s="192"/>
      <c r="Z976" s="192"/>
      <c r="AA976" s="192"/>
    </row>
    <row r="977" spans="1:27" ht="100.8">
      <c r="A977" s="192">
        <v>976</v>
      </c>
      <c r="B977" s="193">
        <v>72000180</v>
      </c>
      <c r="C977" s="192">
        <v>1</v>
      </c>
      <c r="D977" s="193" t="s">
        <v>56</v>
      </c>
      <c r="E977" s="198">
        <v>45114</v>
      </c>
      <c r="F977" s="193" t="s">
        <v>4680</v>
      </c>
      <c r="G977" s="192"/>
      <c r="H977" s="192"/>
      <c r="I977" s="192"/>
      <c r="J977" s="192"/>
      <c r="K977" s="192"/>
      <c r="L977" s="192"/>
      <c r="M977" s="192"/>
      <c r="N977" s="192"/>
      <c r="O977" s="192"/>
      <c r="P977" s="199" t="s">
        <v>4083</v>
      </c>
      <c r="Q977" s="192"/>
      <c r="R977" s="192"/>
      <c r="S977" s="192"/>
      <c r="T977" s="192"/>
      <c r="U977" s="192"/>
      <c r="V977" s="192"/>
      <c r="W977" s="192"/>
      <c r="X977" s="192"/>
      <c r="Y977" s="192"/>
      <c r="Z977" s="192"/>
      <c r="AA977" s="192"/>
    </row>
    <row r="978" spans="1:27" ht="28.8">
      <c r="A978" s="192">
        <v>977</v>
      </c>
      <c r="B978" s="193">
        <v>99999972</v>
      </c>
      <c r="C978" s="192">
        <v>4</v>
      </c>
      <c r="D978" s="193" t="s">
        <v>56</v>
      </c>
      <c r="E978" s="198">
        <v>45114</v>
      </c>
      <c r="F978" s="193" t="s">
        <v>4679</v>
      </c>
      <c r="G978" s="192"/>
      <c r="H978" s="192"/>
      <c r="I978" s="192"/>
      <c r="J978" s="192"/>
      <c r="K978" s="192"/>
      <c r="L978" s="192"/>
      <c r="M978" s="192"/>
      <c r="N978" s="192"/>
      <c r="O978" s="192"/>
      <c r="P978" s="199" t="s">
        <v>4084</v>
      </c>
      <c r="Q978" s="192"/>
      <c r="R978" s="192"/>
      <c r="S978" s="192"/>
      <c r="T978" s="192"/>
      <c r="U978" s="192"/>
      <c r="V978" s="192"/>
      <c r="W978" s="192"/>
      <c r="X978" s="192"/>
      <c r="Y978" s="192"/>
      <c r="Z978" s="192"/>
      <c r="AA978" s="192"/>
    </row>
    <row r="979" spans="1:27" ht="28.8">
      <c r="A979" s="192">
        <v>978</v>
      </c>
      <c r="B979" s="193">
        <v>99999972</v>
      </c>
      <c r="C979" s="192">
        <v>4</v>
      </c>
      <c r="D979" s="193" t="s">
        <v>51</v>
      </c>
      <c r="E979" s="198">
        <v>45114</v>
      </c>
      <c r="F979" s="193" t="s">
        <v>4679</v>
      </c>
      <c r="G979" s="192"/>
      <c r="H979" s="192"/>
      <c r="I979" s="192"/>
      <c r="J979" s="192"/>
      <c r="K979" s="192"/>
      <c r="L979" s="192"/>
      <c r="M979" s="192"/>
      <c r="N979" s="192"/>
      <c r="O979" s="192"/>
      <c r="P979" s="199" t="s">
        <v>4085</v>
      </c>
      <c r="Q979" s="192"/>
      <c r="R979" s="192"/>
      <c r="S979" s="192"/>
      <c r="T979" s="192"/>
      <c r="U979" s="192"/>
      <c r="V979" s="192"/>
      <c r="W979" s="192"/>
      <c r="X979" s="192"/>
      <c r="Y979" s="192"/>
      <c r="Z979" s="192"/>
      <c r="AA979" s="192"/>
    </row>
    <row r="980" spans="1:27" ht="43.2">
      <c r="A980" s="192">
        <v>979</v>
      </c>
      <c r="B980" s="193">
        <v>101286581</v>
      </c>
      <c r="C980" s="192">
        <v>5</v>
      </c>
      <c r="D980" s="193" t="s">
        <v>51</v>
      </c>
      <c r="E980" s="198">
        <v>45114</v>
      </c>
      <c r="F980" s="193" t="s">
        <v>4686</v>
      </c>
      <c r="G980" s="192"/>
      <c r="H980" s="192"/>
      <c r="I980" s="192"/>
      <c r="J980" s="192"/>
      <c r="K980" s="192"/>
      <c r="L980" s="192"/>
      <c r="M980" s="192"/>
      <c r="N980" s="192"/>
      <c r="O980" s="192"/>
      <c r="P980" s="199" t="s">
        <v>4086</v>
      </c>
      <c r="Q980" s="192"/>
      <c r="R980" s="192"/>
      <c r="S980" s="192"/>
      <c r="T980" s="192"/>
      <c r="U980" s="192"/>
      <c r="V980" s="192"/>
      <c r="W980" s="192"/>
      <c r="X980" s="192"/>
      <c r="Y980" s="192"/>
      <c r="Z980" s="192"/>
      <c r="AA980" s="192"/>
    </row>
    <row r="981" spans="1:27" ht="28.8">
      <c r="A981" s="192">
        <v>980</v>
      </c>
      <c r="B981" s="193">
        <v>117756403</v>
      </c>
      <c r="C981" s="192">
        <v>3</v>
      </c>
      <c r="D981" s="193" t="s">
        <v>56</v>
      </c>
      <c r="E981" s="198">
        <v>45114</v>
      </c>
      <c r="F981" s="193" t="s">
        <v>4680</v>
      </c>
      <c r="G981" s="192"/>
      <c r="H981" s="192"/>
      <c r="I981" s="192"/>
      <c r="J981" s="192"/>
      <c r="K981" s="192"/>
      <c r="L981" s="192"/>
      <c r="M981" s="192"/>
      <c r="N981" s="192"/>
      <c r="O981" s="192"/>
      <c r="P981" s="199" t="s">
        <v>5188</v>
      </c>
      <c r="Q981" s="192"/>
      <c r="R981" s="192"/>
      <c r="S981" s="192"/>
      <c r="T981" s="192"/>
      <c r="U981" s="192"/>
      <c r="V981" s="192"/>
      <c r="W981" s="192"/>
      <c r="X981" s="192"/>
      <c r="Y981" s="192"/>
      <c r="Z981" s="192"/>
      <c r="AA981" s="192"/>
    </row>
    <row r="982" spans="1:27">
      <c r="A982" s="192">
        <v>981</v>
      </c>
      <c r="B982" s="193">
        <v>117757674</v>
      </c>
      <c r="C982" s="192">
        <v>3</v>
      </c>
      <c r="D982" s="193" t="s">
        <v>56</v>
      </c>
      <c r="E982" s="198">
        <v>45114</v>
      </c>
      <c r="F982" s="193" t="s">
        <v>4680</v>
      </c>
      <c r="G982" s="192"/>
      <c r="H982" s="192"/>
      <c r="I982" s="192"/>
      <c r="J982" s="192"/>
      <c r="K982" s="192"/>
      <c r="L982" s="192"/>
      <c r="M982" s="192"/>
      <c r="N982" s="192"/>
      <c r="O982" s="192"/>
      <c r="P982" s="199" t="s">
        <v>4087</v>
      </c>
      <c r="Q982" s="192"/>
      <c r="R982" s="192"/>
      <c r="S982" s="192"/>
      <c r="T982" s="192"/>
      <c r="U982" s="192"/>
      <c r="V982" s="192"/>
      <c r="W982" s="192"/>
      <c r="X982" s="192"/>
      <c r="Y982" s="192"/>
      <c r="Z982" s="192"/>
      <c r="AA982" s="192"/>
    </row>
    <row r="983" spans="1:27" ht="43.2">
      <c r="A983" s="192">
        <v>982</v>
      </c>
      <c r="B983" s="193">
        <v>118513878</v>
      </c>
      <c r="C983" s="192">
        <v>3</v>
      </c>
      <c r="D983" s="193" t="s">
        <v>56</v>
      </c>
      <c r="E983" s="198">
        <v>45114</v>
      </c>
      <c r="F983" s="193" t="s">
        <v>4682</v>
      </c>
      <c r="G983" s="192"/>
      <c r="H983" s="192"/>
      <c r="I983" s="192"/>
      <c r="J983" s="192"/>
      <c r="K983" s="192"/>
      <c r="L983" s="192"/>
      <c r="M983" s="192"/>
      <c r="N983" s="192"/>
      <c r="O983" s="192"/>
      <c r="P983" s="199" t="s">
        <v>4088</v>
      </c>
      <c r="Q983" s="192"/>
      <c r="R983" s="192"/>
      <c r="S983" s="192"/>
      <c r="T983" s="192"/>
      <c r="U983" s="192"/>
      <c r="V983" s="192"/>
      <c r="W983" s="192"/>
      <c r="X983" s="192"/>
      <c r="Y983" s="192"/>
      <c r="Z983" s="192"/>
      <c r="AA983" s="192"/>
    </row>
    <row r="984" spans="1:27" ht="28.8">
      <c r="A984" s="192">
        <v>983</v>
      </c>
      <c r="B984" s="193">
        <v>118960707</v>
      </c>
      <c r="C984" s="192">
        <v>4</v>
      </c>
      <c r="D984" s="193" t="s">
        <v>56</v>
      </c>
      <c r="E984" s="198">
        <v>45114</v>
      </c>
      <c r="F984" s="193" t="s">
        <v>4687</v>
      </c>
      <c r="G984" s="192"/>
      <c r="H984" s="192"/>
      <c r="I984" s="192"/>
      <c r="J984" s="192"/>
      <c r="K984" s="192"/>
      <c r="L984" s="192"/>
      <c r="M984" s="192"/>
      <c r="N984" s="192"/>
      <c r="O984" s="192"/>
      <c r="P984" s="199" t="s">
        <v>4089</v>
      </c>
      <c r="Q984" s="192"/>
      <c r="R984" s="192"/>
      <c r="S984" s="192"/>
      <c r="T984" s="192"/>
      <c r="U984" s="192"/>
      <c r="V984" s="192"/>
      <c r="W984" s="192"/>
      <c r="X984" s="192"/>
      <c r="Y984" s="192"/>
      <c r="Z984" s="192"/>
      <c r="AA984" s="192"/>
    </row>
    <row r="985" spans="1:27" ht="57.6">
      <c r="A985" s="192">
        <v>984</v>
      </c>
      <c r="B985" s="193">
        <v>119250454</v>
      </c>
      <c r="C985" s="192">
        <v>3</v>
      </c>
      <c r="D985" s="193" t="s">
        <v>51</v>
      </c>
      <c r="E985" s="198">
        <v>45114</v>
      </c>
      <c r="F985" s="193" t="s">
        <v>4680</v>
      </c>
      <c r="G985" s="192"/>
      <c r="H985" s="192"/>
      <c r="I985" s="192"/>
      <c r="J985" s="192"/>
      <c r="K985" s="192"/>
      <c r="L985" s="192"/>
      <c r="M985" s="192"/>
      <c r="N985" s="192"/>
      <c r="O985" s="192"/>
      <c r="P985" s="199" t="s">
        <v>4090</v>
      </c>
      <c r="Q985" s="192"/>
      <c r="R985" s="192"/>
      <c r="S985" s="192"/>
      <c r="T985" s="192"/>
      <c r="U985" s="192"/>
      <c r="V985" s="192"/>
      <c r="W985" s="192"/>
      <c r="X985" s="192"/>
      <c r="Y985" s="192"/>
      <c r="Z985" s="192"/>
      <c r="AA985" s="192"/>
    </row>
    <row r="986" spans="1:27">
      <c r="A986" s="192">
        <v>985</v>
      </c>
      <c r="B986" s="193">
        <v>131131393</v>
      </c>
      <c r="C986" s="192">
        <v>3</v>
      </c>
      <c r="D986" s="193" t="s">
        <v>56</v>
      </c>
      <c r="E986" s="198">
        <v>45114</v>
      </c>
      <c r="F986" s="193" t="s">
        <v>4686</v>
      </c>
      <c r="G986" s="192"/>
      <c r="H986" s="192"/>
      <c r="I986" s="192"/>
      <c r="J986" s="192"/>
      <c r="K986" s="192"/>
      <c r="L986" s="192"/>
      <c r="M986" s="192"/>
      <c r="N986" s="192"/>
      <c r="O986" s="192"/>
      <c r="P986" s="199" t="s">
        <v>4091</v>
      </c>
      <c r="Q986" s="192"/>
      <c r="R986" s="192"/>
      <c r="S986" s="192"/>
      <c r="T986" s="192"/>
      <c r="U986" s="192"/>
      <c r="V986" s="192"/>
      <c r="W986" s="192"/>
      <c r="X986" s="192"/>
      <c r="Y986" s="192"/>
      <c r="Z986" s="192"/>
      <c r="AA986" s="192"/>
    </row>
    <row r="987" spans="1:27">
      <c r="A987" s="192">
        <v>986</v>
      </c>
      <c r="B987" s="193">
        <v>135300259</v>
      </c>
      <c r="C987" s="192">
        <v>3</v>
      </c>
      <c r="D987" s="193" t="s">
        <v>56</v>
      </c>
      <c r="E987" s="198">
        <v>45114</v>
      </c>
      <c r="F987" s="193" t="s">
        <v>4686</v>
      </c>
      <c r="G987" s="192"/>
      <c r="H987" s="192"/>
      <c r="I987" s="192"/>
      <c r="J987" s="192"/>
      <c r="K987" s="192"/>
      <c r="L987" s="192"/>
      <c r="M987" s="192"/>
      <c r="N987" s="192"/>
      <c r="O987" s="192"/>
      <c r="P987" s="199" t="s">
        <v>4092</v>
      </c>
      <c r="Q987" s="192"/>
      <c r="R987" s="192"/>
      <c r="S987" s="192"/>
      <c r="T987" s="192"/>
      <c r="U987" s="192"/>
      <c r="V987" s="192"/>
      <c r="W987" s="192"/>
      <c r="X987" s="192"/>
      <c r="Y987" s="192"/>
      <c r="Z987" s="192"/>
      <c r="AA987" s="192"/>
    </row>
    <row r="988" spans="1:27" ht="28.8">
      <c r="A988" s="192">
        <v>987</v>
      </c>
      <c r="B988" s="193">
        <v>135430445</v>
      </c>
      <c r="C988" s="192">
        <v>2</v>
      </c>
      <c r="D988" s="193" t="s">
        <v>51</v>
      </c>
      <c r="E988" s="198">
        <v>45114</v>
      </c>
      <c r="F988" s="193" t="s">
        <v>4680</v>
      </c>
      <c r="G988" s="192"/>
      <c r="H988" s="192"/>
      <c r="I988" s="192"/>
      <c r="J988" s="192"/>
      <c r="K988" s="192"/>
      <c r="L988" s="192"/>
      <c r="M988" s="192"/>
      <c r="N988" s="192"/>
      <c r="O988" s="192"/>
      <c r="P988" s="199" t="s">
        <v>4093</v>
      </c>
      <c r="Q988" s="192"/>
      <c r="R988" s="192"/>
      <c r="S988" s="192"/>
      <c r="T988" s="192"/>
      <c r="U988" s="192"/>
      <c r="V988" s="192"/>
      <c r="W988" s="192"/>
      <c r="X988" s="192"/>
      <c r="Y988" s="192"/>
      <c r="Z988" s="192"/>
      <c r="AA988" s="192"/>
    </row>
    <row r="989" spans="1:27" ht="28.8">
      <c r="A989" s="192">
        <v>988</v>
      </c>
      <c r="B989" s="193">
        <v>200439349</v>
      </c>
      <c r="C989" s="192">
        <v>5</v>
      </c>
      <c r="D989" s="193" t="s">
        <v>51</v>
      </c>
      <c r="E989" s="198">
        <v>45114</v>
      </c>
      <c r="F989" s="193" t="s">
        <v>4682</v>
      </c>
      <c r="G989" s="192"/>
      <c r="H989" s="192"/>
      <c r="I989" s="192"/>
      <c r="J989" s="192"/>
      <c r="K989" s="192"/>
      <c r="L989" s="192"/>
      <c r="M989" s="192"/>
      <c r="N989" s="192"/>
      <c r="O989" s="192"/>
      <c r="P989" s="199" t="s">
        <v>4094</v>
      </c>
      <c r="Q989" s="192"/>
      <c r="R989" s="192"/>
      <c r="S989" s="192"/>
      <c r="T989" s="192"/>
      <c r="U989" s="192"/>
      <c r="V989" s="192"/>
      <c r="W989" s="192"/>
      <c r="X989" s="192"/>
      <c r="Y989" s="192"/>
      <c r="Z989" s="192"/>
      <c r="AA989" s="192"/>
    </row>
    <row r="990" spans="1:27" ht="57.6">
      <c r="A990" s="192">
        <v>989</v>
      </c>
      <c r="B990" s="193">
        <v>200541490</v>
      </c>
      <c r="C990" s="192">
        <v>1</v>
      </c>
      <c r="D990" s="193" t="s">
        <v>56</v>
      </c>
      <c r="E990" s="198">
        <v>45114</v>
      </c>
      <c r="F990" s="193" t="s">
        <v>4682</v>
      </c>
      <c r="G990" s="192"/>
      <c r="H990" s="192"/>
      <c r="I990" s="192"/>
      <c r="J990" s="192"/>
      <c r="K990" s="192"/>
      <c r="L990" s="192"/>
      <c r="M990" s="192"/>
      <c r="N990" s="192"/>
      <c r="O990" s="192"/>
      <c r="P990" s="199" t="s">
        <v>5189</v>
      </c>
      <c r="Q990" s="192"/>
      <c r="R990" s="192"/>
      <c r="S990" s="192"/>
      <c r="T990" s="192"/>
      <c r="U990" s="192"/>
      <c r="V990" s="192"/>
      <c r="W990" s="192"/>
      <c r="X990" s="192"/>
      <c r="Y990" s="192"/>
      <c r="Z990" s="192"/>
      <c r="AA990" s="192"/>
    </row>
    <row r="991" spans="1:27">
      <c r="A991" s="192">
        <v>990</v>
      </c>
      <c r="B991" s="193">
        <v>33000157</v>
      </c>
      <c r="C991" s="192">
        <v>3</v>
      </c>
      <c r="D991" s="193" t="s">
        <v>56</v>
      </c>
      <c r="E991" s="198">
        <v>45114</v>
      </c>
      <c r="F991" s="193" t="s">
        <v>4679</v>
      </c>
      <c r="G991" s="192"/>
      <c r="H991" s="192"/>
      <c r="I991" s="192"/>
      <c r="J991" s="192"/>
      <c r="K991" s="192"/>
      <c r="L991" s="192"/>
      <c r="M991" s="192"/>
      <c r="N991" s="192"/>
      <c r="O991" s="192"/>
      <c r="P991" s="199" t="s">
        <v>4095</v>
      </c>
      <c r="Q991" s="192"/>
      <c r="R991" s="192"/>
      <c r="S991" s="192"/>
      <c r="T991" s="192"/>
      <c r="U991" s="192"/>
      <c r="V991" s="192"/>
      <c r="W991" s="192"/>
      <c r="X991" s="192"/>
      <c r="Y991" s="192"/>
      <c r="Z991" s="192"/>
      <c r="AA991" s="192"/>
    </row>
    <row r="992" spans="1:27">
      <c r="A992" s="192">
        <v>991</v>
      </c>
      <c r="B992" s="193">
        <v>11503</v>
      </c>
      <c r="C992" s="192">
        <v>5</v>
      </c>
      <c r="D992" s="193" t="s">
        <v>56</v>
      </c>
      <c r="E992" s="198">
        <v>45115</v>
      </c>
      <c r="F992" s="193" t="s">
        <v>4679</v>
      </c>
      <c r="G992" s="192"/>
      <c r="H992" s="192"/>
      <c r="I992" s="192"/>
      <c r="J992" s="192"/>
      <c r="K992" s="192"/>
      <c r="L992" s="192"/>
      <c r="M992" s="192"/>
      <c r="N992" s="192"/>
      <c r="O992" s="192"/>
      <c r="P992" s="199" t="s">
        <v>4096</v>
      </c>
      <c r="Q992" s="192"/>
      <c r="R992" s="192"/>
      <c r="S992" s="192"/>
      <c r="T992" s="192"/>
      <c r="U992" s="192"/>
      <c r="V992" s="192"/>
      <c r="W992" s="192"/>
      <c r="X992" s="192"/>
      <c r="Y992" s="192"/>
      <c r="Z992" s="192"/>
      <c r="AA992" s="192"/>
    </row>
    <row r="993" spans="1:27" ht="28.8">
      <c r="A993" s="192">
        <v>992</v>
      </c>
      <c r="B993" s="193">
        <v>11563</v>
      </c>
      <c r="C993" s="192">
        <v>4</v>
      </c>
      <c r="D993" s="193" t="s">
        <v>51</v>
      </c>
      <c r="E993" s="198">
        <v>45115</v>
      </c>
      <c r="F993" s="193" t="s">
        <v>4679</v>
      </c>
      <c r="G993" s="192"/>
      <c r="H993" s="192"/>
      <c r="I993" s="192"/>
      <c r="J993" s="192"/>
      <c r="K993" s="192"/>
      <c r="L993" s="192"/>
      <c r="M993" s="192"/>
      <c r="N993" s="192"/>
      <c r="O993" s="192"/>
      <c r="P993" s="199" t="s">
        <v>4097</v>
      </c>
      <c r="Q993" s="192"/>
      <c r="R993" s="192"/>
      <c r="S993" s="192"/>
      <c r="T993" s="192"/>
      <c r="U993" s="192"/>
      <c r="V993" s="192"/>
      <c r="W993" s="192"/>
      <c r="X993" s="192"/>
      <c r="Y993" s="192"/>
      <c r="Z993" s="192"/>
      <c r="AA993" s="192"/>
    </row>
    <row r="994" spans="1:27" ht="28.8">
      <c r="A994" s="192">
        <v>993</v>
      </c>
      <c r="B994" s="193">
        <v>11732</v>
      </c>
      <c r="C994" s="192">
        <v>2</v>
      </c>
      <c r="D994" s="193" t="s">
        <v>56</v>
      </c>
      <c r="E994" s="198">
        <v>45115</v>
      </c>
      <c r="F994" s="193" t="s">
        <v>4679</v>
      </c>
      <c r="G994" s="192"/>
      <c r="H994" s="192"/>
      <c r="I994" s="192"/>
      <c r="J994" s="192"/>
      <c r="K994" s="192"/>
      <c r="L994" s="192"/>
      <c r="M994" s="192"/>
      <c r="N994" s="192"/>
      <c r="O994" s="192"/>
      <c r="P994" s="199" t="s">
        <v>4098</v>
      </c>
      <c r="Q994" s="192"/>
      <c r="R994" s="192"/>
      <c r="S994" s="192"/>
      <c r="T994" s="192"/>
      <c r="U994" s="192"/>
      <c r="V994" s="192"/>
      <c r="W994" s="192"/>
      <c r="X994" s="192"/>
      <c r="Y994" s="192"/>
      <c r="Z994" s="192"/>
      <c r="AA994" s="192"/>
    </row>
    <row r="995" spans="1:27" ht="28.8">
      <c r="A995" s="192">
        <v>994</v>
      </c>
      <c r="B995" s="193">
        <v>11737</v>
      </c>
      <c r="C995" s="192">
        <v>2</v>
      </c>
      <c r="D995" s="193" t="s">
        <v>56</v>
      </c>
      <c r="E995" s="198">
        <v>45115</v>
      </c>
      <c r="F995" s="193" t="s">
        <v>4679</v>
      </c>
      <c r="G995" s="192"/>
      <c r="H995" s="192"/>
      <c r="I995" s="192"/>
      <c r="J995" s="192"/>
      <c r="K995" s="192"/>
      <c r="L995" s="192"/>
      <c r="M995" s="192"/>
      <c r="N995" s="192"/>
      <c r="O995" s="192"/>
      <c r="P995" s="199" t="s">
        <v>4099</v>
      </c>
      <c r="Q995" s="192"/>
      <c r="R995" s="192"/>
      <c r="S995" s="192"/>
      <c r="T995" s="192"/>
      <c r="U995" s="192"/>
      <c r="V995" s="192"/>
      <c r="W995" s="192"/>
      <c r="X995" s="192"/>
      <c r="Y995" s="192"/>
      <c r="Z995" s="192"/>
      <c r="AA995" s="192"/>
    </row>
    <row r="996" spans="1:27">
      <c r="A996" s="192">
        <v>995</v>
      </c>
      <c r="B996" s="193">
        <v>11737</v>
      </c>
      <c r="C996" s="192">
        <v>4</v>
      </c>
      <c r="D996" s="193" t="s">
        <v>51</v>
      </c>
      <c r="E996" s="198">
        <v>45115</v>
      </c>
      <c r="F996" s="193" t="s">
        <v>4679</v>
      </c>
      <c r="G996" s="192"/>
      <c r="H996" s="192"/>
      <c r="I996" s="192"/>
      <c r="J996" s="192"/>
      <c r="K996" s="192"/>
      <c r="L996" s="192"/>
      <c r="M996" s="192"/>
      <c r="N996" s="192"/>
      <c r="O996" s="192"/>
      <c r="P996" s="199" t="s">
        <v>4100</v>
      </c>
      <c r="Q996" s="192"/>
      <c r="R996" s="192"/>
      <c r="S996" s="192"/>
      <c r="T996" s="192"/>
      <c r="U996" s="192"/>
      <c r="V996" s="192"/>
      <c r="W996" s="192"/>
      <c r="X996" s="192"/>
      <c r="Y996" s="192"/>
      <c r="Z996" s="192"/>
      <c r="AA996" s="192"/>
    </row>
    <row r="997" spans="1:27">
      <c r="A997" s="192">
        <v>996</v>
      </c>
      <c r="B997" s="193">
        <v>118388040</v>
      </c>
      <c r="C997" s="192">
        <v>5</v>
      </c>
      <c r="D997" s="193" t="s">
        <v>51</v>
      </c>
      <c r="E997" s="198">
        <v>45115</v>
      </c>
      <c r="F997" s="193" t="s">
        <v>4681</v>
      </c>
      <c r="G997" s="192"/>
      <c r="H997" s="192"/>
      <c r="I997" s="192"/>
      <c r="J997" s="192"/>
      <c r="K997" s="192"/>
      <c r="L997" s="192"/>
      <c r="M997" s="192"/>
      <c r="N997" s="192"/>
      <c r="O997" s="192"/>
      <c r="P997" s="199" t="s">
        <v>4101</v>
      </c>
      <c r="Q997" s="192"/>
      <c r="R997" s="192"/>
      <c r="S997" s="192"/>
      <c r="T997" s="192"/>
      <c r="U997" s="192"/>
      <c r="V997" s="192"/>
      <c r="W997" s="192"/>
      <c r="X997" s="192"/>
      <c r="Y997" s="192"/>
      <c r="Z997" s="192"/>
      <c r="AA997" s="192"/>
    </row>
    <row r="998" spans="1:27" ht="28.8">
      <c r="A998" s="192">
        <v>997</v>
      </c>
      <c r="B998" s="193">
        <v>126954395</v>
      </c>
      <c r="C998" s="192">
        <v>4</v>
      </c>
      <c r="D998" s="193" t="s">
        <v>51</v>
      </c>
      <c r="E998" s="198">
        <v>45115</v>
      </c>
      <c r="F998" s="193" t="s">
        <v>4680</v>
      </c>
      <c r="G998" s="192"/>
      <c r="H998" s="192"/>
      <c r="I998" s="192"/>
      <c r="J998" s="192"/>
      <c r="K998" s="192"/>
      <c r="L998" s="192"/>
      <c r="M998" s="192"/>
      <c r="N998" s="192"/>
      <c r="O998" s="192"/>
      <c r="P998" s="199" t="s">
        <v>4102</v>
      </c>
      <c r="Q998" s="192"/>
      <c r="R998" s="192"/>
      <c r="S998" s="192"/>
      <c r="T998" s="192"/>
      <c r="U998" s="192"/>
      <c r="V998" s="192"/>
      <c r="W998" s="192"/>
      <c r="X998" s="192"/>
      <c r="Y998" s="192"/>
      <c r="Z998" s="192"/>
      <c r="AA998" s="192"/>
    </row>
    <row r="999" spans="1:27">
      <c r="A999" s="192">
        <v>998</v>
      </c>
      <c r="B999" s="193">
        <v>127259299</v>
      </c>
      <c r="C999" s="192">
        <v>5</v>
      </c>
      <c r="D999" s="193" t="s">
        <v>51</v>
      </c>
      <c r="E999" s="198">
        <v>45115</v>
      </c>
      <c r="F999" s="193" t="s">
        <v>4679</v>
      </c>
      <c r="G999" s="192"/>
      <c r="H999" s="192"/>
      <c r="I999" s="192"/>
      <c r="J999" s="192"/>
      <c r="K999" s="192"/>
      <c r="L999" s="192"/>
      <c r="M999" s="192"/>
      <c r="N999" s="192"/>
      <c r="O999" s="192"/>
      <c r="P999" s="199" t="s">
        <v>4103</v>
      </c>
      <c r="Q999" s="192"/>
      <c r="R999" s="192"/>
      <c r="S999" s="192"/>
      <c r="T999" s="192"/>
      <c r="U999" s="192"/>
      <c r="V999" s="192"/>
      <c r="W999" s="192"/>
      <c r="X999" s="192"/>
      <c r="Y999" s="192"/>
      <c r="Z999" s="192"/>
      <c r="AA999" s="192"/>
    </row>
    <row r="1000" spans="1:27" ht="28.8">
      <c r="A1000" s="192">
        <v>999</v>
      </c>
      <c r="B1000" s="193">
        <v>130914195</v>
      </c>
      <c r="C1000" s="192">
        <v>1</v>
      </c>
      <c r="D1000" s="193" t="s">
        <v>56</v>
      </c>
      <c r="E1000" s="198">
        <v>45115</v>
      </c>
      <c r="F1000" s="193" t="s">
        <v>4686</v>
      </c>
      <c r="G1000" s="192"/>
      <c r="H1000" s="192"/>
      <c r="I1000" s="192"/>
      <c r="J1000" s="192"/>
      <c r="K1000" s="192"/>
      <c r="L1000" s="192"/>
      <c r="M1000" s="192"/>
      <c r="N1000" s="192"/>
      <c r="O1000" s="192"/>
      <c r="P1000" s="199" t="s">
        <v>4104</v>
      </c>
      <c r="Q1000" s="192"/>
      <c r="R1000" s="192"/>
      <c r="S1000" s="192"/>
      <c r="T1000" s="192"/>
      <c r="U1000" s="192"/>
      <c r="V1000" s="192"/>
      <c r="W1000" s="192"/>
      <c r="X1000" s="192"/>
      <c r="Y1000" s="192"/>
      <c r="Z1000" s="192"/>
      <c r="AA1000" s="192"/>
    </row>
    <row r="1001" spans="1:27">
      <c r="A1001" s="192">
        <v>1000</v>
      </c>
      <c r="B1001" s="193">
        <v>130949266</v>
      </c>
      <c r="C1001" s="192">
        <v>4</v>
      </c>
      <c r="D1001" s="193" t="s">
        <v>56</v>
      </c>
      <c r="E1001" s="198">
        <v>45115</v>
      </c>
      <c r="F1001" s="193" t="s">
        <v>4680</v>
      </c>
      <c r="G1001" s="192"/>
      <c r="H1001" s="192"/>
      <c r="I1001" s="192"/>
      <c r="J1001" s="192"/>
      <c r="K1001" s="192"/>
      <c r="L1001" s="192"/>
      <c r="M1001" s="192"/>
      <c r="N1001" s="192"/>
      <c r="O1001" s="192"/>
      <c r="P1001" s="199" t="s">
        <v>4105</v>
      </c>
      <c r="Q1001" s="192"/>
      <c r="R1001" s="192"/>
      <c r="S1001" s="192"/>
      <c r="T1001" s="192"/>
      <c r="U1001" s="192"/>
      <c r="V1001" s="192"/>
      <c r="W1001" s="192"/>
      <c r="X1001" s="192"/>
      <c r="Y1001" s="192"/>
      <c r="Z1001" s="192"/>
      <c r="AA1001" s="192"/>
    </row>
    <row r="1002" spans="1:27" ht="43.2">
      <c r="A1002" s="192">
        <v>1001</v>
      </c>
      <c r="B1002" s="193">
        <v>131104622</v>
      </c>
      <c r="C1002" s="192">
        <v>3</v>
      </c>
      <c r="D1002" s="193" t="s">
        <v>51</v>
      </c>
      <c r="E1002" s="198">
        <v>45115</v>
      </c>
      <c r="F1002" s="193" t="s">
        <v>4679</v>
      </c>
      <c r="G1002" s="192"/>
      <c r="H1002" s="192"/>
      <c r="I1002" s="192"/>
      <c r="J1002" s="192"/>
      <c r="K1002" s="192"/>
      <c r="L1002" s="192"/>
      <c r="M1002" s="192"/>
      <c r="N1002" s="192"/>
      <c r="O1002" s="192"/>
      <c r="P1002" s="199" t="s">
        <v>4106</v>
      </c>
      <c r="Q1002" s="192"/>
      <c r="R1002" s="192"/>
      <c r="S1002" s="192"/>
      <c r="T1002" s="192"/>
      <c r="U1002" s="192"/>
      <c r="V1002" s="192"/>
      <c r="W1002" s="192"/>
      <c r="X1002" s="192"/>
      <c r="Y1002" s="192"/>
      <c r="Z1002" s="192"/>
      <c r="AA1002" s="192"/>
    </row>
    <row r="1003" spans="1:27" ht="86.4">
      <c r="A1003" s="192">
        <v>1002</v>
      </c>
      <c r="B1003" s="193">
        <v>132027517</v>
      </c>
      <c r="C1003" s="192">
        <v>3</v>
      </c>
      <c r="D1003" s="193" t="s">
        <v>56</v>
      </c>
      <c r="E1003" s="198">
        <v>45115</v>
      </c>
      <c r="F1003" s="193" t="s">
        <v>4680</v>
      </c>
      <c r="G1003" s="192"/>
      <c r="H1003" s="192"/>
      <c r="I1003" s="192"/>
      <c r="J1003" s="192"/>
      <c r="K1003" s="192"/>
      <c r="L1003" s="192"/>
      <c r="M1003" s="192"/>
      <c r="N1003" s="192"/>
      <c r="O1003" s="192"/>
      <c r="P1003" s="199" t="s">
        <v>4107</v>
      </c>
      <c r="Q1003" s="192"/>
      <c r="R1003" s="192"/>
      <c r="S1003" s="192"/>
      <c r="T1003" s="192"/>
      <c r="U1003" s="192"/>
      <c r="V1003" s="192"/>
      <c r="W1003" s="192"/>
      <c r="X1003" s="192"/>
      <c r="Y1003" s="192"/>
      <c r="Z1003" s="192"/>
      <c r="AA1003" s="192"/>
    </row>
    <row r="1004" spans="1:27" ht="57.6">
      <c r="A1004" s="192">
        <v>1003</v>
      </c>
      <c r="B1004" s="193">
        <v>132071242</v>
      </c>
      <c r="C1004" s="192">
        <v>3</v>
      </c>
      <c r="D1004" s="193" t="s">
        <v>56</v>
      </c>
      <c r="E1004" s="198">
        <v>45115</v>
      </c>
      <c r="F1004" s="193" t="s">
        <v>4679</v>
      </c>
      <c r="G1004" s="192"/>
      <c r="H1004" s="192"/>
      <c r="I1004" s="192"/>
      <c r="J1004" s="192"/>
      <c r="K1004" s="192"/>
      <c r="L1004" s="192"/>
      <c r="M1004" s="192"/>
      <c r="N1004" s="192"/>
      <c r="O1004" s="192"/>
      <c r="P1004" s="199" t="s">
        <v>4108</v>
      </c>
      <c r="Q1004" s="192"/>
      <c r="R1004" s="192"/>
      <c r="S1004" s="192"/>
      <c r="T1004" s="192"/>
      <c r="U1004" s="192"/>
      <c r="V1004" s="192"/>
      <c r="W1004" s="192"/>
      <c r="X1004" s="192"/>
      <c r="Y1004" s="192"/>
      <c r="Z1004" s="192"/>
      <c r="AA1004" s="192"/>
    </row>
    <row r="1005" spans="1:27" ht="43.2">
      <c r="A1005" s="192">
        <v>1004</v>
      </c>
      <c r="B1005" s="193">
        <v>134290907</v>
      </c>
      <c r="C1005" s="192">
        <v>5</v>
      </c>
      <c r="D1005" s="193" t="s">
        <v>56</v>
      </c>
      <c r="E1005" s="198">
        <v>45115</v>
      </c>
      <c r="F1005" s="193" t="s">
        <v>4682</v>
      </c>
      <c r="G1005" s="192"/>
      <c r="H1005" s="192"/>
      <c r="I1005" s="192"/>
      <c r="J1005" s="192"/>
      <c r="K1005" s="192"/>
      <c r="L1005" s="192"/>
      <c r="M1005" s="192"/>
      <c r="N1005" s="192"/>
      <c r="O1005" s="192"/>
      <c r="P1005" s="199" t="s">
        <v>4109</v>
      </c>
      <c r="Q1005" s="192"/>
      <c r="R1005" s="192"/>
      <c r="S1005" s="192"/>
      <c r="T1005" s="192"/>
      <c r="U1005" s="192"/>
      <c r="V1005" s="192"/>
      <c r="W1005" s="192"/>
      <c r="X1005" s="192"/>
      <c r="Y1005" s="192"/>
      <c r="Z1005" s="192"/>
      <c r="AA1005" s="192"/>
    </row>
    <row r="1006" spans="1:27" ht="28.8">
      <c r="A1006" s="192">
        <v>1005</v>
      </c>
      <c r="B1006" s="193">
        <v>134290907</v>
      </c>
      <c r="C1006" s="192">
        <v>2</v>
      </c>
      <c r="D1006" s="193" t="s">
        <v>56</v>
      </c>
      <c r="E1006" s="198">
        <v>45115</v>
      </c>
      <c r="F1006" s="193" t="s">
        <v>4682</v>
      </c>
      <c r="G1006" s="192"/>
      <c r="H1006" s="192"/>
      <c r="I1006" s="192"/>
      <c r="J1006" s="192"/>
      <c r="K1006" s="192"/>
      <c r="L1006" s="192"/>
      <c r="M1006" s="192"/>
      <c r="N1006" s="192"/>
      <c r="O1006" s="192"/>
      <c r="P1006" s="199" t="s">
        <v>5641</v>
      </c>
      <c r="Q1006" s="192"/>
      <c r="R1006" s="192"/>
      <c r="S1006" s="192"/>
      <c r="T1006" s="192"/>
      <c r="U1006" s="192"/>
      <c r="V1006" s="192"/>
      <c r="W1006" s="192"/>
      <c r="X1006" s="192"/>
      <c r="Y1006" s="192"/>
      <c r="Z1006" s="192"/>
      <c r="AA1006" s="192"/>
    </row>
    <row r="1007" spans="1:27" ht="57.6">
      <c r="A1007" s="192">
        <v>1006</v>
      </c>
      <c r="B1007" s="193">
        <v>134879709</v>
      </c>
      <c r="C1007" s="192">
        <v>4</v>
      </c>
      <c r="D1007" s="193" t="s">
        <v>56</v>
      </c>
      <c r="E1007" s="198">
        <v>45115</v>
      </c>
      <c r="F1007" s="193" t="s">
        <v>4687</v>
      </c>
      <c r="G1007" s="192"/>
      <c r="H1007" s="192"/>
      <c r="I1007" s="192"/>
      <c r="J1007" s="192"/>
      <c r="K1007" s="192"/>
      <c r="L1007" s="192"/>
      <c r="M1007" s="192"/>
      <c r="N1007" s="192"/>
      <c r="O1007" s="192"/>
      <c r="P1007" s="199" t="s">
        <v>5190</v>
      </c>
      <c r="Q1007" s="192"/>
      <c r="R1007" s="192"/>
      <c r="S1007" s="192"/>
      <c r="T1007" s="192"/>
      <c r="U1007" s="192"/>
      <c r="V1007" s="192"/>
      <c r="W1007" s="192"/>
      <c r="X1007" s="192"/>
      <c r="Y1007" s="192"/>
      <c r="Z1007" s="192"/>
      <c r="AA1007" s="192"/>
    </row>
    <row r="1008" spans="1:27" ht="57.6">
      <c r="A1008" s="192">
        <v>1007</v>
      </c>
      <c r="B1008" s="193">
        <v>200633758</v>
      </c>
      <c r="C1008" s="192">
        <v>2</v>
      </c>
      <c r="D1008" s="193" t="s">
        <v>56</v>
      </c>
      <c r="E1008" s="198">
        <v>45115</v>
      </c>
      <c r="F1008" s="193" t="s">
        <v>4680</v>
      </c>
      <c r="G1008" s="192"/>
      <c r="H1008" s="192"/>
      <c r="I1008" s="192"/>
      <c r="J1008" s="192"/>
      <c r="K1008" s="192"/>
      <c r="L1008" s="192"/>
      <c r="M1008" s="192"/>
      <c r="N1008" s="192"/>
      <c r="O1008" s="192"/>
      <c r="P1008" s="199" t="s">
        <v>5191</v>
      </c>
      <c r="Q1008" s="192"/>
      <c r="R1008" s="192"/>
      <c r="S1008" s="192"/>
      <c r="T1008" s="192"/>
      <c r="U1008" s="192"/>
      <c r="V1008" s="192"/>
      <c r="W1008" s="192"/>
      <c r="X1008" s="192"/>
      <c r="Y1008" s="192"/>
      <c r="Z1008" s="192"/>
      <c r="AA1008" s="192"/>
    </row>
    <row r="1009" spans="1:27" ht="86.4">
      <c r="A1009" s="192">
        <v>1008</v>
      </c>
      <c r="B1009" s="193">
        <v>11737</v>
      </c>
      <c r="C1009" s="192">
        <v>4</v>
      </c>
      <c r="D1009" s="193" t="s">
        <v>56</v>
      </c>
      <c r="E1009" s="198">
        <v>45111</v>
      </c>
      <c r="F1009" s="193" t="s">
        <v>4679</v>
      </c>
      <c r="G1009" s="192"/>
      <c r="H1009" s="192"/>
      <c r="I1009" s="192"/>
      <c r="J1009" s="192"/>
      <c r="K1009" s="192"/>
      <c r="L1009" s="192"/>
      <c r="M1009" s="192"/>
      <c r="N1009" s="192"/>
      <c r="O1009" s="192"/>
      <c r="P1009" s="199" t="s">
        <v>4110</v>
      </c>
      <c r="Q1009" s="192"/>
      <c r="R1009" s="192"/>
      <c r="S1009" s="192"/>
      <c r="T1009" s="192"/>
      <c r="U1009" s="192"/>
      <c r="V1009" s="192"/>
      <c r="W1009" s="192"/>
      <c r="X1009" s="192"/>
      <c r="Y1009" s="192"/>
      <c r="Z1009" s="192"/>
      <c r="AA1009" s="192"/>
    </row>
    <row r="1010" spans="1:27">
      <c r="A1010" s="192">
        <v>1009</v>
      </c>
      <c r="B1010" s="193">
        <v>101286581</v>
      </c>
      <c r="C1010" s="192">
        <v>4</v>
      </c>
      <c r="D1010" s="193" t="s">
        <v>51</v>
      </c>
      <c r="E1010" s="198">
        <v>45111</v>
      </c>
      <c r="F1010" s="193" t="s">
        <v>4686</v>
      </c>
      <c r="G1010" s="192"/>
      <c r="H1010" s="192"/>
      <c r="I1010" s="192"/>
      <c r="J1010" s="192"/>
      <c r="K1010" s="192"/>
      <c r="L1010" s="192"/>
      <c r="M1010" s="192"/>
      <c r="N1010" s="192"/>
      <c r="O1010" s="192"/>
      <c r="P1010" s="199" t="s">
        <v>4111</v>
      </c>
      <c r="Q1010" s="192"/>
      <c r="R1010" s="192"/>
      <c r="S1010" s="192"/>
      <c r="T1010" s="192"/>
      <c r="U1010" s="192"/>
      <c r="V1010" s="192"/>
      <c r="W1010" s="192"/>
      <c r="X1010" s="192"/>
      <c r="Y1010" s="192"/>
      <c r="Z1010" s="192"/>
      <c r="AA1010" s="192"/>
    </row>
    <row r="1011" spans="1:27" ht="28.8">
      <c r="A1011" s="192">
        <v>1010</v>
      </c>
      <c r="B1011" s="193">
        <v>104039144</v>
      </c>
      <c r="C1011" s="192">
        <v>4</v>
      </c>
      <c r="D1011" s="193" t="s">
        <v>56</v>
      </c>
      <c r="E1011" s="198">
        <v>45111</v>
      </c>
      <c r="F1011" s="193" t="s">
        <v>4682</v>
      </c>
      <c r="G1011" s="192"/>
      <c r="H1011" s="192"/>
      <c r="I1011" s="192"/>
      <c r="J1011" s="192"/>
      <c r="K1011" s="192"/>
      <c r="L1011" s="192"/>
      <c r="M1011" s="192"/>
      <c r="N1011" s="192"/>
      <c r="O1011" s="192"/>
      <c r="P1011" s="199" t="s">
        <v>5642</v>
      </c>
      <c r="Q1011" s="192"/>
      <c r="R1011" s="192"/>
      <c r="S1011" s="192"/>
      <c r="T1011" s="192"/>
      <c r="U1011" s="192"/>
      <c r="V1011" s="192"/>
      <c r="W1011" s="192"/>
      <c r="X1011" s="192"/>
      <c r="Y1011" s="192"/>
      <c r="Z1011" s="192"/>
      <c r="AA1011" s="192"/>
    </row>
    <row r="1012" spans="1:27" ht="43.2">
      <c r="A1012" s="192">
        <v>1011</v>
      </c>
      <c r="B1012" s="193">
        <v>114377880</v>
      </c>
      <c r="C1012" s="192">
        <v>1</v>
      </c>
      <c r="D1012" s="193" t="s">
        <v>56</v>
      </c>
      <c r="E1012" s="198">
        <v>45111</v>
      </c>
      <c r="F1012" s="193" t="s">
        <v>4682</v>
      </c>
      <c r="G1012" s="192"/>
      <c r="H1012" s="192"/>
      <c r="I1012" s="192"/>
      <c r="J1012" s="192"/>
      <c r="K1012" s="192"/>
      <c r="L1012" s="192"/>
      <c r="M1012" s="192"/>
      <c r="N1012" s="192"/>
      <c r="O1012" s="192"/>
      <c r="P1012" s="199" t="s">
        <v>4112</v>
      </c>
      <c r="Q1012" s="192"/>
      <c r="R1012" s="192"/>
      <c r="S1012" s="192"/>
      <c r="T1012" s="192"/>
      <c r="U1012" s="192"/>
      <c r="V1012" s="192"/>
      <c r="W1012" s="192"/>
      <c r="X1012" s="192"/>
      <c r="Y1012" s="192"/>
      <c r="Z1012" s="192"/>
      <c r="AA1012" s="192"/>
    </row>
    <row r="1013" spans="1:27" ht="86.4">
      <c r="A1013" s="192">
        <v>1012</v>
      </c>
      <c r="B1013" s="193">
        <v>116242546</v>
      </c>
      <c r="C1013" s="192">
        <v>2</v>
      </c>
      <c r="D1013" s="193" t="s">
        <v>56</v>
      </c>
      <c r="E1013" s="198">
        <v>45111</v>
      </c>
      <c r="F1013" s="193" t="s">
        <v>4679</v>
      </c>
      <c r="G1013" s="192"/>
      <c r="H1013" s="192"/>
      <c r="I1013" s="192"/>
      <c r="J1013" s="192"/>
      <c r="K1013" s="192"/>
      <c r="L1013" s="192"/>
      <c r="M1013" s="192"/>
      <c r="N1013" s="192"/>
      <c r="O1013" s="192"/>
      <c r="P1013" s="199" t="s">
        <v>4113</v>
      </c>
      <c r="Q1013" s="192"/>
      <c r="R1013" s="192"/>
      <c r="S1013" s="192"/>
      <c r="T1013" s="192"/>
      <c r="U1013" s="192"/>
      <c r="V1013" s="192"/>
      <c r="W1013" s="192"/>
      <c r="X1013" s="192"/>
      <c r="Y1013" s="192"/>
      <c r="Z1013" s="192"/>
      <c r="AA1013" s="192"/>
    </row>
    <row r="1014" spans="1:27">
      <c r="A1014" s="192">
        <v>1013</v>
      </c>
      <c r="B1014" s="193">
        <v>116242546</v>
      </c>
      <c r="C1014" s="192">
        <v>1</v>
      </c>
      <c r="D1014" s="193" t="s">
        <v>56</v>
      </c>
      <c r="E1014" s="198">
        <v>45111</v>
      </c>
      <c r="F1014" s="193" t="s">
        <v>4679</v>
      </c>
      <c r="G1014" s="192"/>
      <c r="H1014" s="192"/>
      <c r="I1014" s="192"/>
      <c r="J1014" s="192"/>
      <c r="K1014" s="192"/>
      <c r="L1014" s="192"/>
      <c r="M1014" s="192"/>
      <c r="N1014" s="192"/>
      <c r="O1014" s="192"/>
      <c r="P1014" s="199" t="s">
        <v>4114</v>
      </c>
      <c r="Q1014" s="192"/>
      <c r="R1014" s="192"/>
      <c r="S1014" s="192"/>
      <c r="T1014" s="192"/>
      <c r="U1014" s="192"/>
      <c r="V1014" s="192"/>
      <c r="W1014" s="192"/>
      <c r="X1014" s="192"/>
      <c r="Y1014" s="192"/>
      <c r="Z1014" s="192"/>
      <c r="AA1014" s="192"/>
    </row>
    <row r="1015" spans="1:27" ht="43.2">
      <c r="A1015" s="192">
        <v>1014</v>
      </c>
      <c r="B1015" s="193">
        <v>117232538</v>
      </c>
      <c r="C1015" s="192">
        <v>2</v>
      </c>
      <c r="D1015" s="193" t="s">
        <v>56</v>
      </c>
      <c r="E1015" s="198">
        <v>45111</v>
      </c>
      <c r="F1015" s="193" t="s">
        <v>4679</v>
      </c>
      <c r="G1015" s="192"/>
      <c r="H1015" s="192"/>
      <c r="I1015" s="192"/>
      <c r="J1015" s="192"/>
      <c r="K1015" s="192"/>
      <c r="L1015" s="192"/>
      <c r="M1015" s="192"/>
      <c r="N1015" s="192"/>
      <c r="O1015" s="192"/>
      <c r="P1015" s="199" t="s">
        <v>5192</v>
      </c>
      <c r="Q1015" s="192"/>
      <c r="R1015" s="192"/>
      <c r="S1015" s="192"/>
      <c r="T1015" s="192"/>
      <c r="U1015" s="192"/>
      <c r="V1015" s="192"/>
      <c r="W1015" s="192"/>
      <c r="X1015" s="192"/>
      <c r="Y1015" s="192"/>
      <c r="Z1015" s="192"/>
      <c r="AA1015" s="192"/>
    </row>
    <row r="1016" spans="1:27" ht="43.2">
      <c r="A1016" s="192">
        <v>1015</v>
      </c>
      <c r="B1016" s="193">
        <v>117757674</v>
      </c>
      <c r="C1016" s="192">
        <v>4</v>
      </c>
      <c r="D1016" s="193" t="s">
        <v>51</v>
      </c>
      <c r="E1016" s="198">
        <v>45111</v>
      </c>
      <c r="F1016" s="193" t="s">
        <v>4680</v>
      </c>
      <c r="G1016" s="192"/>
      <c r="H1016" s="192"/>
      <c r="I1016" s="192"/>
      <c r="J1016" s="192"/>
      <c r="K1016" s="192"/>
      <c r="L1016" s="192"/>
      <c r="M1016" s="192"/>
      <c r="N1016" s="192"/>
      <c r="O1016" s="192"/>
      <c r="P1016" s="199" t="s">
        <v>4115</v>
      </c>
      <c r="Q1016" s="192"/>
      <c r="R1016" s="192"/>
      <c r="S1016" s="192"/>
      <c r="T1016" s="192"/>
      <c r="U1016" s="192"/>
      <c r="V1016" s="192"/>
      <c r="W1016" s="192"/>
      <c r="X1016" s="192"/>
      <c r="Y1016" s="192"/>
      <c r="Z1016" s="192"/>
      <c r="AA1016" s="192"/>
    </row>
    <row r="1017" spans="1:27">
      <c r="A1017" s="192">
        <v>1016</v>
      </c>
      <c r="B1017" s="193">
        <v>117808816</v>
      </c>
      <c r="C1017" s="192">
        <v>5</v>
      </c>
      <c r="D1017" s="193" t="s">
        <v>51</v>
      </c>
      <c r="E1017" s="198">
        <v>45111</v>
      </c>
      <c r="F1017" s="193" t="s">
        <v>4680</v>
      </c>
      <c r="G1017" s="192"/>
      <c r="H1017" s="192"/>
      <c r="I1017" s="192"/>
      <c r="J1017" s="192"/>
      <c r="K1017" s="192"/>
      <c r="L1017" s="192"/>
      <c r="M1017" s="192"/>
      <c r="N1017" s="192"/>
      <c r="O1017" s="192"/>
      <c r="P1017" s="199" t="s">
        <v>4116</v>
      </c>
      <c r="Q1017" s="192"/>
      <c r="R1017" s="192"/>
      <c r="S1017" s="192"/>
      <c r="T1017" s="192"/>
      <c r="U1017" s="192"/>
      <c r="V1017" s="192"/>
      <c r="W1017" s="192"/>
      <c r="X1017" s="192"/>
      <c r="Y1017" s="192"/>
      <c r="Z1017" s="192"/>
      <c r="AA1017" s="192"/>
    </row>
    <row r="1018" spans="1:27" ht="57.6">
      <c r="A1018" s="192">
        <v>1017</v>
      </c>
      <c r="B1018" s="193">
        <v>118143809</v>
      </c>
      <c r="C1018" s="192">
        <v>1</v>
      </c>
      <c r="D1018" s="193" t="s">
        <v>56</v>
      </c>
      <c r="E1018" s="198">
        <v>45111</v>
      </c>
      <c r="F1018" s="193" t="s">
        <v>4682</v>
      </c>
      <c r="G1018" s="192"/>
      <c r="H1018" s="192"/>
      <c r="I1018" s="192"/>
      <c r="J1018" s="192"/>
      <c r="K1018" s="192"/>
      <c r="L1018" s="192"/>
      <c r="M1018" s="192"/>
      <c r="N1018" s="192"/>
      <c r="O1018" s="192"/>
      <c r="P1018" s="199" t="s">
        <v>4117</v>
      </c>
      <c r="Q1018" s="192"/>
      <c r="R1018" s="192"/>
      <c r="S1018" s="192"/>
      <c r="T1018" s="192"/>
      <c r="U1018" s="192"/>
      <c r="V1018" s="192"/>
      <c r="W1018" s="192"/>
      <c r="X1018" s="192"/>
      <c r="Y1018" s="192"/>
      <c r="Z1018" s="192"/>
      <c r="AA1018" s="192"/>
    </row>
    <row r="1019" spans="1:27">
      <c r="A1019" s="192">
        <v>1018</v>
      </c>
      <c r="B1019" s="193">
        <v>126954395</v>
      </c>
      <c r="C1019" s="192">
        <v>1</v>
      </c>
      <c r="D1019" s="193" t="s">
        <v>56</v>
      </c>
      <c r="E1019" s="198">
        <v>45111</v>
      </c>
      <c r="F1019" s="193" t="s">
        <v>4680</v>
      </c>
      <c r="G1019" s="192"/>
      <c r="H1019" s="192"/>
      <c r="I1019" s="192"/>
      <c r="J1019" s="192"/>
      <c r="K1019" s="192"/>
      <c r="L1019" s="192"/>
      <c r="M1019" s="192"/>
      <c r="N1019" s="192"/>
      <c r="O1019" s="192"/>
      <c r="P1019" s="199" t="s">
        <v>5193</v>
      </c>
      <c r="Q1019" s="192"/>
      <c r="R1019" s="192"/>
      <c r="S1019" s="192"/>
      <c r="T1019" s="192"/>
      <c r="U1019" s="192"/>
      <c r="V1019" s="192"/>
      <c r="W1019" s="192"/>
      <c r="X1019" s="192"/>
      <c r="Y1019" s="192"/>
      <c r="Z1019" s="192"/>
      <c r="AA1019" s="192"/>
    </row>
    <row r="1020" spans="1:27">
      <c r="A1020" s="192">
        <v>1019</v>
      </c>
      <c r="B1020" s="193">
        <v>127088466</v>
      </c>
      <c r="C1020" s="192">
        <v>3</v>
      </c>
      <c r="D1020" s="193" t="s">
        <v>56</v>
      </c>
      <c r="E1020" s="198">
        <v>45111</v>
      </c>
      <c r="F1020" s="193" t="s">
        <v>4679</v>
      </c>
      <c r="G1020" s="192"/>
      <c r="H1020" s="192"/>
      <c r="I1020" s="192"/>
      <c r="J1020" s="192"/>
      <c r="K1020" s="192"/>
      <c r="L1020" s="192"/>
      <c r="M1020" s="192"/>
      <c r="N1020" s="192"/>
      <c r="O1020" s="192"/>
      <c r="P1020" s="199" t="s">
        <v>4118</v>
      </c>
      <c r="Q1020" s="192"/>
      <c r="R1020" s="192"/>
      <c r="S1020" s="192"/>
      <c r="T1020" s="192"/>
      <c r="U1020" s="192"/>
      <c r="V1020" s="192"/>
      <c r="W1020" s="192"/>
      <c r="X1020" s="192"/>
      <c r="Y1020" s="192"/>
      <c r="Z1020" s="192"/>
      <c r="AA1020" s="192"/>
    </row>
    <row r="1021" spans="1:27">
      <c r="A1021" s="192">
        <v>1020</v>
      </c>
      <c r="B1021" s="193">
        <v>127259299</v>
      </c>
      <c r="C1021" s="192">
        <v>3</v>
      </c>
      <c r="D1021" s="193" t="s">
        <v>56</v>
      </c>
      <c r="E1021" s="198">
        <v>45111</v>
      </c>
      <c r="F1021" s="193" t="s">
        <v>4679</v>
      </c>
      <c r="G1021" s="192"/>
      <c r="H1021" s="192"/>
      <c r="I1021" s="192"/>
      <c r="J1021" s="192"/>
      <c r="K1021" s="192"/>
      <c r="L1021" s="192"/>
      <c r="M1021" s="192"/>
      <c r="N1021" s="192"/>
      <c r="O1021" s="192"/>
      <c r="P1021" s="199" t="s">
        <v>4119</v>
      </c>
      <c r="Q1021" s="192"/>
      <c r="R1021" s="192"/>
      <c r="S1021" s="192"/>
      <c r="T1021" s="192"/>
      <c r="U1021" s="192"/>
      <c r="V1021" s="192"/>
      <c r="W1021" s="192"/>
      <c r="X1021" s="192"/>
      <c r="Y1021" s="192"/>
      <c r="Z1021" s="192"/>
      <c r="AA1021" s="192"/>
    </row>
    <row r="1022" spans="1:27" ht="28.8">
      <c r="A1022" s="192">
        <v>1021</v>
      </c>
      <c r="B1022" s="193">
        <v>129293916</v>
      </c>
      <c r="C1022" s="192">
        <v>1</v>
      </c>
      <c r="D1022" s="193" t="s">
        <v>56</v>
      </c>
      <c r="E1022" s="198">
        <v>45111</v>
      </c>
      <c r="F1022" s="193" t="s">
        <v>4680</v>
      </c>
      <c r="G1022" s="192"/>
      <c r="H1022" s="192"/>
      <c r="I1022" s="192"/>
      <c r="J1022" s="192"/>
      <c r="K1022" s="192"/>
      <c r="L1022" s="192"/>
      <c r="M1022" s="192"/>
      <c r="N1022" s="192"/>
      <c r="O1022" s="192"/>
      <c r="P1022" s="199" t="s">
        <v>5194</v>
      </c>
      <c r="Q1022" s="192"/>
      <c r="R1022" s="192"/>
      <c r="S1022" s="192"/>
      <c r="T1022" s="192"/>
      <c r="U1022" s="192"/>
      <c r="V1022" s="192"/>
      <c r="W1022" s="192"/>
      <c r="X1022" s="192"/>
      <c r="Y1022" s="192"/>
      <c r="Z1022" s="192"/>
      <c r="AA1022" s="192"/>
    </row>
    <row r="1023" spans="1:27">
      <c r="A1023" s="192">
        <v>1022</v>
      </c>
      <c r="B1023" s="193">
        <v>129334397</v>
      </c>
      <c r="C1023" s="192">
        <v>3</v>
      </c>
      <c r="D1023" s="193" t="s">
        <v>51</v>
      </c>
      <c r="E1023" s="198">
        <v>45111</v>
      </c>
      <c r="F1023" s="193" t="s">
        <v>4679</v>
      </c>
      <c r="G1023" s="192"/>
      <c r="H1023" s="192"/>
      <c r="I1023" s="192"/>
      <c r="J1023" s="192"/>
      <c r="K1023" s="192"/>
      <c r="L1023" s="192"/>
      <c r="M1023" s="192"/>
      <c r="N1023" s="192"/>
      <c r="O1023" s="192"/>
      <c r="P1023" s="199" t="s">
        <v>4120</v>
      </c>
      <c r="Q1023" s="192"/>
      <c r="R1023" s="192"/>
      <c r="S1023" s="192"/>
      <c r="T1023" s="192"/>
      <c r="U1023" s="192"/>
      <c r="V1023" s="192"/>
      <c r="W1023" s="192"/>
      <c r="X1023" s="192"/>
      <c r="Y1023" s="192"/>
      <c r="Z1023" s="192"/>
      <c r="AA1023" s="192"/>
    </row>
    <row r="1024" spans="1:27" ht="28.8">
      <c r="A1024" s="192">
        <v>1023</v>
      </c>
      <c r="B1024" s="193">
        <v>129833331</v>
      </c>
      <c r="C1024" s="192">
        <v>5</v>
      </c>
      <c r="D1024" s="193" t="s">
        <v>51</v>
      </c>
      <c r="E1024" s="198">
        <v>45111</v>
      </c>
      <c r="F1024" s="193" t="s">
        <v>4679</v>
      </c>
      <c r="G1024" s="192"/>
      <c r="H1024" s="192"/>
      <c r="I1024" s="192"/>
      <c r="J1024" s="192"/>
      <c r="K1024" s="192"/>
      <c r="L1024" s="192"/>
      <c r="M1024" s="192"/>
      <c r="N1024" s="192"/>
      <c r="O1024" s="192"/>
      <c r="P1024" s="199" t="s">
        <v>5195</v>
      </c>
      <c r="Q1024" s="192"/>
      <c r="R1024" s="192"/>
      <c r="S1024" s="192"/>
      <c r="T1024" s="192"/>
      <c r="U1024" s="192"/>
      <c r="V1024" s="192"/>
      <c r="W1024" s="192"/>
      <c r="X1024" s="192"/>
      <c r="Y1024" s="192"/>
      <c r="Z1024" s="192"/>
      <c r="AA1024" s="192"/>
    </row>
    <row r="1025" spans="1:27" ht="28.8">
      <c r="A1025" s="192">
        <v>1024</v>
      </c>
      <c r="B1025" s="193">
        <v>130245814</v>
      </c>
      <c r="C1025" s="192">
        <v>3</v>
      </c>
      <c r="D1025" s="193" t="s">
        <v>56</v>
      </c>
      <c r="E1025" s="198">
        <v>45111</v>
      </c>
      <c r="F1025" s="193" t="s">
        <v>4686</v>
      </c>
      <c r="G1025" s="192"/>
      <c r="H1025" s="192"/>
      <c r="I1025" s="192"/>
      <c r="J1025" s="192"/>
      <c r="K1025" s="192"/>
      <c r="L1025" s="192"/>
      <c r="M1025" s="192"/>
      <c r="N1025" s="192"/>
      <c r="O1025" s="192"/>
      <c r="P1025" s="199" t="s">
        <v>4121</v>
      </c>
      <c r="Q1025" s="192"/>
      <c r="R1025" s="192"/>
      <c r="S1025" s="192"/>
      <c r="T1025" s="192"/>
      <c r="U1025" s="192"/>
      <c r="V1025" s="192"/>
      <c r="W1025" s="192"/>
      <c r="X1025" s="192"/>
      <c r="Y1025" s="192"/>
      <c r="Z1025" s="192"/>
      <c r="AA1025" s="192"/>
    </row>
    <row r="1026" spans="1:27" ht="28.8">
      <c r="A1026" s="192">
        <v>1025</v>
      </c>
      <c r="B1026" s="193">
        <v>130695273</v>
      </c>
      <c r="C1026" s="192">
        <v>2</v>
      </c>
      <c r="D1026" s="193" t="s">
        <v>56</v>
      </c>
      <c r="E1026" s="198">
        <v>45111</v>
      </c>
      <c r="F1026" s="193" t="s">
        <v>4682</v>
      </c>
      <c r="G1026" s="192"/>
      <c r="H1026" s="192"/>
      <c r="I1026" s="192"/>
      <c r="J1026" s="192"/>
      <c r="K1026" s="192"/>
      <c r="L1026" s="192"/>
      <c r="M1026" s="192"/>
      <c r="N1026" s="192"/>
      <c r="O1026" s="192"/>
      <c r="P1026" s="199" t="s">
        <v>4122</v>
      </c>
      <c r="Q1026" s="192"/>
      <c r="R1026" s="192"/>
      <c r="S1026" s="192"/>
      <c r="T1026" s="192"/>
      <c r="U1026" s="192"/>
      <c r="V1026" s="192"/>
      <c r="W1026" s="192"/>
      <c r="X1026" s="192"/>
      <c r="Y1026" s="192"/>
      <c r="Z1026" s="192"/>
      <c r="AA1026" s="192"/>
    </row>
    <row r="1027" spans="1:27">
      <c r="A1027" s="192">
        <v>1026</v>
      </c>
      <c r="B1027" s="193">
        <v>130695273</v>
      </c>
      <c r="C1027" s="192">
        <v>1</v>
      </c>
      <c r="D1027" s="193" t="s">
        <v>56</v>
      </c>
      <c r="E1027" s="198">
        <v>45111</v>
      </c>
      <c r="F1027" s="193" t="s">
        <v>4682</v>
      </c>
      <c r="G1027" s="192"/>
      <c r="H1027" s="192"/>
      <c r="I1027" s="192"/>
      <c r="J1027" s="192"/>
      <c r="K1027" s="192"/>
      <c r="L1027" s="192"/>
      <c r="M1027" s="192"/>
      <c r="N1027" s="192"/>
      <c r="O1027" s="192"/>
      <c r="P1027" s="199" t="s">
        <v>4123</v>
      </c>
      <c r="Q1027" s="192"/>
      <c r="R1027" s="192"/>
      <c r="S1027" s="192"/>
      <c r="T1027" s="192"/>
      <c r="U1027" s="192"/>
      <c r="V1027" s="192"/>
      <c r="W1027" s="192"/>
      <c r="X1027" s="192"/>
      <c r="Y1027" s="192"/>
      <c r="Z1027" s="192"/>
      <c r="AA1027" s="192"/>
    </row>
    <row r="1028" spans="1:27" ht="28.8">
      <c r="A1028" s="192">
        <v>1027</v>
      </c>
      <c r="B1028" s="193">
        <v>130914195</v>
      </c>
      <c r="C1028" s="192">
        <v>1</v>
      </c>
      <c r="D1028" s="193" t="s">
        <v>56</v>
      </c>
      <c r="E1028" s="198">
        <v>45111</v>
      </c>
      <c r="F1028" s="193" t="s">
        <v>4686</v>
      </c>
      <c r="G1028" s="192"/>
      <c r="H1028" s="192"/>
      <c r="I1028" s="192"/>
      <c r="J1028" s="192"/>
      <c r="K1028" s="192"/>
      <c r="L1028" s="192"/>
      <c r="M1028" s="192"/>
      <c r="N1028" s="192"/>
      <c r="O1028" s="192"/>
      <c r="P1028" s="199" t="s">
        <v>4124</v>
      </c>
      <c r="Q1028" s="192"/>
      <c r="R1028" s="192"/>
      <c r="S1028" s="192"/>
      <c r="T1028" s="192"/>
      <c r="U1028" s="192"/>
      <c r="V1028" s="192"/>
      <c r="W1028" s="192"/>
      <c r="X1028" s="192"/>
      <c r="Y1028" s="192"/>
      <c r="Z1028" s="192"/>
      <c r="AA1028" s="192"/>
    </row>
    <row r="1029" spans="1:27" ht="72">
      <c r="A1029" s="192">
        <v>1028</v>
      </c>
      <c r="B1029" s="193">
        <v>130949266</v>
      </c>
      <c r="C1029" s="192">
        <v>5</v>
      </c>
      <c r="D1029" s="193" t="s">
        <v>56</v>
      </c>
      <c r="E1029" s="198">
        <v>45111</v>
      </c>
      <c r="F1029" s="193" t="s">
        <v>4680</v>
      </c>
      <c r="G1029" s="192"/>
      <c r="H1029" s="192"/>
      <c r="I1029" s="192"/>
      <c r="J1029" s="192"/>
      <c r="K1029" s="192"/>
      <c r="L1029" s="192"/>
      <c r="M1029" s="192"/>
      <c r="N1029" s="192"/>
      <c r="O1029" s="192"/>
      <c r="P1029" s="199" t="s">
        <v>4125</v>
      </c>
      <c r="Q1029" s="192"/>
      <c r="R1029" s="192"/>
      <c r="S1029" s="192"/>
      <c r="T1029" s="192"/>
      <c r="U1029" s="192"/>
      <c r="V1029" s="192"/>
      <c r="W1029" s="192"/>
      <c r="X1029" s="192"/>
      <c r="Y1029" s="192"/>
      <c r="Z1029" s="192"/>
      <c r="AA1029" s="192"/>
    </row>
    <row r="1030" spans="1:27">
      <c r="A1030" s="192">
        <v>1029</v>
      </c>
      <c r="B1030" s="193">
        <v>130949266</v>
      </c>
      <c r="C1030" s="192">
        <v>1</v>
      </c>
      <c r="D1030" s="193" t="s">
        <v>56</v>
      </c>
      <c r="E1030" s="198">
        <v>45111</v>
      </c>
      <c r="F1030" s="193" t="s">
        <v>4680</v>
      </c>
      <c r="G1030" s="192"/>
      <c r="H1030" s="192"/>
      <c r="I1030" s="192"/>
      <c r="J1030" s="192"/>
      <c r="K1030" s="192"/>
      <c r="L1030" s="192"/>
      <c r="M1030" s="192"/>
      <c r="N1030" s="192"/>
      <c r="O1030" s="192"/>
      <c r="P1030" s="199" t="s">
        <v>4126</v>
      </c>
      <c r="Q1030" s="192"/>
      <c r="R1030" s="192"/>
      <c r="S1030" s="192"/>
      <c r="T1030" s="192"/>
      <c r="U1030" s="192"/>
      <c r="V1030" s="192"/>
      <c r="W1030" s="192"/>
      <c r="X1030" s="192"/>
      <c r="Y1030" s="192"/>
      <c r="Z1030" s="192"/>
      <c r="AA1030" s="192"/>
    </row>
    <row r="1031" spans="1:27" ht="57.6">
      <c r="A1031" s="192">
        <v>1030</v>
      </c>
      <c r="B1031" s="193">
        <v>132071242</v>
      </c>
      <c r="C1031" s="192">
        <v>4</v>
      </c>
      <c r="D1031" s="193" t="s">
        <v>56</v>
      </c>
      <c r="E1031" s="198">
        <v>45111</v>
      </c>
      <c r="F1031" s="193" t="s">
        <v>4679</v>
      </c>
      <c r="G1031" s="192"/>
      <c r="H1031" s="192"/>
      <c r="I1031" s="192"/>
      <c r="J1031" s="192"/>
      <c r="K1031" s="192"/>
      <c r="L1031" s="192"/>
      <c r="M1031" s="192"/>
      <c r="N1031" s="192"/>
      <c r="O1031" s="192"/>
      <c r="P1031" s="199" t="s">
        <v>5643</v>
      </c>
      <c r="Q1031" s="192"/>
      <c r="R1031" s="192"/>
      <c r="S1031" s="192"/>
      <c r="T1031" s="192"/>
      <c r="U1031" s="192"/>
      <c r="V1031" s="192"/>
      <c r="W1031" s="192"/>
      <c r="X1031" s="192"/>
      <c r="Y1031" s="192"/>
      <c r="Z1031" s="192"/>
      <c r="AA1031" s="192"/>
    </row>
    <row r="1032" spans="1:27" ht="43.2">
      <c r="A1032" s="192">
        <v>1031</v>
      </c>
      <c r="B1032" s="193">
        <v>132098948</v>
      </c>
      <c r="C1032" s="192">
        <v>2</v>
      </c>
      <c r="D1032" s="193" t="s">
        <v>56</v>
      </c>
      <c r="E1032" s="198">
        <v>45111</v>
      </c>
      <c r="F1032" s="193" t="s">
        <v>4680</v>
      </c>
      <c r="G1032" s="192"/>
      <c r="H1032" s="192"/>
      <c r="I1032" s="192"/>
      <c r="J1032" s="192"/>
      <c r="K1032" s="192"/>
      <c r="L1032" s="192"/>
      <c r="M1032" s="192"/>
      <c r="N1032" s="192"/>
      <c r="O1032" s="192"/>
      <c r="P1032" s="199" t="s">
        <v>4127</v>
      </c>
      <c r="Q1032" s="192"/>
      <c r="R1032" s="192"/>
      <c r="S1032" s="192"/>
      <c r="T1032" s="192"/>
      <c r="U1032" s="192"/>
      <c r="V1032" s="192"/>
      <c r="W1032" s="192"/>
      <c r="X1032" s="192"/>
      <c r="Y1032" s="192"/>
      <c r="Z1032" s="192"/>
      <c r="AA1032" s="192"/>
    </row>
    <row r="1033" spans="1:27" ht="43.2">
      <c r="A1033" s="192">
        <v>1032</v>
      </c>
      <c r="B1033" s="193">
        <v>132098948</v>
      </c>
      <c r="C1033" s="192">
        <v>1</v>
      </c>
      <c r="D1033" s="193" t="s">
        <v>56</v>
      </c>
      <c r="E1033" s="198">
        <v>45111</v>
      </c>
      <c r="F1033" s="193" t="s">
        <v>4680</v>
      </c>
      <c r="G1033" s="192"/>
      <c r="H1033" s="192"/>
      <c r="I1033" s="192"/>
      <c r="J1033" s="192"/>
      <c r="K1033" s="192"/>
      <c r="L1033" s="192"/>
      <c r="M1033" s="192"/>
      <c r="N1033" s="192"/>
      <c r="O1033" s="192"/>
      <c r="P1033" s="199" t="s">
        <v>5196</v>
      </c>
      <c r="Q1033" s="192"/>
      <c r="R1033" s="192"/>
      <c r="S1033" s="192"/>
      <c r="T1033" s="192"/>
      <c r="U1033" s="192"/>
      <c r="V1033" s="192"/>
      <c r="W1033" s="192"/>
      <c r="X1033" s="192"/>
      <c r="Y1033" s="192"/>
      <c r="Z1033" s="192"/>
      <c r="AA1033" s="192"/>
    </row>
    <row r="1034" spans="1:27">
      <c r="A1034" s="192">
        <v>1033</v>
      </c>
      <c r="B1034" s="193">
        <v>133300764</v>
      </c>
      <c r="C1034" s="192">
        <v>3</v>
      </c>
      <c r="D1034" s="193" t="s">
        <v>56</v>
      </c>
      <c r="E1034" s="198">
        <v>45111</v>
      </c>
      <c r="F1034" s="193" t="s">
        <v>4680</v>
      </c>
      <c r="G1034" s="192"/>
      <c r="H1034" s="192"/>
      <c r="I1034" s="192"/>
      <c r="J1034" s="192"/>
      <c r="K1034" s="192"/>
      <c r="L1034" s="192"/>
      <c r="M1034" s="192"/>
      <c r="N1034" s="192"/>
      <c r="O1034" s="192"/>
      <c r="P1034" s="199" t="s">
        <v>4128</v>
      </c>
      <c r="Q1034" s="192"/>
      <c r="R1034" s="192"/>
      <c r="S1034" s="192"/>
      <c r="T1034" s="192"/>
      <c r="U1034" s="192"/>
      <c r="V1034" s="192"/>
      <c r="W1034" s="192"/>
      <c r="X1034" s="192"/>
      <c r="Y1034" s="192"/>
      <c r="Z1034" s="192"/>
      <c r="AA1034" s="192"/>
    </row>
    <row r="1035" spans="1:27">
      <c r="A1035" s="192">
        <v>1034</v>
      </c>
      <c r="B1035" s="193">
        <v>133465047</v>
      </c>
      <c r="C1035" s="192">
        <v>3</v>
      </c>
      <c r="D1035" s="193" t="s">
        <v>51</v>
      </c>
      <c r="E1035" s="198">
        <v>45111</v>
      </c>
      <c r="F1035" s="193" t="s">
        <v>4680</v>
      </c>
      <c r="G1035" s="192"/>
      <c r="H1035" s="192"/>
      <c r="I1035" s="192"/>
      <c r="J1035" s="192"/>
      <c r="K1035" s="192"/>
      <c r="L1035" s="192"/>
      <c r="M1035" s="192"/>
      <c r="N1035" s="192"/>
      <c r="O1035" s="192"/>
      <c r="P1035" s="199" t="s">
        <v>4129</v>
      </c>
      <c r="Q1035" s="192"/>
      <c r="R1035" s="192"/>
      <c r="S1035" s="192"/>
      <c r="T1035" s="192"/>
      <c r="U1035" s="192"/>
      <c r="V1035" s="192"/>
      <c r="W1035" s="192"/>
      <c r="X1035" s="192"/>
      <c r="Y1035" s="192"/>
      <c r="Z1035" s="192"/>
      <c r="AA1035" s="192"/>
    </row>
    <row r="1036" spans="1:27" ht="144">
      <c r="A1036" s="192">
        <v>1035</v>
      </c>
      <c r="B1036" s="193">
        <v>134297274</v>
      </c>
      <c r="C1036" s="192">
        <v>2</v>
      </c>
      <c r="D1036" s="193" t="s">
        <v>56</v>
      </c>
      <c r="E1036" s="198">
        <v>45111</v>
      </c>
      <c r="F1036" s="193" t="s">
        <v>4682</v>
      </c>
      <c r="G1036" s="192"/>
      <c r="H1036" s="192"/>
      <c r="I1036" s="192"/>
      <c r="J1036" s="192"/>
      <c r="K1036" s="192"/>
      <c r="L1036" s="192"/>
      <c r="M1036" s="192"/>
      <c r="N1036" s="192"/>
      <c r="O1036" s="192"/>
      <c r="P1036" s="199" t="s">
        <v>5197</v>
      </c>
      <c r="Q1036" s="192"/>
      <c r="R1036" s="192"/>
      <c r="S1036" s="192"/>
      <c r="T1036" s="192"/>
      <c r="U1036" s="192"/>
      <c r="V1036" s="192"/>
      <c r="W1036" s="192"/>
      <c r="X1036" s="192"/>
      <c r="Y1036" s="192"/>
      <c r="Z1036" s="192"/>
      <c r="AA1036" s="192"/>
    </row>
    <row r="1037" spans="1:27">
      <c r="A1037" s="192">
        <v>1036</v>
      </c>
      <c r="B1037" s="193">
        <v>134397447</v>
      </c>
      <c r="C1037" s="192">
        <v>2</v>
      </c>
      <c r="D1037" s="193" t="s">
        <v>56</v>
      </c>
      <c r="E1037" s="198">
        <v>45111</v>
      </c>
      <c r="F1037" s="193" t="s">
        <v>4686</v>
      </c>
      <c r="G1037" s="192"/>
      <c r="H1037" s="192"/>
      <c r="I1037" s="192"/>
      <c r="J1037" s="192"/>
      <c r="K1037" s="192"/>
      <c r="L1037" s="192"/>
      <c r="M1037" s="192"/>
      <c r="N1037" s="192"/>
      <c r="O1037" s="192"/>
      <c r="P1037" s="199" t="s">
        <v>4130</v>
      </c>
      <c r="Q1037" s="192"/>
      <c r="R1037" s="192"/>
      <c r="S1037" s="192"/>
      <c r="T1037" s="192"/>
      <c r="U1037" s="192"/>
      <c r="V1037" s="192"/>
      <c r="W1037" s="192"/>
      <c r="X1037" s="192"/>
      <c r="Y1037" s="192"/>
      <c r="Z1037" s="192"/>
      <c r="AA1037" s="192"/>
    </row>
    <row r="1038" spans="1:27">
      <c r="A1038" s="192">
        <v>1037</v>
      </c>
      <c r="B1038" s="193">
        <v>134420405</v>
      </c>
      <c r="C1038" s="192">
        <v>1</v>
      </c>
      <c r="D1038" s="193" t="s">
        <v>56</v>
      </c>
      <c r="E1038" s="198">
        <v>45111</v>
      </c>
      <c r="F1038" s="193" t="s">
        <v>4682</v>
      </c>
      <c r="G1038" s="192"/>
      <c r="H1038" s="192"/>
      <c r="I1038" s="192"/>
      <c r="J1038" s="192"/>
      <c r="K1038" s="192"/>
      <c r="L1038" s="192"/>
      <c r="M1038" s="192"/>
      <c r="N1038" s="192"/>
      <c r="O1038" s="192"/>
      <c r="P1038" s="199" t="s">
        <v>4131</v>
      </c>
      <c r="Q1038" s="192"/>
      <c r="R1038" s="192"/>
      <c r="S1038" s="192"/>
      <c r="T1038" s="192"/>
      <c r="U1038" s="192"/>
      <c r="V1038" s="192"/>
      <c r="W1038" s="192"/>
      <c r="X1038" s="192"/>
      <c r="Y1038" s="192"/>
      <c r="Z1038" s="192"/>
      <c r="AA1038" s="192"/>
    </row>
    <row r="1039" spans="1:27" ht="72">
      <c r="A1039" s="192">
        <v>1038</v>
      </c>
      <c r="B1039" s="193">
        <v>135300259</v>
      </c>
      <c r="C1039" s="192">
        <v>2</v>
      </c>
      <c r="D1039" s="193" t="s">
        <v>56</v>
      </c>
      <c r="E1039" s="198">
        <v>45111</v>
      </c>
      <c r="F1039" s="193" t="s">
        <v>4686</v>
      </c>
      <c r="G1039" s="192"/>
      <c r="H1039" s="192"/>
      <c r="I1039" s="192"/>
      <c r="J1039" s="192"/>
      <c r="K1039" s="192"/>
      <c r="L1039" s="192"/>
      <c r="M1039" s="192"/>
      <c r="N1039" s="192"/>
      <c r="O1039" s="192"/>
      <c r="P1039" s="199" t="s">
        <v>5198</v>
      </c>
      <c r="Q1039" s="192"/>
      <c r="R1039" s="192"/>
      <c r="S1039" s="192"/>
      <c r="T1039" s="192"/>
      <c r="U1039" s="192"/>
      <c r="V1039" s="192"/>
      <c r="W1039" s="192"/>
      <c r="X1039" s="192"/>
      <c r="Y1039" s="192"/>
      <c r="Z1039" s="192"/>
      <c r="AA1039" s="192"/>
    </row>
    <row r="1040" spans="1:27">
      <c r="A1040" s="192">
        <v>1039</v>
      </c>
      <c r="B1040" s="193">
        <v>135300259</v>
      </c>
      <c r="C1040" s="192">
        <v>1</v>
      </c>
      <c r="D1040" s="193" t="s">
        <v>56</v>
      </c>
      <c r="E1040" s="198">
        <v>45111</v>
      </c>
      <c r="F1040" s="193" t="s">
        <v>4686</v>
      </c>
      <c r="G1040" s="192"/>
      <c r="H1040" s="192"/>
      <c r="I1040" s="192"/>
      <c r="J1040" s="192"/>
      <c r="K1040" s="192"/>
      <c r="L1040" s="192"/>
      <c r="M1040" s="192"/>
      <c r="N1040" s="192"/>
      <c r="O1040" s="192"/>
      <c r="P1040" s="199" t="s">
        <v>4132</v>
      </c>
      <c r="Q1040" s="192"/>
      <c r="R1040" s="192"/>
      <c r="S1040" s="192"/>
      <c r="T1040" s="192"/>
      <c r="U1040" s="192"/>
      <c r="V1040" s="192"/>
      <c r="W1040" s="192"/>
      <c r="X1040" s="192"/>
      <c r="Y1040" s="192"/>
      <c r="Z1040" s="192"/>
      <c r="AA1040" s="192"/>
    </row>
    <row r="1041" spans="1:27" ht="43.2">
      <c r="A1041" s="192">
        <v>1040</v>
      </c>
      <c r="B1041" s="193">
        <v>137282414</v>
      </c>
      <c r="C1041" s="192">
        <v>5</v>
      </c>
      <c r="D1041" s="193" t="s">
        <v>51</v>
      </c>
      <c r="E1041" s="198">
        <v>45111</v>
      </c>
      <c r="F1041" s="193" t="s">
        <v>4686</v>
      </c>
      <c r="G1041" s="192"/>
      <c r="H1041" s="192"/>
      <c r="I1041" s="192"/>
      <c r="J1041" s="192"/>
      <c r="K1041" s="192"/>
      <c r="L1041" s="192"/>
      <c r="M1041" s="192"/>
      <c r="N1041" s="192"/>
      <c r="O1041" s="192"/>
      <c r="P1041" s="199" t="s">
        <v>4133</v>
      </c>
      <c r="Q1041" s="192"/>
      <c r="R1041" s="192"/>
      <c r="S1041" s="192"/>
      <c r="T1041" s="192"/>
      <c r="U1041" s="192"/>
      <c r="V1041" s="192"/>
      <c r="W1041" s="192"/>
      <c r="X1041" s="192"/>
      <c r="Y1041" s="192"/>
      <c r="Z1041" s="192"/>
      <c r="AA1041" s="192"/>
    </row>
    <row r="1042" spans="1:27" ht="43.2">
      <c r="A1042" s="192">
        <v>1041</v>
      </c>
      <c r="B1042" s="193">
        <v>137591673</v>
      </c>
      <c r="C1042" s="192">
        <v>2</v>
      </c>
      <c r="D1042" s="193" t="s">
        <v>51</v>
      </c>
      <c r="E1042" s="198">
        <v>45111</v>
      </c>
      <c r="F1042" s="193" t="s">
        <v>4680</v>
      </c>
      <c r="G1042" s="192"/>
      <c r="H1042" s="192"/>
      <c r="I1042" s="192"/>
      <c r="J1042" s="192"/>
      <c r="K1042" s="192"/>
      <c r="L1042" s="192"/>
      <c r="M1042" s="192"/>
      <c r="N1042" s="192"/>
      <c r="O1042" s="192"/>
      <c r="P1042" s="199" t="s">
        <v>4134</v>
      </c>
      <c r="Q1042" s="192"/>
      <c r="R1042" s="192"/>
      <c r="S1042" s="192"/>
      <c r="T1042" s="192"/>
      <c r="U1042" s="192"/>
      <c r="V1042" s="192"/>
      <c r="W1042" s="192"/>
      <c r="X1042" s="192"/>
      <c r="Y1042" s="192"/>
      <c r="Z1042" s="192"/>
      <c r="AA1042" s="192"/>
    </row>
    <row r="1043" spans="1:27" ht="43.2">
      <c r="A1043" s="192">
        <v>1042</v>
      </c>
      <c r="B1043" s="193">
        <v>20000769</v>
      </c>
      <c r="C1043" s="192">
        <v>2</v>
      </c>
      <c r="D1043" s="193" t="s">
        <v>56</v>
      </c>
      <c r="E1043" s="198">
        <v>45111</v>
      </c>
      <c r="F1043" s="193" t="s">
        <v>4681</v>
      </c>
      <c r="G1043" s="192"/>
      <c r="H1043" s="192"/>
      <c r="I1043" s="192"/>
      <c r="J1043" s="192"/>
      <c r="K1043" s="192"/>
      <c r="L1043" s="192"/>
      <c r="M1043" s="192"/>
      <c r="N1043" s="192"/>
      <c r="O1043" s="192"/>
      <c r="P1043" s="199" t="s">
        <v>5199</v>
      </c>
      <c r="Q1043" s="192"/>
      <c r="R1043" s="192"/>
      <c r="S1043" s="192"/>
      <c r="T1043" s="192"/>
      <c r="U1043" s="192"/>
      <c r="V1043" s="192"/>
      <c r="W1043" s="192"/>
      <c r="X1043" s="192"/>
      <c r="Y1043" s="192"/>
      <c r="Z1043" s="192"/>
      <c r="AA1043" s="192"/>
    </row>
    <row r="1044" spans="1:27">
      <c r="A1044" s="192">
        <v>1043</v>
      </c>
      <c r="B1044" s="193">
        <v>20000780</v>
      </c>
      <c r="C1044" s="192">
        <v>5</v>
      </c>
      <c r="D1044" s="193" t="s">
        <v>56</v>
      </c>
      <c r="E1044" s="198">
        <v>45111</v>
      </c>
      <c r="F1044" s="193" t="s">
        <v>4679</v>
      </c>
      <c r="G1044" s="192"/>
      <c r="H1044" s="192"/>
      <c r="I1044" s="192"/>
      <c r="J1044" s="192"/>
      <c r="K1044" s="192"/>
      <c r="L1044" s="192"/>
      <c r="M1044" s="192"/>
      <c r="N1044" s="192"/>
      <c r="O1044" s="192"/>
      <c r="P1044" s="199" t="s">
        <v>4135</v>
      </c>
      <c r="Q1044" s="192"/>
      <c r="R1044" s="192"/>
      <c r="S1044" s="192"/>
      <c r="T1044" s="192"/>
      <c r="U1044" s="192"/>
      <c r="V1044" s="192"/>
      <c r="W1044" s="192"/>
      <c r="X1044" s="192"/>
      <c r="Y1044" s="192"/>
      <c r="Z1044" s="192"/>
      <c r="AA1044" s="192"/>
    </row>
    <row r="1045" spans="1:27" ht="28.8">
      <c r="A1045" s="192">
        <v>1044</v>
      </c>
      <c r="B1045" s="193">
        <v>20000849</v>
      </c>
      <c r="C1045" s="192">
        <v>5</v>
      </c>
      <c r="D1045" s="193" t="s">
        <v>51</v>
      </c>
      <c r="E1045" s="198">
        <v>45111</v>
      </c>
      <c r="F1045" s="193" t="s">
        <v>4679</v>
      </c>
      <c r="G1045" s="192"/>
      <c r="H1045" s="192"/>
      <c r="I1045" s="192"/>
      <c r="J1045" s="192"/>
      <c r="K1045" s="192"/>
      <c r="L1045" s="192"/>
      <c r="M1045" s="192"/>
      <c r="N1045" s="192"/>
      <c r="O1045" s="192"/>
      <c r="P1045" s="199" t="s">
        <v>4136</v>
      </c>
      <c r="Q1045" s="192"/>
      <c r="R1045" s="192"/>
      <c r="S1045" s="192"/>
      <c r="T1045" s="192"/>
      <c r="U1045" s="192"/>
      <c r="V1045" s="192"/>
      <c r="W1045" s="192"/>
      <c r="X1045" s="192"/>
      <c r="Y1045" s="192"/>
      <c r="Z1045" s="192"/>
      <c r="AA1045" s="192"/>
    </row>
    <row r="1046" spans="1:27">
      <c r="A1046" s="192">
        <v>1045</v>
      </c>
      <c r="B1046" s="193">
        <v>20000852</v>
      </c>
      <c r="C1046" s="192">
        <v>4</v>
      </c>
      <c r="D1046" s="193" t="s">
        <v>56</v>
      </c>
      <c r="E1046" s="198">
        <v>45111</v>
      </c>
      <c r="F1046" s="193" t="s">
        <v>4679</v>
      </c>
      <c r="G1046" s="192"/>
      <c r="H1046" s="192"/>
      <c r="I1046" s="192"/>
      <c r="J1046" s="192"/>
      <c r="K1046" s="192"/>
      <c r="L1046" s="192"/>
      <c r="M1046" s="192"/>
      <c r="N1046" s="192"/>
      <c r="O1046" s="192"/>
      <c r="P1046" s="199" t="s">
        <v>4137</v>
      </c>
      <c r="Q1046" s="192"/>
      <c r="R1046" s="192"/>
      <c r="S1046" s="192"/>
      <c r="T1046" s="192"/>
      <c r="U1046" s="192"/>
      <c r="V1046" s="192"/>
      <c r="W1046" s="192"/>
      <c r="X1046" s="192"/>
      <c r="Y1046" s="192"/>
      <c r="Z1046" s="192"/>
      <c r="AA1046" s="192"/>
    </row>
    <row r="1047" spans="1:27">
      <c r="A1047" s="192">
        <v>1046</v>
      </c>
      <c r="B1047" s="193">
        <v>20000855</v>
      </c>
      <c r="C1047" s="192">
        <v>5</v>
      </c>
      <c r="D1047" s="193" t="s">
        <v>51</v>
      </c>
      <c r="E1047" s="198">
        <v>45111</v>
      </c>
      <c r="F1047" s="193" t="s">
        <v>4679</v>
      </c>
      <c r="G1047" s="192"/>
      <c r="H1047" s="192"/>
      <c r="I1047" s="192"/>
      <c r="J1047" s="192"/>
      <c r="K1047" s="192"/>
      <c r="L1047" s="192"/>
      <c r="M1047" s="192"/>
      <c r="N1047" s="192"/>
      <c r="O1047" s="192"/>
      <c r="P1047" s="199" t="s">
        <v>5200</v>
      </c>
      <c r="Q1047" s="192"/>
      <c r="R1047" s="192"/>
      <c r="S1047" s="192"/>
      <c r="T1047" s="192"/>
      <c r="U1047" s="192"/>
      <c r="V1047" s="192"/>
      <c r="W1047" s="192"/>
      <c r="X1047" s="192"/>
      <c r="Y1047" s="192"/>
      <c r="Z1047" s="192"/>
      <c r="AA1047" s="192"/>
    </row>
    <row r="1048" spans="1:27" ht="100.8">
      <c r="A1048" s="192">
        <v>1047</v>
      </c>
      <c r="B1048" s="193">
        <v>200033657</v>
      </c>
      <c r="C1048" s="192">
        <v>1</v>
      </c>
      <c r="D1048" s="193" t="s">
        <v>56</v>
      </c>
      <c r="E1048" s="198">
        <v>45111</v>
      </c>
      <c r="F1048" s="193" t="s">
        <v>4680</v>
      </c>
      <c r="G1048" s="192"/>
      <c r="H1048" s="192"/>
      <c r="I1048" s="192"/>
      <c r="J1048" s="192"/>
      <c r="K1048" s="192"/>
      <c r="L1048" s="192"/>
      <c r="M1048" s="192"/>
      <c r="N1048" s="192"/>
      <c r="O1048" s="192"/>
      <c r="P1048" s="199" t="s">
        <v>4138</v>
      </c>
      <c r="Q1048" s="192"/>
      <c r="R1048" s="192"/>
      <c r="S1048" s="192"/>
      <c r="T1048" s="192"/>
      <c r="U1048" s="192"/>
      <c r="V1048" s="192"/>
      <c r="W1048" s="192"/>
      <c r="X1048" s="192"/>
      <c r="Y1048" s="192"/>
      <c r="Z1048" s="192"/>
      <c r="AA1048" s="192"/>
    </row>
    <row r="1049" spans="1:27" ht="28.8">
      <c r="A1049" s="192">
        <v>1048</v>
      </c>
      <c r="B1049" s="193">
        <v>200033657</v>
      </c>
      <c r="C1049" s="192">
        <v>3</v>
      </c>
      <c r="D1049" s="193" t="s">
        <v>56</v>
      </c>
      <c r="E1049" s="198">
        <v>45111</v>
      </c>
      <c r="F1049" s="193" t="s">
        <v>4680</v>
      </c>
      <c r="G1049" s="192"/>
      <c r="H1049" s="192"/>
      <c r="I1049" s="192"/>
      <c r="J1049" s="192"/>
      <c r="K1049" s="192"/>
      <c r="L1049" s="192"/>
      <c r="M1049" s="192"/>
      <c r="N1049" s="192"/>
      <c r="O1049" s="192"/>
      <c r="P1049" s="199" t="s">
        <v>4139</v>
      </c>
      <c r="Q1049" s="192"/>
      <c r="R1049" s="192"/>
      <c r="S1049" s="192"/>
      <c r="T1049" s="192"/>
      <c r="U1049" s="192"/>
      <c r="V1049" s="192"/>
      <c r="W1049" s="192"/>
      <c r="X1049" s="192"/>
      <c r="Y1049" s="192"/>
      <c r="Z1049" s="192"/>
      <c r="AA1049" s="192"/>
    </row>
    <row r="1050" spans="1:27" ht="28.8">
      <c r="A1050" s="192">
        <v>1049</v>
      </c>
      <c r="B1050" s="193">
        <v>200059678</v>
      </c>
      <c r="C1050" s="192">
        <v>5</v>
      </c>
      <c r="D1050" s="193" t="s">
        <v>56</v>
      </c>
      <c r="E1050" s="198">
        <v>45111</v>
      </c>
      <c r="F1050" s="193" t="s">
        <v>4680</v>
      </c>
      <c r="G1050" s="192"/>
      <c r="H1050" s="192"/>
      <c r="I1050" s="192"/>
      <c r="J1050" s="192"/>
      <c r="K1050" s="192"/>
      <c r="L1050" s="192"/>
      <c r="M1050" s="192"/>
      <c r="N1050" s="192"/>
      <c r="O1050" s="192"/>
      <c r="P1050" s="199" t="s">
        <v>4140</v>
      </c>
      <c r="Q1050" s="192"/>
      <c r="R1050" s="192"/>
      <c r="S1050" s="192"/>
      <c r="T1050" s="192"/>
      <c r="U1050" s="192"/>
      <c r="V1050" s="192"/>
      <c r="W1050" s="192"/>
      <c r="X1050" s="192"/>
      <c r="Y1050" s="192"/>
      <c r="Z1050" s="192"/>
      <c r="AA1050" s="192"/>
    </row>
    <row r="1051" spans="1:27" ht="345.6">
      <c r="A1051" s="192">
        <v>1050</v>
      </c>
      <c r="B1051" s="193">
        <v>200563487</v>
      </c>
      <c r="C1051" s="192">
        <v>4</v>
      </c>
      <c r="D1051" s="193" t="s">
        <v>51</v>
      </c>
      <c r="E1051" s="198">
        <v>45111</v>
      </c>
      <c r="F1051" s="193" t="s">
        <v>4681</v>
      </c>
      <c r="G1051" s="192"/>
      <c r="H1051" s="192"/>
      <c r="I1051" s="192"/>
      <c r="J1051" s="192"/>
      <c r="K1051" s="192"/>
      <c r="L1051" s="192"/>
      <c r="M1051" s="192"/>
      <c r="N1051" s="192"/>
      <c r="O1051" s="192"/>
      <c r="P1051" s="199" t="s">
        <v>4141</v>
      </c>
      <c r="Q1051" s="192"/>
      <c r="R1051" s="192"/>
      <c r="S1051" s="192"/>
      <c r="T1051" s="192"/>
      <c r="U1051" s="192"/>
      <c r="V1051" s="192"/>
      <c r="W1051" s="192"/>
      <c r="X1051" s="192"/>
      <c r="Y1051" s="192"/>
      <c r="Z1051" s="192"/>
      <c r="AA1051" s="192"/>
    </row>
    <row r="1052" spans="1:27" ht="28.8">
      <c r="A1052" s="192">
        <v>1051</v>
      </c>
      <c r="B1052" s="193">
        <v>200633758</v>
      </c>
      <c r="C1052" s="192">
        <v>5</v>
      </c>
      <c r="D1052" s="193" t="s">
        <v>56</v>
      </c>
      <c r="E1052" s="198">
        <v>45111</v>
      </c>
      <c r="F1052" s="193" t="s">
        <v>4680</v>
      </c>
      <c r="G1052" s="192"/>
      <c r="H1052" s="192"/>
      <c r="I1052" s="192"/>
      <c r="J1052" s="192"/>
      <c r="K1052" s="192"/>
      <c r="L1052" s="192"/>
      <c r="M1052" s="192"/>
      <c r="N1052" s="192"/>
      <c r="O1052" s="192"/>
      <c r="P1052" s="199" t="s">
        <v>4142</v>
      </c>
      <c r="Q1052" s="192"/>
      <c r="R1052" s="192"/>
      <c r="S1052" s="192"/>
      <c r="T1052" s="192"/>
      <c r="U1052" s="192"/>
      <c r="V1052" s="192"/>
      <c r="W1052" s="192"/>
      <c r="X1052" s="192"/>
      <c r="Y1052" s="192"/>
      <c r="Z1052" s="192"/>
      <c r="AA1052" s="192"/>
    </row>
    <row r="1053" spans="1:27" ht="72">
      <c r="A1053" s="192">
        <v>1052</v>
      </c>
      <c r="B1053" s="193">
        <v>200633758</v>
      </c>
      <c r="C1053" s="192">
        <v>3</v>
      </c>
      <c r="D1053" s="193" t="s">
        <v>56</v>
      </c>
      <c r="E1053" s="198">
        <v>45111</v>
      </c>
      <c r="F1053" s="193" t="s">
        <v>4680</v>
      </c>
      <c r="G1053" s="192"/>
      <c r="H1053" s="192"/>
      <c r="I1053" s="192"/>
      <c r="J1053" s="192"/>
      <c r="K1053" s="192"/>
      <c r="L1053" s="192"/>
      <c r="M1053" s="192"/>
      <c r="N1053" s="192"/>
      <c r="O1053" s="192"/>
      <c r="P1053" s="199" t="s">
        <v>5201</v>
      </c>
      <c r="Q1053" s="192"/>
      <c r="R1053" s="192"/>
      <c r="S1053" s="192"/>
      <c r="T1053" s="192"/>
      <c r="U1053" s="192"/>
      <c r="V1053" s="192"/>
      <c r="W1053" s="192"/>
      <c r="X1053" s="192"/>
      <c r="Y1053" s="192"/>
      <c r="Z1053" s="192"/>
      <c r="AA1053" s="192"/>
    </row>
    <row r="1054" spans="1:27">
      <c r="A1054" s="192">
        <v>1053</v>
      </c>
      <c r="B1054" s="193">
        <v>200802953</v>
      </c>
      <c r="C1054" s="192">
        <v>3</v>
      </c>
      <c r="D1054" s="193" t="s">
        <v>56</v>
      </c>
      <c r="E1054" s="198">
        <v>45111</v>
      </c>
      <c r="F1054" s="193" t="s">
        <v>4679</v>
      </c>
      <c r="G1054" s="192"/>
      <c r="H1054" s="192"/>
      <c r="I1054" s="192"/>
      <c r="J1054" s="192"/>
      <c r="K1054" s="192"/>
      <c r="L1054" s="192"/>
      <c r="M1054" s="192"/>
      <c r="N1054" s="192"/>
      <c r="O1054" s="192"/>
      <c r="P1054" s="199" t="s">
        <v>4143</v>
      </c>
      <c r="Q1054" s="192"/>
      <c r="R1054" s="192"/>
      <c r="S1054" s="192"/>
      <c r="T1054" s="192"/>
      <c r="U1054" s="192"/>
      <c r="V1054" s="192"/>
      <c r="W1054" s="192"/>
      <c r="X1054" s="192"/>
      <c r="Y1054" s="192"/>
      <c r="Z1054" s="192"/>
      <c r="AA1054" s="192"/>
    </row>
    <row r="1055" spans="1:27" ht="43.2">
      <c r="A1055" s="192">
        <v>1054</v>
      </c>
      <c r="B1055" s="193">
        <v>200802956</v>
      </c>
      <c r="C1055" s="192">
        <v>4</v>
      </c>
      <c r="D1055" s="193" t="s">
        <v>51</v>
      </c>
      <c r="E1055" s="198">
        <v>45111</v>
      </c>
      <c r="F1055" s="193" t="s">
        <v>4679</v>
      </c>
      <c r="G1055" s="192"/>
      <c r="H1055" s="192"/>
      <c r="I1055" s="192"/>
      <c r="J1055" s="192"/>
      <c r="K1055" s="192"/>
      <c r="L1055" s="192"/>
      <c r="M1055" s="192"/>
      <c r="N1055" s="192"/>
      <c r="O1055" s="192"/>
      <c r="P1055" s="199" t="s">
        <v>5644</v>
      </c>
      <c r="Q1055" s="192"/>
      <c r="R1055" s="192"/>
      <c r="S1055" s="192"/>
      <c r="T1055" s="192"/>
      <c r="U1055" s="192"/>
      <c r="V1055" s="192"/>
      <c r="W1055" s="192"/>
      <c r="X1055" s="192"/>
      <c r="Y1055" s="192"/>
      <c r="Z1055" s="192"/>
      <c r="AA1055" s="192"/>
    </row>
    <row r="1056" spans="1:27">
      <c r="A1056" s="192">
        <v>1055</v>
      </c>
      <c r="B1056" s="193">
        <v>200802959</v>
      </c>
      <c r="C1056" s="192">
        <v>5</v>
      </c>
      <c r="D1056" s="193" t="s">
        <v>51</v>
      </c>
      <c r="E1056" s="198">
        <v>45111</v>
      </c>
      <c r="F1056" s="193" t="s">
        <v>4679</v>
      </c>
      <c r="G1056" s="192"/>
      <c r="H1056" s="192"/>
      <c r="I1056" s="192"/>
      <c r="J1056" s="192"/>
      <c r="K1056" s="192"/>
      <c r="L1056" s="192"/>
      <c r="M1056" s="192"/>
      <c r="N1056" s="192"/>
      <c r="O1056" s="192"/>
      <c r="P1056" s="199" t="s">
        <v>4144</v>
      </c>
      <c r="Q1056" s="192"/>
      <c r="R1056" s="192"/>
      <c r="S1056" s="192"/>
      <c r="T1056" s="192"/>
      <c r="U1056" s="192"/>
      <c r="V1056" s="192"/>
      <c r="W1056" s="192"/>
      <c r="X1056" s="192"/>
      <c r="Y1056" s="192"/>
      <c r="Z1056" s="192"/>
      <c r="AA1056" s="192"/>
    </row>
    <row r="1057" spans="1:27">
      <c r="A1057" s="192">
        <v>1056</v>
      </c>
      <c r="B1057" s="193">
        <v>200802959</v>
      </c>
      <c r="C1057" s="192">
        <v>4</v>
      </c>
      <c r="D1057" s="193" t="s">
        <v>51</v>
      </c>
      <c r="E1057" s="198">
        <v>45111</v>
      </c>
      <c r="F1057" s="193" t="s">
        <v>4679</v>
      </c>
      <c r="G1057" s="192"/>
      <c r="H1057" s="192"/>
      <c r="I1057" s="192"/>
      <c r="J1057" s="192"/>
      <c r="K1057" s="192"/>
      <c r="L1057" s="192"/>
      <c r="M1057" s="192"/>
      <c r="N1057" s="192"/>
      <c r="O1057" s="192"/>
      <c r="P1057" s="199" t="s">
        <v>4145</v>
      </c>
      <c r="Q1057" s="192"/>
      <c r="R1057" s="192"/>
      <c r="S1057" s="192"/>
      <c r="T1057" s="192"/>
      <c r="U1057" s="192"/>
      <c r="V1057" s="192"/>
      <c r="W1057" s="192"/>
      <c r="X1057" s="192"/>
      <c r="Y1057" s="192"/>
      <c r="Z1057" s="192"/>
      <c r="AA1057" s="192"/>
    </row>
    <row r="1058" spans="1:27" ht="28.8">
      <c r="A1058" s="192">
        <v>1057</v>
      </c>
      <c r="B1058" s="193">
        <v>33000156</v>
      </c>
      <c r="C1058" s="192">
        <v>4</v>
      </c>
      <c r="D1058" s="193" t="s">
        <v>51</v>
      </c>
      <c r="E1058" s="198">
        <v>45111</v>
      </c>
      <c r="F1058" s="193" t="s">
        <v>4680</v>
      </c>
      <c r="G1058" s="192"/>
      <c r="H1058" s="192"/>
      <c r="I1058" s="192"/>
      <c r="J1058" s="192"/>
      <c r="K1058" s="192"/>
      <c r="L1058" s="192"/>
      <c r="M1058" s="192"/>
      <c r="N1058" s="192"/>
      <c r="O1058" s="192"/>
      <c r="P1058" s="199" t="s">
        <v>4146</v>
      </c>
      <c r="Q1058" s="192"/>
      <c r="R1058" s="192"/>
      <c r="S1058" s="192"/>
      <c r="T1058" s="192"/>
      <c r="U1058" s="192"/>
      <c r="V1058" s="192"/>
      <c r="W1058" s="192"/>
      <c r="X1058" s="192"/>
      <c r="Y1058" s="192"/>
      <c r="Z1058" s="192"/>
      <c r="AA1058" s="192"/>
    </row>
    <row r="1059" spans="1:27" ht="28.8">
      <c r="A1059" s="192">
        <v>1058</v>
      </c>
      <c r="B1059" s="193">
        <v>33000198</v>
      </c>
      <c r="C1059" s="192">
        <v>3</v>
      </c>
      <c r="D1059" s="193" t="s">
        <v>51</v>
      </c>
      <c r="E1059" s="198">
        <v>45111</v>
      </c>
      <c r="F1059" s="193" t="s">
        <v>4680</v>
      </c>
      <c r="G1059" s="192"/>
      <c r="H1059" s="192"/>
      <c r="I1059" s="192"/>
      <c r="J1059" s="192"/>
      <c r="K1059" s="192"/>
      <c r="L1059" s="192"/>
      <c r="M1059" s="192"/>
      <c r="N1059" s="192"/>
      <c r="O1059" s="192"/>
      <c r="P1059" s="199" t="s">
        <v>5645</v>
      </c>
      <c r="Q1059" s="192"/>
      <c r="R1059" s="192"/>
      <c r="S1059" s="192"/>
      <c r="T1059" s="192"/>
      <c r="U1059" s="192"/>
      <c r="V1059" s="192"/>
      <c r="W1059" s="192"/>
      <c r="X1059" s="192"/>
      <c r="Y1059" s="192"/>
      <c r="Z1059" s="192"/>
      <c r="AA1059" s="192"/>
    </row>
    <row r="1060" spans="1:27" ht="86.4">
      <c r="A1060" s="192">
        <v>1059</v>
      </c>
      <c r="B1060" s="193">
        <v>40000243</v>
      </c>
      <c r="C1060" s="192">
        <v>2</v>
      </c>
      <c r="D1060" s="193" t="s">
        <v>56</v>
      </c>
      <c r="E1060" s="198">
        <v>45111</v>
      </c>
      <c r="F1060" s="193" t="s">
        <v>4681</v>
      </c>
      <c r="G1060" s="192"/>
      <c r="H1060" s="192"/>
      <c r="I1060" s="192"/>
      <c r="J1060" s="192"/>
      <c r="K1060" s="192"/>
      <c r="L1060" s="192"/>
      <c r="M1060" s="192"/>
      <c r="N1060" s="192"/>
      <c r="O1060" s="192"/>
      <c r="P1060" s="199" t="s">
        <v>5202</v>
      </c>
      <c r="Q1060" s="192"/>
      <c r="R1060" s="192"/>
      <c r="S1060" s="192"/>
      <c r="T1060" s="192"/>
      <c r="U1060" s="192"/>
      <c r="V1060" s="192"/>
      <c r="W1060" s="192"/>
      <c r="X1060" s="192"/>
      <c r="Y1060" s="192"/>
      <c r="Z1060" s="192"/>
      <c r="AA1060" s="192"/>
    </row>
    <row r="1061" spans="1:27">
      <c r="A1061" s="192">
        <v>1060</v>
      </c>
      <c r="B1061" s="193">
        <v>40000251</v>
      </c>
      <c r="C1061" s="192">
        <v>4</v>
      </c>
      <c r="D1061" s="193" t="s">
        <v>51</v>
      </c>
      <c r="E1061" s="198">
        <v>45111</v>
      </c>
      <c r="F1061" s="193" t="s">
        <v>4679</v>
      </c>
      <c r="G1061" s="192"/>
      <c r="H1061" s="192"/>
      <c r="I1061" s="192"/>
      <c r="J1061" s="192"/>
      <c r="K1061" s="192"/>
      <c r="L1061" s="192"/>
      <c r="M1061" s="192"/>
      <c r="N1061" s="192"/>
      <c r="O1061" s="192"/>
      <c r="P1061" s="199" t="s">
        <v>4147</v>
      </c>
      <c r="Q1061" s="192"/>
      <c r="R1061" s="192"/>
      <c r="S1061" s="192"/>
      <c r="T1061" s="192"/>
      <c r="U1061" s="192"/>
      <c r="V1061" s="192"/>
      <c r="W1061" s="192"/>
      <c r="X1061" s="192"/>
      <c r="Y1061" s="192"/>
      <c r="Z1061" s="192"/>
      <c r="AA1061" s="192"/>
    </row>
    <row r="1062" spans="1:27" ht="28.8">
      <c r="A1062" s="192">
        <v>1061</v>
      </c>
      <c r="B1062" s="193">
        <v>40000251</v>
      </c>
      <c r="C1062" s="192">
        <v>4</v>
      </c>
      <c r="D1062" s="193" t="s">
        <v>56</v>
      </c>
      <c r="E1062" s="198">
        <v>45111</v>
      </c>
      <c r="F1062" s="193" t="s">
        <v>4679</v>
      </c>
      <c r="G1062" s="192"/>
      <c r="H1062" s="192"/>
      <c r="I1062" s="192"/>
      <c r="J1062" s="192"/>
      <c r="K1062" s="192"/>
      <c r="L1062" s="192"/>
      <c r="M1062" s="192"/>
      <c r="N1062" s="192"/>
      <c r="O1062" s="192"/>
      <c r="P1062" s="199" t="s">
        <v>4148</v>
      </c>
      <c r="Q1062" s="192"/>
      <c r="R1062" s="192"/>
      <c r="S1062" s="192"/>
      <c r="T1062" s="192"/>
      <c r="U1062" s="192"/>
      <c r="V1062" s="192"/>
      <c r="W1062" s="192"/>
      <c r="X1062" s="192"/>
      <c r="Y1062" s="192"/>
      <c r="Z1062" s="192"/>
      <c r="AA1062" s="192"/>
    </row>
    <row r="1063" spans="1:27" ht="28.8">
      <c r="A1063" s="192">
        <v>1062</v>
      </c>
      <c r="B1063" s="193">
        <v>40000300</v>
      </c>
      <c r="C1063" s="192">
        <v>4</v>
      </c>
      <c r="D1063" s="193" t="s">
        <v>56</v>
      </c>
      <c r="E1063" s="198">
        <v>45111</v>
      </c>
      <c r="F1063" s="193" t="s">
        <v>4680</v>
      </c>
      <c r="G1063" s="192"/>
      <c r="H1063" s="192"/>
      <c r="I1063" s="192"/>
      <c r="J1063" s="192"/>
      <c r="K1063" s="192"/>
      <c r="L1063" s="192"/>
      <c r="M1063" s="192"/>
      <c r="N1063" s="192"/>
      <c r="O1063" s="192"/>
      <c r="P1063" s="199" t="s">
        <v>5203</v>
      </c>
      <c r="Q1063" s="192"/>
      <c r="R1063" s="192"/>
      <c r="S1063" s="192"/>
      <c r="T1063" s="192"/>
      <c r="U1063" s="192"/>
      <c r="V1063" s="192"/>
      <c r="W1063" s="192"/>
      <c r="X1063" s="192"/>
      <c r="Y1063" s="192"/>
      <c r="Z1063" s="192"/>
      <c r="AA1063" s="192"/>
    </row>
    <row r="1064" spans="1:27" ht="28.8">
      <c r="A1064" s="192">
        <v>1063</v>
      </c>
      <c r="B1064" s="193">
        <v>40000383</v>
      </c>
      <c r="C1064" s="192">
        <v>2</v>
      </c>
      <c r="D1064" s="193" t="s">
        <v>56</v>
      </c>
      <c r="E1064" s="198">
        <v>45111</v>
      </c>
      <c r="F1064" s="193" t="s">
        <v>4680</v>
      </c>
      <c r="G1064" s="192"/>
      <c r="H1064" s="192"/>
      <c r="I1064" s="192"/>
      <c r="J1064" s="192"/>
      <c r="K1064" s="192"/>
      <c r="L1064" s="192"/>
      <c r="M1064" s="192"/>
      <c r="N1064" s="192"/>
      <c r="O1064" s="192"/>
      <c r="P1064" s="199" t="s">
        <v>4149</v>
      </c>
      <c r="Q1064" s="192"/>
      <c r="R1064" s="192"/>
      <c r="S1064" s="192"/>
      <c r="T1064" s="192"/>
      <c r="U1064" s="192"/>
      <c r="V1064" s="192"/>
      <c r="W1064" s="192"/>
      <c r="X1064" s="192"/>
      <c r="Y1064" s="192"/>
      <c r="Z1064" s="192"/>
      <c r="AA1064" s="192"/>
    </row>
    <row r="1065" spans="1:27" ht="86.4">
      <c r="A1065" s="192">
        <v>1064</v>
      </c>
      <c r="B1065" s="193">
        <v>40000383</v>
      </c>
      <c r="C1065" s="192">
        <v>1</v>
      </c>
      <c r="D1065" s="193" t="s">
        <v>56</v>
      </c>
      <c r="E1065" s="198">
        <v>45111</v>
      </c>
      <c r="F1065" s="193" t="s">
        <v>4680</v>
      </c>
      <c r="G1065" s="192"/>
      <c r="H1065" s="192"/>
      <c r="I1065" s="192"/>
      <c r="J1065" s="192"/>
      <c r="K1065" s="192"/>
      <c r="L1065" s="192"/>
      <c r="M1065" s="192"/>
      <c r="N1065" s="192"/>
      <c r="O1065" s="192"/>
      <c r="P1065" s="199" t="s">
        <v>5204</v>
      </c>
      <c r="Q1065" s="192"/>
      <c r="R1065" s="192"/>
      <c r="S1065" s="192"/>
      <c r="T1065" s="192"/>
      <c r="U1065" s="192"/>
      <c r="V1065" s="192"/>
      <c r="W1065" s="192"/>
      <c r="X1065" s="192"/>
      <c r="Y1065" s="192"/>
      <c r="Z1065" s="192"/>
      <c r="AA1065" s="192"/>
    </row>
    <row r="1066" spans="1:27" ht="43.2">
      <c r="A1066" s="192">
        <v>1065</v>
      </c>
      <c r="B1066" s="193">
        <v>40000383</v>
      </c>
      <c r="C1066" s="192">
        <v>2</v>
      </c>
      <c r="D1066" s="193" t="s">
        <v>56</v>
      </c>
      <c r="E1066" s="198">
        <v>45111</v>
      </c>
      <c r="F1066" s="193" t="s">
        <v>4680</v>
      </c>
      <c r="G1066" s="192"/>
      <c r="H1066" s="192"/>
      <c r="I1066" s="192"/>
      <c r="J1066" s="192"/>
      <c r="K1066" s="192"/>
      <c r="L1066" s="192"/>
      <c r="M1066" s="192"/>
      <c r="N1066" s="192"/>
      <c r="O1066" s="192"/>
      <c r="P1066" s="199" t="s">
        <v>4150</v>
      </c>
      <c r="Q1066" s="192"/>
      <c r="R1066" s="192"/>
      <c r="S1066" s="192"/>
      <c r="T1066" s="192"/>
      <c r="U1066" s="192"/>
      <c r="V1066" s="192"/>
      <c r="W1066" s="192"/>
      <c r="X1066" s="192"/>
      <c r="Y1066" s="192"/>
      <c r="Z1066" s="192"/>
      <c r="AA1066" s="192"/>
    </row>
    <row r="1067" spans="1:27">
      <c r="A1067" s="192">
        <v>1066</v>
      </c>
      <c r="B1067" s="193">
        <v>40000383</v>
      </c>
      <c r="C1067" s="192">
        <v>2</v>
      </c>
      <c r="D1067" s="193" t="s">
        <v>56</v>
      </c>
      <c r="E1067" s="198">
        <v>45111</v>
      </c>
      <c r="F1067" s="193" t="s">
        <v>4680</v>
      </c>
      <c r="G1067" s="192"/>
      <c r="H1067" s="192"/>
      <c r="I1067" s="192"/>
      <c r="J1067" s="192"/>
      <c r="K1067" s="192"/>
      <c r="L1067" s="192"/>
      <c r="M1067" s="192"/>
      <c r="N1067" s="192"/>
      <c r="O1067" s="192"/>
      <c r="P1067" s="199" t="s">
        <v>4151</v>
      </c>
      <c r="Q1067" s="192"/>
      <c r="R1067" s="192"/>
      <c r="S1067" s="192"/>
      <c r="T1067" s="192"/>
      <c r="U1067" s="192"/>
      <c r="V1067" s="192"/>
      <c r="W1067" s="192"/>
      <c r="X1067" s="192"/>
      <c r="Y1067" s="192"/>
      <c r="Z1067" s="192"/>
      <c r="AA1067" s="192"/>
    </row>
    <row r="1068" spans="1:27" ht="72">
      <c r="A1068" s="192">
        <v>1067</v>
      </c>
      <c r="B1068" s="193">
        <v>40000383</v>
      </c>
      <c r="C1068" s="192">
        <v>1</v>
      </c>
      <c r="D1068" s="193" t="s">
        <v>56</v>
      </c>
      <c r="E1068" s="198">
        <v>45111</v>
      </c>
      <c r="F1068" s="193" t="s">
        <v>4680</v>
      </c>
      <c r="G1068" s="192"/>
      <c r="H1068" s="192"/>
      <c r="I1068" s="192"/>
      <c r="J1068" s="192"/>
      <c r="K1068" s="192"/>
      <c r="L1068" s="192"/>
      <c r="M1068" s="192"/>
      <c r="N1068" s="192"/>
      <c r="O1068" s="192"/>
      <c r="P1068" s="199" t="s">
        <v>5646</v>
      </c>
      <c r="Q1068" s="192"/>
      <c r="R1068" s="192"/>
      <c r="S1068" s="192"/>
      <c r="T1068" s="192"/>
      <c r="U1068" s="192"/>
      <c r="V1068" s="192"/>
      <c r="W1068" s="192"/>
      <c r="X1068" s="192"/>
      <c r="Y1068" s="192"/>
      <c r="Z1068" s="192"/>
      <c r="AA1068" s="192"/>
    </row>
    <row r="1069" spans="1:27">
      <c r="A1069" s="192">
        <v>1068</v>
      </c>
      <c r="B1069" s="193">
        <v>40000385</v>
      </c>
      <c r="C1069" s="192">
        <v>1</v>
      </c>
      <c r="D1069" s="193" t="s">
        <v>56</v>
      </c>
      <c r="E1069" s="198">
        <v>45111</v>
      </c>
      <c r="F1069" s="193" t="s">
        <v>4680</v>
      </c>
      <c r="G1069" s="192"/>
      <c r="H1069" s="192"/>
      <c r="I1069" s="192"/>
      <c r="J1069" s="192"/>
      <c r="K1069" s="192"/>
      <c r="L1069" s="192"/>
      <c r="M1069" s="192"/>
      <c r="N1069" s="192"/>
      <c r="O1069" s="192"/>
      <c r="P1069" s="199" t="s">
        <v>5205</v>
      </c>
      <c r="Q1069" s="192"/>
      <c r="R1069" s="192"/>
      <c r="S1069" s="192"/>
      <c r="T1069" s="192"/>
      <c r="U1069" s="192"/>
      <c r="V1069" s="192"/>
      <c r="W1069" s="192"/>
      <c r="X1069" s="192"/>
      <c r="Y1069" s="192"/>
      <c r="Z1069" s="192"/>
      <c r="AA1069" s="192"/>
    </row>
    <row r="1070" spans="1:27" ht="43.2">
      <c r="A1070" s="192">
        <v>1069</v>
      </c>
      <c r="B1070" s="193">
        <v>40000396</v>
      </c>
      <c r="C1070" s="192">
        <v>4</v>
      </c>
      <c r="D1070" s="193" t="s">
        <v>51</v>
      </c>
      <c r="E1070" s="198">
        <v>45111</v>
      </c>
      <c r="F1070" s="193" t="s">
        <v>4679</v>
      </c>
      <c r="G1070" s="192"/>
      <c r="H1070" s="192"/>
      <c r="I1070" s="192"/>
      <c r="J1070" s="192"/>
      <c r="K1070" s="192"/>
      <c r="L1070" s="192"/>
      <c r="M1070" s="192"/>
      <c r="N1070" s="192"/>
      <c r="O1070" s="192"/>
      <c r="P1070" s="199" t="s">
        <v>4152</v>
      </c>
      <c r="Q1070" s="192"/>
      <c r="R1070" s="192"/>
      <c r="S1070" s="192"/>
      <c r="T1070" s="192"/>
      <c r="U1070" s="192"/>
      <c r="V1070" s="192"/>
      <c r="W1070" s="192"/>
      <c r="X1070" s="192"/>
      <c r="Y1070" s="192"/>
      <c r="Z1070" s="192"/>
      <c r="AA1070" s="192"/>
    </row>
    <row r="1071" spans="1:27">
      <c r="A1071" s="192">
        <v>1070</v>
      </c>
      <c r="B1071" s="193">
        <v>11515</v>
      </c>
      <c r="C1071" s="192">
        <v>5</v>
      </c>
      <c r="D1071" s="193" t="s">
        <v>51</v>
      </c>
      <c r="E1071" s="198">
        <v>45109</v>
      </c>
      <c r="F1071" s="193" t="s">
        <v>4679</v>
      </c>
      <c r="G1071" s="192"/>
      <c r="H1071" s="192"/>
      <c r="I1071" s="192"/>
      <c r="J1071" s="192"/>
      <c r="K1071" s="192"/>
      <c r="L1071" s="192"/>
      <c r="M1071" s="192"/>
      <c r="N1071" s="192"/>
      <c r="O1071" s="192"/>
      <c r="P1071" s="199" t="s">
        <v>4153</v>
      </c>
      <c r="Q1071" s="192"/>
      <c r="R1071" s="192"/>
      <c r="S1071" s="192"/>
      <c r="T1071" s="192"/>
      <c r="U1071" s="192"/>
      <c r="V1071" s="192"/>
      <c r="W1071" s="192"/>
      <c r="X1071" s="192"/>
      <c r="Y1071" s="192"/>
      <c r="Z1071" s="192"/>
      <c r="AA1071" s="192"/>
    </row>
    <row r="1072" spans="1:27">
      <c r="A1072" s="192">
        <v>1071</v>
      </c>
      <c r="B1072" s="193">
        <v>11583</v>
      </c>
      <c r="C1072" s="192">
        <v>1</v>
      </c>
      <c r="D1072" s="193" t="s">
        <v>51</v>
      </c>
      <c r="E1072" s="198">
        <v>45109</v>
      </c>
      <c r="F1072" s="193" t="s">
        <v>4679</v>
      </c>
      <c r="G1072" s="192"/>
      <c r="H1072" s="192"/>
      <c r="I1072" s="192"/>
      <c r="J1072" s="192"/>
      <c r="K1072" s="192"/>
      <c r="L1072" s="192"/>
      <c r="M1072" s="192"/>
      <c r="N1072" s="192"/>
      <c r="O1072" s="192"/>
      <c r="P1072" s="199" t="s">
        <v>4154</v>
      </c>
      <c r="Q1072" s="192"/>
      <c r="R1072" s="192"/>
      <c r="S1072" s="192"/>
      <c r="T1072" s="192"/>
      <c r="U1072" s="192"/>
      <c r="V1072" s="192"/>
      <c r="W1072" s="192"/>
      <c r="X1072" s="192"/>
      <c r="Y1072" s="192"/>
      <c r="Z1072" s="192"/>
      <c r="AA1072" s="192"/>
    </row>
    <row r="1073" spans="1:27">
      <c r="A1073" s="192">
        <v>1072</v>
      </c>
      <c r="B1073" s="193">
        <v>11712</v>
      </c>
      <c r="C1073" s="192">
        <v>5</v>
      </c>
      <c r="D1073" s="193" t="s">
        <v>51</v>
      </c>
      <c r="E1073" s="198">
        <v>45109</v>
      </c>
      <c r="F1073" s="193" t="s">
        <v>4679</v>
      </c>
      <c r="G1073" s="192"/>
      <c r="H1073" s="192"/>
      <c r="I1073" s="192"/>
      <c r="J1073" s="192"/>
      <c r="K1073" s="192"/>
      <c r="L1073" s="192"/>
      <c r="M1073" s="192"/>
      <c r="N1073" s="192"/>
      <c r="O1073" s="192"/>
      <c r="P1073" s="199" t="s">
        <v>4155</v>
      </c>
      <c r="Q1073" s="192"/>
      <c r="R1073" s="192"/>
      <c r="S1073" s="192"/>
      <c r="T1073" s="192"/>
      <c r="U1073" s="192"/>
      <c r="V1073" s="192"/>
      <c r="W1073" s="192"/>
      <c r="X1073" s="192"/>
      <c r="Y1073" s="192"/>
      <c r="Z1073" s="192"/>
      <c r="AA1073" s="192"/>
    </row>
    <row r="1074" spans="1:27" ht="28.8">
      <c r="A1074" s="192">
        <v>1073</v>
      </c>
      <c r="B1074" s="193">
        <v>11717</v>
      </c>
      <c r="C1074" s="192">
        <v>4</v>
      </c>
      <c r="D1074" s="193" t="s">
        <v>56</v>
      </c>
      <c r="E1074" s="198">
        <v>45109</v>
      </c>
      <c r="F1074" s="193" t="s">
        <v>4679</v>
      </c>
      <c r="G1074" s="192"/>
      <c r="H1074" s="192"/>
      <c r="I1074" s="192"/>
      <c r="J1074" s="192"/>
      <c r="K1074" s="192"/>
      <c r="L1074" s="192"/>
      <c r="M1074" s="192"/>
      <c r="N1074" s="192"/>
      <c r="O1074" s="192"/>
      <c r="P1074" s="199" t="s">
        <v>4156</v>
      </c>
      <c r="Q1074" s="192"/>
      <c r="R1074" s="192"/>
      <c r="S1074" s="192"/>
      <c r="T1074" s="192"/>
      <c r="U1074" s="192"/>
      <c r="V1074" s="192"/>
      <c r="W1074" s="192"/>
      <c r="X1074" s="192"/>
      <c r="Y1074" s="192"/>
      <c r="Z1074" s="192"/>
      <c r="AA1074" s="192"/>
    </row>
    <row r="1075" spans="1:27" ht="28.8">
      <c r="A1075" s="192">
        <v>1074</v>
      </c>
      <c r="B1075" s="193">
        <v>11732</v>
      </c>
      <c r="C1075" s="192">
        <v>4</v>
      </c>
      <c r="D1075" s="193" t="s">
        <v>51</v>
      </c>
      <c r="E1075" s="198">
        <v>45108</v>
      </c>
      <c r="F1075" s="193" t="s">
        <v>4679</v>
      </c>
      <c r="G1075" s="192"/>
      <c r="H1075" s="192"/>
      <c r="I1075" s="192"/>
      <c r="J1075" s="192"/>
      <c r="K1075" s="192"/>
      <c r="L1075" s="192"/>
      <c r="M1075" s="192"/>
      <c r="N1075" s="192"/>
      <c r="O1075" s="192"/>
      <c r="P1075" s="199" t="s">
        <v>4157</v>
      </c>
      <c r="Q1075" s="192"/>
      <c r="R1075" s="192"/>
      <c r="S1075" s="192"/>
      <c r="T1075" s="192"/>
      <c r="U1075" s="192"/>
      <c r="V1075" s="192"/>
      <c r="W1075" s="192"/>
      <c r="X1075" s="192"/>
      <c r="Y1075" s="192"/>
      <c r="Z1075" s="192"/>
      <c r="AA1075" s="192"/>
    </row>
    <row r="1076" spans="1:27" ht="43.2">
      <c r="A1076" s="192">
        <v>1075</v>
      </c>
      <c r="B1076" s="193">
        <v>104038377</v>
      </c>
      <c r="C1076" s="192">
        <v>2</v>
      </c>
      <c r="D1076" s="193" t="s">
        <v>56</v>
      </c>
      <c r="E1076" s="198">
        <v>45108</v>
      </c>
      <c r="F1076" s="193" t="s">
        <v>4679</v>
      </c>
      <c r="G1076" s="192"/>
      <c r="H1076" s="192"/>
      <c r="I1076" s="192"/>
      <c r="J1076" s="192"/>
      <c r="K1076" s="192"/>
      <c r="L1076" s="192"/>
      <c r="M1076" s="192"/>
      <c r="N1076" s="192"/>
      <c r="O1076" s="192"/>
      <c r="P1076" s="199" t="s">
        <v>4158</v>
      </c>
      <c r="Q1076" s="192"/>
      <c r="R1076" s="192"/>
      <c r="S1076" s="192"/>
      <c r="T1076" s="192"/>
      <c r="U1076" s="192"/>
      <c r="V1076" s="192"/>
      <c r="W1076" s="192"/>
      <c r="X1076" s="192"/>
      <c r="Y1076" s="192"/>
      <c r="Z1076" s="192"/>
      <c r="AA1076" s="192"/>
    </row>
    <row r="1077" spans="1:27" ht="28.8">
      <c r="A1077" s="192">
        <v>1076</v>
      </c>
      <c r="B1077" s="193">
        <v>126954395</v>
      </c>
      <c r="C1077" s="192">
        <v>5</v>
      </c>
      <c r="D1077" s="193" t="s">
        <v>51</v>
      </c>
      <c r="E1077" s="198">
        <v>45108</v>
      </c>
      <c r="F1077" s="193" t="s">
        <v>4680</v>
      </c>
      <c r="G1077" s="192"/>
      <c r="H1077" s="192"/>
      <c r="I1077" s="192"/>
      <c r="J1077" s="192"/>
      <c r="K1077" s="192"/>
      <c r="L1077" s="192"/>
      <c r="M1077" s="192"/>
      <c r="N1077" s="192"/>
      <c r="O1077" s="192"/>
      <c r="P1077" s="199" t="s">
        <v>4159</v>
      </c>
      <c r="Q1077" s="192"/>
      <c r="R1077" s="192"/>
      <c r="S1077" s="192"/>
      <c r="T1077" s="192"/>
      <c r="U1077" s="192"/>
      <c r="V1077" s="192"/>
      <c r="W1077" s="192"/>
      <c r="X1077" s="192"/>
      <c r="Y1077" s="192"/>
      <c r="Z1077" s="192"/>
      <c r="AA1077" s="192"/>
    </row>
    <row r="1078" spans="1:27" ht="28.8">
      <c r="A1078" s="192">
        <v>1077</v>
      </c>
      <c r="B1078" s="193">
        <v>129293916</v>
      </c>
      <c r="C1078" s="192">
        <v>2</v>
      </c>
      <c r="D1078" s="193" t="s">
        <v>56</v>
      </c>
      <c r="E1078" s="198">
        <v>45108</v>
      </c>
      <c r="F1078" s="193" t="s">
        <v>4680</v>
      </c>
      <c r="G1078" s="192"/>
      <c r="H1078" s="192"/>
      <c r="I1078" s="192"/>
      <c r="J1078" s="192"/>
      <c r="K1078" s="192"/>
      <c r="L1078" s="192"/>
      <c r="M1078" s="192"/>
      <c r="N1078" s="192"/>
      <c r="O1078" s="192"/>
      <c r="P1078" s="199" t="s">
        <v>4160</v>
      </c>
      <c r="Q1078" s="192"/>
      <c r="R1078" s="192"/>
      <c r="S1078" s="192"/>
      <c r="T1078" s="192"/>
      <c r="U1078" s="192"/>
      <c r="V1078" s="192"/>
      <c r="W1078" s="192"/>
      <c r="X1078" s="192"/>
      <c r="Y1078" s="192"/>
      <c r="Z1078" s="192"/>
      <c r="AA1078" s="192"/>
    </row>
    <row r="1079" spans="1:27" ht="86.4">
      <c r="A1079" s="192">
        <v>1078</v>
      </c>
      <c r="B1079" s="193">
        <v>129698809</v>
      </c>
      <c r="C1079" s="192">
        <v>5</v>
      </c>
      <c r="D1079" s="193" t="s">
        <v>56</v>
      </c>
      <c r="E1079" s="198">
        <v>45108</v>
      </c>
      <c r="F1079" s="193" t="s">
        <v>4679</v>
      </c>
      <c r="G1079" s="192"/>
      <c r="H1079" s="192"/>
      <c r="I1079" s="192"/>
      <c r="J1079" s="192"/>
      <c r="K1079" s="192"/>
      <c r="L1079" s="192"/>
      <c r="M1079" s="192"/>
      <c r="N1079" s="192"/>
      <c r="O1079" s="192"/>
      <c r="P1079" s="199" t="s">
        <v>4161</v>
      </c>
      <c r="Q1079" s="192"/>
      <c r="R1079" s="192"/>
      <c r="S1079" s="192"/>
      <c r="T1079" s="192"/>
      <c r="U1079" s="192"/>
      <c r="V1079" s="192"/>
      <c r="W1079" s="192"/>
      <c r="X1079" s="192"/>
      <c r="Y1079" s="192"/>
      <c r="Z1079" s="192"/>
      <c r="AA1079" s="192"/>
    </row>
    <row r="1080" spans="1:27" ht="57.6">
      <c r="A1080" s="192">
        <v>1079</v>
      </c>
      <c r="B1080" s="193">
        <v>129833331</v>
      </c>
      <c r="C1080" s="192">
        <v>4</v>
      </c>
      <c r="D1080" s="193" t="s">
        <v>51</v>
      </c>
      <c r="E1080" s="198">
        <v>45108</v>
      </c>
      <c r="F1080" s="193" t="s">
        <v>4679</v>
      </c>
      <c r="G1080" s="192"/>
      <c r="H1080" s="192"/>
      <c r="I1080" s="192"/>
      <c r="J1080" s="192"/>
      <c r="K1080" s="192"/>
      <c r="L1080" s="192"/>
      <c r="M1080" s="192"/>
      <c r="N1080" s="192"/>
      <c r="O1080" s="192"/>
      <c r="P1080" s="199" t="s">
        <v>5647</v>
      </c>
      <c r="Q1080" s="192"/>
      <c r="R1080" s="192"/>
      <c r="S1080" s="192"/>
      <c r="T1080" s="192"/>
      <c r="U1080" s="192"/>
      <c r="V1080" s="192"/>
      <c r="W1080" s="192"/>
      <c r="X1080" s="192"/>
      <c r="Y1080" s="192"/>
      <c r="Z1080" s="192"/>
      <c r="AA1080" s="192"/>
    </row>
    <row r="1081" spans="1:27" ht="28.8">
      <c r="A1081" s="192">
        <v>1080</v>
      </c>
      <c r="B1081" s="193">
        <v>130695273</v>
      </c>
      <c r="C1081" s="192">
        <v>5</v>
      </c>
      <c r="D1081" s="193" t="s">
        <v>56</v>
      </c>
      <c r="E1081" s="198">
        <v>45108</v>
      </c>
      <c r="F1081" s="193" t="s">
        <v>4682</v>
      </c>
      <c r="G1081" s="192"/>
      <c r="H1081" s="192"/>
      <c r="I1081" s="192"/>
      <c r="J1081" s="192"/>
      <c r="K1081" s="192"/>
      <c r="L1081" s="192"/>
      <c r="M1081" s="192"/>
      <c r="N1081" s="192"/>
      <c r="O1081" s="192"/>
      <c r="P1081" s="199" t="s">
        <v>4162</v>
      </c>
      <c r="Q1081" s="192"/>
      <c r="R1081" s="192"/>
      <c r="S1081" s="192"/>
      <c r="T1081" s="192"/>
      <c r="U1081" s="192"/>
      <c r="V1081" s="192"/>
      <c r="W1081" s="192"/>
      <c r="X1081" s="192"/>
      <c r="Y1081" s="192"/>
      <c r="Z1081" s="192"/>
      <c r="AA1081" s="192"/>
    </row>
    <row r="1082" spans="1:27" ht="28.8">
      <c r="A1082" s="192">
        <v>1081</v>
      </c>
      <c r="B1082" s="193">
        <v>130767387</v>
      </c>
      <c r="C1082" s="192">
        <v>4</v>
      </c>
      <c r="D1082" s="193" t="s">
        <v>56</v>
      </c>
      <c r="E1082" s="198">
        <v>45108</v>
      </c>
      <c r="F1082" s="193" t="s">
        <v>4680</v>
      </c>
      <c r="G1082" s="192"/>
      <c r="H1082" s="192"/>
      <c r="I1082" s="192"/>
      <c r="J1082" s="192"/>
      <c r="K1082" s="192"/>
      <c r="L1082" s="192"/>
      <c r="M1082" s="192"/>
      <c r="N1082" s="192"/>
      <c r="O1082" s="192"/>
      <c r="P1082" s="199" t="s">
        <v>4163</v>
      </c>
      <c r="Q1082" s="192"/>
      <c r="R1082" s="192"/>
      <c r="S1082" s="192"/>
      <c r="T1082" s="192"/>
      <c r="U1082" s="192"/>
      <c r="V1082" s="192"/>
      <c r="W1082" s="192"/>
      <c r="X1082" s="192"/>
      <c r="Y1082" s="192"/>
      <c r="Z1082" s="192"/>
      <c r="AA1082" s="192"/>
    </row>
    <row r="1083" spans="1:27">
      <c r="A1083" s="192">
        <v>1082</v>
      </c>
      <c r="B1083" s="193">
        <v>130949266</v>
      </c>
      <c r="C1083" s="192">
        <v>3</v>
      </c>
      <c r="D1083" s="193" t="s">
        <v>56</v>
      </c>
      <c r="E1083" s="198">
        <v>45108</v>
      </c>
      <c r="F1083" s="193" t="s">
        <v>4680</v>
      </c>
      <c r="G1083" s="192"/>
      <c r="H1083" s="192"/>
      <c r="I1083" s="192"/>
      <c r="J1083" s="192"/>
      <c r="K1083" s="192"/>
      <c r="L1083" s="192"/>
      <c r="M1083" s="192"/>
      <c r="N1083" s="192"/>
      <c r="O1083" s="192"/>
      <c r="P1083" s="199" t="s">
        <v>4164</v>
      </c>
      <c r="Q1083" s="192"/>
      <c r="R1083" s="192"/>
      <c r="S1083" s="192"/>
      <c r="T1083" s="192"/>
      <c r="U1083" s="192"/>
      <c r="V1083" s="192"/>
      <c r="W1083" s="192"/>
      <c r="X1083" s="192"/>
      <c r="Y1083" s="192"/>
      <c r="Z1083" s="192"/>
      <c r="AA1083" s="192"/>
    </row>
    <row r="1084" spans="1:27" ht="72">
      <c r="A1084" s="192">
        <v>1083</v>
      </c>
      <c r="B1084" s="193">
        <v>130949266</v>
      </c>
      <c r="C1084" s="192">
        <v>2</v>
      </c>
      <c r="D1084" s="193" t="s">
        <v>56</v>
      </c>
      <c r="E1084" s="198">
        <v>45108</v>
      </c>
      <c r="F1084" s="193" t="s">
        <v>4680</v>
      </c>
      <c r="G1084" s="192"/>
      <c r="H1084" s="192"/>
      <c r="I1084" s="192"/>
      <c r="J1084" s="192"/>
      <c r="K1084" s="192"/>
      <c r="L1084" s="192"/>
      <c r="M1084" s="192"/>
      <c r="N1084" s="192"/>
      <c r="O1084" s="192"/>
      <c r="P1084" s="199" t="s">
        <v>5206</v>
      </c>
      <c r="Q1084" s="192"/>
      <c r="R1084" s="192"/>
      <c r="S1084" s="192"/>
      <c r="T1084" s="192"/>
      <c r="U1084" s="192"/>
      <c r="V1084" s="192"/>
      <c r="W1084" s="192"/>
      <c r="X1084" s="192"/>
      <c r="Y1084" s="192"/>
      <c r="Z1084" s="192"/>
      <c r="AA1084" s="192"/>
    </row>
    <row r="1085" spans="1:27" ht="43.2">
      <c r="A1085" s="192">
        <v>1084</v>
      </c>
      <c r="B1085" s="193">
        <v>131106049</v>
      </c>
      <c r="C1085" s="192">
        <v>3</v>
      </c>
      <c r="D1085" s="193" t="s">
        <v>56</v>
      </c>
      <c r="E1085" s="198">
        <v>45108</v>
      </c>
      <c r="F1085" s="193" t="s">
        <v>4679</v>
      </c>
      <c r="G1085" s="192"/>
      <c r="H1085" s="192"/>
      <c r="I1085" s="192"/>
      <c r="J1085" s="192"/>
      <c r="K1085" s="192"/>
      <c r="L1085" s="192"/>
      <c r="M1085" s="192"/>
      <c r="N1085" s="192"/>
      <c r="O1085" s="192"/>
      <c r="P1085" s="199" t="s">
        <v>5207</v>
      </c>
      <c r="Q1085" s="192"/>
      <c r="R1085" s="192"/>
      <c r="S1085" s="192"/>
      <c r="T1085" s="192"/>
      <c r="U1085" s="192"/>
      <c r="V1085" s="192"/>
      <c r="W1085" s="192"/>
      <c r="X1085" s="192"/>
      <c r="Y1085" s="192"/>
      <c r="Z1085" s="192"/>
      <c r="AA1085" s="192"/>
    </row>
    <row r="1086" spans="1:27" ht="28.8">
      <c r="A1086" s="192">
        <v>1085</v>
      </c>
      <c r="B1086" s="193">
        <v>131543530</v>
      </c>
      <c r="C1086" s="192">
        <v>4</v>
      </c>
      <c r="D1086" s="193" t="s">
        <v>51</v>
      </c>
      <c r="E1086" s="198">
        <v>45108</v>
      </c>
      <c r="F1086" s="193" t="s">
        <v>4679</v>
      </c>
      <c r="G1086" s="192"/>
      <c r="H1086" s="192"/>
      <c r="I1086" s="192"/>
      <c r="J1086" s="192"/>
      <c r="K1086" s="192"/>
      <c r="L1086" s="192"/>
      <c r="M1086" s="192"/>
      <c r="N1086" s="192"/>
      <c r="O1086" s="192"/>
      <c r="P1086" s="199" t="s">
        <v>4165</v>
      </c>
      <c r="Q1086" s="192"/>
      <c r="R1086" s="192"/>
      <c r="S1086" s="192"/>
      <c r="T1086" s="192"/>
      <c r="U1086" s="192"/>
      <c r="V1086" s="192"/>
      <c r="W1086" s="192"/>
      <c r="X1086" s="192"/>
      <c r="Y1086" s="192"/>
      <c r="Z1086" s="192"/>
      <c r="AA1086" s="192"/>
    </row>
    <row r="1087" spans="1:27">
      <c r="A1087" s="192">
        <v>1086</v>
      </c>
      <c r="B1087" s="193">
        <v>131710089</v>
      </c>
      <c r="C1087" s="192">
        <v>1</v>
      </c>
      <c r="D1087" s="193" t="s">
        <v>56</v>
      </c>
      <c r="E1087" s="198">
        <v>45108</v>
      </c>
      <c r="F1087" s="193" t="s">
        <v>4686</v>
      </c>
      <c r="G1087" s="192"/>
      <c r="H1087" s="192"/>
      <c r="I1087" s="192"/>
      <c r="J1087" s="192"/>
      <c r="K1087" s="192"/>
      <c r="L1087" s="192"/>
      <c r="M1087" s="192"/>
      <c r="N1087" s="192"/>
      <c r="O1087" s="192"/>
      <c r="P1087" s="199" t="s">
        <v>4166</v>
      </c>
      <c r="Q1087" s="192"/>
      <c r="R1087" s="192"/>
      <c r="S1087" s="192"/>
      <c r="T1087" s="192"/>
      <c r="U1087" s="192"/>
      <c r="V1087" s="192"/>
      <c r="W1087" s="192"/>
      <c r="X1087" s="192"/>
      <c r="Y1087" s="192"/>
      <c r="Z1087" s="192"/>
      <c r="AA1087" s="192"/>
    </row>
    <row r="1088" spans="1:27" ht="28.8">
      <c r="A1088" s="192">
        <v>1087</v>
      </c>
      <c r="B1088" s="193">
        <v>131758997</v>
      </c>
      <c r="C1088" s="192">
        <v>1</v>
      </c>
      <c r="D1088" s="193" t="s">
        <v>51</v>
      </c>
      <c r="E1088" s="198">
        <v>45108</v>
      </c>
      <c r="F1088" s="193" t="s">
        <v>4680</v>
      </c>
      <c r="G1088" s="192"/>
      <c r="H1088" s="192"/>
      <c r="I1088" s="192"/>
      <c r="J1088" s="192"/>
      <c r="K1088" s="192"/>
      <c r="L1088" s="192"/>
      <c r="M1088" s="192"/>
      <c r="N1088" s="192"/>
      <c r="O1088" s="192"/>
      <c r="P1088" s="199" t="s">
        <v>4167</v>
      </c>
      <c r="Q1088" s="192"/>
      <c r="R1088" s="192"/>
      <c r="S1088" s="192"/>
      <c r="T1088" s="192"/>
      <c r="U1088" s="192"/>
      <c r="V1088" s="192"/>
      <c r="W1088" s="192"/>
      <c r="X1088" s="192"/>
      <c r="Y1088" s="192"/>
      <c r="Z1088" s="192"/>
      <c r="AA1088" s="192"/>
    </row>
    <row r="1089" spans="1:27" ht="28.8">
      <c r="A1089" s="192">
        <v>1088</v>
      </c>
      <c r="B1089" s="193">
        <v>132027517</v>
      </c>
      <c r="C1089" s="192">
        <v>4</v>
      </c>
      <c r="D1089" s="193" t="s">
        <v>56</v>
      </c>
      <c r="E1089" s="198">
        <v>45108</v>
      </c>
      <c r="F1089" s="193" t="s">
        <v>4680</v>
      </c>
      <c r="G1089" s="192"/>
      <c r="H1089" s="192"/>
      <c r="I1089" s="192"/>
      <c r="J1089" s="192"/>
      <c r="K1089" s="192"/>
      <c r="L1089" s="192"/>
      <c r="M1089" s="192"/>
      <c r="N1089" s="192"/>
      <c r="O1089" s="192"/>
      <c r="P1089" s="199" t="s">
        <v>4168</v>
      </c>
      <c r="Q1089" s="192"/>
      <c r="R1089" s="192"/>
      <c r="S1089" s="192"/>
      <c r="T1089" s="192"/>
      <c r="U1089" s="192"/>
      <c r="V1089" s="192"/>
      <c r="W1089" s="192"/>
      <c r="X1089" s="192"/>
      <c r="Y1089" s="192"/>
      <c r="Z1089" s="192"/>
      <c r="AA1089" s="192"/>
    </row>
    <row r="1090" spans="1:27">
      <c r="A1090" s="192">
        <v>1089</v>
      </c>
      <c r="B1090" s="193">
        <v>132027533</v>
      </c>
      <c r="C1090" s="192">
        <v>4</v>
      </c>
      <c r="D1090" s="193" t="s">
        <v>56</v>
      </c>
      <c r="E1090" s="198">
        <v>45108</v>
      </c>
      <c r="F1090" s="193" t="s">
        <v>4679</v>
      </c>
      <c r="G1090" s="192"/>
      <c r="H1090" s="192"/>
      <c r="I1090" s="192"/>
      <c r="J1090" s="192"/>
      <c r="K1090" s="192"/>
      <c r="L1090" s="192"/>
      <c r="M1090" s="192"/>
      <c r="N1090" s="192"/>
      <c r="O1090" s="192"/>
      <c r="P1090" s="199" t="s">
        <v>4169</v>
      </c>
      <c r="Q1090" s="192"/>
      <c r="R1090" s="192"/>
      <c r="S1090" s="192"/>
      <c r="T1090" s="192"/>
      <c r="U1090" s="192"/>
      <c r="V1090" s="192"/>
      <c r="W1090" s="192"/>
      <c r="X1090" s="192"/>
      <c r="Y1090" s="192"/>
      <c r="Z1090" s="192"/>
      <c r="AA1090" s="192"/>
    </row>
    <row r="1091" spans="1:27" ht="28.8">
      <c r="A1091" s="192">
        <v>1090</v>
      </c>
      <c r="B1091" s="193">
        <v>132098948</v>
      </c>
      <c r="C1091" s="192">
        <v>4</v>
      </c>
      <c r="D1091" s="193" t="s">
        <v>51</v>
      </c>
      <c r="E1091" s="198">
        <v>45108</v>
      </c>
      <c r="F1091" s="193" t="s">
        <v>4680</v>
      </c>
      <c r="G1091" s="192"/>
      <c r="H1091" s="192"/>
      <c r="I1091" s="192"/>
      <c r="J1091" s="192"/>
      <c r="K1091" s="192"/>
      <c r="L1091" s="192"/>
      <c r="M1091" s="192"/>
      <c r="N1091" s="192"/>
      <c r="O1091" s="192"/>
      <c r="P1091" s="199" t="s">
        <v>4170</v>
      </c>
      <c r="Q1091" s="192"/>
      <c r="R1091" s="192"/>
      <c r="S1091" s="192"/>
      <c r="T1091" s="192"/>
      <c r="U1091" s="192"/>
      <c r="V1091" s="192"/>
      <c r="W1091" s="192"/>
      <c r="X1091" s="192"/>
      <c r="Y1091" s="192"/>
      <c r="Z1091" s="192"/>
      <c r="AA1091" s="192"/>
    </row>
    <row r="1092" spans="1:27" ht="28.8">
      <c r="A1092" s="192">
        <v>1091</v>
      </c>
      <c r="B1092" s="193">
        <v>132098948</v>
      </c>
      <c r="C1092" s="192">
        <v>1</v>
      </c>
      <c r="D1092" s="193" t="s">
        <v>56</v>
      </c>
      <c r="E1092" s="198">
        <v>45108</v>
      </c>
      <c r="F1092" s="193" t="s">
        <v>4680</v>
      </c>
      <c r="G1092" s="192"/>
      <c r="H1092" s="192"/>
      <c r="I1092" s="192"/>
      <c r="J1092" s="192"/>
      <c r="K1092" s="192"/>
      <c r="L1092" s="192"/>
      <c r="M1092" s="192"/>
      <c r="N1092" s="192"/>
      <c r="O1092" s="192"/>
      <c r="P1092" s="199" t="s">
        <v>5208</v>
      </c>
      <c r="Q1092" s="192"/>
      <c r="R1092" s="192"/>
      <c r="S1092" s="192"/>
      <c r="T1092" s="192"/>
      <c r="U1092" s="192"/>
      <c r="V1092" s="192"/>
      <c r="W1092" s="192"/>
      <c r="X1092" s="192"/>
      <c r="Y1092" s="192"/>
      <c r="Z1092" s="192"/>
      <c r="AA1092" s="192"/>
    </row>
    <row r="1093" spans="1:27">
      <c r="A1093" s="192">
        <v>1092</v>
      </c>
      <c r="B1093" s="193">
        <v>132098948</v>
      </c>
      <c r="C1093" s="192">
        <v>3</v>
      </c>
      <c r="D1093" s="193" t="s">
        <v>56</v>
      </c>
      <c r="E1093" s="198">
        <v>45108</v>
      </c>
      <c r="F1093" s="193" t="s">
        <v>4680</v>
      </c>
      <c r="G1093" s="192"/>
      <c r="H1093" s="192"/>
      <c r="I1093" s="192"/>
      <c r="J1093" s="192"/>
      <c r="K1093" s="192"/>
      <c r="L1093" s="192"/>
      <c r="M1093" s="192"/>
      <c r="N1093" s="192"/>
      <c r="O1093" s="192"/>
      <c r="P1093" s="199" t="s">
        <v>4171</v>
      </c>
      <c r="Q1093" s="192"/>
      <c r="R1093" s="192"/>
      <c r="S1093" s="192"/>
      <c r="T1093" s="192"/>
      <c r="U1093" s="192"/>
      <c r="V1093" s="192"/>
      <c r="W1093" s="192"/>
      <c r="X1093" s="192"/>
      <c r="Y1093" s="192"/>
      <c r="Z1093" s="192"/>
      <c r="AA1093" s="192"/>
    </row>
    <row r="1094" spans="1:27" ht="28.8">
      <c r="A1094" s="192">
        <v>1093</v>
      </c>
      <c r="B1094" s="193">
        <v>132098948</v>
      </c>
      <c r="C1094" s="192">
        <v>3</v>
      </c>
      <c r="D1094" s="193" t="s">
        <v>56</v>
      </c>
      <c r="E1094" s="198">
        <v>45108</v>
      </c>
      <c r="F1094" s="193" t="s">
        <v>4680</v>
      </c>
      <c r="G1094" s="192"/>
      <c r="H1094" s="192"/>
      <c r="I1094" s="192"/>
      <c r="J1094" s="192"/>
      <c r="K1094" s="192"/>
      <c r="L1094" s="192"/>
      <c r="M1094" s="192"/>
      <c r="N1094" s="192"/>
      <c r="O1094" s="192"/>
      <c r="P1094" s="199" t="s">
        <v>4172</v>
      </c>
      <c r="Q1094" s="192"/>
      <c r="R1094" s="192"/>
      <c r="S1094" s="192"/>
      <c r="T1094" s="192"/>
      <c r="U1094" s="192"/>
      <c r="V1094" s="192"/>
      <c r="W1094" s="192"/>
      <c r="X1094" s="192"/>
      <c r="Y1094" s="192"/>
      <c r="Z1094" s="192"/>
      <c r="AA1094" s="192"/>
    </row>
    <row r="1095" spans="1:27">
      <c r="A1095" s="192">
        <v>1094</v>
      </c>
      <c r="B1095" s="193">
        <v>135825446</v>
      </c>
      <c r="C1095" s="192">
        <v>3</v>
      </c>
      <c r="D1095" s="193" t="s">
        <v>51</v>
      </c>
      <c r="E1095" s="198">
        <v>45108</v>
      </c>
      <c r="F1095" s="193" t="s">
        <v>4680</v>
      </c>
      <c r="G1095" s="192"/>
      <c r="H1095" s="192"/>
      <c r="I1095" s="192"/>
      <c r="J1095" s="192"/>
      <c r="K1095" s="192"/>
      <c r="L1095" s="192"/>
      <c r="M1095" s="192"/>
      <c r="N1095" s="192"/>
      <c r="O1095" s="192"/>
      <c r="P1095" s="199" t="s">
        <v>4173</v>
      </c>
      <c r="Q1095" s="192"/>
      <c r="R1095" s="192"/>
      <c r="S1095" s="192"/>
      <c r="T1095" s="192"/>
      <c r="U1095" s="192"/>
      <c r="V1095" s="192"/>
      <c r="W1095" s="192"/>
      <c r="X1095" s="192"/>
      <c r="Y1095" s="192"/>
      <c r="Z1095" s="192"/>
      <c r="AA1095" s="192"/>
    </row>
    <row r="1096" spans="1:27">
      <c r="A1096" s="192">
        <v>1095</v>
      </c>
      <c r="B1096" s="193">
        <v>136293685</v>
      </c>
      <c r="C1096" s="192">
        <v>4</v>
      </c>
      <c r="D1096" s="193" t="s">
        <v>51</v>
      </c>
      <c r="E1096" s="198">
        <v>45108</v>
      </c>
      <c r="F1096" s="193" t="s">
        <v>4680</v>
      </c>
      <c r="G1096" s="192"/>
      <c r="H1096" s="192"/>
      <c r="I1096" s="192"/>
      <c r="J1096" s="192"/>
      <c r="K1096" s="192"/>
      <c r="L1096" s="192"/>
      <c r="M1096" s="192"/>
      <c r="N1096" s="192"/>
      <c r="O1096" s="192"/>
      <c r="P1096" s="199" t="s">
        <v>4174</v>
      </c>
      <c r="Q1096" s="192"/>
      <c r="R1096" s="192"/>
      <c r="S1096" s="192"/>
      <c r="T1096" s="192"/>
      <c r="U1096" s="192"/>
      <c r="V1096" s="192"/>
      <c r="W1096" s="192"/>
      <c r="X1096" s="192"/>
      <c r="Y1096" s="192"/>
      <c r="Z1096" s="192"/>
      <c r="AA1096" s="192"/>
    </row>
    <row r="1097" spans="1:27" ht="43.2">
      <c r="A1097" s="192">
        <v>1096</v>
      </c>
      <c r="B1097" s="193">
        <v>136293685</v>
      </c>
      <c r="C1097" s="192">
        <v>4</v>
      </c>
      <c r="D1097" s="193" t="s">
        <v>51</v>
      </c>
      <c r="E1097" s="198">
        <v>45108</v>
      </c>
      <c r="F1097" s="193" t="s">
        <v>4680</v>
      </c>
      <c r="G1097" s="192"/>
      <c r="H1097" s="192"/>
      <c r="I1097" s="192"/>
      <c r="J1097" s="192"/>
      <c r="K1097" s="192"/>
      <c r="L1097" s="192"/>
      <c r="M1097" s="192"/>
      <c r="N1097" s="192"/>
      <c r="O1097" s="192"/>
      <c r="P1097" s="199" t="s">
        <v>4175</v>
      </c>
      <c r="Q1097" s="192"/>
      <c r="R1097" s="192"/>
      <c r="S1097" s="192"/>
      <c r="T1097" s="192"/>
      <c r="U1097" s="192"/>
      <c r="V1097" s="192"/>
      <c r="W1097" s="192"/>
      <c r="X1097" s="192"/>
      <c r="Y1097" s="192"/>
      <c r="Z1097" s="192"/>
      <c r="AA1097" s="192"/>
    </row>
    <row r="1098" spans="1:27" ht="57.6">
      <c r="A1098" s="192">
        <v>1097</v>
      </c>
      <c r="B1098" s="193">
        <v>20000655</v>
      </c>
      <c r="C1098" s="192">
        <v>1</v>
      </c>
      <c r="D1098" s="193" t="s">
        <v>56</v>
      </c>
      <c r="E1098" s="198">
        <v>45108</v>
      </c>
      <c r="F1098" s="193" t="s">
        <v>4681</v>
      </c>
      <c r="G1098" s="192"/>
      <c r="H1098" s="192"/>
      <c r="I1098" s="192"/>
      <c r="J1098" s="192"/>
      <c r="K1098" s="192"/>
      <c r="L1098" s="192"/>
      <c r="M1098" s="192"/>
      <c r="N1098" s="192"/>
      <c r="O1098" s="192"/>
      <c r="P1098" s="199" t="s">
        <v>5209</v>
      </c>
      <c r="Q1098" s="192"/>
      <c r="R1098" s="192"/>
      <c r="S1098" s="192"/>
      <c r="T1098" s="192"/>
      <c r="U1098" s="192"/>
      <c r="V1098" s="192"/>
      <c r="W1098" s="192"/>
      <c r="X1098" s="192"/>
      <c r="Y1098" s="192"/>
      <c r="Z1098" s="192"/>
      <c r="AA1098" s="192"/>
    </row>
    <row r="1099" spans="1:27">
      <c r="A1099" s="192">
        <v>1098</v>
      </c>
      <c r="B1099" s="193">
        <v>130949266</v>
      </c>
      <c r="C1099" s="192">
        <v>4</v>
      </c>
      <c r="D1099" s="193" t="s">
        <v>51</v>
      </c>
      <c r="E1099" s="198">
        <v>45118</v>
      </c>
      <c r="F1099" s="193" t="s">
        <v>4680</v>
      </c>
      <c r="G1099" s="192"/>
      <c r="H1099" s="192"/>
      <c r="I1099" s="192"/>
      <c r="J1099" s="192"/>
      <c r="K1099" s="192"/>
      <c r="L1099" s="192"/>
      <c r="M1099" s="192"/>
      <c r="N1099" s="192"/>
      <c r="O1099" s="192"/>
      <c r="P1099" s="199" t="s">
        <v>4176</v>
      </c>
      <c r="Q1099" s="192"/>
      <c r="R1099" s="192"/>
      <c r="S1099" s="192"/>
      <c r="T1099" s="192"/>
      <c r="U1099" s="192"/>
      <c r="V1099" s="192"/>
      <c r="W1099" s="192"/>
      <c r="X1099" s="192"/>
      <c r="Y1099" s="192"/>
      <c r="Z1099" s="192"/>
      <c r="AA1099" s="192"/>
    </row>
    <row r="1100" spans="1:27">
      <c r="A1100" s="192">
        <v>1099</v>
      </c>
      <c r="B1100" s="193">
        <v>132595455</v>
      </c>
      <c r="C1100" s="192">
        <v>4</v>
      </c>
      <c r="D1100" s="193" t="s">
        <v>51</v>
      </c>
      <c r="E1100" s="198">
        <v>45118</v>
      </c>
      <c r="F1100" s="193" t="s">
        <v>4682</v>
      </c>
      <c r="G1100" s="192"/>
      <c r="H1100" s="192"/>
      <c r="I1100" s="192"/>
      <c r="J1100" s="192"/>
      <c r="K1100" s="192"/>
      <c r="L1100" s="192"/>
      <c r="M1100" s="192"/>
      <c r="N1100" s="192"/>
      <c r="O1100" s="192"/>
      <c r="P1100" s="199" t="s">
        <v>4177</v>
      </c>
      <c r="Q1100" s="192"/>
      <c r="R1100" s="192"/>
      <c r="S1100" s="192"/>
      <c r="T1100" s="192"/>
      <c r="U1100" s="192"/>
      <c r="V1100" s="192"/>
      <c r="W1100" s="192"/>
      <c r="X1100" s="192"/>
      <c r="Y1100" s="192"/>
      <c r="Z1100" s="192"/>
      <c r="AA1100" s="192"/>
    </row>
    <row r="1101" spans="1:27" ht="28.8">
      <c r="A1101" s="192">
        <v>1100</v>
      </c>
      <c r="B1101" s="193">
        <v>133171769</v>
      </c>
      <c r="C1101" s="192">
        <v>3</v>
      </c>
      <c r="D1101" s="193" t="s">
        <v>51</v>
      </c>
      <c r="E1101" s="198">
        <v>45118</v>
      </c>
      <c r="F1101" s="193" t="s">
        <v>4679</v>
      </c>
      <c r="G1101" s="192"/>
      <c r="H1101" s="192"/>
      <c r="I1101" s="192"/>
      <c r="J1101" s="192"/>
      <c r="K1101" s="192"/>
      <c r="L1101" s="192"/>
      <c r="M1101" s="192"/>
      <c r="N1101" s="192"/>
      <c r="O1101" s="192"/>
      <c r="P1101" s="199" t="s">
        <v>5210</v>
      </c>
      <c r="Q1101" s="192"/>
      <c r="R1101" s="192"/>
      <c r="S1101" s="192"/>
      <c r="T1101" s="192"/>
      <c r="U1101" s="192"/>
      <c r="V1101" s="192"/>
      <c r="W1101" s="192"/>
      <c r="X1101" s="192"/>
      <c r="Y1101" s="192"/>
      <c r="Z1101" s="192"/>
      <c r="AA1101" s="192"/>
    </row>
    <row r="1102" spans="1:27">
      <c r="A1102" s="192">
        <v>1101</v>
      </c>
      <c r="B1102" s="193">
        <v>133297747</v>
      </c>
      <c r="C1102" s="192">
        <v>3</v>
      </c>
      <c r="D1102" s="193" t="s">
        <v>56</v>
      </c>
      <c r="E1102" s="198">
        <v>45118</v>
      </c>
      <c r="F1102" s="193" t="s">
        <v>4682</v>
      </c>
      <c r="G1102" s="192"/>
      <c r="H1102" s="192"/>
      <c r="I1102" s="192"/>
      <c r="J1102" s="192"/>
      <c r="K1102" s="192"/>
      <c r="L1102" s="192"/>
      <c r="M1102" s="192"/>
      <c r="N1102" s="192"/>
      <c r="O1102" s="192"/>
      <c r="P1102" s="199" t="s">
        <v>4178</v>
      </c>
      <c r="Q1102" s="192"/>
      <c r="R1102" s="192"/>
      <c r="S1102" s="192"/>
      <c r="T1102" s="192"/>
      <c r="U1102" s="192"/>
      <c r="V1102" s="192"/>
      <c r="W1102" s="192"/>
      <c r="X1102" s="192"/>
      <c r="Y1102" s="192"/>
      <c r="Z1102" s="192"/>
      <c r="AA1102" s="192"/>
    </row>
    <row r="1103" spans="1:27">
      <c r="A1103" s="192">
        <v>1102</v>
      </c>
      <c r="B1103" s="193">
        <v>135523553</v>
      </c>
      <c r="C1103" s="192">
        <v>5</v>
      </c>
      <c r="D1103" s="193" t="s">
        <v>51</v>
      </c>
      <c r="E1103" s="198">
        <v>45118</v>
      </c>
      <c r="F1103" s="193" t="s">
        <v>4686</v>
      </c>
      <c r="G1103" s="192"/>
      <c r="H1103" s="192"/>
      <c r="I1103" s="192"/>
      <c r="J1103" s="192"/>
      <c r="K1103" s="192"/>
      <c r="L1103" s="192"/>
      <c r="M1103" s="192"/>
      <c r="N1103" s="192"/>
      <c r="O1103" s="192"/>
      <c r="P1103" s="199" t="s">
        <v>4179</v>
      </c>
      <c r="Q1103" s="192"/>
      <c r="R1103" s="192"/>
      <c r="S1103" s="192"/>
      <c r="T1103" s="192"/>
      <c r="U1103" s="192"/>
      <c r="V1103" s="192"/>
      <c r="W1103" s="192"/>
      <c r="X1103" s="192"/>
      <c r="Y1103" s="192"/>
      <c r="Z1103" s="192"/>
      <c r="AA1103" s="192"/>
    </row>
    <row r="1104" spans="1:27" ht="28.8">
      <c r="A1104" s="192">
        <v>1103</v>
      </c>
      <c r="B1104" s="193">
        <v>135674760</v>
      </c>
      <c r="C1104" s="192">
        <v>1</v>
      </c>
      <c r="D1104" s="193" t="s">
        <v>56</v>
      </c>
      <c r="E1104" s="198">
        <v>45118</v>
      </c>
      <c r="F1104" s="193" t="s">
        <v>4681</v>
      </c>
      <c r="G1104" s="192"/>
      <c r="H1104" s="192"/>
      <c r="I1104" s="192"/>
      <c r="J1104" s="192"/>
      <c r="K1104" s="192"/>
      <c r="L1104" s="192"/>
      <c r="M1104" s="192"/>
      <c r="N1104" s="192"/>
      <c r="O1104" s="192"/>
      <c r="P1104" s="199" t="s">
        <v>4180</v>
      </c>
      <c r="Q1104" s="192"/>
      <c r="R1104" s="192"/>
      <c r="S1104" s="192"/>
      <c r="T1104" s="192"/>
      <c r="U1104" s="192"/>
      <c r="V1104" s="192"/>
      <c r="W1104" s="192"/>
      <c r="X1104" s="192"/>
      <c r="Y1104" s="192"/>
      <c r="Z1104" s="192"/>
      <c r="AA1104" s="192"/>
    </row>
    <row r="1105" spans="1:27">
      <c r="A1105" s="192">
        <v>1104</v>
      </c>
      <c r="B1105" s="193">
        <v>136293685</v>
      </c>
      <c r="C1105" s="192">
        <v>4</v>
      </c>
      <c r="D1105" s="193" t="s">
        <v>51</v>
      </c>
      <c r="E1105" s="198">
        <v>45118</v>
      </c>
      <c r="F1105" s="193" t="s">
        <v>4680</v>
      </c>
      <c r="G1105" s="192"/>
      <c r="H1105" s="192"/>
      <c r="I1105" s="192"/>
      <c r="J1105" s="192"/>
      <c r="K1105" s="192"/>
      <c r="L1105" s="192"/>
      <c r="M1105" s="192"/>
      <c r="N1105" s="192"/>
      <c r="O1105" s="192"/>
      <c r="P1105" s="199" t="s">
        <v>4181</v>
      </c>
      <c r="Q1105" s="192"/>
      <c r="R1105" s="192"/>
      <c r="S1105" s="192"/>
      <c r="T1105" s="192"/>
      <c r="U1105" s="192"/>
      <c r="V1105" s="192"/>
      <c r="W1105" s="192"/>
      <c r="X1105" s="192"/>
      <c r="Y1105" s="192"/>
      <c r="Z1105" s="192"/>
      <c r="AA1105" s="192"/>
    </row>
    <row r="1106" spans="1:27" ht="43.2">
      <c r="A1106" s="192">
        <v>1105</v>
      </c>
      <c r="B1106" s="193">
        <v>136293685</v>
      </c>
      <c r="C1106" s="192">
        <v>1</v>
      </c>
      <c r="D1106" s="193" t="s">
        <v>56</v>
      </c>
      <c r="E1106" s="198">
        <v>45118</v>
      </c>
      <c r="F1106" s="193" t="s">
        <v>4680</v>
      </c>
      <c r="G1106" s="192"/>
      <c r="H1106" s="192"/>
      <c r="I1106" s="192"/>
      <c r="J1106" s="192"/>
      <c r="K1106" s="192"/>
      <c r="L1106" s="192"/>
      <c r="M1106" s="192"/>
      <c r="N1106" s="192"/>
      <c r="O1106" s="192"/>
      <c r="P1106" s="199" t="s">
        <v>4182</v>
      </c>
      <c r="Q1106" s="192"/>
      <c r="R1106" s="192"/>
      <c r="S1106" s="192"/>
      <c r="T1106" s="192"/>
      <c r="U1106" s="192"/>
      <c r="V1106" s="192"/>
      <c r="W1106" s="192"/>
      <c r="X1106" s="192"/>
      <c r="Y1106" s="192"/>
      <c r="Z1106" s="192"/>
      <c r="AA1106" s="192"/>
    </row>
    <row r="1107" spans="1:27" ht="28.8">
      <c r="A1107" s="192">
        <v>1106</v>
      </c>
      <c r="B1107" s="193">
        <v>136293685</v>
      </c>
      <c r="C1107" s="192">
        <v>1</v>
      </c>
      <c r="D1107" s="193" t="s">
        <v>56</v>
      </c>
      <c r="E1107" s="198">
        <v>45118</v>
      </c>
      <c r="F1107" s="193" t="s">
        <v>4680</v>
      </c>
      <c r="G1107" s="192"/>
      <c r="H1107" s="192"/>
      <c r="I1107" s="192"/>
      <c r="J1107" s="192"/>
      <c r="K1107" s="192"/>
      <c r="L1107" s="192"/>
      <c r="M1107" s="192"/>
      <c r="N1107" s="192"/>
      <c r="O1107" s="192"/>
      <c r="P1107" s="199" t="s">
        <v>4183</v>
      </c>
      <c r="Q1107" s="192"/>
      <c r="R1107" s="192"/>
      <c r="S1107" s="192"/>
      <c r="T1107" s="192"/>
      <c r="U1107" s="192"/>
      <c r="V1107" s="192"/>
      <c r="W1107" s="192"/>
      <c r="X1107" s="192"/>
      <c r="Y1107" s="192"/>
      <c r="Z1107" s="192"/>
      <c r="AA1107" s="192"/>
    </row>
    <row r="1108" spans="1:27">
      <c r="A1108" s="192">
        <v>1107</v>
      </c>
      <c r="B1108" s="193">
        <v>136293685</v>
      </c>
      <c r="C1108" s="192">
        <v>3</v>
      </c>
      <c r="D1108" s="193" t="s">
        <v>56</v>
      </c>
      <c r="E1108" s="198">
        <v>45118</v>
      </c>
      <c r="F1108" s="193" t="s">
        <v>4680</v>
      </c>
      <c r="G1108" s="192"/>
      <c r="H1108" s="192"/>
      <c r="I1108" s="192"/>
      <c r="J1108" s="192"/>
      <c r="K1108" s="192"/>
      <c r="L1108" s="192"/>
      <c r="M1108" s="192"/>
      <c r="N1108" s="192"/>
      <c r="O1108" s="192"/>
      <c r="P1108" s="199" t="s">
        <v>4184</v>
      </c>
      <c r="Q1108" s="192"/>
      <c r="R1108" s="192"/>
      <c r="S1108" s="192"/>
      <c r="T1108" s="192"/>
      <c r="U1108" s="192"/>
      <c r="V1108" s="192"/>
      <c r="W1108" s="192"/>
      <c r="X1108" s="192"/>
      <c r="Y1108" s="192"/>
      <c r="Z1108" s="192"/>
      <c r="AA1108" s="192"/>
    </row>
    <row r="1109" spans="1:27" ht="28.8">
      <c r="A1109" s="192">
        <v>1108</v>
      </c>
      <c r="B1109" s="193">
        <v>136638244</v>
      </c>
      <c r="C1109" s="192">
        <v>3</v>
      </c>
      <c r="D1109" s="193" t="s">
        <v>51</v>
      </c>
      <c r="E1109" s="198">
        <v>45118</v>
      </c>
      <c r="F1109" s="193" t="s">
        <v>4680</v>
      </c>
      <c r="G1109" s="192"/>
      <c r="H1109" s="192"/>
      <c r="I1109" s="192"/>
      <c r="J1109" s="192"/>
      <c r="K1109" s="192"/>
      <c r="L1109" s="192"/>
      <c r="M1109" s="192"/>
      <c r="N1109" s="192"/>
      <c r="O1109" s="192"/>
      <c r="P1109" s="199" t="s">
        <v>4185</v>
      </c>
      <c r="Q1109" s="192"/>
      <c r="R1109" s="192"/>
      <c r="S1109" s="192"/>
      <c r="T1109" s="192"/>
      <c r="U1109" s="192"/>
      <c r="V1109" s="192"/>
      <c r="W1109" s="192"/>
      <c r="X1109" s="192"/>
      <c r="Y1109" s="192"/>
      <c r="Z1109" s="192"/>
      <c r="AA1109" s="192"/>
    </row>
    <row r="1110" spans="1:27" ht="28.8">
      <c r="A1110" s="192">
        <v>1109</v>
      </c>
      <c r="B1110" s="193">
        <v>200006729</v>
      </c>
      <c r="C1110" s="192">
        <v>3</v>
      </c>
      <c r="D1110" s="193" t="s">
        <v>56</v>
      </c>
      <c r="E1110" s="198">
        <v>45118</v>
      </c>
      <c r="F1110" s="193" t="s">
        <v>4687</v>
      </c>
      <c r="G1110" s="192"/>
      <c r="H1110" s="192"/>
      <c r="I1110" s="192"/>
      <c r="J1110" s="192"/>
      <c r="K1110" s="192"/>
      <c r="L1110" s="192"/>
      <c r="M1110" s="192"/>
      <c r="N1110" s="192"/>
      <c r="O1110" s="192"/>
      <c r="P1110" s="199" t="s">
        <v>4186</v>
      </c>
      <c r="Q1110" s="192"/>
      <c r="R1110" s="192"/>
      <c r="S1110" s="192"/>
      <c r="T1110" s="192"/>
      <c r="U1110" s="192"/>
      <c r="V1110" s="192"/>
      <c r="W1110" s="192"/>
      <c r="X1110" s="192"/>
      <c r="Y1110" s="192"/>
      <c r="Z1110" s="192"/>
      <c r="AA1110" s="192"/>
    </row>
    <row r="1111" spans="1:27" ht="57.6">
      <c r="A1111" s="192">
        <v>1110</v>
      </c>
      <c r="B1111" s="193">
        <v>20000712</v>
      </c>
      <c r="C1111" s="192">
        <v>5</v>
      </c>
      <c r="D1111" s="193" t="s">
        <v>56</v>
      </c>
      <c r="E1111" s="198">
        <v>45118</v>
      </c>
      <c r="F1111" s="193" t="s">
        <v>4679</v>
      </c>
      <c r="G1111" s="192"/>
      <c r="H1111" s="192"/>
      <c r="I1111" s="192"/>
      <c r="J1111" s="192"/>
      <c r="K1111" s="192"/>
      <c r="L1111" s="192"/>
      <c r="M1111" s="192"/>
      <c r="N1111" s="192"/>
      <c r="O1111" s="192"/>
      <c r="P1111" s="199" t="s">
        <v>5211</v>
      </c>
      <c r="Q1111" s="192"/>
      <c r="R1111" s="192"/>
      <c r="S1111" s="192"/>
      <c r="T1111" s="192"/>
      <c r="U1111" s="192"/>
      <c r="V1111" s="192"/>
      <c r="W1111" s="192"/>
      <c r="X1111" s="192"/>
      <c r="Y1111" s="192"/>
      <c r="Z1111" s="192"/>
      <c r="AA1111" s="192"/>
    </row>
    <row r="1112" spans="1:27">
      <c r="A1112" s="192">
        <v>1111</v>
      </c>
      <c r="B1112" s="193">
        <v>20000849</v>
      </c>
      <c r="C1112" s="192">
        <v>4</v>
      </c>
      <c r="D1112" s="193" t="s">
        <v>56</v>
      </c>
      <c r="E1112" s="198">
        <v>45118</v>
      </c>
      <c r="F1112" s="193" t="s">
        <v>4679</v>
      </c>
      <c r="G1112" s="192"/>
      <c r="H1112" s="192"/>
      <c r="I1112" s="192"/>
      <c r="J1112" s="192"/>
      <c r="K1112" s="192"/>
      <c r="L1112" s="192"/>
      <c r="M1112" s="192"/>
      <c r="N1112" s="192"/>
      <c r="O1112" s="192"/>
      <c r="P1112" s="199" t="s">
        <v>4187</v>
      </c>
      <c r="Q1112" s="192"/>
      <c r="R1112" s="192"/>
      <c r="S1112" s="192"/>
      <c r="T1112" s="192"/>
      <c r="U1112" s="192"/>
      <c r="V1112" s="192"/>
      <c r="W1112" s="192"/>
      <c r="X1112" s="192"/>
      <c r="Y1112" s="192"/>
      <c r="Z1112" s="192"/>
      <c r="AA1112" s="192"/>
    </row>
    <row r="1113" spans="1:27">
      <c r="A1113" s="192">
        <v>1112</v>
      </c>
      <c r="B1113" s="193">
        <v>20000852</v>
      </c>
      <c r="C1113" s="192">
        <v>3</v>
      </c>
      <c r="D1113" s="193" t="s">
        <v>56</v>
      </c>
      <c r="E1113" s="198">
        <v>45118</v>
      </c>
      <c r="F1113" s="193" t="s">
        <v>4679</v>
      </c>
      <c r="G1113" s="192"/>
      <c r="H1113" s="192"/>
      <c r="I1113" s="192"/>
      <c r="J1113" s="192"/>
      <c r="K1113" s="192"/>
      <c r="L1113" s="192"/>
      <c r="M1113" s="192"/>
      <c r="N1113" s="192"/>
      <c r="O1113" s="192"/>
      <c r="P1113" s="199" t="s">
        <v>4188</v>
      </c>
      <c r="Q1113" s="192"/>
      <c r="R1113" s="192"/>
      <c r="S1113" s="192"/>
      <c r="T1113" s="192"/>
      <c r="U1113" s="192"/>
      <c r="V1113" s="192"/>
      <c r="W1113" s="192"/>
      <c r="X1113" s="192"/>
      <c r="Y1113" s="192"/>
      <c r="Z1113" s="192"/>
      <c r="AA1113" s="192"/>
    </row>
    <row r="1114" spans="1:27">
      <c r="A1114" s="192">
        <v>1113</v>
      </c>
      <c r="B1114" s="193">
        <v>20000852</v>
      </c>
      <c r="C1114" s="192">
        <v>3</v>
      </c>
      <c r="D1114" s="193" t="s">
        <v>56</v>
      </c>
      <c r="E1114" s="198">
        <v>45118</v>
      </c>
      <c r="F1114" s="193" t="s">
        <v>4679</v>
      </c>
      <c r="G1114" s="192"/>
      <c r="H1114" s="192"/>
      <c r="I1114" s="192"/>
      <c r="J1114" s="192"/>
      <c r="K1114" s="192"/>
      <c r="L1114" s="192"/>
      <c r="M1114" s="192"/>
      <c r="N1114" s="192"/>
      <c r="O1114" s="192"/>
      <c r="P1114" s="199" t="s">
        <v>4189</v>
      </c>
      <c r="Q1114" s="192"/>
      <c r="R1114" s="192"/>
      <c r="S1114" s="192"/>
      <c r="T1114" s="192"/>
      <c r="U1114" s="192"/>
      <c r="V1114" s="192"/>
      <c r="W1114" s="192"/>
      <c r="X1114" s="192"/>
      <c r="Y1114" s="192"/>
      <c r="Z1114" s="192"/>
      <c r="AA1114" s="192"/>
    </row>
    <row r="1115" spans="1:27" ht="43.2">
      <c r="A1115" s="192">
        <v>1114</v>
      </c>
      <c r="B1115" s="193">
        <v>200541490</v>
      </c>
      <c r="C1115" s="192">
        <v>1</v>
      </c>
      <c r="D1115" s="193" t="s">
        <v>56</v>
      </c>
      <c r="E1115" s="198">
        <v>45118</v>
      </c>
      <c r="F1115" s="193" t="s">
        <v>4682</v>
      </c>
      <c r="G1115" s="192"/>
      <c r="H1115" s="192"/>
      <c r="I1115" s="192"/>
      <c r="J1115" s="192"/>
      <c r="K1115" s="192"/>
      <c r="L1115" s="192"/>
      <c r="M1115" s="192"/>
      <c r="N1115" s="192"/>
      <c r="O1115" s="192"/>
      <c r="P1115" s="199" t="s">
        <v>5212</v>
      </c>
      <c r="Q1115" s="192"/>
      <c r="R1115" s="192"/>
      <c r="S1115" s="192"/>
      <c r="T1115" s="192"/>
      <c r="U1115" s="192"/>
      <c r="V1115" s="192"/>
      <c r="W1115" s="192"/>
      <c r="X1115" s="192"/>
      <c r="Y1115" s="192"/>
      <c r="Z1115" s="192"/>
      <c r="AA1115" s="192"/>
    </row>
    <row r="1116" spans="1:27" ht="43.2">
      <c r="A1116" s="192">
        <v>1115</v>
      </c>
      <c r="B1116" s="193">
        <v>200563487</v>
      </c>
      <c r="C1116" s="192">
        <v>2</v>
      </c>
      <c r="D1116" s="193" t="s">
        <v>56</v>
      </c>
      <c r="E1116" s="198">
        <v>45118</v>
      </c>
      <c r="F1116" s="193" t="s">
        <v>4681</v>
      </c>
      <c r="G1116" s="192"/>
      <c r="H1116" s="192"/>
      <c r="I1116" s="192"/>
      <c r="J1116" s="192"/>
      <c r="K1116" s="192"/>
      <c r="L1116" s="192"/>
      <c r="M1116" s="192"/>
      <c r="N1116" s="192"/>
      <c r="O1116" s="192"/>
      <c r="P1116" s="199" t="s">
        <v>4190</v>
      </c>
      <c r="Q1116" s="192"/>
      <c r="R1116" s="192"/>
      <c r="S1116" s="192"/>
      <c r="T1116" s="192"/>
      <c r="U1116" s="192"/>
      <c r="V1116" s="192"/>
      <c r="W1116" s="192"/>
      <c r="X1116" s="192"/>
      <c r="Y1116" s="192"/>
      <c r="Z1116" s="192"/>
      <c r="AA1116" s="192"/>
    </row>
    <row r="1117" spans="1:27" ht="28.8">
      <c r="A1117" s="192">
        <v>1116</v>
      </c>
      <c r="B1117" s="193">
        <v>200802953</v>
      </c>
      <c r="C1117" s="192">
        <v>4</v>
      </c>
      <c r="D1117" s="193" t="s">
        <v>56</v>
      </c>
      <c r="E1117" s="198">
        <v>45118</v>
      </c>
      <c r="F1117" s="193" t="s">
        <v>4679</v>
      </c>
      <c r="G1117" s="192"/>
      <c r="H1117" s="192"/>
      <c r="I1117" s="192"/>
      <c r="J1117" s="192"/>
      <c r="K1117" s="192"/>
      <c r="L1117" s="192"/>
      <c r="M1117" s="192"/>
      <c r="N1117" s="192"/>
      <c r="O1117" s="192"/>
      <c r="P1117" s="199" t="s">
        <v>5213</v>
      </c>
      <c r="Q1117" s="192"/>
      <c r="R1117" s="192"/>
      <c r="S1117" s="192"/>
      <c r="T1117" s="192"/>
      <c r="U1117" s="192"/>
      <c r="V1117" s="192"/>
      <c r="W1117" s="192"/>
      <c r="X1117" s="192"/>
      <c r="Y1117" s="192"/>
      <c r="Z1117" s="192"/>
      <c r="AA1117" s="192"/>
    </row>
    <row r="1118" spans="1:27">
      <c r="A1118" s="192">
        <v>1117</v>
      </c>
      <c r="B1118" s="193">
        <v>200802956</v>
      </c>
      <c r="C1118" s="192">
        <v>5</v>
      </c>
      <c r="D1118" s="193" t="s">
        <v>51</v>
      </c>
      <c r="E1118" s="198">
        <v>45118</v>
      </c>
      <c r="F1118" s="193" t="s">
        <v>4679</v>
      </c>
      <c r="G1118" s="192"/>
      <c r="H1118" s="192"/>
      <c r="I1118" s="192"/>
      <c r="J1118" s="192"/>
      <c r="K1118" s="192"/>
      <c r="L1118" s="192"/>
      <c r="M1118" s="192"/>
      <c r="N1118" s="192"/>
      <c r="O1118" s="192"/>
      <c r="P1118" s="199" t="s">
        <v>4191</v>
      </c>
      <c r="Q1118" s="192"/>
      <c r="R1118" s="192"/>
      <c r="S1118" s="192"/>
      <c r="T1118" s="192"/>
      <c r="U1118" s="192"/>
      <c r="V1118" s="192"/>
      <c r="W1118" s="192"/>
      <c r="X1118" s="192"/>
      <c r="Y1118" s="192"/>
      <c r="Z1118" s="192"/>
      <c r="AA1118" s="192"/>
    </row>
    <row r="1119" spans="1:27" ht="57.6">
      <c r="A1119" s="192">
        <v>1118</v>
      </c>
      <c r="B1119" s="193">
        <v>200802959</v>
      </c>
      <c r="C1119" s="192">
        <v>2</v>
      </c>
      <c r="D1119" s="193" t="s">
        <v>56</v>
      </c>
      <c r="E1119" s="198">
        <v>45118</v>
      </c>
      <c r="F1119" s="193" t="s">
        <v>4679</v>
      </c>
      <c r="G1119" s="192"/>
      <c r="H1119" s="192"/>
      <c r="I1119" s="192"/>
      <c r="J1119" s="192"/>
      <c r="K1119" s="192"/>
      <c r="L1119" s="192"/>
      <c r="M1119" s="192"/>
      <c r="N1119" s="192"/>
      <c r="O1119" s="192"/>
      <c r="P1119" s="199" t="s">
        <v>4192</v>
      </c>
      <c r="Q1119" s="192"/>
      <c r="R1119" s="192"/>
      <c r="S1119" s="192"/>
      <c r="T1119" s="192"/>
      <c r="U1119" s="192"/>
      <c r="V1119" s="192"/>
      <c r="W1119" s="192"/>
      <c r="X1119" s="192"/>
      <c r="Y1119" s="192"/>
      <c r="Z1119" s="192"/>
      <c r="AA1119" s="192"/>
    </row>
    <row r="1120" spans="1:27" ht="43.2">
      <c r="A1120" s="192">
        <v>1119</v>
      </c>
      <c r="B1120" s="193">
        <v>200802959</v>
      </c>
      <c r="C1120" s="192">
        <v>5</v>
      </c>
      <c r="D1120" s="193" t="s">
        <v>51</v>
      </c>
      <c r="E1120" s="198">
        <v>45118</v>
      </c>
      <c r="F1120" s="193" t="s">
        <v>4679</v>
      </c>
      <c r="G1120" s="192"/>
      <c r="H1120" s="192"/>
      <c r="I1120" s="192"/>
      <c r="J1120" s="192"/>
      <c r="K1120" s="192"/>
      <c r="L1120" s="192"/>
      <c r="M1120" s="192"/>
      <c r="N1120" s="192"/>
      <c r="O1120" s="192"/>
      <c r="P1120" s="199" t="s">
        <v>4193</v>
      </c>
      <c r="Q1120" s="192"/>
      <c r="R1120" s="192"/>
      <c r="S1120" s="192"/>
      <c r="T1120" s="192"/>
      <c r="U1120" s="192"/>
      <c r="V1120" s="192"/>
      <c r="W1120" s="192"/>
      <c r="X1120" s="192"/>
      <c r="Y1120" s="192"/>
      <c r="Z1120" s="192"/>
      <c r="AA1120" s="192"/>
    </row>
    <row r="1121" spans="1:27">
      <c r="A1121" s="192">
        <v>1120</v>
      </c>
      <c r="B1121" s="193">
        <v>200827237</v>
      </c>
      <c r="C1121" s="192">
        <v>4</v>
      </c>
      <c r="D1121" s="193" t="s">
        <v>51</v>
      </c>
      <c r="E1121" s="198">
        <v>45118</v>
      </c>
      <c r="F1121" s="193" t="s">
        <v>4679</v>
      </c>
      <c r="G1121" s="192"/>
      <c r="H1121" s="192"/>
      <c r="I1121" s="192"/>
      <c r="J1121" s="192"/>
      <c r="K1121" s="192"/>
      <c r="L1121" s="192"/>
      <c r="M1121" s="192"/>
      <c r="N1121" s="192"/>
      <c r="O1121" s="192"/>
      <c r="P1121" s="199" t="s">
        <v>4194</v>
      </c>
      <c r="Q1121" s="192"/>
      <c r="R1121" s="192"/>
      <c r="S1121" s="192"/>
      <c r="T1121" s="192"/>
      <c r="U1121" s="192"/>
      <c r="V1121" s="192"/>
      <c r="W1121" s="192"/>
      <c r="X1121" s="192"/>
      <c r="Y1121" s="192"/>
      <c r="Z1121" s="192"/>
      <c r="AA1121" s="192"/>
    </row>
    <row r="1122" spans="1:27">
      <c r="A1122" s="192">
        <v>1121</v>
      </c>
      <c r="B1122" s="193">
        <v>40000382</v>
      </c>
      <c r="C1122" s="192">
        <v>3</v>
      </c>
      <c r="D1122" s="193" t="s">
        <v>51</v>
      </c>
      <c r="E1122" s="198">
        <v>45118</v>
      </c>
      <c r="F1122" s="193" t="s">
        <v>4679</v>
      </c>
      <c r="G1122" s="192"/>
      <c r="H1122" s="192"/>
      <c r="I1122" s="192"/>
      <c r="J1122" s="192"/>
      <c r="K1122" s="192"/>
      <c r="L1122" s="192"/>
      <c r="M1122" s="192"/>
      <c r="N1122" s="192"/>
      <c r="O1122" s="192"/>
      <c r="P1122" s="199" t="s">
        <v>4195</v>
      </c>
      <c r="Q1122" s="192"/>
      <c r="R1122" s="192"/>
      <c r="S1122" s="192"/>
      <c r="T1122" s="192"/>
      <c r="U1122" s="192"/>
      <c r="V1122" s="192"/>
      <c r="W1122" s="192"/>
      <c r="X1122" s="192"/>
      <c r="Y1122" s="192"/>
      <c r="Z1122" s="192"/>
      <c r="AA1122" s="192"/>
    </row>
    <row r="1123" spans="1:27">
      <c r="A1123" s="192">
        <v>1122</v>
      </c>
      <c r="B1123" s="193">
        <v>40000392</v>
      </c>
      <c r="C1123" s="192">
        <v>3</v>
      </c>
      <c r="D1123" s="193" t="s">
        <v>51</v>
      </c>
      <c r="E1123" s="198">
        <v>45118</v>
      </c>
      <c r="F1123" s="193" t="s">
        <v>4680</v>
      </c>
      <c r="G1123" s="192"/>
      <c r="H1123" s="192"/>
      <c r="I1123" s="192"/>
      <c r="J1123" s="192"/>
      <c r="K1123" s="192"/>
      <c r="L1123" s="192"/>
      <c r="M1123" s="192"/>
      <c r="N1123" s="192"/>
      <c r="O1123" s="192"/>
      <c r="P1123" s="199" t="s">
        <v>4196</v>
      </c>
      <c r="Q1123" s="192"/>
      <c r="R1123" s="192"/>
      <c r="S1123" s="192"/>
      <c r="T1123" s="192"/>
      <c r="U1123" s="192"/>
      <c r="V1123" s="192"/>
      <c r="W1123" s="192"/>
      <c r="X1123" s="192"/>
      <c r="Y1123" s="192"/>
      <c r="Z1123" s="192"/>
      <c r="AA1123" s="192"/>
    </row>
    <row r="1124" spans="1:27" ht="28.8">
      <c r="A1124" s="192">
        <v>1123</v>
      </c>
      <c r="B1124" s="193">
        <v>60000035</v>
      </c>
      <c r="C1124" s="192">
        <v>5</v>
      </c>
      <c r="D1124" s="193" t="s">
        <v>51</v>
      </c>
      <c r="E1124" s="198">
        <v>45118</v>
      </c>
      <c r="F1124" s="193" t="s">
        <v>4679</v>
      </c>
      <c r="G1124" s="192"/>
      <c r="H1124" s="192"/>
      <c r="I1124" s="192"/>
      <c r="J1124" s="192"/>
      <c r="K1124" s="192"/>
      <c r="L1124" s="192"/>
      <c r="M1124" s="192"/>
      <c r="N1124" s="192"/>
      <c r="O1124" s="192"/>
      <c r="P1124" s="199" t="s">
        <v>4197</v>
      </c>
      <c r="Q1124" s="192"/>
      <c r="R1124" s="192"/>
      <c r="S1124" s="192"/>
      <c r="T1124" s="192"/>
      <c r="U1124" s="192"/>
      <c r="V1124" s="192"/>
      <c r="W1124" s="192"/>
      <c r="X1124" s="192"/>
      <c r="Y1124" s="192"/>
      <c r="Z1124" s="192"/>
      <c r="AA1124" s="192"/>
    </row>
    <row r="1125" spans="1:27" ht="28.8">
      <c r="A1125" s="192">
        <v>1124</v>
      </c>
      <c r="B1125" s="193">
        <v>60000075</v>
      </c>
      <c r="C1125" s="192">
        <v>4</v>
      </c>
      <c r="D1125" s="193" t="s">
        <v>51</v>
      </c>
      <c r="E1125" s="198">
        <v>45118</v>
      </c>
      <c r="F1125" s="193" t="s">
        <v>4679</v>
      </c>
      <c r="G1125" s="192"/>
      <c r="H1125" s="192"/>
      <c r="I1125" s="192"/>
      <c r="J1125" s="192"/>
      <c r="K1125" s="192"/>
      <c r="L1125" s="192"/>
      <c r="M1125" s="192"/>
      <c r="N1125" s="192"/>
      <c r="O1125" s="192"/>
      <c r="P1125" s="199" t="s">
        <v>4198</v>
      </c>
      <c r="Q1125" s="192"/>
      <c r="R1125" s="192"/>
      <c r="S1125" s="192"/>
      <c r="T1125" s="192"/>
      <c r="U1125" s="192"/>
      <c r="V1125" s="192"/>
      <c r="W1125" s="192"/>
      <c r="X1125" s="192"/>
      <c r="Y1125" s="192"/>
      <c r="Z1125" s="192"/>
      <c r="AA1125" s="192"/>
    </row>
    <row r="1126" spans="1:27" ht="28.8">
      <c r="A1126" s="192">
        <v>1125</v>
      </c>
      <c r="B1126" s="193">
        <v>61000015</v>
      </c>
      <c r="C1126" s="192">
        <v>1</v>
      </c>
      <c r="D1126" s="193" t="s">
        <v>56</v>
      </c>
      <c r="E1126" s="198">
        <v>45118</v>
      </c>
      <c r="F1126" s="193" t="s">
        <v>4681</v>
      </c>
      <c r="G1126" s="192"/>
      <c r="H1126" s="192"/>
      <c r="I1126" s="192"/>
      <c r="J1126" s="192"/>
      <c r="K1126" s="192"/>
      <c r="L1126" s="192"/>
      <c r="M1126" s="192"/>
      <c r="N1126" s="192"/>
      <c r="O1126" s="192"/>
      <c r="P1126" s="199" t="s">
        <v>5214</v>
      </c>
      <c r="Q1126" s="192"/>
      <c r="R1126" s="192"/>
      <c r="S1126" s="192"/>
      <c r="T1126" s="192"/>
      <c r="U1126" s="192"/>
      <c r="V1126" s="192"/>
      <c r="W1126" s="192"/>
      <c r="X1126" s="192"/>
      <c r="Y1126" s="192"/>
      <c r="Z1126" s="192"/>
      <c r="AA1126" s="192"/>
    </row>
    <row r="1127" spans="1:27" ht="28.8">
      <c r="A1127" s="192">
        <v>1126</v>
      </c>
      <c r="B1127" s="193">
        <v>61000028</v>
      </c>
      <c r="C1127" s="192">
        <v>5</v>
      </c>
      <c r="D1127" s="193" t="s">
        <v>51</v>
      </c>
      <c r="E1127" s="198">
        <v>45118</v>
      </c>
      <c r="F1127" s="193" t="s">
        <v>4679</v>
      </c>
      <c r="G1127" s="192"/>
      <c r="H1127" s="192"/>
      <c r="I1127" s="192"/>
      <c r="J1127" s="192"/>
      <c r="K1127" s="192"/>
      <c r="L1127" s="192"/>
      <c r="M1127" s="192"/>
      <c r="N1127" s="192"/>
      <c r="O1127" s="192"/>
      <c r="P1127" s="199" t="s">
        <v>4199</v>
      </c>
      <c r="Q1127" s="192"/>
      <c r="R1127" s="192"/>
      <c r="S1127" s="192"/>
      <c r="T1127" s="192"/>
      <c r="U1127" s="192"/>
      <c r="V1127" s="192"/>
      <c r="W1127" s="192"/>
      <c r="X1127" s="192"/>
      <c r="Y1127" s="192"/>
      <c r="Z1127" s="192"/>
      <c r="AA1127" s="192"/>
    </row>
    <row r="1128" spans="1:27" ht="86.4">
      <c r="A1128" s="192">
        <v>1127</v>
      </c>
      <c r="B1128" s="193">
        <v>71000349</v>
      </c>
      <c r="C1128" s="192">
        <v>3</v>
      </c>
      <c r="D1128" s="193" t="s">
        <v>56</v>
      </c>
      <c r="E1128" s="198">
        <v>45118</v>
      </c>
      <c r="F1128" s="193" t="s">
        <v>4680</v>
      </c>
      <c r="G1128" s="192"/>
      <c r="H1128" s="192"/>
      <c r="I1128" s="192"/>
      <c r="J1128" s="192"/>
      <c r="K1128" s="192"/>
      <c r="L1128" s="192"/>
      <c r="M1128" s="192"/>
      <c r="N1128" s="192"/>
      <c r="O1128" s="192"/>
      <c r="P1128" s="199" t="s">
        <v>4200</v>
      </c>
      <c r="Q1128" s="192"/>
      <c r="R1128" s="192"/>
      <c r="S1128" s="192"/>
      <c r="T1128" s="192"/>
      <c r="U1128" s="192"/>
      <c r="V1128" s="192"/>
      <c r="W1128" s="192"/>
      <c r="X1128" s="192"/>
      <c r="Y1128" s="192"/>
      <c r="Z1128" s="192"/>
      <c r="AA1128" s="192"/>
    </row>
    <row r="1129" spans="1:27">
      <c r="A1129" s="192">
        <v>1128</v>
      </c>
      <c r="B1129" s="193">
        <v>72000000</v>
      </c>
      <c r="C1129" s="192">
        <v>4</v>
      </c>
      <c r="D1129" s="193" t="s">
        <v>51</v>
      </c>
      <c r="E1129" s="198">
        <v>45118</v>
      </c>
      <c r="F1129" s="193" t="s">
        <v>4679</v>
      </c>
      <c r="G1129" s="192"/>
      <c r="H1129" s="192"/>
      <c r="I1129" s="192"/>
      <c r="J1129" s="192"/>
      <c r="K1129" s="192"/>
      <c r="L1129" s="192"/>
      <c r="M1129" s="192"/>
      <c r="N1129" s="192"/>
      <c r="O1129" s="192"/>
      <c r="P1129" s="199" t="s">
        <v>4201</v>
      </c>
      <c r="Q1129" s="192"/>
      <c r="R1129" s="192"/>
      <c r="S1129" s="192"/>
      <c r="T1129" s="192"/>
      <c r="U1129" s="192"/>
      <c r="V1129" s="192"/>
      <c r="W1129" s="192"/>
      <c r="X1129" s="192"/>
      <c r="Y1129" s="192"/>
      <c r="Z1129" s="192"/>
      <c r="AA1129" s="192"/>
    </row>
    <row r="1130" spans="1:27">
      <c r="A1130" s="192">
        <v>1129</v>
      </c>
      <c r="B1130" s="193">
        <v>72000000</v>
      </c>
      <c r="C1130" s="192">
        <v>4</v>
      </c>
      <c r="D1130" s="193" t="s">
        <v>51</v>
      </c>
      <c r="E1130" s="198">
        <v>45118</v>
      </c>
      <c r="F1130" s="193" t="s">
        <v>4679</v>
      </c>
      <c r="G1130" s="192"/>
      <c r="H1130" s="192"/>
      <c r="I1130" s="192"/>
      <c r="J1130" s="192"/>
      <c r="K1130" s="192"/>
      <c r="L1130" s="192"/>
      <c r="M1130" s="192"/>
      <c r="N1130" s="192"/>
      <c r="O1130" s="192"/>
      <c r="P1130" s="199" t="s">
        <v>4202</v>
      </c>
      <c r="Q1130" s="192"/>
      <c r="R1130" s="192"/>
      <c r="S1130" s="192"/>
      <c r="T1130" s="192"/>
      <c r="U1130" s="192"/>
      <c r="V1130" s="192"/>
      <c r="W1130" s="192"/>
      <c r="X1130" s="192"/>
      <c r="Y1130" s="192"/>
      <c r="Z1130" s="192"/>
      <c r="AA1130" s="192"/>
    </row>
    <row r="1131" spans="1:27" ht="28.8">
      <c r="A1131" s="192">
        <v>1130</v>
      </c>
      <c r="B1131" s="193">
        <v>72000070</v>
      </c>
      <c r="C1131" s="192">
        <v>3</v>
      </c>
      <c r="D1131" s="193" t="s">
        <v>56</v>
      </c>
      <c r="E1131" s="198">
        <v>45118</v>
      </c>
      <c r="F1131" s="193" t="s">
        <v>4679</v>
      </c>
      <c r="G1131" s="192"/>
      <c r="H1131" s="192"/>
      <c r="I1131" s="192"/>
      <c r="J1131" s="192"/>
      <c r="K1131" s="192"/>
      <c r="L1131" s="192"/>
      <c r="M1131" s="192"/>
      <c r="N1131" s="192"/>
      <c r="O1131" s="192"/>
      <c r="P1131" s="199" t="s">
        <v>4203</v>
      </c>
      <c r="Q1131" s="192"/>
      <c r="R1131" s="192"/>
      <c r="S1131" s="192"/>
      <c r="T1131" s="192"/>
      <c r="U1131" s="192"/>
      <c r="V1131" s="192"/>
      <c r="W1131" s="192"/>
      <c r="X1131" s="192"/>
      <c r="Y1131" s="192"/>
      <c r="Z1131" s="192"/>
      <c r="AA1131" s="192"/>
    </row>
    <row r="1132" spans="1:27" ht="28.8">
      <c r="A1132" s="192">
        <v>1131</v>
      </c>
      <c r="B1132" s="193">
        <v>72000180</v>
      </c>
      <c r="C1132" s="192">
        <v>3</v>
      </c>
      <c r="D1132" s="193" t="s">
        <v>51</v>
      </c>
      <c r="E1132" s="198">
        <v>45118</v>
      </c>
      <c r="F1132" s="193" t="s">
        <v>4680</v>
      </c>
      <c r="G1132" s="192"/>
      <c r="H1132" s="192"/>
      <c r="I1132" s="192"/>
      <c r="J1132" s="192"/>
      <c r="K1132" s="192"/>
      <c r="L1132" s="192"/>
      <c r="M1132" s="192"/>
      <c r="N1132" s="192"/>
      <c r="O1132" s="192"/>
      <c r="P1132" s="199" t="s">
        <v>5215</v>
      </c>
      <c r="Q1132" s="192"/>
      <c r="R1132" s="192"/>
      <c r="S1132" s="192"/>
      <c r="T1132" s="192"/>
      <c r="U1132" s="192"/>
      <c r="V1132" s="192"/>
      <c r="W1132" s="192"/>
      <c r="X1132" s="192"/>
      <c r="Y1132" s="192"/>
      <c r="Z1132" s="192"/>
      <c r="AA1132" s="192"/>
    </row>
    <row r="1133" spans="1:27" ht="28.8">
      <c r="A1133" s="192">
        <v>1132</v>
      </c>
      <c r="B1133" s="193">
        <v>72000182</v>
      </c>
      <c r="C1133" s="192">
        <v>3</v>
      </c>
      <c r="D1133" s="193" t="s">
        <v>56</v>
      </c>
      <c r="E1133" s="198">
        <v>45118</v>
      </c>
      <c r="F1133" s="193" t="s">
        <v>4680</v>
      </c>
      <c r="G1133" s="192"/>
      <c r="H1133" s="192"/>
      <c r="I1133" s="192"/>
      <c r="J1133" s="192"/>
      <c r="K1133" s="192"/>
      <c r="L1133" s="192"/>
      <c r="M1133" s="192"/>
      <c r="N1133" s="192"/>
      <c r="O1133" s="192"/>
      <c r="P1133" s="199" t="s">
        <v>4204</v>
      </c>
      <c r="Q1133" s="192"/>
      <c r="R1133" s="192"/>
      <c r="S1133" s="192"/>
      <c r="T1133" s="192"/>
      <c r="U1133" s="192"/>
      <c r="V1133" s="192"/>
      <c r="W1133" s="192"/>
      <c r="X1133" s="192"/>
      <c r="Y1133" s="192"/>
      <c r="Z1133" s="192"/>
      <c r="AA1133" s="192"/>
    </row>
    <row r="1134" spans="1:27" ht="43.2">
      <c r="A1134" s="192">
        <v>1133</v>
      </c>
      <c r="B1134" s="193">
        <v>11712</v>
      </c>
      <c r="C1134" s="192">
        <v>1</v>
      </c>
      <c r="D1134" s="193" t="s">
        <v>56</v>
      </c>
      <c r="E1134" s="198">
        <v>45118</v>
      </c>
      <c r="F1134" s="193" t="s">
        <v>4679</v>
      </c>
      <c r="G1134" s="192"/>
      <c r="H1134" s="192"/>
      <c r="I1134" s="192"/>
      <c r="J1134" s="192"/>
      <c r="K1134" s="192"/>
      <c r="L1134" s="192"/>
      <c r="M1134" s="192"/>
      <c r="N1134" s="192"/>
      <c r="O1134" s="192"/>
      <c r="P1134" s="199" t="s">
        <v>5216</v>
      </c>
      <c r="Q1134" s="192"/>
      <c r="R1134" s="192"/>
      <c r="S1134" s="192"/>
      <c r="T1134" s="192"/>
      <c r="U1134" s="192"/>
      <c r="V1134" s="192"/>
      <c r="W1134" s="192"/>
      <c r="X1134" s="192"/>
      <c r="Y1134" s="192"/>
      <c r="Z1134" s="192"/>
      <c r="AA1134" s="192"/>
    </row>
    <row r="1135" spans="1:27">
      <c r="A1135" s="192">
        <v>1134</v>
      </c>
      <c r="B1135" s="193">
        <v>11721</v>
      </c>
      <c r="C1135" s="192">
        <v>5</v>
      </c>
      <c r="D1135" s="193" t="s">
        <v>56</v>
      </c>
      <c r="E1135" s="198">
        <v>45118</v>
      </c>
      <c r="F1135" s="193" t="s">
        <v>4679</v>
      </c>
      <c r="G1135" s="192"/>
      <c r="H1135" s="192"/>
      <c r="I1135" s="192"/>
      <c r="J1135" s="192"/>
      <c r="K1135" s="192"/>
      <c r="L1135" s="192"/>
      <c r="M1135" s="192"/>
      <c r="N1135" s="192"/>
      <c r="O1135" s="192"/>
      <c r="P1135" s="199" t="s">
        <v>4205</v>
      </c>
      <c r="Q1135" s="192"/>
      <c r="R1135" s="192"/>
      <c r="S1135" s="192"/>
      <c r="T1135" s="192"/>
      <c r="U1135" s="192"/>
      <c r="V1135" s="192"/>
      <c r="W1135" s="192"/>
      <c r="X1135" s="192"/>
      <c r="Y1135" s="192"/>
      <c r="Z1135" s="192"/>
      <c r="AA1135" s="192"/>
    </row>
    <row r="1136" spans="1:27">
      <c r="A1136" s="192">
        <v>1135</v>
      </c>
      <c r="B1136" s="193">
        <v>104050760</v>
      </c>
      <c r="C1136" s="192">
        <v>4</v>
      </c>
      <c r="D1136" s="193" t="s">
        <v>51</v>
      </c>
      <c r="E1136" s="198">
        <v>45118</v>
      </c>
      <c r="F1136" s="193" t="s">
        <v>4679</v>
      </c>
      <c r="G1136" s="192"/>
      <c r="H1136" s="192"/>
      <c r="I1136" s="192"/>
      <c r="J1136" s="192"/>
      <c r="K1136" s="192"/>
      <c r="L1136" s="192"/>
      <c r="M1136" s="192"/>
      <c r="N1136" s="192"/>
      <c r="O1136" s="192"/>
      <c r="P1136" s="199" t="s">
        <v>4206</v>
      </c>
      <c r="Q1136" s="192"/>
      <c r="R1136" s="192"/>
      <c r="S1136" s="192"/>
      <c r="T1136" s="192"/>
      <c r="U1136" s="192"/>
      <c r="V1136" s="192"/>
      <c r="W1136" s="192"/>
      <c r="X1136" s="192"/>
      <c r="Y1136" s="192"/>
      <c r="Z1136" s="192"/>
      <c r="AA1136" s="192"/>
    </row>
    <row r="1137" spans="1:27">
      <c r="A1137" s="192">
        <v>1136</v>
      </c>
      <c r="B1137" s="193">
        <v>104590112</v>
      </c>
      <c r="C1137" s="192">
        <v>4</v>
      </c>
      <c r="D1137" s="193" t="s">
        <v>51</v>
      </c>
      <c r="E1137" s="198">
        <v>45118</v>
      </c>
      <c r="F1137" s="193" t="s">
        <v>4679</v>
      </c>
      <c r="G1137" s="192"/>
      <c r="H1137" s="192"/>
      <c r="I1137" s="192"/>
      <c r="J1137" s="192"/>
      <c r="K1137" s="192"/>
      <c r="L1137" s="192"/>
      <c r="M1137" s="192"/>
      <c r="N1137" s="192"/>
      <c r="O1137" s="192"/>
      <c r="P1137" s="199" t="s">
        <v>4207</v>
      </c>
      <c r="Q1137" s="192"/>
      <c r="R1137" s="192"/>
      <c r="S1137" s="192"/>
      <c r="T1137" s="192"/>
      <c r="U1137" s="192"/>
      <c r="V1137" s="192"/>
      <c r="W1137" s="192"/>
      <c r="X1137" s="192"/>
      <c r="Y1137" s="192"/>
      <c r="Z1137" s="192"/>
      <c r="AA1137" s="192"/>
    </row>
    <row r="1138" spans="1:27" ht="28.8">
      <c r="A1138" s="192">
        <v>1137</v>
      </c>
      <c r="B1138" s="193">
        <v>104590112</v>
      </c>
      <c r="C1138" s="192">
        <v>3</v>
      </c>
      <c r="D1138" s="193" t="s">
        <v>56</v>
      </c>
      <c r="E1138" s="198">
        <v>45118</v>
      </c>
      <c r="F1138" s="193" t="s">
        <v>4679</v>
      </c>
      <c r="G1138" s="192"/>
      <c r="H1138" s="192"/>
      <c r="I1138" s="192"/>
      <c r="J1138" s="192"/>
      <c r="K1138" s="192"/>
      <c r="L1138" s="192"/>
      <c r="M1138" s="192"/>
      <c r="N1138" s="192"/>
      <c r="O1138" s="192"/>
      <c r="P1138" s="199" t="s">
        <v>5217</v>
      </c>
      <c r="Q1138" s="192"/>
      <c r="R1138" s="192"/>
      <c r="S1138" s="192"/>
      <c r="T1138" s="192"/>
      <c r="U1138" s="192"/>
      <c r="V1138" s="192"/>
      <c r="W1138" s="192"/>
      <c r="X1138" s="192"/>
      <c r="Y1138" s="192"/>
      <c r="Z1138" s="192"/>
      <c r="AA1138" s="192"/>
    </row>
    <row r="1139" spans="1:27">
      <c r="A1139" s="192">
        <v>1138</v>
      </c>
      <c r="B1139" s="193">
        <v>11179580</v>
      </c>
      <c r="C1139" s="192">
        <v>2</v>
      </c>
      <c r="D1139" s="193" t="s">
        <v>56</v>
      </c>
      <c r="E1139" s="198">
        <v>45118</v>
      </c>
      <c r="F1139" s="193" t="s">
        <v>4685</v>
      </c>
      <c r="G1139" s="192"/>
      <c r="H1139" s="192"/>
      <c r="I1139" s="192"/>
      <c r="J1139" s="192"/>
      <c r="K1139" s="192"/>
      <c r="L1139" s="192"/>
      <c r="M1139" s="192"/>
      <c r="N1139" s="192"/>
      <c r="O1139" s="192"/>
      <c r="P1139" s="199" t="s">
        <v>4208</v>
      </c>
      <c r="Q1139" s="192"/>
      <c r="R1139" s="192"/>
      <c r="S1139" s="192"/>
      <c r="T1139" s="192"/>
      <c r="U1139" s="192"/>
      <c r="V1139" s="192"/>
      <c r="W1139" s="192"/>
      <c r="X1139" s="192"/>
      <c r="Y1139" s="192"/>
      <c r="Z1139" s="192"/>
      <c r="AA1139" s="192"/>
    </row>
    <row r="1140" spans="1:27" ht="28.8">
      <c r="A1140" s="192">
        <v>1139</v>
      </c>
      <c r="B1140" s="193">
        <v>117757674</v>
      </c>
      <c r="C1140" s="192">
        <v>4</v>
      </c>
      <c r="D1140" s="193" t="s">
        <v>56</v>
      </c>
      <c r="E1140" s="198">
        <v>45118</v>
      </c>
      <c r="F1140" s="193" t="s">
        <v>4680</v>
      </c>
      <c r="G1140" s="192"/>
      <c r="H1140" s="192"/>
      <c r="I1140" s="192"/>
      <c r="J1140" s="192"/>
      <c r="K1140" s="192"/>
      <c r="L1140" s="192"/>
      <c r="M1140" s="192"/>
      <c r="N1140" s="192"/>
      <c r="O1140" s="192"/>
      <c r="P1140" s="199" t="s">
        <v>4209</v>
      </c>
      <c r="Q1140" s="192"/>
      <c r="R1140" s="192"/>
      <c r="S1140" s="192"/>
      <c r="T1140" s="192"/>
      <c r="U1140" s="192"/>
      <c r="V1140" s="192"/>
      <c r="W1140" s="192"/>
      <c r="X1140" s="192"/>
      <c r="Y1140" s="192"/>
      <c r="Z1140" s="192"/>
      <c r="AA1140" s="192"/>
    </row>
    <row r="1141" spans="1:27">
      <c r="A1141" s="192">
        <v>1140</v>
      </c>
      <c r="B1141" s="193">
        <v>117756403</v>
      </c>
      <c r="C1141" s="192">
        <v>1</v>
      </c>
      <c r="D1141" s="193" t="s">
        <v>56</v>
      </c>
      <c r="E1141" s="198">
        <v>45118</v>
      </c>
      <c r="F1141" s="193" t="s">
        <v>4680</v>
      </c>
      <c r="G1141" s="192"/>
      <c r="H1141" s="192"/>
      <c r="I1141" s="192"/>
      <c r="J1141" s="192"/>
      <c r="K1141" s="192"/>
      <c r="L1141" s="192"/>
      <c r="M1141" s="192"/>
      <c r="N1141" s="192"/>
      <c r="O1141" s="192"/>
      <c r="P1141" s="199" t="s">
        <v>4210</v>
      </c>
      <c r="Q1141" s="192"/>
      <c r="R1141" s="192"/>
      <c r="S1141" s="192"/>
      <c r="T1141" s="192"/>
      <c r="U1141" s="192"/>
      <c r="V1141" s="192"/>
      <c r="W1141" s="192"/>
      <c r="X1141" s="192"/>
      <c r="Y1141" s="192"/>
      <c r="Z1141" s="192"/>
      <c r="AA1141" s="192"/>
    </row>
    <row r="1142" spans="1:27">
      <c r="A1142" s="192">
        <v>1141</v>
      </c>
      <c r="B1142" s="193">
        <v>117756403</v>
      </c>
      <c r="C1142" s="192">
        <v>2</v>
      </c>
      <c r="D1142" s="193" t="s">
        <v>56</v>
      </c>
      <c r="E1142" s="198">
        <v>45118</v>
      </c>
      <c r="F1142" s="193" t="s">
        <v>4680</v>
      </c>
      <c r="G1142" s="192"/>
      <c r="H1142" s="192"/>
      <c r="I1142" s="192"/>
      <c r="J1142" s="192"/>
      <c r="K1142" s="192"/>
      <c r="L1142" s="192"/>
      <c r="M1142" s="192"/>
      <c r="N1142" s="192"/>
      <c r="O1142" s="192"/>
      <c r="P1142" s="199" t="s">
        <v>4211</v>
      </c>
      <c r="Q1142" s="192"/>
      <c r="R1142" s="192"/>
      <c r="S1142" s="192"/>
      <c r="T1142" s="192"/>
      <c r="U1142" s="192"/>
      <c r="V1142" s="192"/>
      <c r="W1142" s="192"/>
      <c r="X1142" s="192"/>
      <c r="Y1142" s="192"/>
      <c r="Z1142" s="192"/>
      <c r="AA1142" s="192"/>
    </row>
    <row r="1143" spans="1:27" ht="115.2">
      <c r="A1143" s="192">
        <v>1142</v>
      </c>
      <c r="B1143" s="193">
        <v>117757674</v>
      </c>
      <c r="C1143" s="192">
        <v>3</v>
      </c>
      <c r="D1143" s="193" t="s">
        <v>56</v>
      </c>
      <c r="E1143" s="198">
        <v>45118</v>
      </c>
      <c r="F1143" s="193" t="s">
        <v>4680</v>
      </c>
      <c r="G1143" s="192"/>
      <c r="H1143" s="192"/>
      <c r="I1143" s="192"/>
      <c r="J1143" s="192"/>
      <c r="K1143" s="192"/>
      <c r="L1143" s="192"/>
      <c r="M1143" s="192"/>
      <c r="N1143" s="192"/>
      <c r="O1143" s="192"/>
      <c r="P1143" s="199" t="s">
        <v>5648</v>
      </c>
      <c r="Q1143" s="192"/>
      <c r="R1143" s="192"/>
      <c r="S1143" s="192"/>
      <c r="T1143" s="192"/>
      <c r="U1143" s="192"/>
      <c r="V1143" s="192"/>
      <c r="W1143" s="192"/>
      <c r="X1143" s="192"/>
      <c r="Y1143" s="192"/>
      <c r="Z1143" s="192"/>
      <c r="AA1143" s="192"/>
    </row>
    <row r="1144" spans="1:27">
      <c r="A1144" s="192">
        <v>1143</v>
      </c>
      <c r="B1144" s="193">
        <v>117808816</v>
      </c>
      <c r="C1144" s="192">
        <v>4</v>
      </c>
      <c r="D1144" s="193" t="s">
        <v>56</v>
      </c>
      <c r="E1144" s="198">
        <v>45118</v>
      </c>
      <c r="F1144" s="193" t="s">
        <v>4680</v>
      </c>
      <c r="G1144" s="192"/>
      <c r="H1144" s="192"/>
      <c r="I1144" s="192"/>
      <c r="J1144" s="192"/>
      <c r="K1144" s="192"/>
      <c r="L1144" s="192"/>
      <c r="M1144" s="192"/>
      <c r="N1144" s="192"/>
      <c r="O1144" s="192"/>
      <c r="P1144" s="199" t="s">
        <v>4212</v>
      </c>
      <c r="Q1144" s="192"/>
      <c r="R1144" s="192"/>
      <c r="S1144" s="192"/>
      <c r="T1144" s="192"/>
      <c r="U1144" s="192"/>
      <c r="V1144" s="192"/>
      <c r="W1144" s="192"/>
      <c r="X1144" s="192"/>
      <c r="Y1144" s="192"/>
      <c r="Z1144" s="192"/>
      <c r="AA1144" s="192"/>
    </row>
    <row r="1145" spans="1:27" ht="43.2">
      <c r="A1145" s="192">
        <v>1144</v>
      </c>
      <c r="B1145" s="193">
        <v>117808816</v>
      </c>
      <c r="C1145" s="192">
        <v>1</v>
      </c>
      <c r="D1145" s="193" t="s">
        <v>51</v>
      </c>
      <c r="E1145" s="198">
        <v>45118</v>
      </c>
      <c r="F1145" s="193" t="s">
        <v>4680</v>
      </c>
      <c r="G1145" s="192"/>
      <c r="H1145" s="192"/>
      <c r="I1145" s="192"/>
      <c r="J1145" s="192"/>
      <c r="K1145" s="192"/>
      <c r="L1145" s="192"/>
      <c r="M1145" s="192"/>
      <c r="N1145" s="192"/>
      <c r="O1145" s="192"/>
      <c r="P1145" s="199" t="s">
        <v>5218</v>
      </c>
      <c r="Q1145" s="192"/>
      <c r="R1145" s="192"/>
      <c r="S1145" s="192"/>
      <c r="T1145" s="192"/>
      <c r="U1145" s="192"/>
      <c r="V1145" s="192"/>
      <c r="W1145" s="192"/>
      <c r="X1145" s="192"/>
      <c r="Y1145" s="192"/>
      <c r="Z1145" s="192"/>
      <c r="AA1145" s="192"/>
    </row>
    <row r="1146" spans="1:27" ht="43.2">
      <c r="A1146" s="192">
        <v>1145</v>
      </c>
      <c r="B1146" s="193">
        <v>118143809</v>
      </c>
      <c r="C1146" s="192">
        <v>3</v>
      </c>
      <c r="D1146" s="193" t="s">
        <v>56</v>
      </c>
      <c r="E1146" s="198">
        <v>45118</v>
      </c>
      <c r="F1146" s="193" t="s">
        <v>4682</v>
      </c>
      <c r="G1146" s="192"/>
      <c r="H1146" s="192"/>
      <c r="I1146" s="192"/>
      <c r="J1146" s="192"/>
      <c r="K1146" s="192"/>
      <c r="L1146" s="192"/>
      <c r="M1146" s="192"/>
      <c r="N1146" s="192"/>
      <c r="O1146" s="192"/>
      <c r="P1146" s="199" t="s">
        <v>4213</v>
      </c>
      <c r="Q1146" s="192"/>
      <c r="R1146" s="192"/>
      <c r="S1146" s="192"/>
      <c r="T1146" s="192"/>
      <c r="U1146" s="192"/>
      <c r="V1146" s="192"/>
      <c r="W1146" s="192"/>
      <c r="X1146" s="192"/>
      <c r="Y1146" s="192"/>
      <c r="Z1146" s="192"/>
      <c r="AA1146" s="192"/>
    </row>
    <row r="1147" spans="1:27" ht="57.6">
      <c r="A1147" s="192">
        <v>1146</v>
      </c>
      <c r="B1147" s="193">
        <v>118351329</v>
      </c>
      <c r="C1147" s="192">
        <v>3</v>
      </c>
      <c r="D1147" s="193" t="s">
        <v>56</v>
      </c>
      <c r="E1147" s="198">
        <v>45118</v>
      </c>
      <c r="F1147" s="193" t="s">
        <v>4679</v>
      </c>
      <c r="G1147" s="192"/>
      <c r="H1147" s="192"/>
      <c r="I1147" s="192"/>
      <c r="J1147" s="192"/>
      <c r="K1147" s="192"/>
      <c r="L1147" s="192"/>
      <c r="M1147" s="192"/>
      <c r="N1147" s="192"/>
      <c r="O1147" s="192"/>
      <c r="P1147" s="199" t="s">
        <v>5219</v>
      </c>
      <c r="Q1147" s="192"/>
      <c r="R1147" s="192"/>
      <c r="S1147" s="192"/>
      <c r="T1147" s="192"/>
      <c r="U1147" s="192"/>
      <c r="V1147" s="192"/>
      <c r="W1147" s="192"/>
      <c r="X1147" s="192"/>
      <c r="Y1147" s="192"/>
      <c r="Z1147" s="192"/>
      <c r="AA1147" s="192"/>
    </row>
    <row r="1148" spans="1:27" ht="72">
      <c r="A1148" s="192">
        <v>1147</v>
      </c>
      <c r="B1148" s="193">
        <v>118351329</v>
      </c>
      <c r="C1148" s="192">
        <v>4</v>
      </c>
      <c r="D1148" s="193" t="s">
        <v>56</v>
      </c>
      <c r="E1148" s="198">
        <v>45118</v>
      </c>
      <c r="F1148" s="193" t="s">
        <v>4679</v>
      </c>
      <c r="G1148" s="192"/>
      <c r="H1148" s="192"/>
      <c r="I1148" s="192"/>
      <c r="J1148" s="192"/>
      <c r="K1148" s="192"/>
      <c r="L1148" s="192"/>
      <c r="M1148" s="192"/>
      <c r="N1148" s="192"/>
      <c r="O1148" s="192"/>
      <c r="P1148" s="199" t="s">
        <v>4214</v>
      </c>
      <c r="Q1148" s="192"/>
      <c r="R1148" s="192"/>
      <c r="S1148" s="192"/>
      <c r="T1148" s="192"/>
      <c r="U1148" s="192"/>
      <c r="V1148" s="192"/>
      <c r="W1148" s="192"/>
      <c r="X1148" s="192"/>
      <c r="Y1148" s="192"/>
      <c r="Z1148" s="192"/>
      <c r="AA1148" s="192"/>
    </row>
    <row r="1149" spans="1:27" ht="28.8">
      <c r="A1149" s="192">
        <v>1148</v>
      </c>
      <c r="B1149" s="193">
        <v>127719516</v>
      </c>
      <c r="C1149" s="192">
        <v>1</v>
      </c>
      <c r="D1149" s="193" t="s">
        <v>56</v>
      </c>
      <c r="E1149" s="198">
        <v>45118</v>
      </c>
      <c r="F1149" s="193" t="s">
        <v>4682</v>
      </c>
      <c r="G1149" s="192"/>
      <c r="H1149" s="192"/>
      <c r="I1149" s="192"/>
      <c r="J1149" s="192"/>
      <c r="K1149" s="192"/>
      <c r="L1149" s="192"/>
      <c r="M1149" s="192"/>
      <c r="N1149" s="192"/>
      <c r="O1149" s="192"/>
      <c r="P1149" s="199" t="s">
        <v>5220</v>
      </c>
      <c r="Q1149" s="192"/>
      <c r="R1149" s="192"/>
      <c r="S1149" s="192"/>
      <c r="T1149" s="192"/>
      <c r="U1149" s="192"/>
      <c r="V1149" s="192"/>
      <c r="W1149" s="192"/>
      <c r="X1149" s="192"/>
      <c r="Y1149" s="192"/>
      <c r="Z1149" s="192"/>
      <c r="AA1149" s="192"/>
    </row>
    <row r="1150" spans="1:27">
      <c r="A1150" s="192">
        <v>1149</v>
      </c>
      <c r="B1150" s="193">
        <v>129293916</v>
      </c>
      <c r="C1150" s="192">
        <v>4</v>
      </c>
      <c r="D1150" s="193" t="s">
        <v>56</v>
      </c>
      <c r="E1150" s="198">
        <v>45118</v>
      </c>
      <c r="F1150" s="193" t="s">
        <v>4680</v>
      </c>
      <c r="G1150" s="192"/>
      <c r="H1150" s="192"/>
      <c r="I1150" s="192"/>
      <c r="J1150" s="192"/>
      <c r="K1150" s="192"/>
      <c r="L1150" s="192"/>
      <c r="M1150" s="192"/>
      <c r="N1150" s="192"/>
      <c r="O1150" s="192"/>
      <c r="P1150" s="199" t="s">
        <v>4215</v>
      </c>
      <c r="Q1150" s="192"/>
      <c r="R1150" s="192"/>
      <c r="S1150" s="192"/>
      <c r="T1150" s="192"/>
      <c r="U1150" s="192"/>
      <c r="V1150" s="192"/>
      <c r="W1150" s="192"/>
      <c r="X1150" s="192"/>
      <c r="Y1150" s="192"/>
      <c r="Z1150" s="192"/>
      <c r="AA1150" s="192"/>
    </row>
    <row r="1151" spans="1:27">
      <c r="A1151" s="192">
        <v>1150</v>
      </c>
      <c r="B1151" s="193">
        <v>131104622</v>
      </c>
      <c r="C1151" s="192">
        <v>4</v>
      </c>
      <c r="D1151" s="193" t="s">
        <v>56</v>
      </c>
      <c r="E1151" s="198">
        <v>45118</v>
      </c>
      <c r="F1151" s="193" t="s">
        <v>4679</v>
      </c>
      <c r="G1151" s="192"/>
      <c r="H1151" s="192"/>
      <c r="I1151" s="192"/>
      <c r="J1151" s="192"/>
      <c r="K1151" s="192"/>
      <c r="L1151" s="192"/>
      <c r="M1151" s="192"/>
      <c r="N1151" s="192"/>
      <c r="O1151" s="192"/>
      <c r="P1151" s="199" t="s">
        <v>4216</v>
      </c>
      <c r="Q1151" s="192"/>
      <c r="R1151" s="192"/>
      <c r="S1151" s="192"/>
      <c r="T1151" s="192"/>
      <c r="U1151" s="192"/>
      <c r="V1151" s="192"/>
      <c r="W1151" s="192"/>
      <c r="X1151" s="192"/>
      <c r="Y1151" s="192"/>
      <c r="Z1151" s="192"/>
      <c r="AA1151" s="192"/>
    </row>
    <row r="1152" spans="1:27">
      <c r="A1152" s="192">
        <v>1151</v>
      </c>
      <c r="B1152" s="193">
        <v>131106049</v>
      </c>
      <c r="C1152" s="192">
        <v>4</v>
      </c>
      <c r="D1152" s="193" t="s">
        <v>51</v>
      </c>
      <c r="E1152" s="198">
        <v>45118</v>
      </c>
      <c r="F1152" s="193" t="s">
        <v>4679</v>
      </c>
      <c r="G1152" s="192"/>
      <c r="H1152" s="192"/>
      <c r="I1152" s="192"/>
      <c r="J1152" s="192"/>
      <c r="K1152" s="192"/>
      <c r="L1152" s="192"/>
      <c r="M1152" s="192"/>
      <c r="N1152" s="192"/>
      <c r="O1152" s="192"/>
      <c r="P1152" s="199" t="s">
        <v>4217</v>
      </c>
      <c r="Q1152" s="192"/>
      <c r="R1152" s="192"/>
      <c r="S1152" s="192"/>
      <c r="T1152" s="192"/>
      <c r="U1152" s="192"/>
      <c r="V1152" s="192"/>
      <c r="W1152" s="192"/>
      <c r="X1152" s="192"/>
      <c r="Y1152" s="192"/>
      <c r="Z1152" s="192"/>
      <c r="AA1152" s="192"/>
    </row>
    <row r="1153" spans="1:27">
      <c r="A1153" s="192">
        <v>1152</v>
      </c>
      <c r="B1153" s="193">
        <v>20000849</v>
      </c>
      <c r="C1153" s="192">
        <v>5</v>
      </c>
      <c r="D1153" s="193" t="s">
        <v>51</v>
      </c>
      <c r="E1153" s="198">
        <v>45108</v>
      </c>
      <c r="F1153" s="193" t="s">
        <v>4679</v>
      </c>
      <c r="G1153" s="192"/>
      <c r="H1153" s="192"/>
      <c r="I1153" s="192"/>
      <c r="J1153" s="192"/>
      <c r="K1153" s="192"/>
      <c r="L1153" s="192"/>
      <c r="M1153" s="192"/>
      <c r="N1153" s="192"/>
      <c r="O1153" s="192"/>
      <c r="P1153" s="199" t="s">
        <v>4218</v>
      </c>
      <c r="Q1153" s="192"/>
      <c r="R1153" s="192"/>
      <c r="S1153" s="192"/>
      <c r="T1153" s="192"/>
      <c r="U1153" s="192"/>
      <c r="V1153" s="192"/>
      <c r="W1153" s="192"/>
      <c r="X1153" s="192"/>
      <c r="Y1153" s="192"/>
      <c r="Z1153" s="192"/>
      <c r="AA1153" s="192"/>
    </row>
    <row r="1154" spans="1:27" ht="28.8">
      <c r="A1154" s="192">
        <v>1153</v>
      </c>
      <c r="B1154" s="193">
        <v>200395946</v>
      </c>
      <c r="C1154" s="192">
        <v>5</v>
      </c>
      <c r="D1154" s="193" t="s">
        <v>51</v>
      </c>
      <c r="E1154" s="198">
        <v>45108</v>
      </c>
      <c r="F1154" s="193" t="s">
        <v>4679</v>
      </c>
      <c r="G1154" s="192"/>
      <c r="H1154" s="192"/>
      <c r="I1154" s="192"/>
      <c r="J1154" s="192"/>
      <c r="K1154" s="192"/>
      <c r="L1154" s="192"/>
      <c r="M1154" s="192"/>
      <c r="N1154" s="192"/>
      <c r="O1154" s="192"/>
      <c r="P1154" s="199" t="s">
        <v>5221</v>
      </c>
      <c r="Q1154" s="192"/>
      <c r="R1154" s="192"/>
      <c r="S1154" s="192"/>
      <c r="T1154" s="192"/>
      <c r="U1154" s="192"/>
      <c r="V1154" s="192"/>
      <c r="W1154" s="192"/>
      <c r="X1154" s="192"/>
      <c r="Y1154" s="192"/>
      <c r="Z1154" s="192"/>
      <c r="AA1154" s="192"/>
    </row>
    <row r="1155" spans="1:27" ht="115.2">
      <c r="A1155" s="192">
        <v>1154</v>
      </c>
      <c r="B1155" s="193">
        <v>200395946</v>
      </c>
      <c r="C1155" s="192">
        <v>3</v>
      </c>
      <c r="D1155" s="193" t="s">
        <v>56</v>
      </c>
      <c r="E1155" s="198">
        <v>45108</v>
      </c>
      <c r="F1155" s="193" t="s">
        <v>4679</v>
      </c>
      <c r="G1155" s="192"/>
      <c r="H1155" s="192"/>
      <c r="I1155" s="192"/>
      <c r="J1155" s="192"/>
      <c r="K1155" s="192"/>
      <c r="L1155" s="192"/>
      <c r="M1155" s="192"/>
      <c r="N1155" s="192"/>
      <c r="O1155" s="192"/>
      <c r="P1155" s="199" t="s">
        <v>4219</v>
      </c>
      <c r="Q1155" s="192"/>
      <c r="R1155" s="192"/>
      <c r="S1155" s="192"/>
      <c r="T1155" s="192"/>
      <c r="U1155" s="192"/>
      <c r="V1155" s="192"/>
      <c r="W1155" s="192"/>
      <c r="X1155" s="192"/>
      <c r="Y1155" s="192"/>
      <c r="Z1155" s="192"/>
      <c r="AA1155" s="192"/>
    </row>
    <row r="1156" spans="1:27" ht="43.2">
      <c r="A1156" s="192">
        <v>1155</v>
      </c>
      <c r="B1156" s="193">
        <v>200395946</v>
      </c>
      <c r="C1156" s="192">
        <v>3</v>
      </c>
      <c r="D1156" s="193" t="s">
        <v>56</v>
      </c>
      <c r="E1156" s="198">
        <v>45108</v>
      </c>
      <c r="F1156" s="193" t="s">
        <v>4679</v>
      </c>
      <c r="G1156" s="192"/>
      <c r="H1156" s="192"/>
      <c r="I1156" s="192"/>
      <c r="J1156" s="192"/>
      <c r="K1156" s="192"/>
      <c r="L1156" s="192"/>
      <c r="M1156" s="192"/>
      <c r="N1156" s="192"/>
      <c r="O1156" s="192"/>
      <c r="P1156" s="199" t="s">
        <v>4220</v>
      </c>
      <c r="Q1156" s="192"/>
      <c r="R1156" s="192"/>
      <c r="S1156" s="192"/>
      <c r="T1156" s="192"/>
      <c r="U1156" s="192"/>
      <c r="V1156" s="192"/>
      <c r="W1156" s="192"/>
      <c r="X1156" s="192"/>
      <c r="Y1156" s="192"/>
      <c r="Z1156" s="192"/>
      <c r="AA1156" s="192"/>
    </row>
    <row r="1157" spans="1:27">
      <c r="A1157" s="192">
        <v>1156</v>
      </c>
      <c r="B1157" s="193">
        <v>200802953</v>
      </c>
      <c r="C1157" s="192">
        <v>3</v>
      </c>
      <c r="D1157" s="193" t="s">
        <v>56</v>
      </c>
      <c r="E1157" s="198">
        <v>45108</v>
      </c>
      <c r="F1157" s="193" t="s">
        <v>4679</v>
      </c>
      <c r="G1157" s="192"/>
      <c r="H1157" s="192"/>
      <c r="I1157" s="192"/>
      <c r="J1157" s="192"/>
      <c r="K1157" s="192"/>
      <c r="L1157" s="192"/>
      <c r="M1157" s="192"/>
      <c r="N1157" s="192"/>
      <c r="O1157" s="192"/>
      <c r="P1157" s="199" t="s">
        <v>4221</v>
      </c>
      <c r="Q1157" s="192"/>
      <c r="R1157" s="192"/>
      <c r="S1157" s="192"/>
      <c r="T1157" s="192"/>
      <c r="U1157" s="192"/>
      <c r="V1157" s="192"/>
      <c r="W1157" s="192"/>
      <c r="X1157" s="192"/>
      <c r="Y1157" s="192"/>
      <c r="Z1157" s="192"/>
      <c r="AA1157" s="192"/>
    </row>
    <row r="1158" spans="1:27" ht="28.8">
      <c r="A1158" s="192">
        <v>1157</v>
      </c>
      <c r="B1158" s="193">
        <v>200802956</v>
      </c>
      <c r="C1158" s="192">
        <v>4</v>
      </c>
      <c r="D1158" s="193" t="s">
        <v>56</v>
      </c>
      <c r="E1158" s="198">
        <v>45108</v>
      </c>
      <c r="F1158" s="193" t="s">
        <v>4679</v>
      </c>
      <c r="G1158" s="192"/>
      <c r="H1158" s="192"/>
      <c r="I1158" s="192"/>
      <c r="J1158" s="192"/>
      <c r="K1158" s="192"/>
      <c r="L1158" s="192"/>
      <c r="M1158" s="192"/>
      <c r="N1158" s="192"/>
      <c r="O1158" s="192"/>
      <c r="P1158" s="199" t="s">
        <v>5222</v>
      </c>
      <c r="Q1158" s="192"/>
      <c r="R1158" s="192"/>
      <c r="S1158" s="192"/>
      <c r="T1158" s="192"/>
      <c r="U1158" s="192"/>
      <c r="V1158" s="192"/>
      <c r="W1158" s="192"/>
      <c r="X1158" s="192"/>
      <c r="Y1158" s="192"/>
      <c r="Z1158" s="192"/>
      <c r="AA1158" s="192"/>
    </row>
    <row r="1159" spans="1:27">
      <c r="A1159" s="192">
        <v>1158</v>
      </c>
      <c r="B1159" s="193">
        <v>200802956</v>
      </c>
      <c r="C1159" s="192">
        <v>4</v>
      </c>
      <c r="D1159" s="193" t="s">
        <v>51</v>
      </c>
      <c r="E1159" s="198">
        <v>45108</v>
      </c>
      <c r="F1159" s="193" t="s">
        <v>4679</v>
      </c>
      <c r="G1159" s="192"/>
      <c r="H1159" s="192"/>
      <c r="I1159" s="192"/>
      <c r="J1159" s="192"/>
      <c r="K1159" s="192"/>
      <c r="L1159" s="192"/>
      <c r="M1159" s="192"/>
      <c r="N1159" s="192"/>
      <c r="O1159" s="192"/>
      <c r="P1159" s="199" t="s">
        <v>4222</v>
      </c>
      <c r="Q1159" s="192"/>
      <c r="R1159" s="192"/>
      <c r="S1159" s="192"/>
      <c r="T1159" s="192"/>
      <c r="U1159" s="192"/>
      <c r="V1159" s="192"/>
      <c r="W1159" s="192"/>
      <c r="X1159" s="192"/>
      <c r="Y1159" s="192"/>
      <c r="Z1159" s="192"/>
      <c r="AA1159" s="192"/>
    </row>
    <row r="1160" spans="1:27">
      <c r="A1160" s="192">
        <v>1159</v>
      </c>
      <c r="B1160" s="193">
        <v>200816842</v>
      </c>
      <c r="C1160" s="192">
        <v>1</v>
      </c>
      <c r="D1160" s="193" t="s">
        <v>56</v>
      </c>
      <c r="E1160" s="198">
        <v>45108</v>
      </c>
      <c r="F1160" s="193" t="s">
        <v>4686</v>
      </c>
      <c r="G1160" s="192"/>
      <c r="H1160" s="192"/>
      <c r="I1160" s="192"/>
      <c r="J1160" s="192"/>
      <c r="K1160" s="192"/>
      <c r="L1160" s="192"/>
      <c r="M1160" s="192"/>
      <c r="N1160" s="192"/>
      <c r="O1160" s="192"/>
      <c r="P1160" s="199" t="s">
        <v>4223</v>
      </c>
      <c r="Q1160" s="192"/>
      <c r="R1160" s="192"/>
      <c r="S1160" s="192"/>
      <c r="T1160" s="192"/>
      <c r="U1160" s="192"/>
      <c r="V1160" s="192"/>
      <c r="W1160" s="192"/>
      <c r="X1160" s="192"/>
      <c r="Y1160" s="192"/>
      <c r="Z1160" s="192"/>
      <c r="AA1160" s="192"/>
    </row>
    <row r="1161" spans="1:27" ht="100.8">
      <c r="A1161" s="192">
        <v>1160</v>
      </c>
      <c r="B1161" s="193">
        <v>200826917</v>
      </c>
      <c r="C1161" s="192">
        <v>3</v>
      </c>
      <c r="D1161" s="193" t="s">
        <v>56</v>
      </c>
      <c r="E1161" s="198">
        <v>45108</v>
      </c>
      <c r="F1161" s="193" t="s">
        <v>4679</v>
      </c>
      <c r="G1161" s="192"/>
      <c r="H1161" s="192"/>
      <c r="I1161" s="192"/>
      <c r="J1161" s="192"/>
      <c r="K1161" s="192"/>
      <c r="L1161" s="192"/>
      <c r="M1161" s="192"/>
      <c r="N1161" s="192"/>
      <c r="O1161" s="192"/>
      <c r="P1161" s="199" t="s">
        <v>5649</v>
      </c>
      <c r="Q1161" s="192"/>
      <c r="R1161" s="192"/>
      <c r="S1161" s="192"/>
      <c r="T1161" s="192"/>
      <c r="U1161" s="192"/>
      <c r="V1161" s="192"/>
      <c r="W1161" s="192"/>
      <c r="X1161" s="192"/>
      <c r="Y1161" s="192"/>
      <c r="Z1161" s="192"/>
      <c r="AA1161" s="192"/>
    </row>
    <row r="1162" spans="1:27">
      <c r="A1162" s="192">
        <v>1161</v>
      </c>
      <c r="B1162" s="193">
        <v>200828450</v>
      </c>
      <c r="C1162" s="192">
        <v>4</v>
      </c>
      <c r="D1162" s="193" t="s">
        <v>51</v>
      </c>
      <c r="E1162" s="198">
        <v>45108</v>
      </c>
      <c r="F1162" s="193" t="s">
        <v>4679</v>
      </c>
      <c r="G1162" s="192"/>
      <c r="H1162" s="192"/>
      <c r="I1162" s="192"/>
      <c r="J1162" s="192"/>
      <c r="K1162" s="192"/>
      <c r="L1162" s="192"/>
      <c r="M1162" s="192"/>
      <c r="N1162" s="192"/>
      <c r="O1162" s="192"/>
      <c r="P1162" s="199" t="s">
        <v>4224</v>
      </c>
      <c r="Q1162" s="192"/>
      <c r="R1162" s="192"/>
      <c r="S1162" s="192"/>
      <c r="T1162" s="192"/>
      <c r="U1162" s="192"/>
      <c r="V1162" s="192"/>
      <c r="W1162" s="192"/>
      <c r="X1162" s="192"/>
      <c r="Y1162" s="192"/>
      <c r="Z1162" s="192"/>
      <c r="AA1162" s="192"/>
    </row>
    <row r="1163" spans="1:27" ht="72">
      <c r="A1163" s="192">
        <v>1162</v>
      </c>
      <c r="B1163" s="193">
        <v>200883492</v>
      </c>
      <c r="C1163" s="192">
        <v>3</v>
      </c>
      <c r="D1163" s="193" t="s">
        <v>56</v>
      </c>
      <c r="E1163" s="198">
        <v>45108</v>
      </c>
      <c r="F1163" s="193" t="s">
        <v>4679</v>
      </c>
      <c r="G1163" s="192"/>
      <c r="H1163" s="192"/>
      <c r="I1163" s="192"/>
      <c r="J1163" s="192"/>
      <c r="K1163" s="192"/>
      <c r="L1163" s="192"/>
      <c r="M1163" s="192"/>
      <c r="N1163" s="192"/>
      <c r="O1163" s="192"/>
      <c r="P1163" s="199" t="s">
        <v>4225</v>
      </c>
      <c r="Q1163" s="192"/>
      <c r="R1163" s="192"/>
      <c r="S1163" s="192"/>
      <c r="T1163" s="192"/>
      <c r="U1163" s="192"/>
      <c r="V1163" s="192"/>
      <c r="W1163" s="192"/>
      <c r="X1163" s="192"/>
      <c r="Y1163" s="192"/>
      <c r="Z1163" s="192"/>
      <c r="AA1163" s="192"/>
    </row>
    <row r="1164" spans="1:27" ht="28.8">
      <c r="A1164" s="192">
        <v>1163</v>
      </c>
      <c r="B1164" s="193">
        <v>33000198</v>
      </c>
      <c r="C1164" s="192">
        <v>3</v>
      </c>
      <c r="D1164" s="193" t="s">
        <v>56</v>
      </c>
      <c r="E1164" s="198">
        <v>45108</v>
      </c>
      <c r="F1164" s="193" t="s">
        <v>4680</v>
      </c>
      <c r="G1164" s="192"/>
      <c r="H1164" s="192"/>
      <c r="I1164" s="192"/>
      <c r="J1164" s="192"/>
      <c r="K1164" s="192"/>
      <c r="L1164" s="192"/>
      <c r="M1164" s="192"/>
      <c r="N1164" s="192"/>
      <c r="O1164" s="192"/>
      <c r="P1164" s="199" t="s">
        <v>4226</v>
      </c>
      <c r="Q1164" s="192"/>
      <c r="R1164" s="192"/>
      <c r="S1164" s="192"/>
      <c r="T1164" s="192"/>
      <c r="U1164" s="192"/>
      <c r="V1164" s="192"/>
      <c r="W1164" s="192"/>
      <c r="X1164" s="192"/>
      <c r="Y1164" s="192"/>
      <c r="Z1164" s="192"/>
      <c r="AA1164" s="192"/>
    </row>
    <row r="1165" spans="1:27" ht="28.8">
      <c r="A1165" s="192">
        <v>1164</v>
      </c>
      <c r="B1165" s="193">
        <v>33000209</v>
      </c>
      <c r="C1165" s="192">
        <v>3</v>
      </c>
      <c r="D1165" s="193" t="s">
        <v>56</v>
      </c>
      <c r="E1165" s="198">
        <v>45108</v>
      </c>
      <c r="F1165" s="193" t="s">
        <v>4680</v>
      </c>
      <c r="G1165" s="192"/>
      <c r="H1165" s="192"/>
      <c r="I1165" s="192"/>
      <c r="J1165" s="192"/>
      <c r="K1165" s="192"/>
      <c r="L1165" s="192"/>
      <c r="M1165" s="192"/>
      <c r="N1165" s="192"/>
      <c r="O1165" s="192"/>
      <c r="P1165" s="199" t="s">
        <v>4227</v>
      </c>
      <c r="Q1165" s="192"/>
      <c r="R1165" s="192"/>
      <c r="S1165" s="192"/>
      <c r="T1165" s="192"/>
      <c r="U1165" s="192"/>
      <c r="V1165" s="192"/>
      <c r="W1165" s="192"/>
      <c r="X1165" s="192"/>
      <c r="Y1165" s="192"/>
      <c r="Z1165" s="192"/>
      <c r="AA1165" s="192"/>
    </row>
    <row r="1166" spans="1:27" ht="28.8">
      <c r="A1166" s="192">
        <v>1165</v>
      </c>
      <c r="B1166" s="193">
        <v>33000209</v>
      </c>
      <c r="C1166" s="192">
        <v>1</v>
      </c>
      <c r="D1166" s="193" t="s">
        <v>51</v>
      </c>
      <c r="E1166" s="198">
        <v>45108</v>
      </c>
      <c r="F1166" s="193" t="s">
        <v>4680</v>
      </c>
      <c r="G1166" s="192"/>
      <c r="H1166" s="192"/>
      <c r="I1166" s="192"/>
      <c r="J1166" s="192"/>
      <c r="K1166" s="192"/>
      <c r="L1166" s="192"/>
      <c r="M1166" s="192"/>
      <c r="N1166" s="192"/>
      <c r="O1166" s="192"/>
      <c r="P1166" s="199" t="s">
        <v>4228</v>
      </c>
      <c r="Q1166" s="192"/>
      <c r="R1166" s="192"/>
      <c r="S1166" s="192"/>
      <c r="T1166" s="192"/>
      <c r="U1166" s="192"/>
      <c r="V1166" s="192"/>
      <c r="W1166" s="192"/>
      <c r="X1166" s="192"/>
      <c r="Y1166" s="192"/>
      <c r="Z1166" s="192"/>
      <c r="AA1166" s="192"/>
    </row>
    <row r="1167" spans="1:27" ht="28.8">
      <c r="A1167" s="192">
        <v>1166</v>
      </c>
      <c r="B1167" s="193">
        <v>33000222</v>
      </c>
      <c r="C1167" s="192">
        <v>3</v>
      </c>
      <c r="D1167" s="193" t="s">
        <v>56</v>
      </c>
      <c r="E1167" s="198">
        <v>45108</v>
      </c>
      <c r="F1167" s="193" t="s">
        <v>4680</v>
      </c>
      <c r="G1167" s="192"/>
      <c r="H1167" s="192"/>
      <c r="I1167" s="192"/>
      <c r="J1167" s="192"/>
      <c r="K1167" s="192"/>
      <c r="L1167" s="192"/>
      <c r="M1167" s="192"/>
      <c r="N1167" s="192"/>
      <c r="O1167" s="192"/>
      <c r="P1167" s="199" t="s">
        <v>4229</v>
      </c>
      <c r="Q1167" s="192"/>
      <c r="R1167" s="192"/>
      <c r="S1167" s="192"/>
      <c r="T1167" s="192"/>
      <c r="U1167" s="192"/>
      <c r="V1167" s="192"/>
      <c r="W1167" s="192"/>
      <c r="X1167" s="192"/>
      <c r="Y1167" s="192"/>
      <c r="Z1167" s="192"/>
      <c r="AA1167" s="192"/>
    </row>
    <row r="1168" spans="1:27" ht="28.8">
      <c r="A1168" s="192">
        <v>1167</v>
      </c>
      <c r="B1168" s="193">
        <v>40000210</v>
      </c>
      <c r="C1168" s="192">
        <v>3</v>
      </c>
      <c r="D1168" s="193" t="s">
        <v>56</v>
      </c>
      <c r="E1168" s="198">
        <v>45108</v>
      </c>
      <c r="F1168" s="193" t="s">
        <v>4679</v>
      </c>
      <c r="G1168" s="192"/>
      <c r="H1168" s="192"/>
      <c r="I1168" s="192"/>
      <c r="J1168" s="192"/>
      <c r="K1168" s="192"/>
      <c r="L1168" s="192"/>
      <c r="M1168" s="192"/>
      <c r="N1168" s="192"/>
      <c r="O1168" s="192"/>
      <c r="P1168" s="199" t="s">
        <v>4230</v>
      </c>
      <c r="Q1168" s="192"/>
      <c r="R1168" s="192"/>
      <c r="S1168" s="192"/>
      <c r="T1168" s="192"/>
      <c r="U1168" s="192"/>
      <c r="V1168" s="192"/>
      <c r="W1168" s="192"/>
      <c r="X1168" s="192"/>
      <c r="Y1168" s="192"/>
      <c r="Z1168" s="192"/>
      <c r="AA1168" s="192"/>
    </row>
    <row r="1169" spans="1:27">
      <c r="A1169" s="192">
        <v>1168</v>
      </c>
      <c r="B1169" s="193">
        <v>40000210</v>
      </c>
      <c r="C1169" s="192">
        <v>4</v>
      </c>
      <c r="D1169" s="193" t="s">
        <v>56</v>
      </c>
      <c r="E1169" s="198">
        <v>45108</v>
      </c>
      <c r="F1169" s="193" t="s">
        <v>4679</v>
      </c>
      <c r="G1169" s="192"/>
      <c r="H1169" s="192"/>
      <c r="I1169" s="192"/>
      <c r="J1169" s="192"/>
      <c r="K1169" s="192"/>
      <c r="L1169" s="192"/>
      <c r="M1169" s="192"/>
      <c r="N1169" s="192"/>
      <c r="O1169" s="192"/>
      <c r="P1169" s="199" t="s">
        <v>4231</v>
      </c>
      <c r="Q1169" s="192"/>
      <c r="R1169" s="192"/>
      <c r="S1169" s="192"/>
      <c r="T1169" s="192"/>
      <c r="U1169" s="192"/>
      <c r="V1169" s="192"/>
      <c r="W1169" s="192"/>
      <c r="X1169" s="192"/>
      <c r="Y1169" s="192"/>
      <c r="Z1169" s="192"/>
      <c r="AA1169" s="192"/>
    </row>
    <row r="1170" spans="1:27" ht="28.8">
      <c r="A1170" s="192">
        <v>1169</v>
      </c>
      <c r="B1170" s="193">
        <v>40000392</v>
      </c>
      <c r="C1170" s="192">
        <v>1</v>
      </c>
      <c r="D1170" s="193" t="s">
        <v>51</v>
      </c>
      <c r="E1170" s="198">
        <v>45108</v>
      </c>
      <c r="F1170" s="193" t="s">
        <v>4680</v>
      </c>
      <c r="G1170" s="192"/>
      <c r="H1170" s="192"/>
      <c r="I1170" s="192"/>
      <c r="J1170" s="192"/>
      <c r="K1170" s="192"/>
      <c r="L1170" s="192"/>
      <c r="M1170" s="192"/>
      <c r="N1170" s="192"/>
      <c r="O1170" s="192"/>
      <c r="P1170" s="199" t="s">
        <v>4232</v>
      </c>
      <c r="Q1170" s="192"/>
      <c r="R1170" s="192"/>
      <c r="S1170" s="192"/>
      <c r="T1170" s="192"/>
      <c r="U1170" s="192"/>
      <c r="V1170" s="192"/>
      <c r="W1170" s="192"/>
      <c r="X1170" s="192"/>
      <c r="Y1170" s="192"/>
      <c r="Z1170" s="192"/>
      <c r="AA1170" s="192"/>
    </row>
    <row r="1171" spans="1:27" ht="28.8">
      <c r="A1171" s="192">
        <v>1170</v>
      </c>
      <c r="B1171" s="193">
        <v>40000394</v>
      </c>
      <c r="C1171" s="192">
        <v>2</v>
      </c>
      <c r="D1171" s="193" t="s">
        <v>56</v>
      </c>
      <c r="E1171" s="198">
        <v>45108</v>
      </c>
      <c r="F1171" s="193" t="s">
        <v>4680</v>
      </c>
      <c r="G1171" s="192"/>
      <c r="H1171" s="192"/>
      <c r="I1171" s="192"/>
      <c r="J1171" s="192"/>
      <c r="K1171" s="192"/>
      <c r="L1171" s="192"/>
      <c r="M1171" s="192"/>
      <c r="N1171" s="192"/>
      <c r="O1171" s="192"/>
      <c r="P1171" s="199" t="s">
        <v>4233</v>
      </c>
      <c r="Q1171" s="192"/>
      <c r="R1171" s="192"/>
      <c r="S1171" s="192"/>
      <c r="T1171" s="192"/>
      <c r="U1171" s="192"/>
      <c r="V1171" s="192"/>
      <c r="W1171" s="192"/>
      <c r="X1171" s="192"/>
      <c r="Y1171" s="192"/>
      <c r="Z1171" s="192"/>
      <c r="AA1171" s="192"/>
    </row>
    <row r="1172" spans="1:27" ht="28.8">
      <c r="A1172" s="192">
        <v>1171</v>
      </c>
      <c r="B1172" s="193">
        <v>40000395</v>
      </c>
      <c r="C1172" s="192">
        <v>4</v>
      </c>
      <c r="D1172" s="193" t="s">
        <v>56</v>
      </c>
      <c r="E1172" s="198">
        <v>45108</v>
      </c>
      <c r="F1172" s="193" t="s">
        <v>4679</v>
      </c>
      <c r="G1172" s="192"/>
      <c r="H1172" s="192"/>
      <c r="I1172" s="192"/>
      <c r="J1172" s="192"/>
      <c r="K1172" s="192"/>
      <c r="L1172" s="192"/>
      <c r="M1172" s="192"/>
      <c r="N1172" s="192"/>
      <c r="O1172" s="192"/>
      <c r="P1172" s="199" t="s">
        <v>4234</v>
      </c>
      <c r="Q1172" s="192"/>
      <c r="R1172" s="192"/>
      <c r="S1172" s="192"/>
      <c r="T1172" s="192"/>
      <c r="U1172" s="192"/>
      <c r="V1172" s="192"/>
      <c r="W1172" s="192"/>
      <c r="X1172" s="192"/>
      <c r="Y1172" s="192"/>
      <c r="Z1172" s="192"/>
      <c r="AA1172" s="192"/>
    </row>
    <row r="1173" spans="1:27" ht="28.8">
      <c r="A1173" s="192">
        <v>1172</v>
      </c>
      <c r="B1173" s="193">
        <v>40000397</v>
      </c>
      <c r="C1173" s="192">
        <v>3</v>
      </c>
      <c r="D1173" s="193" t="s">
        <v>51</v>
      </c>
      <c r="E1173" s="198">
        <v>45108</v>
      </c>
      <c r="F1173" s="193" t="s">
        <v>4679</v>
      </c>
      <c r="G1173" s="192"/>
      <c r="H1173" s="192"/>
      <c r="I1173" s="192"/>
      <c r="J1173" s="192"/>
      <c r="K1173" s="192"/>
      <c r="L1173" s="192"/>
      <c r="M1173" s="192"/>
      <c r="N1173" s="192"/>
      <c r="O1173" s="192"/>
      <c r="P1173" s="199" t="s">
        <v>5223</v>
      </c>
      <c r="Q1173" s="192"/>
      <c r="R1173" s="192"/>
      <c r="S1173" s="192"/>
      <c r="T1173" s="192"/>
      <c r="U1173" s="192"/>
      <c r="V1173" s="192"/>
      <c r="W1173" s="192"/>
      <c r="X1173" s="192"/>
      <c r="Y1173" s="192"/>
      <c r="Z1173" s="192"/>
      <c r="AA1173" s="192"/>
    </row>
    <row r="1174" spans="1:27">
      <c r="A1174" s="192">
        <v>1173</v>
      </c>
      <c r="B1174" s="193">
        <v>60000035</v>
      </c>
      <c r="C1174" s="192">
        <v>3</v>
      </c>
      <c r="D1174" s="193" t="s">
        <v>51</v>
      </c>
      <c r="E1174" s="198">
        <v>45108</v>
      </c>
      <c r="F1174" s="193" t="s">
        <v>4679</v>
      </c>
      <c r="G1174" s="192"/>
      <c r="H1174" s="192"/>
      <c r="I1174" s="192"/>
      <c r="J1174" s="192"/>
      <c r="K1174" s="192"/>
      <c r="L1174" s="192"/>
      <c r="M1174" s="192"/>
      <c r="N1174" s="192"/>
      <c r="O1174" s="192"/>
      <c r="P1174" s="199" t="s">
        <v>4235</v>
      </c>
      <c r="Q1174" s="192"/>
      <c r="R1174" s="192"/>
      <c r="S1174" s="192"/>
      <c r="T1174" s="192"/>
      <c r="U1174" s="192"/>
      <c r="V1174" s="192"/>
      <c r="W1174" s="192"/>
      <c r="X1174" s="192"/>
      <c r="Y1174" s="192"/>
      <c r="Z1174" s="192"/>
      <c r="AA1174" s="192"/>
    </row>
    <row r="1175" spans="1:27">
      <c r="A1175" s="192">
        <v>1174</v>
      </c>
      <c r="B1175" s="193">
        <v>61000028</v>
      </c>
      <c r="C1175" s="192">
        <v>3</v>
      </c>
      <c r="D1175" s="193" t="s">
        <v>56</v>
      </c>
      <c r="E1175" s="198">
        <v>45108</v>
      </c>
      <c r="F1175" s="193" t="s">
        <v>4679</v>
      </c>
      <c r="G1175" s="192"/>
      <c r="H1175" s="192"/>
      <c r="I1175" s="192"/>
      <c r="J1175" s="192"/>
      <c r="K1175" s="192"/>
      <c r="L1175" s="192"/>
      <c r="M1175" s="192"/>
      <c r="N1175" s="192"/>
      <c r="O1175" s="192"/>
      <c r="P1175" s="199" t="s">
        <v>4236</v>
      </c>
      <c r="Q1175" s="192"/>
      <c r="R1175" s="192"/>
      <c r="S1175" s="192"/>
      <c r="T1175" s="192"/>
      <c r="U1175" s="192"/>
      <c r="V1175" s="192"/>
      <c r="W1175" s="192"/>
      <c r="X1175" s="192"/>
      <c r="Y1175" s="192"/>
      <c r="Z1175" s="192"/>
      <c r="AA1175" s="192"/>
    </row>
    <row r="1176" spans="1:27" ht="28.8">
      <c r="A1176" s="192">
        <v>1175</v>
      </c>
      <c r="B1176" s="193">
        <v>71000093</v>
      </c>
      <c r="C1176" s="192">
        <v>1</v>
      </c>
      <c r="D1176" s="193" t="s">
        <v>56</v>
      </c>
      <c r="E1176" s="198">
        <v>45108</v>
      </c>
      <c r="F1176" s="193" t="s">
        <v>4679</v>
      </c>
      <c r="G1176" s="192"/>
      <c r="H1176" s="192"/>
      <c r="I1176" s="192"/>
      <c r="J1176" s="192"/>
      <c r="K1176" s="192"/>
      <c r="L1176" s="192"/>
      <c r="M1176" s="192"/>
      <c r="N1176" s="192"/>
      <c r="O1176" s="192"/>
      <c r="P1176" s="199" t="s">
        <v>4237</v>
      </c>
      <c r="Q1176" s="192"/>
      <c r="R1176" s="192"/>
      <c r="S1176" s="192"/>
      <c r="T1176" s="192"/>
      <c r="U1176" s="192"/>
      <c r="V1176" s="192"/>
      <c r="W1176" s="192"/>
      <c r="X1176" s="192"/>
      <c r="Y1176" s="192"/>
      <c r="Z1176" s="192"/>
      <c r="AA1176" s="192"/>
    </row>
    <row r="1177" spans="1:27">
      <c r="A1177" s="192">
        <v>1176</v>
      </c>
      <c r="B1177" s="193">
        <v>72000094</v>
      </c>
      <c r="C1177" s="192">
        <v>4</v>
      </c>
      <c r="D1177" s="193" t="s">
        <v>51</v>
      </c>
      <c r="E1177" s="198">
        <v>45108</v>
      </c>
      <c r="F1177" s="193" t="s">
        <v>4679</v>
      </c>
      <c r="G1177" s="192"/>
      <c r="H1177" s="192"/>
      <c r="I1177" s="192"/>
      <c r="J1177" s="192"/>
      <c r="K1177" s="192"/>
      <c r="L1177" s="192"/>
      <c r="M1177" s="192"/>
      <c r="N1177" s="192"/>
      <c r="O1177" s="192"/>
      <c r="P1177" s="199" t="s">
        <v>4238</v>
      </c>
      <c r="Q1177" s="192"/>
      <c r="R1177" s="192"/>
      <c r="S1177" s="192"/>
      <c r="T1177" s="192"/>
      <c r="U1177" s="192"/>
      <c r="V1177" s="192"/>
      <c r="W1177" s="192"/>
      <c r="X1177" s="192"/>
      <c r="Y1177" s="192"/>
      <c r="Z1177" s="192"/>
      <c r="AA1177" s="192"/>
    </row>
    <row r="1178" spans="1:27">
      <c r="A1178" s="192">
        <v>1177</v>
      </c>
      <c r="B1178" s="193">
        <v>72000131</v>
      </c>
      <c r="C1178" s="192">
        <v>4</v>
      </c>
      <c r="D1178" s="193" t="s">
        <v>56</v>
      </c>
      <c r="E1178" s="198">
        <v>45108</v>
      </c>
      <c r="F1178" s="193" t="s">
        <v>4679</v>
      </c>
      <c r="G1178" s="192"/>
      <c r="H1178" s="192"/>
      <c r="I1178" s="192"/>
      <c r="J1178" s="192"/>
      <c r="K1178" s="192"/>
      <c r="L1178" s="192"/>
      <c r="M1178" s="192"/>
      <c r="N1178" s="192"/>
      <c r="O1178" s="192"/>
      <c r="P1178" s="199" t="s">
        <v>4239</v>
      </c>
      <c r="Q1178" s="192"/>
      <c r="R1178" s="192"/>
      <c r="S1178" s="192"/>
      <c r="T1178" s="192"/>
      <c r="U1178" s="192"/>
      <c r="V1178" s="192"/>
      <c r="W1178" s="192"/>
      <c r="X1178" s="192"/>
      <c r="Y1178" s="192"/>
      <c r="Z1178" s="192"/>
      <c r="AA1178" s="192"/>
    </row>
    <row r="1179" spans="1:27" ht="28.8">
      <c r="A1179" s="192">
        <v>1178</v>
      </c>
      <c r="B1179" s="193">
        <v>11712</v>
      </c>
      <c r="C1179" s="192">
        <v>4</v>
      </c>
      <c r="D1179" s="193" t="s">
        <v>56</v>
      </c>
      <c r="E1179" s="198">
        <v>45108</v>
      </c>
      <c r="F1179" s="193" t="s">
        <v>4679</v>
      </c>
      <c r="G1179" s="192"/>
      <c r="H1179" s="192"/>
      <c r="I1179" s="192"/>
      <c r="J1179" s="192"/>
      <c r="K1179" s="192"/>
      <c r="L1179" s="192"/>
      <c r="M1179" s="192"/>
      <c r="N1179" s="192"/>
      <c r="O1179" s="192"/>
      <c r="P1179" s="199" t="s">
        <v>4240</v>
      </c>
      <c r="Q1179" s="192"/>
      <c r="R1179" s="192"/>
      <c r="S1179" s="192"/>
      <c r="T1179" s="192"/>
      <c r="U1179" s="192"/>
      <c r="V1179" s="192"/>
      <c r="W1179" s="192"/>
      <c r="X1179" s="192"/>
      <c r="Y1179" s="192"/>
      <c r="Z1179" s="192"/>
      <c r="AA1179" s="192"/>
    </row>
    <row r="1180" spans="1:27">
      <c r="A1180" s="192">
        <v>1179</v>
      </c>
      <c r="B1180" s="193">
        <v>11721</v>
      </c>
      <c r="C1180" s="192">
        <v>4</v>
      </c>
      <c r="D1180" s="193" t="s">
        <v>51</v>
      </c>
      <c r="E1180" s="198">
        <v>45108</v>
      </c>
      <c r="F1180" s="193" t="s">
        <v>4679</v>
      </c>
      <c r="G1180" s="192"/>
      <c r="H1180" s="192"/>
      <c r="I1180" s="192"/>
      <c r="J1180" s="192"/>
      <c r="K1180" s="192"/>
      <c r="L1180" s="192"/>
      <c r="M1180" s="192"/>
      <c r="N1180" s="192"/>
      <c r="O1180" s="192"/>
      <c r="P1180" s="199" t="s">
        <v>4241</v>
      </c>
      <c r="Q1180" s="192"/>
      <c r="R1180" s="192"/>
      <c r="S1180" s="192"/>
      <c r="T1180" s="192"/>
      <c r="U1180" s="192"/>
      <c r="V1180" s="192"/>
      <c r="W1180" s="192"/>
      <c r="X1180" s="192"/>
      <c r="Y1180" s="192"/>
      <c r="Z1180" s="192"/>
      <c r="AA1180" s="192"/>
    </row>
    <row r="1181" spans="1:27" ht="28.8">
      <c r="A1181" s="192">
        <v>1180</v>
      </c>
      <c r="B1181" s="193">
        <v>11721</v>
      </c>
      <c r="C1181" s="192">
        <v>4</v>
      </c>
      <c r="D1181" s="193" t="s">
        <v>56</v>
      </c>
      <c r="E1181" s="198">
        <v>45108</v>
      </c>
      <c r="F1181" s="193" t="s">
        <v>4679</v>
      </c>
      <c r="G1181" s="192"/>
      <c r="H1181" s="192"/>
      <c r="I1181" s="192"/>
      <c r="J1181" s="192"/>
      <c r="K1181" s="192"/>
      <c r="L1181" s="192"/>
      <c r="M1181" s="192"/>
      <c r="N1181" s="192"/>
      <c r="O1181" s="192"/>
      <c r="P1181" s="199" t="s">
        <v>5224</v>
      </c>
      <c r="Q1181" s="192"/>
      <c r="R1181" s="192"/>
      <c r="S1181" s="192"/>
      <c r="T1181" s="192"/>
      <c r="U1181" s="192"/>
      <c r="V1181" s="192"/>
      <c r="W1181" s="192"/>
      <c r="X1181" s="192"/>
      <c r="Y1181" s="192"/>
      <c r="Z1181" s="192"/>
      <c r="AA1181" s="192"/>
    </row>
    <row r="1182" spans="1:27" ht="43.2">
      <c r="A1182" s="192">
        <v>1181</v>
      </c>
      <c r="B1182" s="193">
        <v>112720701</v>
      </c>
      <c r="C1182" s="192">
        <v>1</v>
      </c>
      <c r="D1182" s="193" t="s">
        <v>56</v>
      </c>
      <c r="E1182" s="198">
        <v>45108</v>
      </c>
      <c r="F1182" s="193" t="s">
        <v>4686</v>
      </c>
      <c r="G1182" s="192"/>
      <c r="H1182" s="192"/>
      <c r="I1182" s="192"/>
      <c r="J1182" s="192"/>
      <c r="K1182" s="192"/>
      <c r="L1182" s="192"/>
      <c r="M1182" s="192"/>
      <c r="N1182" s="192"/>
      <c r="O1182" s="192"/>
      <c r="P1182" s="199" t="s">
        <v>4242</v>
      </c>
      <c r="Q1182" s="192"/>
      <c r="R1182" s="192"/>
      <c r="S1182" s="192"/>
      <c r="T1182" s="192"/>
      <c r="U1182" s="192"/>
      <c r="V1182" s="192"/>
      <c r="W1182" s="192"/>
      <c r="X1182" s="192"/>
      <c r="Y1182" s="192"/>
      <c r="Z1182" s="192"/>
      <c r="AA1182" s="192"/>
    </row>
    <row r="1183" spans="1:27" ht="57.6">
      <c r="A1183" s="192">
        <v>1182</v>
      </c>
      <c r="B1183" s="193">
        <v>115199838</v>
      </c>
      <c r="C1183" s="192">
        <v>3</v>
      </c>
      <c r="D1183" s="193" t="s">
        <v>56</v>
      </c>
      <c r="E1183" s="198">
        <v>45108</v>
      </c>
      <c r="F1183" s="193" t="s">
        <v>4679</v>
      </c>
      <c r="G1183" s="192"/>
      <c r="H1183" s="192"/>
      <c r="I1183" s="192"/>
      <c r="J1183" s="192"/>
      <c r="K1183" s="192"/>
      <c r="L1183" s="192"/>
      <c r="M1183" s="192"/>
      <c r="N1183" s="192"/>
      <c r="O1183" s="192"/>
      <c r="P1183" s="199" t="s">
        <v>4243</v>
      </c>
      <c r="Q1183" s="192"/>
      <c r="R1183" s="192"/>
      <c r="S1183" s="192"/>
      <c r="T1183" s="192"/>
      <c r="U1183" s="192"/>
      <c r="V1183" s="192"/>
      <c r="W1183" s="192"/>
      <c r="X1183" s="192"/>
      <c r="Y1183" s="192"/>
      <c r="Z1183" s="192"/>
      <c r="AA1183" s="192"/>
    </row>
    <row r="1184" spans="1:27">
      <c r="A1184" s="192">
        <v>1183</v>
      </c>
      <c r="B1184" s="193">
        <v>115271421</v>
      </c>
      <c r="C1184" s="192">
        <v>1</v>
      </c>
      <c r="D1184" s="193" t="s">
        <v>56</v>
      </c>
      <c r="E1184" s="198">
        <v>45108</v>
      </c>
      <c r="F1184" s="193" t="s">
        <v>4686</v>
      </c>
      <c r="G1184" s="192"/>
      <c r="H1184" s="192"/>
      <c r="I1184" s="192"/>
      <c r="J1184" s="192"/>
      <c r="K1184" s="192"/>
      <c r="L1184" s="192"/>
      <c r="M1184" s="192"/>
      <c r="N1184" s="192"/>
      <c r="O1184" s="192"/>
      <c r="P1184" s="199" t="s">
        <v>4244</v>
      </c>
      <c r="Q1184" s="192"/>
      <c r="R1184" s="192"/>
      <c r="S1184" s="192"/>
      <c r="T1184" s="192"/>
      <c r="U1184" s="192"/>
      <c r="V1184" s="192"/>
      <c r="W1184" s="192"/>
      <c r="X1184" s="192"/>
      <c r="Y1184" s="192"/>
      <c r="Z1184" s="192"/>
      <c r="AA1184" s="192"/>
    </row>
    <row r="1185" spans="1:27" ht="57.6">
      <c r="A1185" s="192">
        <v>1184</v>
      </c>
      <c r="B1185" s="193">
        <v>115998528</v>
      </c>
      <c r="C1185" s="192">
        <v>5</v>
      </c>
      <c r="D1185" s="193" t="s">
        <v>56</v>
      </c>
      <c r="E1185" s="198">
        <v>45108</v>
      </c>
      <c r="F1185" s="193" t="s">
        <v>4679</v>
      </c>
      <c r="G1185" s="192"/>
      <c r="H1185" s="192"/>
      <c r="I1185" s="192"/>
      <c r="J1185" s="192"/>
      <c r="K1185" s="192"/>
      <c r="L1185" s="192"/>
      <c r="M1185" s="192"/>
      <c r="N1185" s="192"/>
      <c r="O1185" s="192"/>
      <c r="P1185" s="199" t="s">
        <v>4245</v>
      </c>
      <c r="Q1185" s="192"/>
      <c r="R1185" s="192"/>
      <c r="S1185" s="192"/>
      <c r="T1185" s="192"/>
      <c r="U1185" s="192"/>
      <c r="V1185" s="192"/>
      <c r="W1185" s="192"/>
      <c r="X1185" s="192"/>
      <c r="Y1185" s="192"/>
      <c r="Z1185" s="192"/>
      <c r="AA1185" s="192"/>
    </row>
    <row r="1186" spans="1:27">
      <c r="A1186" s="192">
        <v>1185</v>
      </c>
      <c r="B1186" s="193">
        <v>116003369</v>
      </c>
      <c r="C1186" s="192">
        <v>1</v>
      </c>
      <c r="D1186" s="193" t="s">
        <v>56</v>
      </c>
      <c r="E1186" s="198">
        <v>45108</v>
      </c>
      <c r="F1186" s="193" t="s">
        <v>4679</v>
      </c>
      <c r="G1186" s="192"/>
      <c r="H1186" s="192"/>
      <c r="I1186" s="192"/>
      <c r="J1186" s="192"/>
      <c r="K1186" s="192"/>
      <c r="L1186" s="192"/>
      <c r="M1186" s="192"/>
      <c r="N1186" s="192"/>
      <c r="O1186" s="192"/>
      <c r="P1186" s="199" t="s">
        <v>5225</v>
      </c>
      <c r="Q1186" s="192"/>
      <c r="R1186" s="192"/>
      <c r="S1186" s="192"/>
      <c r="T1186" s="192"/>
      <c r="U1186" s="192"/>
      <c r="V1186" s="192"/>
      <c r="W1186" s="192"/>
      <c r="X1186" s="192"/>
      <c r="Y1186" s="192"/>
      <c r="Z1186" s="192"/>
      <c r="AA1186" s="192"/>
    </row>
    <row r="1187" spans="1:27" ht="28.8">
      <c r="A1187" s="192">
        <v>1186</v>
      </c>
      <c r="B1187" s="193">
        <v>116242546</v>
      </c>
      <c r="C1187" s="192">
        <v>5</v>
      </c>
      <c r="D1187" s="193" t="s">
        <v>51</v>
      </c>
      <c r="E1187" s="198">
        <v>45108</v>
      </c>
      <c r="F1187" s="193" t="s">
        <v>4679</v>
      </c>
      <c r="G1187" s="192"/>
      <c r="H1187" s="192"/>
      <c r="I1187" s="192"/>
      <c r="J1187" s="192"/>
      <c r="K1187" s="192"/>
      <c r="L1187" s="192"/>
      <c r="M1187" s="192"/>
      <c r="N1187" s="192"/>
      <c r="O1187" s="192"/>
      <c r="P1187" s="199" t="s">
        <v>5226</v>
      </c>
      <c r="Q1187" s="192"/>
      <c r="R1187" s="192"/>
      <c r="S1187" s="192"/>
      <c r="T1187" s="192"/>
      <c r="U1187" s="192"/>
      <c r="V1187" s="192"/>
      <c r="W1187" s="192"/>
      <c r="X1187" s="192"/>
      <c r="Y1187" s="192"/>
      <c r="Z1187" s="192"/>
      <c r="AA1187" s="192"/>
    </row>
    <row r="1188" spans="1:27">
      <c r="A1188" s="192">
        <v>1187</v>
      </c>
      <c r="B1188" s="193">
        <v>117232538</v>
      </c>
      <c r="C1188" s="192">
        <v>4</v>
      </c>
      <c r="D1188" s="193" t="s">
        <v>51</v>
      </c>
      <c r="E1188" s="198">
        <v>45108</v>
      </c>
      <c r="F1188" s="193" t="s">
        <v>4679</v>
      </c>
      <c r="G1188" s="192"/>
      <c r="H1188" s="192"/>
      <c r="I1188" s="192"/>
      <c r="J1188" s="192"/>
      <c r="K1188" s="192"/>
      <c r="L1188" s="192"/>
      <c r="M1188" s="192"/>
      <c r="N1188" s="192"/>
      <c r="O1188" s="192"/>
      <c r="P1188" s="199" t="s">
        <v>4246</v>
      </c>
      <c r="Q1188" s="192"/>
      <c r="R1188" s="192"/>
      <c r="S1188" s="192"/>
      <c r="T1188" s="192"/>
      <c r="U1188" s="192"/>
      <c r="V1188" s="192"/>
      <c r="W1188" s="192"/>
      <c r="X1188" s="192"/>
      <c r="Y1188" s="192"/>
      <c r="Z1188" s="192"/>
      <c r="AA1188" s="192"/>
    </row>
    <row r="1189" spans="1:27" ht="28.8">
      <c r="A1189" s="192">
        <v>1188</v>
      </c>
      <c r="B1189" s="193">
        <v>117434118</v>
      </c>
      <c r="C1189" s="192">
        <v>1</v>
      </c>
      <c r="D1189" s="193" t="s">
        <v>56</v>
      </c>
      <c r="E1189" s="198">
        <v>45108</v>
      </c>
      <c r="F1189" s="193" t="s">
        <v>4680</v>
      </c>
      <c r="G1189" s="192"/>
      <c r="H1189" s="192"/>
      <c r="I1189" s="192"/>
      <c r="J1189" s="192"/>
      <c r="K1189" s="192"/>
      <c r="L1189" s="192"/>
      <c r="M1189" s="192"/>
      <c r="N1189" s="192"/>
      <c r="O1189" s="192"/>
      <c r="P1189" s="199" t="s">
        <v>5227</v>
      </c>
      <c r="Q1189" s="192"/>
      <c r="R1189" s="192"/>
      <c r="S1189" s="192"/>
      <c r="T1189" s="192"/>
      <c r="U1189" s="192"/>
      <c r="V1189" s="192"/>
      <c r="W1189" s="192"/>
      <c r="X1189" s="192"/>
      <c r="Y1189" s="192"/>
      <c r="Z1189" s="192"/>
      <c r="AA1189" s="192"/>
    </row>
    <row r="1190" spans="1:27">
      <c r="A1190" s="192">
        <v>1189</v>
      </c>
      <c r="B1190" s="193">
        <v>117756403</v>
      </c>
      <c r="C1190" s="192">
        <v>2</v>
      </c>
      <c r="D1190" s="193" t="s">
        <v>56</v>
      </c>
      <c r="E1190" s="198">
        <v>45108</v>
      </c>
      <c r="F1190" s="193" t="s">
        <v>4680</v>
      </c>
      <c r="G1190" s="192"/>
      <c r="H1190" s="192"/>
      <c r="I1190" s="192"/>
      <c r="J1190" s="192"/>
      <c r="K1190" s="192"/>
      <c r="L1190" s="192"/>
      <c r="M1190" s="192"/>
      <c r="N1190" s="192"/>
      <c r="O1190" s="192"/>
      <c r="P1190" s="199" t="s">
        <v>4247</v>
      </c>
      <c r="Q1190" s="192"/>
      <c r="R1190" s="192"/>
      <c r="S1190" s="192"/>
      <c r="T1190" s="192"/>
      <c r="U1190" s="192"/>
      <c r="V1190" s="192"/>
      <c r="W1190" s="192"/>
      <c r="X1190" s="192"/>
      <c r="Y1190" s="192"/>
      <c r="Z1190" s="192"/>
      <c r="AA1190" s="192"/>
    </row>
    <row r="1191" spans="1:27" ht="28.8">
      <c r="A1191" s="192">
        <v>1190</v>
      </c>
      <c r="B1191" s="193">
        <v>118388040</v>
      </c>
      <c r="C1191" s="192">
        <v>4</v>
      </c>
      <c r="D1191" s="193" t="s">
        <v>56</v>
      </c>
      <c r="E1191" s="198">
        <v>45108</v>
      </c>
      <c r="F1191" s="193" t="s">
        <v>4681</v>
      </c>
      <c r="G1191" s="192"/>
      <c r="H1191" s="192"/>
      <c r="I1191" s="192"/>
      <c r="J1191" s="192"/>
      <c r="K1191" s="192"/>
      <c r="L1191" s="192"/>
      <c r="M1191" s="192"/>
      <c r="N1191" s="192"/>
      <c r="O1191" s="192"/>
      <c r="P1191" s="199" t="s">
        <v>4248</v>
      </c>
      <c r="Q1191" s="192"/>
      <c r="R1191" s="192"/>
      <c r="S1191" s="192"/>
      <c r="T1191" s="192"/>
      <c r="U1191" s="192"/>
      <c r="V1191" s="192"/>
      <c r="W1191" s="192"/>
      <c r="X1191" s="192"/>
      <c r="Y1191" s="192"/>
      <c r="Z1191" s="192"/>
      <c r="AA1191" s="192"/>
    </row>
    <row r="1192" spans="1:27" ht="57.6">
      <c r="A1192" s="192">
        <v>1191</v>
      </c>
      <c r="B1192" s="193">
        <v>118513878</v>
      </c>
      <c r="C1192" s="192">
        <v>1</v>
      </c>
      <c r="D1192" s="193" t="s">
        <v>56</v>
      </c>
      <c r="E1192" s="198">
        <v>45108</v>
      </c>
      <c r="F1192" s="193" t="s">
        <v>4682</v>
      </c>
      <c r="G1192" s="192"/>
      <c r="H1192" s="192"/>
      <c r="I1192" s="192"/>
      <c r="J1192" s="192"/>
      <c r="K1192" s="192"/>
      <c r="L1192" s="192"/>
      <c r="M1192" s="192"/>
      <c r="N1192" s="192"/>
      <c r="O1192" s="192"/>
      <c r="P1192" s="199" t="s">
        <v>4249</v>
      </c>
      <c r="Q1192" s="192"/>
      <c r="R1192" s="192"/>
      <c r="S1192" s="192"/>
      <c r="T1192" s="192"/>
      <c r="U1192" s="192"/>
      <c r="V1192" s="192"/>
      <c r="W1192" s="192"/>
      <c r="X1192" s="192"/>
      <c r="Y1192" s="192"/>
      <c r="Z1192" s="192"/>
      <c r="AA1192" s="192"/>
    </row>
    <row r="1193" spans="1:27">
      <c r="A1193" s="192">
        <v>1192</v>
      </c>
      <c r="B1193" s="193">
        <v>119250454</v>
      </c>
      <c r="C1193" s="192">
        <v>2</v>
      </c>
      <c r="D1193" s="193" t="s">
        <v>56</v>
      </c>
      <c r="E1193" s="198">
        <v>45108</v>
      </c>
      <c r="F1193" s="193" t="s">
        <v>4680</v>
      </c>
      <c r="G1193" s="192"/>
      <c r="H1193" s="192"/>
      <c r="I1193" s="192"/>
      <c r="J1193" s="192"/>
      <c r="K1193" s="192"/>
      <c r="L1193" s="192"/>
      <c r="M1193" s="192"/>
      <c r="N1193" s="192"/>
      <c r="O1193" s="192"/>
      <c r="P1193" s="199" t="s">
        <v>4250</v>
      </c>
      <c r="Q1193" s="192"/>
      <c r="R1193" s="192"/>
      <c r="S1193" s="192"/>
      <c r="T1193" s="192"/>
      <c r="U1193" s="192"/>
      <c r="V1193" s="192"/>
      <c r="W1193" s="192"/>
      <c r="X1193" s="192"/>
      <c r="Y1193" s="192"/>
      <c r="Z1193" s="192"/>
      <c r="AA1193" s="192"/>
    </row>
    <row r="1194" spans="1:27" ht="28.8">
      <c r="A1194" s="192">
        <v>1193</v>
      </c>
      <c r="B1194" s="193">
        <v>121455422</v>
      </c>
      <c r="C1194" s="192">
        <v>1</v>
      </c>
      <c r="D1194" s="193" t="s">
        <v>56</v>
      </c>
      <c r="E1194" s="198">
        <v>45108</v>
      </c>
      <c r="F1194" s="193" t="s">
        <v>4681</v>
      </c>
      <c r="G1194" s="192"/>
      <c r="H1194" s="192"/>
      <c r="I1194" s="192"/>
      <c r="J1194" s="192"/>
      <c r="K1194" s="192"/>
      <c r="L1194" s="192"/>
      <c r="M1194" s="192"/>
      <c r="N1194" s="192"/>
      <c r="O1194" s="192"/>
      <c r="P1194" s="199" t="s">
        <v>4251</v>
      </c>
      <c r="Q1194" s="192"/>
      <c r="R1194" s="192"/>
      <c r="S1194" s="192"/>
      <c r="T1194" s="192"/>
      <c r="U1194" s="192"/>
      <c r="V1194" s="192"/>
      <c r="W1194" s="192"/>
      <c r="X1194" s="192"/>
      <c r="Y1194" s="192"/>
      <c r="Z1194" s="192"/>
      <c r="AA1194" s="192"/>
    </row>
    <row r="1195" spans="1:27">
      <c r="A1195" s="192">
        <v>1194</v>
      </c>
      <c r="B1195" s="193">
        <v>134001122</v>
      </c>
      <c r="C1195" s="192">
        <v>3</v>
      </c>
      <c r="D1195" s="193" t="s">
        <v>56</v>
      </c>
      <c r="E1195" s="198">
        <v>45108</v>
      </c>
      <c r="F1195" s="193" t="s">
        <v>4679</v>
      </c>
      <c r="G1195" s="192"/>
      <c r="H1195" s="192"/>
      <c r="I1195" s="192"/>
      <c r="J1195" s="192"/>
      <c r="K1195" s="192"/>
      <c r="L1195" s="192"/>
      <c r="M1195" s="192"/>
      <c r="N1195" s="192"/>
      <c r="O1195" s="192"/>
      <c r="P1195" s="199" t="s">
        <v>4252</v>
      </c>
      <c r="Q1195" s="192"/>
      <c r="R1195" s="192"/>
      <c r="S1195" s="192"/>
      <c r="T1195" s="192"/>
      <c r="U1195" s="192"/>
      <c r="V1195" s="192"/>
      <c r="W1195" s="192"/>
      <c r="X1195" s="192"/>
      <c r="Y1195" s="192"/>
      <c r="Z1195" s="192"/>
      <c r="AA1195" s="192"/>
    </row>
    <row r="1196" spans="1:27" ht="28.8">
      <c r="A1196" s="192">
        <v>1195</v>
      </c>
      <c r="B1196" s="193">
        <v>134290907</v>
      </c>
      <c r="C1196" s="192">
        <v>3</v>
      </c>
      <c r="D1196" s="193" t="s">
        <v>56</v>
      </c>
      <c r="E1196" s="198">
        <v>45108</v>
      </c>
      <c r="F1196" s="193" t="s">
        <v>4682</v>
      </c>
      <c r="G1196" s="192"/>
      <c r="H1196" s="192"/>
      <c r="I1196" s="192"/>
      <c r="J1196" s="192"/>
      <c r="K1196" s="192"/>
      <c r="L1196" s="192"/>
      <c r="M1196" s="192"/>
      <c r="N1196" s="192"/>
      <c r="O1196" s="192"/>
      <c r="P1196" s="199" t="s">
        <v>4253</v>
      </c>
      <c r="Q1196" s="192"/>
      <c r="R1196" s="192"/>
      <c r="S1196" s="192"/>
      <c r="T1196" s="192"/>
      <c r="U1196" s="192"/>
      <c r="V1196" s="192"/>
      <c r="W1196" s="192"/>
      <c r="X1196" s="192"/>
      <c r="Y1196" s="192"/>
      <c r="Z1196" s="192"/>
      <c r="AA1196" s="192"/>
    </row>
    <row r="1197" spans="1:27" ht="100.8">
      <c r="A1197" s="192">
        <v>1196</v>
      </c>
      <c r="B1197" s="193">
        <v>20000712</v>
      </c>
      <c r="C1197" s="192">
        <v>4</v>
      </c>
      <c r="D1197" s="193" t="s">
        <v>56</v>
      </c>
      <c r="E1197" s="198">
        <v>45108</v>
      </c>
      <c r="F1197" s="193" t="s">
        <v>4679</v>
      </c>
      <c r="G1197" s="192"/>
      <c r="H1197" s="192"/>
      <c r="I1197" s="192"/>
      <c r="J1197" s="192"/>
      <c r="K1197" s="192"/>
      <c r="L1197" s="192"/>
      <c r="M1197" s="192"/>
      <c r="N1197" s="192"/>
      <c r="O1197" s="192"/>
      <c r="P1197" s="199" t="s">
        <v>4254</v>
      </c>
      <c r="Q1197" s="192"/>
      <c r="R1197" s="192"/>
      <c r="S1197" s="192"/>
      <c r="T1197" s="192"/>
      <c r="U1197" s="192"/>
      <c r="V1197" s="192"/>
      <c r="W1197" s="192"/>
      <c r="X1197" s="192"/>
      <c r="Y1197" s="192"/>
      <c r="Z1197" s="192"/>
      <c r="AA1197" s="192"/>
    </row>
    <row r="1198" spans="1:27" ht="158.4">
      <c r="A1198" s="192">
        <v>1197</v>
      </c>
      <c r="B1198" s="193">
        <v>136742533</v>
      </c>
      <c r="C1198" s="192">
        <v>5</v>
      </c>
      <c r="D1198" s="193" t="s">
        <v>56</v>
      </c>
      <c r="E1198" s="198">
        <v>45108</v>
      </c>
      <c r="F1198" s="193" t="s">
        <v>4679</v>
      </c>
      <c r="G1198" s="192"/>
      <c r="H1198" s="192"/>
      <c r="I1198" s="192"/>
      <c r="J1198" s="192"/>
      <c r="K1198" s="192"/>
      <c r="L1198" s="192"/>
      <c r="M1198" s="192"/>
      <c r="N1198" s="192"/>
      <c r="O1198" s="192"/>
      <c r="P1198" s="199" t="s">
        <v>5228</v>
      </c>
      <c r="Q1198" s="192"/>
      <c r="R1198" s="192"/>
      <c r="S1198" s="192"/>
      <c r="T1198" s="192"/>
      <c r="U1198" s="192"/>
      <c r="V1198" s="192"/>
      <c r="W1198" s="192"/>
      <c r="X1198" s="192"/>
      <c r="Y1198" s="192"/>
      <c r="Z1198" s="192"/>
      <c r="AA1198" s="192"/>
    </row>
    <row r="1199" spans="1:27" ht="43.2">
      <c r="A1199" s="192">
        <v>1198</v>
      </c>
      <c r="B1199" s="193">
        <v>136997038</v>
      </c>
      <c r="C1199" s="192">
        <v>5</v>
      </c>
      <c r="D1199" s="193" t="s">
        <v>56</v>
      </c>
      <c r="E1199" s="198">
        <v>45108</v>
      </c>
      <c r="F1199" s="193" t="s">
        <v>4682</v>
      </c>
      <c r="G1199" s="192"/>
      <c r="H1199" s="192"/>
      <c r="I1199" s="192"/>
      <c r="J1199" s="192"/>
      <c r="K1199" s="192"/>
      <c r="L1199" s="192"/>
      <c r="M1199" s="192"/>
      <c r="N1199" s="192"/>
      <c r="O1199" s="192"/>
      <c r="P1199" s="199" t="s">
        <v>4255</v>
      </c>
      <c r="Q1199" s="192"/>
      <c r="R1199" s="192"/>
      <c r="S1199" s="192"/>
      <c r="T1199" s="192"/>
      <c r="U1199" s="192"/>
      <c r="V1199" s="192"/>
      <c r="W1199" s="192"/>
      <c r="X1199" s="192"/>
      <c r="Y1199" s="192"/>
      <c r="Z1199" s="192"/>
      <c r="AA1199" s="192"/>
    </row>
    <row r="1200" spans="1:27" ht="72">
      <c r="A1200" s="192">
        <v>1199</v>
      </c>
      <c r="B1200" s="193">
        <v>137355764</v>
      </c>
      <c r="C1200" s="192">
        <v>2</v>
      </c>
      <c r="D1200" s="193" t="s">
        <v>56</v>
      </c>
      <c r="E1200" s="198">
        <v>45108</v>
      </c>
      <c r="F1200" s="193" t="s">
        <v>4679</v>
      </c>
      <c r="G1200" s="192"/>
      <c r="H1200" s="192"/>
      <c r="I1200" s="192"/>
      <c r="J1200" s="192"/>
      <c r="K1200" s="192"/>
      <c r="L1200" s="192"/>
      <c r="M1200" s="192"/>
      <c r="N1200" s="192"/>
      <c r="O1200" s="192"/>
      <c r="P1200" s="199" t="s">
        <v>5229</v>
      </c>
      <c r="Q1200" s="192"/>
      <c r="R1200" s="192"/>
      <c r="S1200" s="192"/>
      <c r="T1200" s="192"/>
      <c r="U1200" s="192"/>
      <c r="V1200" s="192"/>
      <c r="W1200" s="192"/>
      <c r="X1200" s="192"/>
      <c r="Y1200" s="192"/>
      <c r="Z1200" s="192"/>
      <c r="AA1200" s="192"/>
    </row>
    <row r="1201" spans="1:27" ht="43.2">
      <c r="A1201" s="192">
        <v>1200</v>
      </c>
      <c r="B1201" s="193">
        <v>20000669</v>
      </c>
      <c r="C1201" s="192">
        <v>2</v>
      </c>
      <c r="D1201" s="193" t="s">
        <v>56</v>
      </c>
      <c r="E1201" s="198">
        <v>45108</v>
      </c>
      <c r="F1201" s="193" t="s">
        <v>4680</v>
      </c>
      <c r="G1201" s="192"/>
      <c r="H1201" s="192"/>
      <c r="I1201" s="192"/>
      <c r="J1201" s="192"/>
      <c r="K1201" s="192"/>
      <c r="L1201" s="192"/>
      <c r="M1201" s="192"/>
      <c r="N1201" s="192"/>
      <c r="O1201" s="192"/>
      <c r="P1201" s="199" t="s">
        <v>4256</v>
      </c>
      <c r="Q1201" s="192"/>
      <c r="R1201" s="192"/>
      <c r="S1201" s="192"/>
      <c r="T1201" s="192"/>
      <c r="U1201" s="192"/>
      <c r="V1201" s="192"/>
      <c r="W1201" s="192"/>
      <c r="X1201" s="192"/>
      <c r="Y1201" s="192"/>
      <c r="Z1201" s="192"/>
      <c r="AA1201" s="192"/>
    </row>
    <row r="1202" spans="1:27" ht="28.8">
      <c r="A1202" s="192">
        <v>1201</v>
      </c>
      <c r="B1202" s="193">
        <v>20000669</v>
      </c>
      <c r="C1202" s="192">
        <v>3</v>
      </c>
      <c r="D1202" s="193" t="s">
        <v>56</v>
      </c>
      <c r="E1202" s="198">
        <v>45108</v>
      </c>
      <c r="F1202" s="193" t="s">
        <v>4680</v>
      </c>
      <c r="G1202" s="192"/>
      <c r="H1202" s="192"/>
      <c r="I1202" s="192"/>
      <c r="J1202" s="192"/>
      <c r="K1202" s="192"/>
      <c r="L1202" s="192"/>
      <c r="M1202" s="192"/>
      <c r="N1202" s="192"/>
      <c r="O1202" s="192"/>
      <c r="P1202" s="199" t="s">
        <v>4031</v>
      </c>
      <c r="Q1202" s="192"/>
      <c r="R1202" s="192"/>
      <c r="S1202" s="192"/>
      <c r="T1202" s="192"/>
      <c r="U1202" s="192"/>
      <c r="V1202" s="192"/>
      <c r="W1202" s="192"/>
      <c r="X1202" s="192"/>
      <c r="Y1202" s="192"/>
      <c r="Z1202" s="192"/>
      <c r="AA1202" s="192"/>
    </row>
    <row r="1203" spans="1:27" ht="28.8">
      <c r="A1203" s="192">
        <v>1202</v>
      </c>
      <c r="B1203" s="193">
        <v>20000712</v>
      </c>
      <c r="C1203" s="192">
        <v>3</v>
      </c>
      <c r="D1203" s="193" t="s">
        <v>51</v>
      </c>
      <c r="E1203" s="198">
        <v>45108</v>
      </c>
      <c r="F1203" s="193" t="s">
        <v>4679</v>
      </c>
      <c r="G1203" s="192"/>
      <c r="H1203" s="192"/>
      <c r="I1203" s="192"/>
      <c r="J1203" s="192"/>
      <c r="K1203" s="192"/>
      <c r="L1203" s="192"/>
      <c r="M1203" s="192"/>
      <c r="N1203" s="192"/>
      <c r="O1203" s="192"/>
      <c r="P1203" s="199" t="s">
        <v>4257</v>
      </c>
      <c r="Q1203" s="192"/>
      <c r="R1203" s="192"/>
      <c r="S1203" s="192"/>
      <c r="T1203" s="192"/>
      <c r="U1203" s="192"/>
      <c r="V1203" s="192"/>
      <c r="W1203" s="192"/>
      <c r="X1203" s="192"/>
      <c r="Y1203" s="192"/>
      <c r="Z1203" s="192"/>
      <c r="AA1203" s="192"/>
    </row>
    <row r="1204" spans="1:27">
      <c r="A1204" s="192">
        <v>1203</v>
      </c>
      <c r="B1204" s="193">
        <v>40000382</v>
      </c>
      <c r="C1204" s="192">
        <v>5</v>
      </c>
      <c r="D1204" s="193" t="s">
        <v>51</v>
      </c>
      <c r="E1204" s="198">
        <v>45109</v>
      </c>
      <c r="F1204" s="193" t="s">
        <v>4679</v>
      </c>
      <c r="G1204" s="192"/>
      <c r="H1204" s="192"/>
      <c r="I1204" s="192"/>
      <c r="J1204" s="192"/>
      <c r="K1204" s="192"/>
      <c r="L1204" s="192"/>
      <c r="M1204" s="192"/>
      <c r="N1204" s="192"/>
      <c r="O1204" s="192"/>
      <c r="P1204" s="199" t="s">
        <v>4258</v>
      </c>
      <c r="Q1204" s="192"/>
      <c r="R1204" s="192"/>
      <c r="S1204" s="192"/>
      <c r="T1204" s="192"/>
      <c r="U1204" s="192"/>
      <c r="V1204" s="192"/>
      <c r="W1204" s="192"/>
      <c r="X1204" s="192"/>
      <c r="Y1204" s="192"/>
      <c r="Z1204" s="192"/>
      <c r="AA1204" s="192"/>
    </row>
    <row r="1205" spans="1:27" ht="57.6">
      <c r="A1205" s="192">
        <v>1204</v>
      </c>
      <c r="B1205" s="193">
        <v>20000852</v>
      </c>
      <c r="C1205" s="192">
        <v>3</v>
      </c>
      <c r="D1205" s="193" t="s">
        <v>56</v>
      </c>
      <c r="E1205" s="198">
        <v>45108</v>
      </c>
      <c r="F1205" s="193" t="s">
        <v>4679</v>
      </c>
      <c r="G1205" s="192"/>
      <c r="H1205" s="192"/>
      <c r="I1205" s="192"/>
      <c r="J1205" s="192"/>
      <c r="K1205" s="192"/>
      <c r="L1205" s="192"/>
      <c r="M1205" s="192"/>
      <c r="N1205" s="192"/>
      <c r="O1205" s="192"/>
      <c r="P1205" s="199" t="s">
        <v>4259</v>
      </c>
      <c r="Q1205" s="192"/>
      <c r="R1205" s="192"/>
      <c r="S1205" s="192"/>
      <c r="T1205" s="192"/>
      <c r="U1205" s="192"/>
      <c r="V1205" s="192"/>
      <c r="W1205" s="192"/>
      <c r="X1205" s="192"/>
      <c r="Y1205" s="192"/>
      <c r="Z1205" s="192"/>
      <c r="AA1205" s="192"/>
    </row>
    <row r="1206" spans="1:27" ht="57.6">
      <c r="A1206" s="192">
        <v>1205</v>
      </c>
      <c r="B1206" s="193">
        <v>20000855</v>
      </c>
      <c r="C1206" s="192">
        <v>4</v>
      </c>
      <c r="D1206" s="193" t="s">
        <v>51</v>
      </c>
      <c r="E1206" s="198">
        <v>45108</v>
      </c>
      <c r="F1206" s="193" t="s">
        <v>4679</v>
      </c>
      <c r="G1206" s="192"/>
      <c r="H1206" s="192"/>
      <c r="I1206" s="192"/>
      <c r="J1206" s="192"/>
      <c r="K1206" s="192"/>
      <c r="L1206" s="192"/>
      <c r="M1206" s="192"/>
      <c r="N1206" s="192"/>
      <c r="O1206" s="192"/>
      <c r="P1206" s="199" t="s">
        <v>4260</v>
      </c>
      <c r="Q1206" s="192"/>
      <c r="R1206" s="192"/>
      <c r="S1206" s="192"/>
      <c r="T1206" s="192"/>
      <c r="U1206" s="192"/>
      <c r="V1206" s="192"/>
      <c r="W1206" s="192"/>
      <c r="X1206" s="192"/>
      <c r="Y1206" s="192"/>
      <c r="Z1206" s="192"/>
      <c r="AA1206" s="192"/>
    </row>
    <row r="1207" spans="1:27" ht="43.2">
      <c r="A1207" s="192">
        <v>1206</v>
      </c>
      <c r="B1207" s="193">
        <v>200033657</v>
      </c>
      <c r="C1207" s="192">
        <v>3</v>
      </c>
      <c r="D1207" s="193" t="s">
        <v>51</v>
      </c>
      <c r="E1207" s="198">
        <v>45108</v>
      </c>
      <c r="F1207" s="193" t="s">
        <v>4680</v>
      </c>
      <c r="G1207" s="192"/>
      <c r="H1207" s="192"/>
      <c r="I1207" s="192"/>
      <c r="J1207" s="192"/>
      <c r="K1207" s="192"/>
      <c r="L1207" s="192"/>
      <c r="M1207" s="192"/>
      <c r="N1207" s="192"/>
      <c r="O1207" s="192"/>
      <c r="P1207" s="199" t="s">
        <v>5230</v>
      </c>
      <c r="Q1207" s="192"/>
      <c r="R1207" s="192"/>
      <c r="S1207" s="192"/>
      <c r="T1207" s="192"/>
      <c r="U1207" s="192"/>
      <c r="V1207" s="192"/>
      <c r="W1207" s="192"/>
      <c r="X1207" s="192"/>
      <c r="Y1207" s="192"/>
      <c r="Z1207" s="192"/>
      <c r="AA1207" s="192"/>
    </row>
    <row r="1208" spans="1:27">
      <c r="A1208" s="192">
        <v>1207</v>
      </c>
      <c r="B1208" s="193">
        <v>200268175</v>
      </c>
      <c r="C1208" s="192">
        <v>4</v>
      </c>
      <c r="D1208" s="193" t="s">
        <v>56</v>
      </c>
      <c r="E1208" s="198">
        <v>45108</v>
      </c>
      <c r="F1208" s="193" t="s">
        <v>4682</v>
      </c>
      <c r="G1208" s="192"/>
      <c r="H1208" s="192"/>
      <c r="I1208" s="192"/>
      <c r="J1208" s="192"/>
      <c r="K1208" s="192"/>
      <c r="L1208" s="192"/>
      <c r="M1208" s="192"/>
      <c r="N1208" s="192"/>
      <c r="O1208" s="192"/>
      <c r="P1208" s="199" t="s">
        <v>5231</v>
      </c>
      <c r="Q1208" s="192"/>
      <c r="R1208" s="192"/>
      <c r="S1208" s="192"/>
      <c r="T1208" s="192"/>
      <c r="U1208" s="192"/>
      <c r="V1208" s="192"/>
      <c r="W1208" s="192"/>
      <c r="X1208" s="192"/>
      <c r="Y1208" s="192"/>
      <c r="Z1208" s="192"/>
      <c r="AA1208" s="192"/>
    </row>
    <row r="1209" spans="1:27" ht="28.8">
      <c r="A1209" s="192">
        <v>1208</v>
      </c>
      <c r="B1209" s="193">
        <v>200270258</v>
      </c>
      <c r="C1209" s="192">
        <v>3</v>
      </c>
      <c r="D1209" s="193" t="s">
        <v>56</v>
      </c>
      <c r="E1209" s="198">
        <v>45108</v>
      </c>
      <c r="F1209" s="193" t="s">
        <v>4682</v>
      </c>
      <c r="G1209" s="192"/>
      <c r="H1209" s="192"/>
      <c r="I1209" s="192"/>
      <c r="J1209" s="192"/>
      <c r="K1209" s="192"/>
      <c r="L1209" s="192"/>
      <c r="M1209" s="192"/>
      <c r="N1209" s="192"/>
      <c r="O1209" s="192"/>
      <c r="P1209" s="199" t="s">
        <v>4261</v>
      </c>
      <c r="Q1209" s="192"/>
      <c r="R1209" s="192"/>
      <c r="S1209" s="192"/>
      <c r="T1209" s="192"/>
      <c r="U1209" s="192"/>
      <c r="V1209" s="192"/>
      <c r="W1209" s="192"/>
      <c r="X1209" s="192"/>
      <c r="Y1209" s="192"/>
      <c r="Z1209" s="192"/>
      <c r="AA1209" s="192"/>
    </row>
    <row r="1210" spans="1:27" ht="28.8">
      <c r="A1210" s="192">
        <v>1209</v>
      </c>
      <c r="B1210" s="193">
        <v>200633758</v>
      </c>
      <c r="C1210" s="192">
        <v>1</v>
      </c>
      <c r="D1210" s="193" t="s">
        <v>56</v>
      </c>
      <c r="E1210" s="198">
        <v>45108</v>
      </c>
      <c r="F1210" s="193" t="s">
        <v>4680</v>
      </c>
      <c r="G1210" s="192"/>
      <c r="H1210" s="192"/>
      <c r="I1210" s="192"/>
      <c r="J1210" s="192"/>
      <c r="K1210" s="192"/>
      <c r="L1210" s="192"/>
      <c r="M1210" s="192"/>
      <c r="N1210" s="192"/>
      <c r="O1210" s="192"/>
      <c r="P1210" s="199" t="s">
        <v>5232</v>
      </c>
      <c r="Q1210" s="192"/>
      <c r="R1210" s="192"/>
      <c r="S1210" s="192"/>
      <c r="T1210" s="192"/>
      <c r="U1210" s="192"/>
      <c r="V1210" s="192"/>
      <c r="W1210" s="192"/>
      <c r="X1210" s="192"/>
      <c r="Y1210" s="192"/>
      <c r="Z1210" s="192"/>
      <c r="AA1210" s="192"/>
    </row>
    <row r="1211" spans="1:27">
      <c r="A1211" s="192">
        <v>1210</v>
      </c>
      <c r="B1211" s="193">
        <v>200673140</v>
      </c>
      <c r="C1211" s="192">
        <v>3</v>
      </c>
      <c r="D1211" s="193" t="s">
        <v>56</v>
      </c>
      <c r="E1211" s="198">
        <v>45108</v>
      </c>
      <c r="F1211" s="193" t="s">
        <v>4679</v>
      </c>
      <c r="G1211" s="192"/>
      <c r="H1211" s="192"/>
      <c r="I1211" s="192"/>
      <c r="J1211" s="192"/>
      <c r="K1211" s="192"/>
      <c r="L1211" s="192"/>
      <c r="M1211" s="192"/>
      <c r="N1211" s="192"/>
      <c r="O1211" s="192"/>
      <c r="P1211" s="199" t="s">
        <v>5233</v>
      </c>
      <c r="Q1211" s="192"/>
      <c r="R1211" s="192"/>
      <c r="S1211" s="192"/>
      <c r="T1211" s="192"/>
      <c r="U1211" s="192"/>
      <c r="V1211" s="192"/>
      <c r="W1211" s="192"/>
      <c r="X1211" s="192"/>
      <c r="Y1211" s="192"/>
      <c r="Z1211" s="192"/>
      <c r="AA1211" s="192"/>
    </row>
    <row r="1212" spans="1:27" ht="28.8">
      <c r="A1212" s="192">
        <v>1211</v>
      </c>
      <c r="B1212" s="193">
        <v>200884070</v>
      </c>
      <c r="C1212" s="192">
        <v>4</v>
      </c>
      <c r="D1212" s="193" t="s">
        <v>51</v>
      </c>
      <c r="E1212" s="198">
        <v>45108</v>
      </c>
      <c r="F1212" s="193" t="s">
        <v>4679</v>
      </c>
      <c r="G1212" s="192"/>
      <c r="H1212" s="192"/>
      <c r="I1212" s="192"/>
      <c r="J1212" s="192"/>
      <c r="K1212" s="192"/>
      <c r="L1212" s="192"/>
      <c r="M1212" s="192"/>
      <c r="N1212" s="192"/>
      <c r="O1212" s="192"/>
      <c r="P1212" s="199" t="s">
        <v>4262</v>
      </c>
      <c r="Q1212" s="192"/>
      <c r="R1212" s="192"/>
      <c r="S1212" s="192"/>
      <c r="T1212" s="192"/>
      <c r="U1212" s="192"/>
      <c r="V1212" s="192"/>
      <c r="W1212" s="192"/>
      <c r="X1212" s="192"/>
      <c r="Y1212" s="192"/>
      <c r="Z1212" s="192"/>
      <c r="AA1212" s="192"/>
    </row>
    <row r="1213" spans="1:27" ht="28.8">
      <c r="A1213" s="192">
        <v>1212</v>
      </c>
      <c r="B1213" s="193">
        <v>200884070</v>
      </c>
      <c r="C1213" s="192">
        <v>5</v>
      </c>
      <c r="D1213" s="193" t="s">
        <v>56</v>
      </c>
      <c r="E1213" s="198">
        <v>45108</v>
      </c>
      <c r="F1213" s="193" t="s">
        <v>4679</v>
      </c>
      <c r="G1213" s="192"/>
      <c r="H1213" s="192"/>
      <c r="I1213" s="192"/>
      <c r="J1213" s="192"/>
      <c r="K1213" s="192"/>
      <c r="L1213" s="192"/>
      <c r="M1213" s="192"/>
      <c r="N1213" s="192"/>
      <c r="O1213" s="192"/>
      <c r="P1213" s="199" t="s">
        <v>4263</v>
      </c>
      <c r="Q1213" s="192"/>
      <c r="R1213" s="192"/>
      <c r="S1213" s="192"/>
      <c r="T1213" s="192"/>
      <c r="U1213" s="192"/>
      <c r="V1213" s="192"/>
      <c r="W1213" s="192"/>
      <c r="X1213" s="192"/>
      <c r="Y1213" s="192"/>
      <c r="Z1213" s="192"/>
      <c r="AA1213" s="192"/>
    </row>
    <row r="1214" spans="1:27">
      <c r="A1214" s="192">
        <v>1213</v>
      </c>
      <c r="B1214" s="193">
        <v>130695273</v>
      </c>
      <c r="C1214" s="192">
        <v>2</v>
      </c>
      <c r="D1214" s="193" t="s">
        <v>51</v>
      </c>
      <c r="E1214" s="198">
        <v>45118</v>
      </c>
      <c r="F1214" s="193" t="s">
        <v>4682</v>
      </c>
      <c r="G1214" s="192"/>
      <c r="H1214" s="192"/>
      <c r="I1214" s="192"/>
      <c r="J1214" s="192"/>
      <c r="K1214" s="192"/>
      <c r="L1214" s="192"/>
      <c r="M1214" s="192"/>
      <c r="N1214" s="192"/>
      <c r="O1214" s="192"/>
      <c r="P1214" s="199" t="s">
        <v>4264</v>
      </c>
      <c r="Q1214" s="192"/>
      <c r="R1214" s="192"/>
      <c r="S1214" s="192"/>
      <c r="T1214" s="192"/>
      <c r="U1214" s="192"/>
      <c r="V1214" s="192"/>
      <c r="W1214" s="192"/>
      <c r="X1214" s="192"/>
      <c r="Y1214" s="192"/>
      <c r="Z1214" s="192"/>
      <c r="AA1214" s="192"/>
    </row>
    <row r="1215" spans="1:27" ht="72">
      <c r="A1215" s="192">
        <v>1214</v>
      </c>
      <c r="B1215" s="193">
        <v>130949266</v>
      </c>
      <c r="C1215" s="192">
        <v>5</v>
      </c>
      <c r="D1215" s="193" t="s">
        <v>56</v>
      </c>
      <c r="E1215" s="198">
        <v>45110</v>
      </c>
      <c r="F1215" s="193" t="s">
        <v>4680</v>
      </c>
      <c r="G1215" s="192"/>
      <c r="H1215" s="192"/>
      <c r="I1215" s="192"/>
      <c r="J1215" s="192"/>
      <c r="K1215" s="192"/>
      <c r="L1215" s="192"/>
      <c r="M1215" s="192"/>
      <c r="N1215" s="192"/>
      <c r="O1215" s="192"/>
      <c r="P1215" s="199" t="s">
        <v>5234</v>
      </c>
      <c r="Q1215" s="192"/>
      <c r="R1215" s="192"/>
      <c r="S1215" s="192"/>
      <c r="T1215" s="192"/>
      <c r="U1215" s="192"/>
      <c r="V1215" s="192"/>
      <c r="W1215" s="192"/>
      <c r="X1215" s="192"/>
      <c r="Y1215" s="192"/>
      <c r="Z1215" s="192"/>
      <c r="AA1215" s="192"/>
    </row>
    <row r="1216" spans="1:27" ht="28.8">
      <c r="A1216" s="192">
        <v>1215</v>
      </c>
      <c r="B1216" s="193">
        <v>132098948</v>
      </c>
      <c r="C1216" s="192">
        <v>4</v>
      </c>
      <c r="D1216" s="193" t="s">
        <v>56</v>
      </c>
      <c r="E1216" s="198">
        <v>45110</v>
      </c>
      <c r="F1216" s="193" t="s">
        <v>4680</v>
      </c>
      <c r="G1216" s="192"/>
      <c r="H1216" s="192"/>
      <c r="I1216" s="192"/>
      <c r="J1216" s="192"/>
      <c r="K1216" s="192"/>
      <c r="L1216" s="192"/>
      <c r="M1216" s="192"/>
      <c r="N1216" s="192"/>
      <c r="O1216" s="192"/>
      <c r="P1216" s="199" t="s">
        <v>4265</v>
      </c>
      <c r="Q1216" s="192"/>
      <c r="R1216" s="192"/>
      <c r="S1216" s="192"/>
      <c r="T1216" s="192"/>
      <c r="U1216" s="192"/>
      <c r="V1216" s="192"/>
      <c r="W1216" s="192"/>
      <c r="X1216" s="192"/>
      <c r="Y1216" s="192"/>
      <c r="Z1216" s="192"/>
      <c r="AA1216" s="192"/>
    </row>
    <row r="1217" spans="1:27">
      <c r="A1217" s="192">
        <v>1216</v>
      </c>
      <c r="B1217" s="193">
        <v>133297747</v>
      </c>
      <c r="C1217" s="192">
        <v>1</v>
      </c>
      <c r="D1217" s="193" t="s">
        <v>56</v>
      </c>
      <c r="E1217" s="198">
        <v>45110</v>
      </c>
      <c r="F1217" s="193" t="s">
        <v>4682</v>
      </c>
      <c r="G1217" s="192"/>
      <c r="H1217" s="192"/>
      <c r="I1217" s="192"/>
      <c r="J1217" s="192"/>
      <c r="K1217" s="192"/>
      <c r="L1217" s="192"/>
      <c r="M1217" s="192"/>
      <c r="N1217" s="192"/>
      <c r="O1217" s="192"/>
      <c r="P1217" s="199" t="s">
        <v>4266</v>
      </c>
      <c r="Q1217" s="192"/>
      <c r="R1217" s="192"/>
      <c r="S1217" s="192"/>
      <c r="T1217" s="192"/>
      <c r="U1217" s="192"/>
      <c r="V1217" s="192"/>
      <c r="W1217" s="192"/>
      <c r="X1217" s="192"/>
      <c r="Y1217" s="192"/>
      <c r="Z1217" s="192"/>
      <c r="AA1217" s="192"/>
    </row>
    <row r="1218" spans="1:27" ht="57.6">
      <c r="A1218" s="192">
        <v>1217</v>
      </c>
      <c r="B1218" s="193">
        <v>135825446</v>
      </c>
      <c r="C1218" s="192">
        <v>3</v>
      </c>
      <c r="D1218" s="193" t="s">
        <v>56</v>
      </c>
      <c r="E1218" s="198">
        <v>45110</v>
      </c>
      <c r="F1218" s="193" t="s">
        <v>4680</v>
      </c>
      <c r="G1218" s="192"/>
      <c r="H1218" s="192"/>
      <c r="I1218" s="192"/>
      <c r="J1218" s="192"/>
      <c r="K1218" s="192"/>
      <c r="L1218" s="192"/>
      <c r="M1218" s="192"/>
      <c r="N1218" s="192"/>
      <c r="O1218" s="192"/>
      <c r="P1218" s="199" t="s">
        <v>4267</v>
      </c>
      <c r="Q1218" s="192"/>
      <c r="R1218" s="192"/>
      <c r="S1218" s="192"/>
      <c r="T1218" s="192"/>
      <c r="U1218" s="192"/>
      <c r="V1218" s="192"/>
      <c r="W1218" s="192"/>
      <c r="X1218" s="192"/>
      <c r="Y1218" s="192"/>
      <c r="Z1218" s="192"/>
      <c r="AA1218" s="192"/>
    </row>
    <row r="1219" spans="1:27">
      <c r="A1219" s="192">
        <v>1218</v>
      </c>
      <c r="B1219" s="193">
        <v>136293685</v>
      </c>
      <c r="C1219" s="192">
        <v>2</v>
      </c>
      <c r="D1219" s="193" t="s">
        <v>56</v>
      </c>
      <c r="E1219" s="198">
        <v>45110</v>
      </c>
      <c r="F1219" s="193" t="s">
        <v>4680</v>
      </c>
      <c r="G1219" s="192"/>
      <c r="H1219" s="192"/>
      <c r="I1219" s="192"/>
      <c r="J1219" s="192"/>
      <c r="K1219" s="192"/>
      <c r="L1219" s="192"/>
      <c r="M1219" s="192"/>
      <c r="N1219" s="192"/>
      <c r="O1219" s="192"/>
      <c r="P1219" s="199" t="s">
        <v>5235</v>
      </c>
      <c r="Q1219" s="192"/>
      <c r="R1219" s="192"/>
      <c r="S1219" s="192"/>
      <c r="T1219" s="192"/>
      <c r="U1219" s="192"/>
      <c r="V1219" s="192"/>
      <c r="W1219" s="192"/>
      <c r="X1219" s="192"/>
      <c r="Y1219" s="192"/>
      <c r="Z1219" s="192"/>
      <c r="AA1219" s="192"/>
    </row>
    <row r="1220" spans="1:27" ht="28.8">
      <c r="A1220" s="192">
        <v>1219</v>
      </c>
      <c r="B1220" s="193">
        <v>136895935</v>
      </c>
      <c r="C1220" s="192">
        <v>4</v>
      </c>
      <c r="D1220" s="193" t="s">
        <v>51</v>
      </c>
      <c r="E1220" s="198">
        <v>45110</v>
      </c>
      <c r="F1220" s="193" t="s">
        <v>4682</v>
      </c>
      <c r="G1220" s="192"/>
      <c r="H1220" s="192"/>
      <c r="I1220" s="192"/>
      <c r="J1220" s="192"/>
      <c r="K1220" s="192"/>
      <c r="L1220" s="192"/>
      <c r="M1220" s="192"/>
      <c r="N1220" s="192"/>
      <c r="O1220" s="192"/>
      <c r="P1220" s="199" t="s">
        <v>5236</v>
      </c>
      <c r="Q1220" s="192"/>
      <c r="R1220" s="192"/>
      <c r="S1220" s="192"/>
      <c r="T1220" s="192"/>
      <c r="U1220" s="192"/>
      <c r="V1220" s="192"/>
      <c r="W1220" s="192"/>
      <c r="X1220" s="192"/>
      <c r="Y1220" s="192"/>
      <c r="Z1220" s="192"/>
      <c r="AA1220" s="192"/>
    </row>
    <row r="1221" spans="1:27" ht="28.8">
      <c r="A1221" s="192">
        <v>1220</v>
      </c>
      <c r="B1221" s="193">
        <v>20000695</v>
      </c>
      <c r="C1221" s="192">
        <v>2</v>
      </c>
      <c r="D1221" s="193" t="s">
        <v>56</v>
      </c>
      <c r="E1221" s="198">
        <v>45110</v>
      </c>
      <c r="F1221" s="193" t="s">
        <v>4681</v>
      </c>
      <c r="G1221" s="192"/>
      <c r="H1221" s="192"/>
      <c r="I1221" s="192"/>
      <c r="J1221" s="192"/>
      <c r="K1221" s="192"/>
      <c r="L1221" s="192"/>
      <c r="M1221" s="192"/>
      <c r="N1221" s="192"/>
      <c r="O1221" s="192"/>
      <c r="P1221" s="199" t="s">
        <v>5237</v>
      </c>
      <c r="Q1221" s="192"/>
      <c r="R1221" s="192"/>
      <c r="S1221" s="192"/>
      <c r="T1221" s="192"/>
      <c r="U1221" s="192"/>
      <c r="V1221" s="192"/>
      <c r="W1221" s="192"/>
      <c r="X1221" s="192"/>
      <c r="Y1221" s="192"/>
      <c r="Z1221" s="192"/>
      <c r="AA1221" s="192"/>
    </row>
    <row r="1222" spans="1:27" ht="43.2">
      <c r="A1222" s="192">
        <v>1221</v>
      </c>
      <c r="B1222" s="193">
        <v>20000855</v>
      </c>
      <c r="C1222" s="192">
        <v>4</v>
      </c>
      <c r="D1222" s="193" t="s">
        <v>56</v>
      </c>
      <c r="E1222" s="198">
        <v>45110</v>
      </c>
      <c r="F1222" s="193" t="s">
        <v>4679</v>
      </c>
      <c r="G1222" s="192"/>
      <c r="H1222" s="192"/>
      <c r="I1222" s="192"/>
      <c r="J1222" s="192"/>
      <c r="K1222" s="192"/>
      <c r="L1222" s="192"/>
      <c r="M1222" s="192"/>
      <c r="N1222" s="192"/>
      <c r="O1222" s="192"/>
      <c r="P1222" s="199" t="s">
        <v>5238</v>
      </c>
      <c r="Q1222" s="192"/>
      <c r="R1222" s="192"/>
      <c r="S1222" s="192"/>
      <c r="T1222" s="192"/>
      <c r="U1222" s="192"/>
      <c r="V1222" s="192"/>
      <c r="W1222" s="192"/>
      <c r="X1222" s="192"/>
      <c r="Y1222" s="192"/>
      <c r="Z1222" s="192"/>
      <c r="AA1222" s="192"/>
    </row>
    <row r="1223" spans="1:27">
      <c r="A1223" s="192">
        <v>1222</v>
      </c>
      <c r="B1223" s="193">
        <v>200015595</v>
      </c>
      <c r="C1223" s="192">
        <v>3</v>
      </c>
      <c r="D1223" s="193" t="s">
        <v>56</v>
      </c>
      <c r="E1223" s="198">
        <v>45110</v>
      </c>
      <c r="F1223" s="193" t="s">
        <v>4686</v>
      </c>
      <c r="G1223" s="192"/>
      <c r="H1223" s="192"/>
      <c r="I1223" s="192"/>
      <c r="J1223" s="192"/>
      <c r="K1223" s="192"/>
      <c r="L1223" s="192"/>
      <c r="M1223" s="192"/>
      <c r="N1223" s="192"/>
      <c r="O1223" s="192"/>
      <c r="P1223" s="199" t="s">
        <v>4268</v>
      </c>
      <c r="Q1223" s="192"/>
      <c r="R1223" s="192"/>
      <c r="S1223" s="192"/>
      <c r="T1223" s="192"/>
      <c r="U1223" s="192"/>
      <c r="V1223" s="192"/>
      <c r="W1223" s="192"/>
      <c r="X1223" s="192"/>
      <c r="Y1223" s="192"/>
      <c r="Z1223" s="192"/>
      <c r="AA1223" s="192"/>
    </row>
    <row r="1224" spans="1:27" ht="43.2">
      <c r="A1224" s="192">
        <v>1223</v>
      </c>
      <c r="B1224" s="193">
        <v>200439349</v>
      </c>
      <c r="C1224" s="192">
        <v>4</v>
      </c>
      <c r="D1224" s="193" t="s">
        <v>51</v>
      </c>
      <c r="E1224" s="198">
        <v>45110</v>
      </c>
      <c r="F1224" s="193" t="s">
        <v>4682</v>
      </c>
      <c r="G1224" s="192"/>
      <c r="H1224" s="192"/>
      <c r="I1224" s="192"/>
      <c r="J1224" s="192"/>
      <c r="K1224" s="192"/>
      <c r="L1224" s="192"/>
      <c r="M1224" s="192"/>
      <c r="N1224" s="192"/>
      <c r="O1224" s="192"/>
      <c r="P1224" s="199" t="s">
        <v>4269</v>
      </c>
      <c r="Q1224" s="192"/>
      <c r="R1224" s="192"/>
      <c r="S1224" s="192"/>
      <c r="T1224" s="192"/>
      <c r="U1224" s="192"/>
      <c r="V1224" s="192"/>
      <c r="W1224" s="192"/>
      <c r="X1224" s="192"/>
      <c r="Y1224" s="192"/>
      <c r="Z1224" s="192"/>
      <c r="AA1224" s="192"/>
    </row>
    <row r="1225" spans="1:27" ht="43.2">
      <c r="A1225" s="192">
        <v>1224</v>
      </c>
      <c r="B1225" s="193">
        <v>200465920</v>
      </c>
      <c r="C1225" s="192">
        <v>2</v>
      </c>
      <c r="D1225" s="193" t="s">
        <v>56</v>
      </c>
      <c r="E1225" s="198">
        <v>45110</v>
      </c>
      <c r="F1225" s="193" t="s">
        <v>4679</v>
      </c>
      <c r="G1225" s="192"/>
      <c r="H1225" s="192"/>
      <c r="I1225" s="192"/>
      <c r="J1225" s="192"/>
      <c r="K1225" s="192"/>
      <c r="L1225" s="192"/>
      <c r="M1225" s="192"/>
      <c r="N1225" s="192"/>
      <c r="O1225" s="192"/>
      <c r="P1225" s="199" t="s">
        <v>4270</v>
      </c>
      <c r="Q1225" s="192"/>
      <c r="R1225" s="192"/>
      <c r="S1225" s="192"/>
      <c r="T1225" s="192"/>
      <c r="U1225" s="192"/>
      <c r="V1225" s="192"/>
      <c r="W1225" s="192"/>
      <c r="X1225" s="192"/>
      <c r="Y1225" s="192"/>
      <c r="Z1225" s="192"/>
      <c r="AA1225" s="192"/>
    </row>
    <row r="1226" spans="1:27" ht="43.2">
      <c r="A1226" s="192">
        <v>1225</v>
      </c>
      <c r="B1226" s="193">
        <v>200560517</v>
      </c>
      <c r="C1226" s="192">
        <v>4</v>
      </c>
      <c r="D1226" s="193" t="s">
        <v>51</v>
      </c>
      <c r="E1226" s="198">
        <v>45110</v>
      </c>
      <c r="F1226" s="193" t="s">
        <v>4679</v>
      </c>
      <c r="G1226" s="192"/>
      <c r="H1226" s="192"/>
      <c r="I1226" s="192"/>
      <c r="J1226" s="192"/>
      <c r="K1226" s="192"/>
      <c r="L1226" s="192"/>
      <c r="M1226" s="192"/>
      <c r="N1226" s="192"/>
      <c r="O1226" s="192"/>
      <c r="P1226" s="199" t="s">
        <v>4271</v>
      </c>
      <c r="Q1226" s="192"/>
      <c r="R1226" s="192"/>
      <c r="S1226" s="192"/>
      <c r="T1226" s="192"/>
      <c r="U1226" s="192"/>
      <c r="V1226" s="192"/>
      <c r="W1226" s="192"/>
      <c r="X1226" s="192"/>
      <c r="Y1226" s="192"/>
      <c r="Z1226" s="192"/>
      <c r="AA1226" s="192"/>
    </row>
    <row r="1227" spans="1:27" ht="43.2">
      <c r="A1227" s="192">
        <v>1226</v>
      </c>
      <c r="B1227" s="193">
        <v>200633758</v>
      </c>
      <c r="C1227" s="192">
        <v>5</v>
      </c>
      <c r="D1227" s="193" t="s">
        <v>56</v>
      </c>
      <c r="E1227" s="198">
        <v>45110</v>
      </c>
      <c r="F1227" s="193" t="s">
        <v>4680</v>
      </c>
      <c r="G1227" s="192"/>
      <c r="H1227" s="192"/>
      <c r="I1227" s="192"/>
      <c r="J1227" s="192"/>
      <c r="K1227" s="192"/>
      <c r="L1227" s="192"/>
      <c r="M1227" s="192"/>
      <c r="N1227" s="192"/>
      <c r="O1227" s="192"/>
      <c r="P1227" s="199" t="s">
        <v>5239</v>
      </c>
      <c r="Q1227" s="192"/>
      <c r="R1227" s="192"/>
      <c r="S1227" s="192"/>
      <c r="T1227" s="192"/>
      <c r="U1227" s="192"/>
      <c r="V1227" s="192"/>
      <c r="W1227" s="192"/>
      <c r="X1227" s="192"/>
      <c r="Y1227" s="192"/>
      <c r="Z1227" s="192"/>
      <c r="AA1227" s="192"/>
    </row>
    <row r="1228" spans="1:27" ht="43.2">
      <c r="A1228" s="192">
        <v>1227</v>
      </c>
      <c r="B1228" s="193">
        <v>200633758</v>
      </c>
      <c r="C1228" s="192">
        <v>4</v>
      </c>
      <c r="D1228" s="193" t="s">
        <v>56</v>
      </c>
      <c r="E1228" s="198">
        <v>45110</v>
      </c>
      <c r="F1228" s="193" t="s">
        <v>4680</v>
      </c>
      <c r="G1228" s="192"/>
      <c r="H1228" s="192"/>
      <c r="I1228" s="192"/>
      <c r="J1228" s="192"/>
      <c r="K1228" s="192"/>
      <c r="L1228" s="192"/>
      <c r="M1228" s="192"/>
      <c r="N1228" s="192"/>
      <c r="O1228" s="192"/>
      <c r="P1228" s="199" t="s">
        <v>4272</v>
      </c>
      <c r="Q1228" s="192"/>
      <c r="R1228" s="192"/>
      <c r="S1228" s="192"/>
      <c r="T1228" s="192"/>
      <c r="U1228" s="192"/>
      <c r="V1228" s="192"/>
      <c r="W1228" s="192"/>
      <c r="X1228" s="192"/>
      <c r="Y1228" s="192"/>
      <c r="Z1228" s="192"/>
      <c r="AA1228" s="192"/>
    </row>
    <row r="1229" spans="1:27" ht="86.4">
      <c r="A1229" s="192">
        <v>1228</v>
      </c>
      <c r="B1229" s="193">
        <v>33000209</v>
      </c>
      <c r="C1229" s="192">
        <v>5</v>
      </c>
      <c r="D1229" s="193" t="s">
        <v>56</v>
      </c>
      <c r="E1229" s="198">
        <v>45110</v>
      </c>
      <c r="F1229" s="193" t="s">
        <v>4680</v>
      </c>
      <c r="G1229" s="192"/>
      <c r="H1229" s="192"/>
      <c r="I1229" s="192"/>
      <c r="J1229" s="192"/>
      <c r="K1229" s="192"/>
      <c r="L1229" s="192"/>
      <c r="M1229" s="192"/>
      <c r="N1229" s="192"/>
      <c r="O1229" s="192"/>
      <c r="P1229" s="199" t="s">
        <v>5240</v>
      </c>
      <c r="Q1229" s="192"/>
      <c r="R1229" s="192"/>
      <c r="S1229" s="192"/>
      <c r="T1229" s="192"/>
      <c r="U1229" s="192"/>
      <c r="V1229" s="192"/>
      <c r="W1229" s="192"/>
      <c r="X1229" s="192"/>
      <c r="Y1229" s="192"/>
      <c r="Z1229" s="192"/>
      <c r="AA1229" s="192"/>
    </row>
    <row r="1230" spans="1:27" ht="57.6">
      <c r="A1230" s="192">
        <v>1229</v>
      </c>
      <c r="B1230" s="193">
        <v>33000215</v>
      </c>
      <c r="C1230" s="192">
        <v>3</v>
      </c>
      <c r="D1230" s="193" t="s">
        <v>56</v>
      </c>
      <c r="E1230" s="198">
        <v>45110</v>
      </c>
      <c r="F1230" s="193" t="s">
        <v>4680</v>
      </c>
      <c r="G1230" s="192"/>
      <c r="H1230" s="192"/>
      <c r="I1230" s="192"/>
      <c r="J1230" s="192"/>
      <c r="K1230" s="192"/>
      <c r="L1230" s="192"/>
      <c r="M1230" s="192"/>
      <c r="N1230" s="192"/>
      <c r="O1230" s="192"/>
      <c r="P1230" s="199" t="s">
        <v>4273</v>
      </c>
      <c r="Q1230" s="192"/>
      <c r="R1230" s="192"/>
      <c r="S1230" s="192"/>
      <c r="T1230" s="192"/>
      <c r="U1230" s="192"/>
      <c r="V1230" s="192"/>
      <c r="W1230" s="192"/>
      <c r="X1230" s="192"/>
      <c r="Y1230" s="192"/>
      <c r="Z1230" s="192"/>
      <c r="AA1230" s="192"/>
    </row>
    <row r="1231" spans="1:27">
      <c r="A1231" s="192">
        <v>1230</v>
      </c>
      <c r="B1231" s="193">
        <v>33000215</v>
      </c>
      <c r="C1231" s="192">
        <v>3</v>
      </c>
      <c r="D1231" s="193" t="s">
        <v>56</v>
      </c>
      <c r="E1231" s="198">
        <v>45110</v>
      </c>
      <c r="F1231" s="193" t="s">
        <v>4680</v>
      </c>
      <c r="G1231" s="192"/>
      <c r="H1231" s="192"/>
      <c r="I1231" s="192"/>
      <c r="J1231" s="192"/>
      <c r="K1231" s="192"/>
      <c r="L1231" s="192"/>
      <c r="M1231" s="192"/>
      <c r="N1231" s="192"/>
      <c r="O1231" s="192"/>
      <c r="P1231" s="199" t="s">
        <v>5241</v>
      </c>
      <c r="Q1231" s="192"/>
      <c r="R1231" s="192"/>
      <c r="S1231" s="192"/>
      <c r="T1231" s="192"/>
      <c r="U1231" s="192"/>
      <c r="V1231" s="192"/>
      <c r="W1231" s="192"/>
      <c r="X1231" s="192"/>
      <c r="Y1231" s="192"/>
      <c r="Z1231" s="192"/>
      <c r="AA1231" s="192"/>
    </row>
    <row r="1232" spans="1:27">
      <c r="A1232" s="192">
        <v>1231</v>
      </c>
      <c r="B1232" s="193">
        <v>33000215</v>
      </c>
      <c r="C1232" s="192">
        <v>1</v>
      </c>
      <c r="D1232" s="193" t="s">
        <v>56</v>
      </c>
      <c r="E1232" s="198">
        <v>45110</v>
      </c>
      <c r="F1232" s="193" t="s">
        <v>4680</v>
      </c>
      <c r="G1232" s="192"/>
      <c r="H1232" s="192"/>
      <c r="I1232" s="192"/>
      <c r="J1232" s="192"/>
      <c r="K1232" s="192"/>
      <c r="L1232" s="192"/>
      <c r="M1232" s="192"/>
      <c r="N1232" s="192"/>
      <c r="O1232" s="192"/>
      <c r="P1232" s="199" t="s">
        <v>4274</v>
      </c>
      <c r="Q1232" s="192"/>
      <c r="R1232" s="192"/>
      <c r="S1232" s="192"/>
      <c r="T1232" s="192"/>
      <c r="U1232" s="192"/>
      <c r="V1232" s="192"/>
      <c r="W1232" s="192"/>
      <c r="X1232" s="192"/>
      <c r="Y1232" s="192"/>
      <c r="Z1232" s="192"/>
      <c r="AA1232" s="192"/>
    </row>
    <row r="1233" spans="1:27">
      <c r="A1233" s="192">
        <v>1232</v>
      </c>
      <c r="B1233" s="193">
        <v>40000154</v>
      </c>
      <c r="C1233" s="192">
        <v>4</v>
      </c>
      <c r="D1233" s="193" t="s">
        <v>51</v>
      </c>
      <c r="E1233" s="198">
        <v>45110</v>
      </c>
      <c r="F1233" s="193" t="s">
        <v>4679</v>
      </c>
      <c r="G1233" s="192"/>
      <c r="H1233" s="192"/>
      <c r="I1233" s="192"/>
      <c r="J1233" s="192"/>
      <c r="K1233" s="192"/>
      <c r="L1233" s="192"/>
      <c r="M1233" s="192"/>
      <c r="N1233" s="192"/>
      <c r="O1233" s="192"/>
      <c r="P1233" s="199" t="s">
        <v>5242</v>
      </c>
      <c r="Q1233" s="192"/>
      <c r="R1233" s="192"/>
      <c r="S1233" s="192"/>
      <c r="T1233" s="192"/>
      <c r="U1233" s="192"/>
      <c r="V1233" s="192"/>
      <c r="W1233" s="192"/>
      <c r="X1233" s="192"/>
      <c r="Y1233" s="192"/>
      <c r="Z1233" s="192"/>
      <c r="AA1233" s="192"/>
    </row>
    <row r="1234" spans="1:27" ht="43.2">
      <c r="A1234" s="192">
        <v>1233</v>
      </c>
      <c r="B1234" s="193">
        <v>40000210</v>
      </c>
      <c r="C1234" s="192">
        <v>2</v>
      </c>
      <c r="D1234" s="193" t="s">
        <v>56</v>
      </c>
      <c r="E1234" s="198">
        <v>45110</v>
      </c>
      <c r="F1234" s="193" t="s">
        <v>4679</v>
      </c>
      <c r="G1234" s="192"/>
      <c r="H1234" s="192"/>
      <c r="I1234" s="192"/>
      <c r="J1234" s="192"/>
      <c r="K1234" s="192"/>
      <c r="L1234" s="192"/>
      <c r="M1234" s="192"/>
      <c r="N1234" s="192"/>
      <c r="O1234" s="192"/>
      <c r="P1234" s="199" t="s">
        <v>4275</v>
      </c>
      <c r="Q1234" s="192"/>
      <c r="R1234" s="192"/>
      <c r="S1234" s="192"/>
      <c r="T1234" s="192"/>
      <c r="U1234" s="192"/>
      <c r="V1234" s="192"/>
      <c r="W1234" s="192"/>
      <c r="X1234" s="192"/>
      <c r="Y1234" s="192"/>
      <c r="Z1234" s="192"/>
      <c r="AA1234" s="192"/>
    </row>
    <row r="1235" spans="1:27" ht="28.8">
      <c r="A1235" s="192">
        <v>1234</v>
      </c>
      <c r="B1235" s="193">
        <v>40000210</v>
      </c>
      <c r="C1235" s="192">
        <v>1</v>
      </c>
      <c r="D1235" s="193" t="s">
        <v>56</v>
      </c>
      <c r="E1235" s="198">
        <v>45110</v>
      </c>
      <c r="F1235" s="193" t="s">
        <v>4679</v>
      </c>
      <c r="G1235" s="192"/>
      <c r="H1235" s="192"/>
      <c r="I1235" s="192"/>
      <c r="J1235" s="192"/>
      <c r="K1235" s="192"/>
      <c r="L1235" s="192"/>
      <c r="M1235" s="192"/>
      <c r="N1235" s="192"/>
      <c r="O1235" s="192"/>
      <c r="P1235" s="199" t="s">
        <v>5243</v>
      </c>
      <c r="Q1235" s="192"/>
      <c r="R1235" s="192"/>
      <c r="S1235" s="192"/>
      <c r="T1235" s="192"/>
      <c r="U1235" s="192"/>
      <c r="V1235" s="192"/>
      <c r="W1235" s="192"/>
      <c r="X1235" s="192"/>
      <c r="Y1235" s="192"/>
      <c r="Z1235" s="192"/>
      <c r="AA1235" s="192"/>
    </row>
    <row r="1236" spans="1:27">
      <c r="A1236" s="192">
        <v>1235</v>
      </c>
      <c r="B1236" s="193">
        <v>40000210</v>
      </c>
      <c r="C1236" s="192">
        <v>3</v>
      </c>
      <c r="D1236" s="193" t="s">
        <v>56</v>
      </c>
      <c r="E1236" s="198">
        <v>45110</v>
      </c>
      <c r="F1236" s="193" t="s">
        <v>4679</v>
      </c>
      <c r="G1236" s="192"/>
      <c r="H1236" s="192"/>
      <c r="I1236" s="192"/>
      <c r="J1236" s="192"/>
      <c r="K1236" s="192"/>
      <c r="L1236" s="192"/>
      <c r="M1236" s="192"/>
      <c r="N1236" s="192"/>
      <c r="O1236" s="192"/>
      <c r="P1236" s="199" t="s">
        <v>5244</v>
      </c>
      <c r="Q1236" s="192"/>
      <c r="R1236" s="192"/>
      <c r="S1236" s="192"/>
      <c r="T1236" s="192"/>
      <c r="U1236" s="192"/>
      <c r="V1236" s="192"/>
      <c r="W1236" s="192"/>
      <c r="X1236" s="192"/>
      <c r="Y1236" s="192"/>
      <c r="Z1236" s="192"/>
      <c r="AA1236" s="192"/>
    </row>
    <row r="1237" spans="1:27" ht="28.8">
      <c r="A1237" s="192">
        <v>1236</v>
      </c>
      <c r="B1237" s="193">
        <v>138853098</v>
      </c>
      <c r="C1237" s="192">
        <v>5</v>
      </c>
      <c r="D1237" s="193" t="s">
        <v>51</v>
      </c>
      <c r="E1237" s="198">
        <v>45110</v>
      </c>
      <c r="F1237" s="193" t="s">
        <v>4679</v>
      </c>
      <c r="G1237" s="192"/>
      <c r="H1237" s="192"/>
      <c r="I1237" s="192"/>
      <c r="J1237" s="192"/>
      <c r="K1237" s="192"/>
      <c r="L1237" s="192"/>
      <c r="M1237" s="192"/>
      <c r="N1237" s="192"/>
      <c r="O1237" s="192"/>
      <c r="P1237" s="199" t="s">
        <v>4276</v>
      </c>
      <c r="Q1237" s="192"/>
      <c r="R1237" s="192"/>
      <c r="S1237" s="192"/>
      <c r="T1237" s="192"/>
      <c r="U1237" s="192"/>
      <c r="V1237" s="192"/>
      <c r="W1237" s="192"/>
      <c r="X1237" s="192"/>
      <c r="Y1237" s="192"/>
      <c r="Z1237" s="192"/>
      <c r="AA1237" s="192"/>
    </row>
    <row r="1238" spans="1:27" ht="100.8">
      <c r="A1238" s="192">
        <v>1237</v>
      </c>
      <c r="B1238" s="193">
        <v>40000210</v>
      </c>
      <c r="C1238" s="192">
        <v>3</v>
      </c>
      <c r="D1238" s="193" t="s">
        <v>56</v>
      </c>
      <c r="E1238" s="198">
        <v>45110</v>
      </c>
      <c r="F1238" s="193" t="s">
        <v>4679</v>
      </c>
      <c r="G1238" s="192"/>
      <c r="H1238" s="192"/>
      <c r="I1238" s="192"/>
      <c r="J1238" s="192"/>
      <c r="K1238" s="192"/>
      <c r="L1238" s="192"/>
      <c r="M1238" s="192"/>
      <c r="N1238" s="192"/>
      <c r="O1238" s="192"/>
      <c r="P1238" s="199" t="s">
        <v>5650</v>
      </c>
      <c r="Q1238" s="192"/>
      <c r="R1238" s="192"/>
      <c r="S1238" s="192"/>
      <c r="T1238" s="192"/>
      <c r="U1238" s="192"/>
      <c r="V1238" s="192"/>
      <c r="W1238" s="192"/>
      <c r="X1238" s="192"/>
      <c r="Y1238" s="192"/>
      <c r="Z1238" s="192"/>
      <c r="AA1238" s="192"/>
    </row>
    <row r="1239" spans="1:27" ht="57.6">
      <c r="A1239" s="192">
        <v>1238</v>
      </c>
      <c r="B1239" s="193">
        <v>40000392</v>
      </c>
      <c r="C1239" s="192">
        <v>3</v>
      </c>
      <c r="D1239" s="193" t="s">
        <v>56</v>
      </c>
      <c r="E1239" s="198">
        <v>45110</v>
      </c>
      <c r="F1239" s="193" t="s">
        <v>4680</v>
      </c>
      <c r="G1239" s="192"/>
      <c r="H1239" s="192"/>
      <c r="I1239" s="192"/>
      <c r="J1239" s="192"/>
      <c r="K1239" s="192"/>
      <c r="L1239" s="192"/>
      <c r="M1239" s="192"/>
      <c r="N1239" s="192"/>
      <c r="O1239" s="192"/>
      <c r="P1239" s="199" t="s">
        <v>4277</v>
      </c>
      <c r="Q1239" s="192"/>
      <c r="R1239" s="192"/>
      <c r="S1239" s="192"/>
      <c r="T1239" s="192"/>
      <c r="U1239" s="192"/>
      <c r="V1239" s="192"/>
      <c r="W1239" s="192"/>
      <c r="X1239" s="192"/>
      <c r="Y1239" s="192"/>
      <c r="Z1239" s="192"/>
      <c r="AA1239" s="192"/>
    </row>
    <row r="1240" spans="1:27" ht="28.8">
      <c r="A1240" s="192">
        <v>1239</v>
      </c>
      <c r="B1240" s="193">
        <v>40000392</v>
      </c>
      <c r="C1240" s="192">
        <v>1</v>
      </c>
      <c r="D1240" s="193" t="s">
        <v>56</v>
      </c>
      <c r="E1240" s="198">
        <v>45110</v>
      </c>
      <c r="F1240" s="193" t="s">
        <v>4680</v>
      </c>
      <c r="G1240" s="192"/>
      <c r="H1240" s="192"/>
      <c r="I1240" s="192"/>
      <c r="J1240" s="192"/>
      <c r="K1240" s="192"/>
      <c r="L1240" s="192"/>
      <c r="M1240" s="192"/>
      <c r="N1240" s="192"/>
      <c r="O1240" s="192"/>
      <c r="P1240" s="199" t="s">
        <v>4278</v>
      </c>
      <c r="Q1240" s="192"/>
      <c r="R1240" s="192"/>
      <c r="S1240" s="192"/>
      <c r="T1240" s="192"/>
      <c r="U1240" s="192"/>
      <c r="V1240" s="192"/>
      <c r="W1240" s="192"/>
      <c r="X1240" s="192"/>
      <c r="Y1240" s="192"/>
      <c r="Z1240" s="192"/>
      <c r="AA1240" s="192"/>
    </row>
    <row r="1241" spans="1:27">
      <c r="A1241" s="192">
        <v>1240</v>
      </c>
      <c r="B1241" s="193">
        <v>60000072</v>
      </c>
      <c r="C1241" s="192">
        <v>5</v>
      </c>
      <c r="D1241" s="193" t="s">
        <v>51</v>
      </c>
      <c r="E1241" s="198">
        <v>45110</v>
      </c>
      <c r="F1241" s="193" t="s">
        <v>4679</v>
      </c>
      <c r="G1241" s="192"/>
      <c r="H1241" s="192"/>
      <c r="I1241" s="192"/>
      <c r="J1241" s="192"/>
      <c r="K1241" s="192"/>
      <c r="L1241" s="192"/>
      <c r="M1241" s="192"/>
      <c r="N1241" s="192"/>
      <c r="O1241" s="192"/>
      <c r="P1241" s="199" t="s">
        <v>4279</v>
      </c>
      <c r="Q1241" s="192"/>
      <c r="R1241" s="192"/>
      <c r="S1241" s="192"/>
      <c r="T1241" s="192"/>
      <c r="U1241" s="192"/>
      <c r="V1241" s="192"/>
      <c r="W1241" s="192"/>
      <c r="X1241" s="192"/>
      <c r="Y1241" s="192"/>
      <c r="Z1241" s="192"/>
      <c r="AA1241" s="192"/>
    </row>
    <row r="1242" spans="1:27" ht="100.8">
      <c r="A1242" s="192">
        <v>1241</v>
      </c>
      <c r="B1242" s="193">
        <v>61000122</v>
      </c>
      <c r="C1242" s="192">
        <v>4</v>
      </c>
      <c r="D1242" s="193" t="s">
        <v>51</v>
      </c>
      <c r="E1242" s="198">
        <v>45110</v>
      </c>
      <c r="F1242" s="193" t="s">
        <v>4679</v>
      </c>
      <c r="G1242" s="192"/>
      <c r="H1242" s="192"/>
      <c r="I1242" s="192"/>
      <c r="J1242" s="192"/>
      <c r="K1242" s="192"/>
      <c r="L1242" s="192"/>
      <c r="M1242" s="192"/>
      <c r="N1242" s="192"/>
      <c r="O1242" s="192"/>
      <c r="P1242" s="199" t="s">
        <v>4280</v>
      </c>
      <c r="Q1242" s="192"/>
      <c r="R1242" s="192"/>
      <c r="S1242" s="192"/>
      <c r="T1242" s="192"/>
      <c r="U1242" s="192"/>
      <c r="V1242" s="192"/>
      <c r="W1242" s="192"/>
      <c r="X1242" s="192"/>
      <c r="Y1242" s="192"/>
      <c r="Z1242" s="192"/>
      <c r="AA1242" s="192"/>
    </row>
    <row r="1243" spans="1:27">
      <c r="A1243" s="192">
        <v>1242</v>
      </c>
      <c r="B1243" s="193">
        <v>61000122</v>
      </c>
      <c r="C1243" s="192">
        <v>4</v>
      </c>
      <c r="D1243" s="193" t="s">
        <v>51</v>
      </c>
      <c r="E1243" s="198">
        <v>45110</v>
      </c>
      <c r="F1243" s="193" t="s">
        <v>4679</v>
      </c>
      <c r="G1243" s="192"/>
      <c r="H1243" s="192"/>
      <c r="I1243" s="192"/>
      <c r="J1243" s="192"/>
      <c r="K1243" s="192"/>
      <c r="L1243" s="192"/>
      <c r="M1243" s="192"/>
      <c r="N1243" s="192"/>
      <c r="O1243" s="192"/>
      <c r="P1243" s="199" t="s">
        <v>4281</v>
      </c>
      <c r="Q1243" s="192"/>
      <c r="R1243" s="192"/>
      <c r="S1243" s="192"/>
      <c r="T1243" s="192"/>
      <c r="U1243" s="192"/>
      <c r="V1243" s="192"/>
      <c r="W1243" s="192"/>
      <c r="X1243" s="192"/>
      <c r="Y1243" s="192"/>
      <c r="Z1243" s="192"/>
      <c r="AA1243" s="192"/>
    </row>
    <row r="1244" spans="1:27" ht="28.8">
      <c r="A1244" s="192">
        <v>1243</v>
      </c>
      <c r="B1244" s="193">
        <v>71000195</v>
      </c>
      <c r="C1244" s="192">
        <v>4</v>
      </c>
      <c r="D1244" s="193" t="s">
        <v>51</v>
      </c>
      <c r="E1244" s="198">
        <v>45110</v>
      </c>
      <c r="F1244" s="193" t="s">
        <v>4679</v>
      </c>
      <c r="G1244" s="192"/>
      <c r="H1244" s="192"/>
      <c r="I1244" s="192"/>
      <c r="J1244" s="192"/>
      <c r="K1244" s="192"/>
      <c r="L1244" s="192"/>
      <c r="M1244" s="192"/>
      <c r="N1244" s="192"/>
      <c r="O1244" s="192"/>
      <c r="P1244" s="199" t="s">
        <v>4282</v>
      </c>
      <c r="Q1244" s="192"/>
      <c r="R1244" s="192"/>
      <c r="S1244" s="192"/>
      <c r="T1244" s="192"/>
      <c r="U1244" s="192"/>
      <c r="V1244" s="192"/>
      <c r="W1244" s="192"/>
      <c r="X1244" s="192"/>
      <c r="Y1244" s="192"/>
      <c r="Z1244" s="192"/>
      <c r="AA1244" s="192"/>
    </row>
    <row r="1245" spans="1:27">
      <c r="A1245" s="192">
        <v>1244</v>
      </c>
      <c r="B1245" s="193">
        <v>72000010</v>
      </c>
      <c r="C1245" s="192">
        <v>4</v>
      </c>
      <c r="D1245" s="193" t="s">
        <v>56</v>
      </c>
      <c r="E1245" s="198">
        <v>45110</v>
      </c>
      <c r="F1245" s="193" t="s">
        <v>4679</v>
      </c>
      <c r="G1245" s="192"/>
      <c r="H1245" s="192"/>
      <c r="I1245" s="192"/>
      <c r="J1245" s="192"/>
      <c r="K1245" s="192"/>
      <c r="L1245" s="192"/>
      <c r="M1245" s="192"/>
      <c r="N1245" s="192"/>
      <c r="O1245" s="192"/>
      <c r="P1245" s="199" t="s">
        <v>4283</v>
      </c>
      <c r="Q1245" s="192"/>
      <c r="R1245" s="192"/>
      <c r="S1245" s="192"/>
      <c r="T1245" s="192"/>
      <c r="U1245" s="192"/>
      <c r="V1245" s="192"/>
      <c r="W1245" s="192"/>
      <c r="X1245" s="192"/>
      <c r="Y1245" s="192"/>
      <c r="Z1245" s="192"/>
      <c r="AA1245" s="192"/>
    </row>
    <row r="1246" spans="1:27" ht="28.8">
      <c r="A1246" s="192">
        <v>1245</v>
      </c>
      <c r="B1246" s="193">
        <v>72000010</v>
      </c>
      <c r="C1246" s="192">
        <v>5</v>
      </c>
      <c r="D1246" s="193" t="s">
        <v>56</v>
      </c>
      <c r="E1246" s="198">
        <v>45110</v>
      </c>
      <c r="F1246" s="193" t="s">
        <v>4679</v>
      </c>
      <c r="G1246" s="192"/>
      <c r="H1246" s="192"/>
      <c r="I1246" s="192"/>
      <c r="J1246" s="192"/>
      <c r="K1246" s="192"/>
      <c r="L1246" s="192"/>
      <c r="M1246" s="192"/>
      <c r="N1246" s="192"/>
      <c r="O1246" s="192"/>
      <c r="P1246" s="199" t="s">
        <v>4284</v>
      </c>
      <c r="Q1246" s="192"/>
      <c r="R1246" s="192"/>
      <c r="S1246" s="192"/>
      <c r="T1246" s="192"/>
      <c r="U1246" s="192"/>
      <c r="V1246" s="192"/>
      <c r="W1246" s="192"/>
      <c r="X1246" s="192"/>
      <c r="Y1246" s="192"/>
      <c r="Z1246" s="192"/>
      <c r="AA1246" s="192"/>
    </row>
    <row r="1247" spans="1:27" ht="86.4">
      <c r="A1247" s="192">
        <v>1246</v>
      </c>
      <c r="B1247" s="193">
        <v>72000031</v>
      </c>
      <c r="C1247" s="192">
        <v>1</v>
      </c>
      <c r="D1247" s="193" t="s">
        <v>56</v>
      </c>
      <c r="E1247" s="198">
        <v>45110</v>
      </c>
      <c r="F1247" s="193" t="s">
        <v>4679</v>
      </c>
      <c r="G1247" s="192"/>
      <c r="H1247" s="192"/>
      <c r="I1247" s="192"/>
      <c r="J1247" s="192"/>
      <c r="K1247" s="192"/>
      <c r="L1247" s="192"/>
      <c r="M1247" s="192"/>
      <c r="N1247" s="192"/>
      <c r="O1247" s="192"/>
      <c r="P1247" s="199" t="s">
        <v>5245</v>
      </c>
      <c r="Q1247" s="192"/>
      <c r="R1247" s="192"/>
      <c r="S1247" s="192"/>
      <c r="T1247" s="192"/>
      <c r="U1247" s="192"/>
      <c r="V1247" s="192"/>
      <c r="W1247" s="192"/>
      <c r="X1247" s="192"/>
      <c r="Y1247" s="192"/>
      <c r="Z1247" s="192"/>
      <c r="AA1247" s="192"/>
    </row>
    <row r="1248" spans="1:27" ht="86.4">
      <c r="A1248" s="192">
        <v>1247</v>
      </c>
      <c r="B1248" s="193">
        <v>72000094</v>
      </c>
      <c r="C1248" s="192">
        <v>5</v>
      </c>
      <c r="D1248" s="193" t="s">
        <v>56</v>
      </c>
      <c r="E1248" s="198">
        <v>45110</v>
      </c>
      <c r="F1248" s="193" t="s">
        <v>4679</v>
      </c>
      <c r="G1248" s="192"/>
      <c r="H1248" s="192"/>
      <c r="I1248" s="192"/>
      <c r="J1248" s="192"/>
      <c r="K1248" s="192"/>
      <c r="L1248" s="192"/>
      <c r="M1248" s="192"/>
      <c r="N1248" s="192"/>
      <c r="O1248" s="192"/>
      <c r="P1248" s="199" t="s">
        <v>5246</v>
      </c>
      <c r="Q1248" s="192"/>
      <c r="R1248" s="192"/>
      <c r="S1248" s="192"/>
      <c r="T1248" s="192"/>
      <c r="U1248" s="192"/>
      <c r="V1248" s="192"/>
      <c r="W1248" s="192"/>
      <c r="X1248" s="192"/>
      <c r="Y1248" s="192"/>
      <c r="Z1248" s="192"/>
      <c r="AA1248" s="192"/>
    </row>
    <row r="1249" spans="1:27">
      <c r="A1249" s="192">
        <v>1248</v>
      </c>
      <c r="B1249" s="193">
        <v>72000180</v>
      </c>
      <c r="C1249" s="192">
        <v>2</v>
      </c>
      <c r="D1249" s="193" t="s">
        <v>56</v>
      </c>
      <c r="E1249" s="198">
        <v>45110</v>
      </c>
      <c r="F1249" s="193" t="s">
        <v>4680</v>
      </c>
      <c r="G1249" s="192"/>
      <c r="H1249" s="192"/>
      <c r="I1249" s="192"/>
      <c r="J1249" s="192"/>
      <c r="K1249" s="192"/>
      <c r="L1249" s="192"/>
      <c r="M1249" s="192"/>
      <c r="N1249" s="192"/>
      <c r="O1249" s="192"/>
      <c r="P1249" s="199" t="s">
        <v>4285</v>
      </c>
      <c r="Q1249" s="192"/>
      <c r="R1249" s="192"/>
      <c r="S1249" s="192"/>
      <c r="T1249" s="192"/>
      <c r="U1249" s="192"/>
      <c r="V1249" s="192"/>
      <c r="W1249" s="192"/>
      <c r="X1249" s="192"/>
      <c r="Y1249" s="192"/>
      <c r="Z1249" s="192"/>
      <c r="AA1249" s="192"/>
    </row>
    <row r="1250" spans="1:27" ht="72">
      <c r="A1250" s="192">
        <v>1249</v>
      </c>
      <c r="B1250" s="193">
        <v>72000182</v>
      </c>
      <c r="C1250" s="192">
        <v>3</v>
      </c>
      <c r="D1250" s="193" t="s">
        <v>56</v>
      </c>
      <c r="E1250" s="198">
        <v>45110</v>
      </c>
      <c r="F1250" s="193" t="s">
        <v>4680</v>
      </c>
      <c r="G1250" s="192"/>
      <c r="H1250" s="192"/>
      <c r="I1250" s="192"/>
      <c r="J1250" s="192"/>
      <c r="K1250" s="192"/>
      <c r="L1250" s="192"/>
      <c r="M1250" s="192"/>
      <c r="N1250" s="192"/>
      <c r="O1250" s="192"/>
      <c r="P1250" s="199" t="s">
        <v>4286</v>
      </c>
      <c r="Q1250" s="192"/>
      <c r="R1250" s="192"/>
      <c r="S1250" s="192"/>
      <c r="T1250" s="192"/>
      <c r="U1250" s="192"/>
      <c r="V1250" s="192"/>
      <c r="W1250" s="192"/>
      <c r="X1250" s="192"/>
      <c r="Y1250" s="192"/>
      <c r="Z1250" s="192"/>
      <c r="AA1250" s="192"/>
    </row>
    <row r="1251" spans="1:27" ht="28.8">
      <c r="A1251" s="192">
        <v>1250</v>
      </c>
      <c r="B1251" s="193">
        <v>99999972</v>
      </c>
      <c r="C1251" s="192">
        <v>5</v>
      </c>
      <c r="D1251" s="193" t="s">
        <v>56</v>
      </c>
      <c r="E1251" s="198">
        <v>45110</v>
      </c>
      <c r="F1251" s="193" t="s">
        <v>4679</v>
      </c>
      <c r="G1251" s="192"/>
      <c r="H1251" s="192"/>
      <c r="I1251" s="192"/>
      <c r="J1251" s="192"/>
      <c r="K1251" s="192"/>
      <c r="L1251" s="192"/>
      <c r="M1251" s="192"/>
      <c r="N1251" s="192"/>
      <c r="O1251" s="192"/>
      <c r="P1251" s="199" t="s">
        <v>4287</v>
      </c>
      <c r="Q1251" s="192"/>
      <c r="R1251" s="192"/>
      <c r="S1251" s="192"/>
      <c r="T1251" s="192"/>
      <c r="U1251" s="192"/>
      <c r="V1251" s="192"/>
      <c r="W1251" s="192"/>
      <c r="X1251" s="192"/>
      <c r="Y1251" s="192"/>
      <c r="Z1251" s="192"/>
      <c r="AA1251" s="192"/>
    </row>
    <row r="1252" spans="1:27" ht="28.8">
      <c r="A1252" s="192">
        <v>1251</v>
      </c>
      <c r="B1252" s="193">
        <v>104050760</v>
      </c>
      <c r="C1252" s="192">
        <v>4</v>
      </c>
      <c r="D1252" s="193" t="s">
        <v>51</v>
      </c>
      <c r="E1252" s="198">
        <v>45110</v>
      </c>
      <c r="F1252" s="193" t="s">
        <v>4679</v>
      </c>
      <c r="G1252" s="192"/>
      <c r="H1252" s="192"/>
      <c r="I1252" s="192"/>
      <c r="J1252" s="192"/>
      <c r="K1252" s="192"/>
      <c r="L1252" s="192"/>
      <c r="M1252" s="192"/>
      <c r="N1252" s="192"/>
      <c r="O1252" s="192"/>
      <c r="P1252" s="199" t="s">
        <v>4288</v>
      </c>
      <c r="Q1252" s="192"/>
      <c r="R1252" s="192"/>
      <c r="S1252" s="192"/>
      <c r="T1252" s="192"/>
      <c r="U1252" s="192"/>
      <c r="V1252" s="192"/>
      <c r="W1252" s="192"/>
      <c r="X1252" s="192"/>
      <c r="Y1252" s="192"/>
      <c r="Z1252" s="192"/>
      <c r="AA1252" s="192"/>
    </row>
    <row r="1253" spans="1:27" ht="43.2">
      <c r="A1253" s="192">
        <v>1252</v>
      </c>
      <c r="B1253" s="193">
        <v>104590112</v>
      </c>
      <c r="C1253" s="192">
        <v>3</v>
      </c>
      <c r="D1253" s="193" t="s">
        <v>51</v>
      </c>
      <c r="E1253" s="198">
        <v>45110</v>
      </c>
      <c r="F1253" s="193" t="s">
        <v>4679</v>
      </c>
      <c r="G1253" s="192"/>
      <c r="H1253" s="192"/>
      <c r="I1253" s="192"/>
      <c r="J1253" s="192"/>
      <c r="K1253" s="192"/>
      <c r="L1253" s="192"/>
      <c r="M1253" s="192"/>
      <c r="N1253" s="192"/>
      <c r="O1253" s="192"/>
      <c r="P1253" s="199" t="s">
        <v>5247</v>
      </c>
      <c r="Q1253" s="192"/>
      <c r="R1253" s="192"/>
      <c r="S1253" s="192"/>
      <c r="T1253" s="192"/>
      <c r="U1253" s="192"/>
      <c r="V1253" s="192"/>
      <c r="W1253" s="192"/>
      <c r="X1253" s="192"/>
      <c r="Y1253" s="192"/>
      <c r="Z1253" s="192"/>
      <c r="AA1253" s="192"/>
    </row>
    <row r="1254" spans="1:27">
      <c r="A1254" s="192">
        <v>1253</v>
      </c>
      <c r="B1254" s="193">
        <v>11169337</v>
      </c>
      <c r="C1254" s="192">
        <v>3</v>
      </c>
      <c r="D1254" s="193" t="s">
        <v>56</v>
      </c>
      <c r="E1254" s="198">
        <v>45110</v>
      </c>
      <c r="F1254" s="193" t="s">
        <v>4683</v>
      </c>
      <c r="G1254" s="192"/>
      <c r="H1254" s="192"/>
      <c r="I1254" s="192"/>
      <c r="J1254" s="192"/>
      <c r="K1254" s="192"/>
      <c r="L1254" s="192"/>
      <c r="M1254" s="192"/>
      <c r="N1254" s="192"/>
      <c r="O1254" s="192"/>
      <c r="P1254" s="199" t="s">
        <v>4289</v>
      </c>
      <c r="Q1254" s="192"/>
      <c r="R1254" s="192"/>
      <c r="S1254" s="192"/>
      <c r="T1254" s="192"/>
      <c r="U1254" s="192"/>
      <c r="V1254" s="192"/>
      <c r="W1254" s="192"/>
      <c r="X1254" s="192"/>
      <c r="Y1254" s="192"/>
      <c r="Z1254" s="192"/>
      <c r="AA1254" s="192"/>
    </row>
    <row r="1255" spans="1:27">
      <c r="A1255" s="192">
        <v>1254</v>
      </c>
      <c r="B1255" s="193">
        <v>117757674</v>
      </c>
      <c r="C1255" s="192">
        <v>3</v>
      </c>
      <c r="D1255" s="193" t="s">
        <v>56</v>
      </c>
      <c r="E1255" s="198">
        <v>45110</v>
      </c>
      <c r="F1255" s="193" t="s">
        <v>4680</v>
      </c>
      <c r="G1255" s="192"/>
      <c r="H1255" s="192"/>
      <c r="I1255" s="192"/>
      <c r="J1255" s="192"/>
      <c r="K1255" s="192"/>
      <c r="L1255" s="192"/>
      <c r="M1255" s="192"/>
      <c r="N1255" s="192"/>
      <c r="O1255" s="192"/>
      <c r="P1255" s="199" t="s">
        <v>5248</v>
      </c>
      <c r="Q1255" s="192"/>
      <c r="R1255" s="192"/>
      <c r="S1255" s="192"/>
      <c r="T1255" s="192"/>
      <c r="U1255" s="192"/>
      <c r="V1255" s="192"/>
      <c r="W1255" s="192"/>
      <c r="X1255" s="192"/>
      <c r="Y1255" s="192"/>
      <c r="Z1255" s="192"/>
      <c r="AA1255" s="192"/>
    </row>
    <row r="1256" spans="1:27" ht="72">
      <c r="A1256" s="192">
        <v>1255</v>
      </c>
      <c r="B1256" s="193">
        <v>118388040</v>
      </c>
      <c r="C1256" s="192">
        <v>1</v>
      </c>
      <c r="D1256" s="193" t="s">
        <v>56</v>
      </c>
      <c r="E1256" s="198">
        <v>45110</v>
      </c>
      <c r="F1256" s="193" t="s">
        <v>4681</v>
      </c>
      <c r="G1256" s="192"/>
      <c r="H1256" s="192"/>
      <c r="I1256" s="192"/>
      <c r="J1256" s="192"/>
      <c r="K1256" s="192"/>
      <c r="L1256" s="192"/>
      <c r="M1256" s="192"/>
      <c r="N1256" s="192"/>
      <c r="O1256" s="192"/>
      <c r="P1256" s="199" t="s">
        <v>5249</v>
      </c>
      <c r="Q1256" s="192"/>
      <c r="R1256" s="192"/>
      <c r="S1256" s="192"/>
      <c r="T1256" s="192"/>
      <c r="U1256" s="192"/>
      <c r="V1256" s="192"/>
      <c r="W1256" s="192"/>
      <c r="X1256" s="192"/>
      <c r="Y1256" s="192"/>
      <c r="Z1256" s="192"/>
      <c r="AA1256" s="192"/>
    </row>
    <row r="1257" spans="1:27">
      <c r="A1257" s="192">
        <v>1256</v>
      </c>
      <c r="B1257" s="193">
        <v>118960707</v>
      </c>
      <c r="C1257" s="192">
        <v>4</v>
      </c>
      <c r="D1257" s="193" t="s">
        <v>56</v>
      </c>
      <c r="E1257" s="198">
        <v>45110</v>
      </c>
      <c r="F1257" s="193" t="s">
        <v>4687</v>
      </c>
      <c r="G1257" s="192"/>
      <c r="H1257" s="192"/>
      <c r="I1257" s="192"/>
      <c r="J1257" s="192"/>
      <c r="K1257" s="192"/>
      <c r="L1257" s="192"/>
      <c r="M1257" s="192"/>
      <c r="N1257" s="192"/>
      <c r="O1257" s="192"/>
      <c r="P1257" s="199" t="s">
        <v>4290</v>
      </c>
      <c r="Q1257" s="192"/>
      <c r="R1257" s="192"/>
      <c r="S1257" s="192"/>
      <c r="T1257" s="192"/>
      <c r="U1257" s="192"/>
      <c r="V1257" s="192"/>
      <c r="W1257" s="192"/>
      <c r="X1257" s="192"/>
      <c r="Y1257" s="192"/>
      <c r="Z1257" s="192"/>
      <c r="AA1257" s="192"/>
    </row>
    <row r="1258" spans="1:27" ht="28.8">
      <c r="A1258" s="192">
        <v>1257</v>
      </c>
      <c r="B1258" s="193">
        <v>127259299</v>
      </c>
      <c r="C1258" s="192">
        <v>1</v>
      </c>
      <c r="D1258" s="193" t="s">
        <v>56</v>
      </c>
      <c r="E1258" s="198">
        <v>45110</v>
      </c>
      <c r="F1258" s="193" t="s">
        <v>4679</v>
      </c>
      <c r="G1258" s="192"/>
      <c r="H1258" s="192"/>
      <c r="I1258" s="192"/>
      <c r="J1258" s="192"/>
      <c r="K1258" s="192"/>
      <c r="L1258" s="192"/>
      <c r="M1258" s="192"/>
      <c r="N1258" s="192"/>
      <c r="O1258" s="192"/>
      <c r="P1258" s="199" t="s">
        <v>5250</v>
      </c>
      <c r="Q1258" s="192"/>
      <c r="R1258" s="192"/>
      <c r="S1258" s="192"/>
      <c r="T1258" s="192"/>
      <c r="U1258" s="192"/>
      <c r="V1258" s="192"/>
      <c r="W1258" s="192"/>
      <c r="X1258" s="192"/>
      <c r="Y1258" s="192"/>
      <c r="Z1258" s="192"/>
      <c r="AA1258" s="192"/>
    </row>
    <row r="1259" spans="1:27">
      <c r="A1259" s="192">
        <v>1258</v>
      </c>
      <c r="B1259" s="193">
        <v>127719516</v>
      </c>
      <c r="C1259" s="192">
        <v>4</v>
      </c>
      <c r="D1259" s="193" t="s">
        <v>56</v>
      </c>
      <c r="E1259" s="198">
        <v>45110</v>
      </c>
      <c r="F1259" s="193" t="s">
        <v>4682</v>
      </c>
      <c r="G1259" s="192"/>
      <c r="H1259" s="192"/>
      <c r="I1259" s="192"/>
      <c r="J1259" s="192"/>
      <c r="K1259" s="192"/>
      <c r="L1259" s="192"/>
      <c r="M1259" s="192"/>
      <c r="N1259" s="192"/>
      <c r="O1259" s="192"/>
      <c r="P1259" s="199" t="s">
        <v>4291</v>
      </c>
      <c r="Q1259" s="192"/>
      <c r="R1259" s="192"/>
      <c r="S1259" s="192"/>
      <c r="T1259" s="192"/>
      <c r="U1259" s="192"/>
      <c r="V1259" s="192"/>
      <c r="W1259" s="192"/>
      <c r="X1259" s="192"/>
      <c r="Y1259" s="192"/>
      <c r="Z1259" s="192"/>
      <c r="AA1259" s="192"/>
    </row>
    <row r="1260" spans="1:27">
      <c r="A1260" s="192">
        <v>1259</v>
      </c>
      <c r="B1260" s="193">
        <v>129293916</v>
      </c>
      <c r="C1260" s="192">
        <v>1</v>
      </c>
      <c r="D1260" s="193" t="s">
        <v>56</v>
      </c>
      <c r="E1260" s="198">
        <v>45110</v>
      </c>
      <c r="F1260" s="193" t="s">
        <v>4680</v>
      </c>
      <c r="G1260" s="192"/>
      <c r="H1260" s="192"/>
      <c r="I1260" s="192"/>
      <c r="J1260" s="192"/>
      <c r="K1260" s="192"/>
      <c r="L1260" s="192"/>
      <c r="M1260" s="192"/>
      <c r="N1260" s="192"/>
      <c r="O1260" s="192"/>
      <c r="P1260" s="199" t="s">
        <v>4292</v>
      </c>
      <c r="Q1260" s="192"/>
      <c r="R1260" s="192"/>
      <c r="S1260" s="192"/>
      <c r="T1260" s="192"/>
      <c r="U1260" s="192"/>
      <c r="V1260" s="192"/>
      <c r="W1260" s="192"/>
      <c r="X1260" s="192"/>
      <c r="Y1260" s="192"/>
      <c r="Z1260" s="192"/>
      <c r="AA1260" s="192"/>
    </row>
    <row r="1261" spans="1:27">
      <c r="A1261" s="192">
        <v>1260</v>
      </c>
      <c r="B1261" s="193">
        <v>129334397</v>
      </c>
      <c r="C1261" s="192">
        <v>4</v>
      </c>
      <c r="D1261" s="193" t="s">
        <v>51</v>
      </c>
      <c r="E1261" s="198">
        <v>45110</v>
      </c>
      <c r="F1261" s="193" t="s">
        <v>4679</v>
      </c>
      <c r="G1261" s="192"/>
      <c r="H1261" s="192"/>
      <c r="I1261" s="192"/>
      <c r="J1261" s="192"/>
      <c r="K1261" s="192"/>
      <c r="L1261" s="192"/>
      <c r="M1261" s="192"/>
      <c r="N1261" s="192"/>
      <c r="O1261" s="192"/>
      <c r="P1261" s="199" t="s">
        <v>4293</v>
      </c>
      <c r="Q1261" s="192"/>
      <c r="R1261" s="192"/>
      <c r="S1261" s="192"/>
      <c r="T1261" s="192"/>
      <c r="U1261" s="192"/>
      <c r="V1261" s="192"/>
      <c r="W1261" s="192"/>
      <c r="X1261" s="192"/>
      <c r="Y1261" s="192"/>
      <c r="Z1261" s="192"/>
      <c r="AA1261" s="192"/>
    </row>
    <row r="1262" spans="1:27">
      <c r="A1262" s="192">
        <v>1261</v>
      </c>
      <c r="B1262" s="193">
        <v>131131393</v>
      </c>
      <c r="C1262" s="192">
        <v>4</v>
      </c>
      <c r="D1262" s="193" t="s">
        <v>56</v>
      </c>
      <c r="E1262" s="198">
        <v>45110</v>
      </c>
      <c r="F1262" s="193" t="s">
        <v>4686</v>
      </c>
      <c r="G1262" s="192"/>
      <c r="H1262" s="192"/>
      <c r="I1262" s="192"/>
      <c r="J1262" s="192"/>
      <c r="K1262" s="192"/>
      <c r="L1262" s="192"/>
      <c r="M1262" s="192"/>
      <c r="N1262" s="192"/>
      <c r="O1262" s="192"/>
      <c r="P1262" s="199" t="s">
        <v>4294</v>
      </c>
      <c r="Q1262" s="192"/>
      <c r="R1262" s="192"/>
      <c r="S1262" s="192"/>
      <c r="T1262" s="192"/>
      <c r="U1262" s="192"/>
      <c r="V1262" s="192"/>
      <c r="W1262" s="192"/>
      <c r="X1262" s="192"/>
      <c r="Y1262" s="192"/>
      <c r="Z1262" s="192"/>
      <c r="AA1262" s="192"/>
    </row>
    <row r="1263" spans="1:27">
      <c r="A1263" s="192">
        <v>1262</v>
      </c>
      <c r="B1263" s="193">
        <v>132071242</v>
      </c>
      <c r="C1263" s="192">
        <v>3</v>
      </c>
      <c r="D1263" s="193" t="s">
        <v>56</v>
      </c>
      <c r="E1263" s="198">
        <v>45110</v>
      </c>
      <c r="F1263" s="193" t="s">
        <v>4679</v>
      </c>
      <c r="G1263" s="192"/>
      <c r="H1263" s="192"/>
      <c r="I1263" s="192"/>
      <c r="J1263" s="192"/>
      <c r="K1263" s="192"/>
      <c r="L1263" s="192"/>
      <c r="M1263" s="192"/>
      <c r="N1263" s="192"/>
      <c r="O1263" s="192"/>
      <c r="P1263" s="199" t="s">
        <v>4295</v>
      </c>
      <c r="Q1263" s="192"/>
      <c r="R1263" s="192"/>
      <c r="S1263" s="192"/>
      <c r="T1263" s="192"/>
      <c r="U1263" s="192"/>
      <c r="V1263" s="192"/>
      <c r="W1263" s="192"/>
      <c r="X1263" s="192"/>
      <c r="Y1263" s="192"/>
      <c r="Z1263" s="192"/>
      <c r="AA1263" s="192"/>
    </row>
    <row r="1264" spans="1:27" ht="28.8">
      <c r="A1264" s="192">
        <v>1263</v>
      </c>
      <c r="B1264" s="193">
        <v>135635670</v>
      </c>
      <c r="C1264" s="192">
        <v>1</v>
      </c>
      <c r="D1264" s="193" t="s">
        <v>56</v>
      </c>
      <c r="E1264" s="198">
        <v>45110</v>
      </c>
      <c r="F1264" s="193" t="s">
        <v>4686</v>
      </c>
      <c r="G1264" s="192"/>
      <c r="H1264" s="192"/>
      <c r="I1264" s="192"/>
      <c r="J1264" s="192"/>
      <c r="K1264" s="192"/>
      <c r="L1264" s="192"/>
      <c r="M1264" s="192"/>
      <c r="N1264" s="192"/>
      <c r="O1264" s="192"/>
      <c r="P1264" s="199" t="s">
        <v>4296</v>
      </c>
      <c r="Q1264" s="192"/>
      <c r="R1264" s="192"/>
      <c r="S1264" s="192"/>
      <c r="T1264" s="192"/>
      <c r="U1264" s="192"/>
      <c r="V1264" s="192"/>
      <c r="W1264" s="192"/>
      <c r="X1264" s="192"/>
      <c r="Y1264" s="192"/>
      <c r="Z1264" s="192"/>
      <c r="AA1264" s="192"/>
    </row>
    <row r="1265" spans="1:27">
      <c r="A1265" s="192">
        <v>1264</v>
      </c>
      <c r="B1265" s="193">
        <v>138325493</v>
      </c>
      <c r="C1265" s="192">
        <v>4</v>
      </c>
      <c r="D1265" s="193" t="s">
        <v>56</v>
      </c>
      <c r="E1265" s="198">
        <v>45110</v>
      </c>
      <c r="F1265" s="193" t="s">
        <v>4682</v>
      </c>
      <c r="G1265" s="192"/>
      <c r="H1265" s="192"/>
      <c r="I1265" s="192"/>
      <c r="J1265" s="192"/>
      <c r="K1265" s="192"/>
      <c r="L1265" s="192"/>
      <c r="M1265" s="192"/>
      <c r="N1265" s="192"/>
      <c r="O1265" s="192"/>
      <c r="P1265" s="199" t="s">
        <v>5251</v>
      </c>
      <c r="Q1265" s="192"/>
      <c r="R1265" s="192"/>
      <c r="S1265" s="192"/>
      <c r="T1265" s="192"/>
      <c r="U1265" s="192"/>
      <c r="V1265" s="192"/>
      <c r="W1265" s="192"/>
      <c r="X1265" s="192"/>
      <c r="Y1265" s="192"/>
      <c r="Z1265" s="192"/>
      <c r="AA1265" s="192"/>
    </row>
    <row r="1266" spans="1:27" ht="43.2">
      <c r="A1266" s="192">
        <v>1265</v>
      </c>
      <c r="B1266" s="193">
        <v>20000769</v>
      </c>
      <c r="C1266" s="192">
        <v>3</v>
      </c>
      <c r="D1266" s="193" t="s">
        <v>56</v>
      </c>
      <c r="E1266" s="198">
        <v>45110</v>
      </c>
      <c r="F1266" s="193" t="s">
        <v>4681</v>
      </c>
      <c r="G1266" s="192"/>
      <c r="H1266" s="192"/>
      <c r="I1266" s="192"/>
      <c r="J1266" s="192"/>
      <c r="K1266" s="192"/>
      <c r="L1266" s="192"/>
      <c r="M1266" s="192"/>
      <c r="N1266" s="192"/>
      <c r="O1266" s="192"/>
      <c r="P1266" s="199" t="s">
        <v>4297</v>
      </c>
      <c r="Q1266" s="192"/>
      <c r="R1266" s="192"/>
      <c r="S1266" s="192"/>
      <c r="T1266" s="192"/>
      <c r="U1266" s="192"/>
      <c r="V1266" s="192"/>
      <c r="W1266" s="192"/>
      <c r="X1266" s="192"/>
      <c r="Y1266" s="192"/>
      <c r="Z1266" s="192"/>
      <c r="AA1266" s="192"/>
    </row>
    <row r="1267" spans="1:27" ht="57.6">
      <c r="A1267" s="192">
        <v>1266</v>
      </c>
      <c r="B1267" s="193">
        <v>200059678</v>
      </c>
      <c r="C1267" s="192">
        <v>2</v>
      </c>
      <c r="D1267" s="193" t="s">
        <v>56</v>
      </c>
      <c r="E1267" s="198">
        <v>45110</v>
      </c>
      <c r="F1267" s="193" t="s">
        <v>4680</v>
      </c>
      <c r="G1267" s="192"/>
      <c r="H1267" s="192"/>
      <c r="I1267" s="192"/>
      <c r="J1267" s="192"/>
      <c r="K1267" s="192"/>
      <c r="L1267" s="192"/>
      <c r="M1267" s="192"/>
      <c r="N1267" s="192"/>
      <c r="O1267" s="192"/>
      <c r="P1267" s="199" t="s">
        <v>5252</v>
      </c>
      <c r="Q1267" s="192"/>
      <c r="R1267" s="192"/>
      <c r="S1267" s="192"/>
      <c r="T1267" s="192"/>
      <c r="U1267" s="192"/>
      <c r="V1267" s="192"/>
      <c r="W1267" s="192"/>
      <c r="X1267" s="192"/>
      <c r="Y1267" s="192"/>
      <c r="Z1267" s="192"/>
      <c r="AA1267" s="192"/>
    </row>
    <row r="1268" spans="1:27" ht="28.8">
      <c r="A1268" s="192">
        <v>1267</v>
      </c>
      <c r="B1268" s="193">
        <v>200268175</v>
      </c>
      <c r="C1268" s="192">
        <v>1</v>
      </c>
      <c r="D1268" s="193" t="s">
        <v>56</v>
      </c>
      <c r="E1268" s="198">
        <v>45110</v>
      </c>
      <c r="F1268" s="193" t="s">
        <v>4682</v>
      </c>
      <c r="G1268" s="192"/>
      <c r="H1268" s="192"/>
      <c r="I1268" s="192"/>
      <c r="J1268" s="192"/>
      <c r="K1268" s="192"/>
      <c r="L1268" s="192"/>
      <c r="M1268" s="192"/>
      <c r="N1268" s="192"/>
      <c r="O1268" s="192"/>
      <c r="P1268" s="199" t="s">
        <v>4298</v>
      </c>
      <c r="Q1268" s="192"/>
      <c r="R1268" s="192"/>
      <c r="S1268" s="192"/>
      <c r="T1268" s="192"/>
      <c r="U1268" s="192"/>
      <c r="V1268" s="192"/>
      <c r="W1268" s="192"/>
      <c r="X1268" s="192"/>
      <c r="Y1268" s="192"/>
      <c r="Z1268" s="192"/>
      <c r="AA1268" s="192"/>
    </row>
    <row r="1269" spans="1:27" ht="57.6">
      <c r="A1269" s="192">
        <v>1268</v>
      </c>
      <c r="B1269" s="193">
        <v>200268175</v>
      </c>
      <c r="C1269" s="192">
        <v>2</v>
      </c>
      <c r="D1269" s="193" t="s">
        <v>56</v>
      </c>
      <c r="E1269" s="198">
        <v>45110</v>
      </c>
      <c r="F1269" s="193" t="s">
        <v>4682</v>
      </c>
      <c r="G1269" s="192"/>
      <c r="H1269" s="192"/>
      <c r="I1269" s="192"/>
      <c r="J1269" s="192"/>
      <c r="K1269" s="192"/>
      <c r="L1269" s="192"/>
      <c r="M1269" s="192"/>
      <c r="N1269" s="192"/>
      <c r="O1269" s="192"/>
      <c r="P1269" s="199" t="s">
        <v>5253</v>
      </c>
      <c r="Q1269" s="192"/>
      <c r="R1269" s="192"/>
      <c r="S1269" s="192"/>
      <c r="T1269" s="192"/>
      <c r="U1269" s="192"/>
      <c r="V1269" s="192"/>
      <c r="W1269" s="192"/>
      <c r="X1269" s="192"/>
      <c r="Y1269" s="192"/>
      <c r="Z1269" s="192"/>
      <c r="AA1269" s="192"/>
    </row>
    <row r="1270" spans="1:27" ht="57.6">
      <c r="A1270" s="192">
        <v>1269</v>
      </c>
      <c r="B1270" s="193">
        <v>200673136</v>
      </c>
      <c r="C1270" s="192">
        <v>3</v>
      </c>
      <c r="D1270" s="193" t="s">
        <v>56</v>
      </c>
      <c r="E1270" s="198">
        <v>45110</v>
      </c>
      <c r="F1270" s="193" t="s">
        <v>4679</v>
      </c>
      <c r="G1270" s="192"/>
      <c r="H1270" s="192"/>
      <c r="I1270" s="192"/>
      <c r="J1270" s="192"/>
      <c r="K1270" s="192"/>
      <c r="L1270" s="192"/>
      <c r="M1270" s="192"/>
      <c r="N1270" s="192"/>
      <c r="O1270" s="192"/>
      <c r="P1270" s="199" t="s">
        <v>4299</v>
      </c>
      <c r="Q1270" s="192"/>
      <c r="R1270" s="192"/>
      <c r="S1270" s="192"/>
      <c r="T1270" s="192"/>
      <c r="U1270" s="192"/>
      <c r="V1270" s="192"/>
      <c r="W1270" s="192"/>
      <c r="X1270" s="192"/>
      <c r="Y1270" s="192"/>
      <c r="Z1270" s="192"/>
      <c r="AA1270" s="192"/>
    </row>
    <row r="1271" spans="1:27" ht="57.6">
      <c r="A1271" s="192">
        <v>1270</v>
      </c>
      <c r="B1271" s="193">
        <v>200707145</v>
      </c>
      <c r="C1271" s="192">
        <v>1</v>
      </c>
      <c r="D1271" s="193" t="s">
        <v>56</v>
      </c>
      <c r="E1271" s="198">
        <v>45110</v>
      </c>
      <c r="F1271" s="193" t="s">
        <v>4680</v>
      </c>
      <c r="G1271" s="192"/>
      <c r="H1271" s="192"/>
      <c r="I1271" s="192"/>
      <c r="J1271" s="192"/>
      <c r="K1271" s="192"/>
      <c r="L1271" s="192"/>
      <c r="M1271" s="192"/>
      <c r="N1271" s="192"/>
      <c r="O1271" s="192"/>
      <c r="P1271" s="199" t="s">
        <v>5254</v>
      </c>
      <c r="Q1271" s="192"/>
      <c r="R1271" s="192"/>
      <c r="S1271" s="192"/>
      <c r="T1271" s="192"/>
      <c r="U1271" s="192"/>
      <c r="V1271" s="192"/>
      <c r="W1271" s="192"/>
      <c r="X1271" s="192"/>
      <c r="Y1271" s="192"/>
      <c r="Z1271" s="192"/>
      <c r="AA1271" s="192"/>
    </row>
    <row r="1272" spans="1:27">
      <c r="A1272" s="192">
        <v>1271</v>
      </c>
      <c r="B1272" s="193">
        <v>11583</v>
      </c>
      <c r="C1272" s="192">
        <v>4</v>
      </c>
      <c r="D1272" s="193" t="s">
        <v>51</v>
      </c>
      <c r="E1272" s="198">
        <v>45112</v>
      </c>
      <c r="F1272" s="193" t="s">
        <v>4679</v>
      </c>
      <c r="G1272" s="192"/>
      <c r="H1272" s="192"/>
      <c r="I1272" s="192"/>
      <c r="J1272" s="192"/>
      <c r="K1272" s="192"/>
      <c r="L1272" s="192"/>
      <c r="M1272" s="192"/>
      <c r="N1272" s="192"/>
      <c r="O1272" s="192"/>
      <c r="P1272" s="199" t="s">
        <v>4300</v>
      </c>
      <c r="Q1272" s="192"/>
      <c r="R1272" s="192"/>
      <c r="S1272" s="192"/>
      <c r="T1272" s="192"/>
      <c r="U1272" s="192"/>
      <c r="V1272" s="192"/>
      <c r="W1272" s="192"/>
      <c r="X1272" s="192"/>
      <c r="Y1272" s="192"/>
      <c r="Z1272" s="192"/>
      <c r="AA1272" s="192"/>
    </row>
    <row r="1273" spans="1:27">
      <c r="A1273" s="192">
        <v>1272</v>
      </c>
      <c r="B1273" s="193">
        <v>11503</v>
      </c>
      <c r="C1273" s="192">
        <v>3</v>
      </c>
      <c r="D1273" s="193" t="s">
        <v>56</v>
      </c>
      <c r="E1273" s="198">
        <v>45110</v>
      </c>
      <c r="F1273" s="193" t="s">
        <v>4679</v>
      </c>
      <c r="G1273" s="192"/>
      <c r="H1273" s="192"/>
      <c r="I1273" s="192"/>
      <c r="J1273" s="192"/>
      <c r="K1273" s="192"/>
      <c r="L1273" s="192"/>
      <c r="M1273" s="192"/>
      <c r="N1273" s="192"/>
      <c r="O1273" s="192"/>
      <c r="P1273" s="199" t="s">
        <v>4301</v>
      </c>
      <c r="Q1273" s="192"/>
      <c r="R1273" s="192"/>
      <c r="S1273" s="192"/>
      <c r="T1273" s="192"/>
      <c r="U1273" s="192"/>
      <c r="V1273" s="192"/>
      <c r="W1273" s="192"/>
      <c r="X1273" s="192"/>
      <c r="Y1273" s="192"/>
      <c r="Z1273" s="192"/>
      <c r="AA1273" s="192"/>
    </row>
    <row r="1274" spans="1:27" ht="43.2">
      <c r="A1274" s="192">
        <v>1273</v>
      </c>
      <c r="B1274" s="193">
        <v>11583</v>
      </c>
      <c r="C1274" s="192">
        <v>1</v>
      </c>
      <c r="D1274" s="193" t="s">
        <v>56</v>
      </c>
      <c r="E1274" s="198">
        <v>45110</v>
      </c>
      <c r="F1274" s="193" t="s">
        <v>4679</v>
      </c>
      <c r="G1274" s="192"/>
      <c r="H1274" s="192"/>
      <c r="I1274" s="192"/>
      <c r="J1274" s="192"/>
      <c r="K1274" s="192"/>
      <c r="L1274" s="192"/>
      <c r="M1274" s="192"/>
      <c r="N1274" s="192"/>
      <c r="O1274" s="192"/>
      <c r="P1274" s="199" t="s">
        <v>4302</v>
      </c>
      <c r="Q1274" s="192"/>
      <c r="R1274" s="192"/>
      <c r="S1274" s="192"/>
      <c r="T1274" s="192"/>
      <c r="U1274" s="192"/>
      <c r="V1274" s="192"/>
      <c r="W1274" s="192"/>
      <c r="X1274" s="192"/>
      <c r="Y1274" s="192"/>
      <c r="Z1274" s="192"/>
      <c r="AA1274" s="192"/>
    </row>
    <row r="1275" spans="1:27">
      <c r="A1275" s="192">
        <v>1274</v>
      </c>
      <c r="B1275" s="193">
        <v>11732</v>
      </c>
      <c r="C1275" s="192">
        <v>4</v>
      </c>
      <c r="D1275" s="193" t="s">
        <v>56</v>
      </c>
      <c r="E1275" s="198">
        <v>45110</v>
      </c>
      <c r="F1275" s="193" t="s">
        <v>4679</v>
      </c>
      <c r="G1275" s="192"/>
      <c r="H1275" s="192"/>
      <c r="I1275" s="192"/>
      <c r="J1275" s="192"/>
      <c r="K1275" s="192"/>
      <c r="L1275" s="192"/>
      <c r="M1275" s="192"/>
      <c r="N1275" s="192"/>
      <c r="O1275" s="192"/>
      <c r="P1275" s="199" t="s">
        <v>4303</v>
      </c>
      <c r="Q1275" s="192"/>
      <c r="R1275" s="192"/>
      <c r="S1275" s="192"/>
      <c r="T1275" s="192"/>
      <c r="U1275" s="192"/>
      <c r="V1275" s="192"/>
      <c r="W1275" s="192"/>
      <c r="X1275" s="192"/>
      <c r="Y1275" s="192"/>
      <c r="Z1275" s="192"/>
      <c r="AA1275" s="192"/>
    </row>
    <row r="1276" spans="1:27" ht="201.6">
      <c r="A1276" s="192">
        <v>1275</v>
      </c>
      <c r="B1276" s="193">
        <v>135825446</v>
      </c>
      <c r="C1276" s="192">
        <v>4</v>
      </c>
      <c r="D1276" s="193" t="s">
        <v>56</v>
      </c>
      <c r="E1276" s="198">
        <v>45115</v>
      </c>
      <c r="F1276" s="193" t="s">
        <v>4680</v>
      </c>
      <c r="G1276" s="192"/>
      <c r="H1276" s="192"/>
      <c r="I1276" s="192"/>
      <c r="J1276" s="192"/>
      <c r="K1276" s="192"/>
      <c r="L1276" s="192"/>
      <c r="M1276" s="192"/>
      <c r="N1276" s="192"/>
      <c r="O1276" s="192"/>
      <c r="P1276" s="199" t="s">
        <v>5255</v>
      </c>
      <c r="Q1276" s="192"/>
      <c r="R1276" s="192"/>
      <c r="S1276" s="192"/>
      <c r="T1276" s="192"/>
      <c r="U1276" s="192"/>
      <c r="V1276" s="192"/>
      <c r="W1276" s="192"/>
      <c r="X1276" s="192"/>
      <c r="Y1276" s="192"/>
      <c r="Z1276" s="192"/>
      <c r="AA1276" s="192"/>
    </row>
    <row r="1277" spans="1:27" ht="57.6">
      <c r="A1277" s="192">
        <v>1276</v>
      </c>
      <c r="B1277" s="193">
        <v>136730637</v>
      </c>
      <c r="C1277" s="192">
        <v>5</v>
      </c>
      <c r="D1277" s="193" t="s">
        <v>56</v>
      </c>
      <c r="E1277" s="198">
        <v>45115</v>
      </c>
      <c r="F1277" s="193" t="s">
        <v>4679</v>
      </c>
      <c r="G1277" s="192"/>
      <c r="H1277" s="192"/>
      <c r="I1277" s="192"/>
      <c r="J1277" s="192"/>
      <c r="K1277" s="192"/>
      <c r="L1277" s="192"/>
      <c r="M1277" s="192"/>
      <c r="N1277" s="192"/>
      <c r="O1277" s="192"/>
      <c r="P1277" s="199" t="s">
        <v>5256</v>
      </c>
      <c r="Q1277" s="192"/>
      <c r="R1277" s="192"/>
      <c r="S1277" s="192"/>
      <c r="T1277" s="192"/>
      <c r="U1277" s="192"/>
      <c r="V1277" s="192"/>
      <c r="W1277" s="192"/>
      <c r="X1277" s="192"/>
      <c r="Y1277" s="192"/>
      <c r="Z1277" s="192"/>
      <c r="AA1277" s="192"/>
    </row>
    <row r="1278" spans="1:27" ht="57.6">
      <c r="A1278" s="192">
        <v>1277</v>
      </c>
      <c r="B1278" s="193">
        <v>20000754</v>
      </c>
      <c r="C1278" s="192">
        <v>4</v>
      </c>
      <c r="D1278" s="193" t="s">
        <v>56</v>
      </c>
      <c r="E1278" s="198">
        <v>45115</v>
      </c>
      <c r="F1278" s="193" t="s">
        <v>4681</v>
      </c>
      <c r="G1278" s="192"/>
      <c r="H1278" s="192"/>
      <c r="I1278" s="192"/>
      <c r="J1278" s="192"/>
      <c r="K1278" s="192"/>
      <c r="L1278" s="192"/>
      <c r="M1278" s="192"/>
      <c r="N1278" s="192"/>
      <c r="O1278" s="192"/>
      <c r="P1278" s="199" t="s">
        <v>4304</v>
      </c>
      <c r="Q1278" s="192"/>
      <c r="R1278" s="192"/>
      <c r="S1278" s="192"/>
      <c r="T1278" s="192"/>
      <c r="U1278" s="192"/>
      <c r="V1278" s="192"/>
      <c r="W1278" s="192"/>
      <c r="X1278" s="192"/>
      <c r="Y1278" s="192"/>
      <c r="Z1278" s="192"/>
      <c r="AA1278" s="192"/>
    </row>
    <row r="1279" spans="1:27">
      <c r="A1279" s="192">
        <v>1278</v>
      </c>
      <c r="B1279" s="193">
        <v>200465920</v>
      </c>
      <c r="C1279" s="192">
        <v>4</v>
      </c>
      <c r="D1279" s="193" t="s">
        <v>51</v>
      </c>
      <c r="E1279" s="198">
        <v>45115</v>
      </c>
      <c r="F1279" s="193" t="s">
        <v>4679</v>
      </c>
      <c r="G1279" s="192"/>
      <c r="H1279" s="192"/>
      <c r="I1279" s="192"/>
      <c r="J1279" s="192"/>
      <c r="K1279" s="192"/>
      <c r="L1279" s="192"/>
      <c r="M1279" s="192"/>
      <c r="N1279" s="192"/>
      <c r="O1279" s="192"/>
      <c r="P1279" s="199" t="s">
        <v>4305</v>
      </c>
      <c r="Q1279" s="192"/>
      <c r="R1279" s="192"/>
      <c r="S1279" s="192"/>
      <c r="T1279" s="192"/>
      <c r="U1279" s="192"/>
      <c r="V1279" s="192"/>
      <c r="W1279" s="192"/>
      <c r="X1279" s="192"/>
      <c r="Y1279" s="192"/>
      <c r="Z1279" s="192"/>
      <c r="AA1279" s="192"/>
    </row>
    <row r="1280" spans="1:27" ht="28.8">
      <c r="A1280" s="192">
        <v>1279</v>
      </c>
      <c r="B1280" s="193">
        <v>200707145</v>
      </c>
      <c r="C1280" s="192">
        <v>4</v>
      </c>
      <c r="D1280" s="193" t="s">
        <v>56</v>
      </c>
      <c r="E1280" s="198">
        <v>45115</v>
      </c>
      <c r="F1280" s="193" t="s">
        <v>4680</v>
      </c>
      <c r="G1280" s="192"/>
      <c r="H1280" s="192"/>
      <c r="I1280" s="192"/>
      <c r="J1280" s="192"/>
      <c r="K1280" s="192"/>
      <c r="L1280" s="192"/>
      <c r="M1280" s="192"/>
      <c r="N1280" s="192"/>
      <c r="O1280" s="192"/>
      <c r="P1280" s="199" t="s">
        <v>4306</v>
      </c>
      <c r="Q1280" s="192"/>
      <c r="R1280" s="192"/>
      <c r="S1280" s="192"/>
      <c r="T1280" s="192"/>
      <c r="U1280" s="192"/>
      <c r="V1280" s="192"/>
      <c r="W1280" s="192"/>
      <c r="X1280" s="192"/>
      <c r="Y1280" s="192"/>
      <c r="Z1280" s="192"/>
      <c r="AA1280" s="192"/>
    </row>
    <row r="1281" spans="1:27" ht="28.8">
      <c r="A1281" s="192">
        <v>1280</v>
      </c>
      <c r="B1281" s="193">
        <v>33000156</v>
      </c>
      <c r="C1281" s="192">
        <v>4</v>
      </c>
      <c r="D1281" s="193" t="s">
        <v>51</v>
      </c>
      <c r="E1281" s="198">
        <v>45115</v>
      </c>
      <c r="F1281" s="193" t="s">
        <v>4680</v>
      </c>
      <c r="G1281" s="192"/>
      <c r="H1281" s="192"/>
      <c r="I1281" s="192"/>
      <c r="J1281" s="192"/>
      <c r="K1281" s="192"/>
      <c r="L1281" s="192"/>
      <c r="M1281" s="192"/>
      <c r="N1281" s="192"/>
      <c r="O1281" s="192"/>
      <c r="P1281" s="199" t="s">
        <v>4307</v>
      </c>
      <c r="Q1281" s="192"/>
      <c r="R1281" s="192"/>
      <c r="S1281" s="192"/>
      <c r="T1281" s="192"/>
      <c r="U1281" s="192"/>
      <c r="V1281" s="192"/>
      <c r="W1281" s="192"/>
      <c r="X1281" s="192"/>
      <c r="Y1281" s="192"/>
      <c r="Z1281" s="192"/>
      <c r="AA1281" s="192"/>
    </row>
    <row r="1282" spans="1:27" ht="72">
      <c r="A1282" s="192">
        <v>1281</v>
      </c>
      <c r="B1282" s="193">
        <v>40000158</v>
      </c>
      <c r="C1282" s="192">
        <v>2</v>
      </c>
      <c r="D1282" s="193" t="s">
        <v>56</v>
      </c>
      <c r="E1282" s="198">
        <v>45115</v>
      </c>
      <c r="F1282" s="193" t="s">
        <v>4679</v>
      </c>
      <c r="G1282" s="192"/>
      <c r="H1282" s="192"/>
      <c r="I1282" s="192"/>
      <c r="J1282" s="192"/>
      <c r="K1282" s="192"/>
      <c r="L1282" s="192"/>
      <c r="M1282" s="192"/>
      <c r="N1282" s="192"/>
      <c r="O1282" s="192"/>
      <c r="P1282" s="199" t="s">
        <v>4308</v>
      </c>
      <c r="Q1282" s="192"/>
      <c r="R1282" s="192"/>
      <c r="S1282" s="192"/>
      <c r="T1282" s="192"/>
      <c r="U1282" s="192"/>
      <c r="V1282" s="192"/>
      <c r="W1282" s="192"/>
      <c r="X1282" s="192"/>
      <c r="Y1282" s="192"/>
      <c r="Z1282" s="192"/>
      <c r="AA1282" s="192"/>
    </row>
    <row r="1283" spans="1:27" ht="28.8">
      <c r="A1283" s="192">
        <v>1282</v>
      </c>
      <c r="B1283" s="193">
        <v>40000264</v>
      </c>
      <c r="C1283" s="192">
        <v>2</v>
      </c>
      <c r="D1283" s="193" t="s">
        <v>56</v>
      </c>
      <c r="E1283" s="198">
        <v>45115</v>
      </c>
      <c r="F1283" s="193" t="s">
        <v>4680</v>
      </c>
      <c r="G1283" s="192"/>
      <c r="H1283" s="192"/>
      <c r="I1283" s="192"/>
      <c r="J1283" s="192"/>
      <c r="K1283" s="192"/>
      <c r="L1283" s="192"/>
      <c r="M1283" s="192"/>
      <c r="N1283" s="192"/>
      <c r="O1283" s="192"/>
      <c r="P1283" s="199" t="s">
        <v>4309</v>
      </c>
      <c r="Q1283" s="192"/>
      <c r="R1283" s="192"/>
      <c r="S1283" s="192"/>
      <c r="T1283" s="192"/>
      <c r="U1283" s="192"/>
      <c r="V1283" s="192"/>
      <c r="W1283" s="192"/>
      <c r="X1283" s="192"/>
      <c r="Y1283" s="192"/>
      <c r="Z1283" s="192"/>
      <c r="AA1283" s="192"/>
    </row>
    <row r="1284" spans="1:27">
      <c r="A1284" s="192">
        <v>1283</v>
      </c>
      <c r="B1284" s="193">
        <v>40000264</v>
      </c>
      <c r="C1284" s="192">
        <v>1</v>
      </c>
      <c r="D1284" s="193" t="s">
        <v>56</v>
      </c>
      <c r="E1284" s="198">
        <v>45115</v>
      </c>
      <c r="F1284" s="193" t="s">
        <v>4680</v>
      </c>
      <c r="G1284" s="192"/>
      <c r="H1284" s="192"/>
      <c r="I1284" s="192"/>
      <c r="J1284" s="192"/>
      <c r="K1284" s="192"/>
      <c r="L1284" s="192"/>
      <c r="M1284" s="192"/>
      <c r="N1284" s="192"/>
      <c r="O1284" s="192"/>
      <c r="P1284" s="199" t="s">
        <v>5257</v>
      </c>
      <c r="Q1284" s="192"/>
      <c r="R1284" s="192"/>
      <c r="S1284" s="192"/>
      <c r="T1284" s="192"/>
      <c r="U1284" s="192"/>
      <c r="V1284" s="192"/>
      <c r="W1284" s="192"/>
      <c r="X1284" s="192"/>
      <c r="Y1284" s="192"/>
      <c r="Z1284" s="192"/>
      <c r="AA1284" s="192"/>
    </row>
    <row r="1285" spans="1:27">
      <c r="A1285" s="192">
        <v>1284</v>
      </c>
      <c r="B1285" s="193">
        <v>40000300</v>
      </c>
      <c r="C1285" s="192">
        <v>3</v>
      </c>
      <c r="D1285" s="193" t="s">
        <v>56</v>
      </c>
      <c r="E1285" s="198">
        <v>45115</v>
      </c>
      <c r="F1285" s="193" t="s">
        <v>4680</v>
      </c>
      <c r="G1285" s="192"/>
      <c r="H1285" s="192"/>
      <c r="I1285" s="192"/>
      <c r="J1285" s="192"/>
      <c r="K1285" s="192"/>
      <c r="L1285" s="192"/>
      <c r="M1285" s="192"/>
      <c r="N1285" s="192"/>
      <c r="O1285" s="192"/>
      <c r="P1285" s="199" t="s">
        <v>4310</v>
      </c>
      <c r="Q1285" s="192"/>
      <c r="R1285" s="192"/>
      <c r="S1285" s="192"/>
      <c r="T1285" s="192"/>
      <c r="U1285" s="192"/>
      <c r="V1285" s="192"/>
      <c r="W1285" s="192"/>
      <c r="X1285" s="192"/>
      <c r="Y1285" s="192"/>
      <c r="Z1285" s="192"/>
      <c r="AA1285" s="192"/>
    </row>
    <row r="1286" spans="1:27" ht="28.8">
      <c r="A1286" s="192">
        <v>1285</v>
      </c>
      <c r="B1286" s="193">
        <v>40000356</v>
      </c>
      <c r="C1286" s="192">
        <v>2</v>
      </c>
      <c r="D1286" s="193" t="s">
        <v>56</v>
      </c>
      <c r="E1286" s="198">
        <v>45115</v>
      </c>
      <c r="F1286" s="193" t="s">
        <v>4680</v>
      </c>
      <c r="G1286" s="192"/>
      <c r="H1286" s="192"/>
      <c r="I1286" s="192"/>
      <c r="J1286" s="192"/>
      <c r="K1286" s="192"/>
      <c r="L1286" s="192"/>
      <c r="M1286" s="192"/>
      <c r="N1286" s="192"/>
      <c r="O1286" s="192"/>
      <c r="P1286" s="199" t="s">
        <v>4311</v>
      </c>
      <c r="Q1286" s="192"/>
      <c r="R1286" s="192"/>
      <c r="S1286" s="192"/>
      <c r="T1286" s="192"/>
      <c r="U1286" s="192"/>
      <c r="V1286" s="192"/>
      <c r="W1286" s="192"/>
      <c r="X1286" s="192"/>
      <c r="Y1286" s="192"/>
      <c r="Z1286" s="192"/>
      <c r="AA1286" s="192"/>
    </row>
    <row r="1287" spans="1:27" ht="57.6">
      <c r="A1287" s="192">
        <v>1286</v>
      </c>
      <c r="B1287" s="193">
        <v>40000356</v>
      </c>
      <c r="C1287" s="192">
        <v>1</v>
      </c>
      <c r="D1287" s="193" t="s">
        <v>56</v>
      </c>
      <c r="E1287" s="198">
        <v>45115</v>
      </c>
      <c r="F1287" s="193" t="s">
        <v>4680</v>
      </c>
      <c r="G1287" s="192"/>
      <c r="H1287" s="192"/>
      <c r="I1287" s="192"/>
      <c r="J1287" s="192"/>
      <c r="K1287" s="192"/>
      <c r="L1287" s="192"/>
      <c r="M1287" s="192"/>
      <c r="N1287" s="192"/>
      <c r="O1287" s="192"/>
      <c r="P1287" s="199" t="s">
        <v>5258</v>
      </c>
      <c r="Q1287" s="192"/>
      <c r="R1287" s="192"/>
      <c r="S1287" s="192"/>
      <c r="T1287" s="192"/>
      <c r="U1287" s="192"/>
      <c r="V1287" s="192"/>
      <c r="W1287" s="192"/>
      <c r="X1287" s="192"/>
      <c r="Y1287" s="192"/>
      <c r="Z1287" s="192"/>
      <c r="AA1287" s="192"/>
    </row>
    <row r="1288" spans="1:27" ht="28.8">
      <c r="A1288" s="192">
        <v>1287</v>
      </c>
      <c r="B1288" s="193">
        <v>40000396</v>
      </c>
      <c r="C1288" s="192">
        <v>5</v>
      </c>
      <c r="D1288" s="193" t="s">
        <v>51</v>
      </c>
      <c r="E1288" s="198">
        <v>45115</v>
      </c>
      <c r="F1288" s="193" t="s">
        <v>4679</v>
      </c>
      <c r="G1288" s="192"/>
      <c r="H1288" s="192"/>
      <c r="I1288" s="192"/>
      <c r="J1288" s="192"/>
      <c r="K1288" s="192"/>
      <c r="L1288" s="192"/>
      <c r="M1288" s="192"/>
      <c r="N1288" s="192"/>
      <c r="O1288" s="192"/>
      <c r="P1288" s="199" t="s">
        <v>5651</v>
      </c>
      <c r="Q1288" s="192"/>
      <c r="R1288" s="192"/>
      <c r="S1288" s="192"/>
      <c r="T1288" s="192"/>
      <c r="U1288" s="192"/>
      <c r="V1288" s="192"/>
      <c r="W1288" s="192"/>
      <c r="X1288" s="192"/>
      <c r="Y1288" s="192"/>
      <c r="Z1288" s="192"/>
      <c r="AA1288" s="192"/>
    </row>
    <row r="1289" spans="1:27">
      <c r="A1289" s="192">
        <v>1288</v>
      </c>
      <c r="B1289" s="193">
        <v>40000399</v>
      </c>
      <c r="C1289" s="192">
        <v>4</v>
      </c>
      <c r="D1289" s="193" t="s">
        <v>51</v>
      </c>
      <c r="E1289" s="198">
        <v>45115</v>
      </c>
      <c r="F1289" s="193" t="s">
        <v>4679</v>
      </c>
      <c r="G1289" s="192"/>
      <c r="H1289" s="192"/>
      <c r="I1289" s="192"/>
      <c r="J1289" s="192"/>
      <c r="K1289" s="192"/>
      <c r="L1289" s="192"/>
      <c r="M1289" s="192"/>
      <c r="N1289" s="192"/>
      <c r="O1289" s="192"/>
      <c r="P1289" s="199" t="s">
        <v>4312</v>
      </c>
      <c r="Q1289" s="192"/>
      <c r="R1289" s="192"/>
      <c r="S1289" s="192"/>
      <c r="T1289" s="192"/>
      <c r="U1289" s="192"/>
      <c r="V1289" s="192"/>
      <c r="W1289" s="192"/>
      <c r="X1289" s="192"/>
      <c r="Y1289" s="192"/>
      <c r="Z1289" s="192"/>
      <c r="AA1289" s="192"/>
    </row>
    <row r="1290" spans="1:27">
      <c r="A1290" s="192">
        <v>1289</v>
      </c>
      <c r="B1290" s="193">
        <v>40000401</v>
      </c>
      <c r="C1290" s="192">
        <v>5</v>
      </c>
      <c r="D1290" s="193" t="s">
        <v>56</v>
      </c>
      <c r="E1290" s="198">
        <v>45115</v>
      </c>
      <c r="F1290" s="193" t="s">
        <v>4679</v>
      </c>
      <c r="G1290" s="192"/>
      <c r="H1290" s="192"/>
      <c r="I1290" s="192"/>
      <c r="J1290" s="192"/>
      <c r="K1290" s="192"/>
      <c r="L1290" s="192"/>
      <c r="M1290" s="192"/>
      <c r="N1290" s="192"/>
      <c r="O1290" s="192"/>
      <c r="P1290" s="199" t="s">
        <v>4313</v>
      </c>
      <c r="Q1290" s="192"/>
      <c r="R1290" s="192"/>
      <c r="S1290" s="192"/>
      <c r="T1290" s="192"/>
      <c r="U1290" s="192"/>
      <c r="V1290" s="192"/>
      <c r="W1290" s="192"/>
      <c r="X1290" s="192"/>
      <c r="Y1290" s="192"/>
      <c r="Z1290" s="192"/>
      <c r="AA1290" s="192"/>
    </row>
    <row r="1291" spans="1:27">
      <c r="A1291" s="192">
        <v>1290</v>
      </c>
      <c r="B1291" s="193">
        <v>60000035</v>
      </c>
      <c r="C1291" s="192">
        <v>4</v>
      </c>
      <c r="D1291" s="193" t="s">
        <v>51</v>
      </c>
      <c r="E1291" s="198">
        <v>45115</v>
      </c>
      <c r="F1291" s="193" t="s">
        <v>4679</v>
      </c>
      <c r="G1291" s="192"/>
      <c r="H1291" s="192"/>
      <c r="I1291" s="192"/>
      <c r="J1291" s="192"/>
      <c r="K1291" s="192"/>
      <c r="L1291" s="192"/>
      <c r="M1291" s="192"/>
      <c r="N1291" s="192"/>
      <c r="O1291" s="192"/>
      <c r="P1291" s="199" t="s">
        <v>4314</v>
      </c>
      <c r="Q1291" s="192"/>
      <c r="R1291" s="192"/>
      <c r="S1291" s="192"/>
      <c r="T1291" s="192"/>
      <c r="U1291" s="192"/>
      <c r="V1291" s="192"/>
      <c r="W1291" s="192"/>
      <c r="X1291" s="192"/>
      <c r="Y1291" s="192"/>
      <c r="Z1291" s="192"/>
      <c r="AA1291" s="192"/>
    </row>
    <row r="1292" spans="1:27" ht="28.8">
      <c r="A1292" s="192">
        <v>1291</v>
      </c>
      <c r="B1292" s="193">
        <v>61000115</v>
      </c>
      <c r="C1292" s="192">
        <v>4</v>
      </c>
      <c r="D1292" s="193" t="s">
        <v>51</v>
      </c>
      <c r="E1292" s="198">
        <v>45115</v>
      </c>
      <c r="F1292" s="193" t="s">
        <v>4679</v>
      </c>
      <c r="G1292" s="192"/>
      <c r="H1292" s="192"/>
      <c r="I1292" s="192"/>
      <c r="J1292" s="192"/>
      <c r="K1292" s="192"/>
      <c r="L1292" s="192"/>
      <c r="M1292" s="192"/>
      <c r="N1292" s="192"/>
      <c r="O1292" s="192"/>
      <c r="P1292" s="199" t="s">
        <v>4315</v>
      </c>
      <c r="Q1292" s="192"/>
      <c r="R1292" s="192"/>
      <c r="S1292" s="192"/>
      <c r="T1292" s="192"/>
      <c r="U1292" s="192"/>
      <c r="V1292" s="192"/>
      <c r="W1292" s="192"/>
      <c r="X1292" s="192"/>
      <c r="Y1292" s="192"/>
      <c r="Z1292" s="192"/>
      <c r="AA1292" s="192"/>
    </row>
    <row r="1293" spans="1:27">
      <c r="A1293" s="192">
        <v>1292</v>
      </c>
      <c r="B1293" s="193">
        <v>61000115</v>
      </c>
      <c r="C1293" s="192">
        <v>4</v>
      </c>
      <c r="D1293" s="193" t="s">
        <v>56</v>
      </c>
      <c r="E1293" s="198">
        <v>45115</v>
      </c>
      <c r="F1293" s="193" t="s">
        <v>4679</v>
      </c>
      <c r="G1293" s="192"/>
      <c r="H1293" s="192"/>
      <c r="I1293" s="192"/>
      <c r="J1293" s="192"/>
      <c r="K1293" s="192"/>
      <c r="L1293" s="192"/>
      <c r="M1293" s="192"/>
      <c r="N1293" s="192"/>
      <c r="O1293" s="192"/>
      <c r="P1293" s="199" t="s">
        <v>4316</v>
      </c>
      <c r="Q1293" s="192"/>
      <c r="R1293" s="192"/>
      <c r="S1293" s="192"/>
      <c r="T1293" s="192"/>
      <c r="U1293" s="192"/>
      <c r="V1293" s="192"/>
      <c r="W1293" s="192"/>
      <c r="X1293" s="192"/>
      <c r="Y1293" s="192"/>
      <c r="Z1293" s="192"/>
      <c r="AA1293" s="192"/>
    </row>
    <row r="1294" spans="1:27" ht="28.8">
      <c r="A1294" s="192">
        <v>1293</v>
      </c>
      <c r="B1294" s="193">
        <v>61000118</v>
      </c>
      <c r="C1294" s="192">
        <v>2</v>
      </c>
      <c r="D1294" s="193" t="s">
        <v>56</v>
      </c>
      <c r="E1294" s="198">
        <v>45115</v>
      </c>
      <c r="F1294" s="193" t="s">
        <v>4681</v>
      </c>
      <c r="G1294" s="192"/>
      <c r="H1294" s="192"/>
      <c r="I1294" s="192"/>
      <c r="J1294" s="192"/>
      <c r="K1294" s="192"/>
      <c r="L1294" s="192"/>
      <c r="M1294" s="192"/>
      <c r="N1294" s="192"/>
      <c r="O1294" s="192"/>
      <c r="P1294" s="199" t="s">
        <v>4317</v>
      </c>
      <c r="Q1294" s="192"/>
      <c r="R1294" s="192"/>
      <c r="S1294" s="192"/>
      <c r="T1294" s="192"/>
      <c r="U1294" s="192"/>
      <c r="V1294" s="192"/>
      <c r="W1294" s="192"/>
      <c r="X1294" s="192"/>
      <c r="Y1294" s="192"/>
      <c r="Z1294" s="192"/>
      <c r="AA1294" s="192"/>
    </row>
    <row r="1295" spans="1:27" ht="43.2">
      <c r="A1295" s="192">
        <v>1294</v>
      </c>
      <c r="B1295" s="193">
        <v>133171769</v>
      </c>
      <c r="C1295" s="192">
        <v>5</v>
      </c>
      <c r="D1295" s="193" t="s">
        <v>51</v>
      </c>
      <c r="E1295" s="198">
        <v>45115</v>
      </c>
      <c r="F1295" s="193" t="s">
        <v>4679</v>
      </c>
      <c r="G1295" s="192"/>
      <c r="H1295" s="192"/>
      <c r="I1295" s="192"/>
      <c r="J1295" s="192"/>
      <c r="K1295" s="192"/>
      <c r="L1295" s="192"/>
      <c r="M1295" s="192"/>
      <c r="N1295" s="192"/>
      <c r="O1295" s="192"/>
      <c r="P1295" s="199" t="s">
        <v>4318</v>
      </c>
      <c r="Q1295" s="192"/>
      <c r="R1295" s="192"/>
      <c r="S1295" s="192"/>
      <c r="T1295" s="192"/>
      <c r="U1295" s="192"/>
      <c r="V1295" s="192"/>
      <c r="W1295" s="192"/>
      <c r="X1295" s="192"/>
      <c r="Y1295" s="192"/>
      <c r="Z1295" s="192"/>
      <c r="AA1295" s="192"/>
    </row>
    <row r="1296" spans="1:27" ht="43.2">
      <c r="A1296" s="192">
        <v>1295</v>
      </c>
      <c r="B1296" s="193">
        <v>20000352</v>
      </c>
      <c r="C1296" s="192">
        <v>4</v>
      </c>
      <c r="D1296" s="193" t="s">
        <v>51</v>
      </c>
      <c r="E1296" s="198">
        <v>45115</v>
      </c>
      <c r="F1296" s="193" t="s">
        <v>4679</v>
      </c>
      <c r="G1296" s="192"/>
      <c r="H1296" s="192"/>
      <c r="I1296" s="192"/>
      <c r="J1296" s="192"/>
      <c r="K1296" s="192"/>
      <c r="L1296" s="192"/>
      <c r="M1296" s="192"/>
      <c r="N1296" s="192"/>
      <c r="O1296" s="192"/>
      <c r="P1296" s="199" t="s">
        <v>4319</v>
      </c>
      <c r="Q1296" s="192"/>
      <c r="R1296" s="192"/>
      <c r="S1296" s="192"/>
      <c r="T1296" s="192"/>
      <c r="U1296" s="192"/>
      <c r="V1296" s="192"/>
      <c r="W1296" s="192"/>
      <c r="X1296" s="192"/>
      <c r="Y1296" s="192"/>
      <c r="Z1296" s="192"/>
      <c r="AA1296" s="192"/>
    </row>
    <row r="1297" spans="1:27">
      <c r="A1297" s="192">
        <v>1296</v>
      </c>
      <c r="B1297" s="193">
        <v>20000352</v>
      </c>
      <c r="C1297" s="192">
        <v>1</v>
      </c>
      <c r="D1297" s="193" t="s">
        <v>56</v>
      </c>
      <c r="E1297" s="198">
        <v>45115</v>
      </c>
      <c r="F1297" s="193" t="s">
        <v>4679</v>
      </c>
      <c r="G1297" s="192"/>
      <c r="H1297" s="192"/>
      <c r="I1297" s="192"/>
      <c r="J1297" s="192"/>
      <c r="K1297" s="192"/>
      <c r="L1297" s="192"/>
      <c r="M1297" s="192"/>
      <c r="N1297" s="192"/>
      <c r="O1297" s="192"/>
      <c r="P1297" s="199" t="s">
        <v>4320</v>
      </c>
      <c r="Q1297" s="192"/>
      <c r="R1297" s="192"/>
      <c r="S1297" s="192"/>
      <c r="T1297" s="192"/>
      <c r="U1297" s="192"/>
      <c r="V1297" s="192"/>
      <c r="W1297" s="192"/>
      <c r="X1297" s="192"/>
      <c r="Y1297" s="192"/>
      <c r="Z1297" s="192"/>
      <c r="AA1297" s="192"/>
    </row>
    <row r="1298" spans="1:27" ht="28.8">
      <c r="A1298" s="192">
        <v>1297</v>
      </c>
      <c r="B1298" s="193">
        <v>20000655</v>
      </c>
      <c r="C1298" s="192">
        <v>1</v>
      </c>
      <c r="D1298" s="193" t="s">
        <v>56</v>
      </c>
      <c r="E1298" s="198">
        <v>45115</v>
      </c>
      <c r="F1298" s="193" t="s">
        <v>4681</v>
      </c>
      <c r="G1298" s="192"/>
      <c r="H1298" s="192"/>
      <c r="I1298" s="192"/>
      <c r="J1298" s="192"/>
      <c r="K1298" s="192"/>
      <c r="L1298" s="192"/>
      <c r="M1298" s="192"/>
      <c r="N1298" s="192"/>
      <c r="O1298" s="192"/>
      <c r="P1298" s="199" t="s">
        <v>4321</v>
      </c>
      <c r="Q1298" s="192"/>
      <c r="R1298" s="192"/>
      <c r="S1298" s="192"/>
      <c r="T1298" s="192"/>
      <c r="U1298" s="192"/>
      <c r="V1298" s="192"/>
      <c r="W1298" s="192"/>
      <c r="X1298" s="192"/>
      <c r="Y1298" s="192"/>
      <c r="Z1298" s="192"/>
      <c r="AA1298" s="192"/>
    </row>
    <row r="1299" spans="1:27" ht="28.8">
      <c r="A1299" s="192">
        <v>1298</v>
      </c>
      <c r="B1299" s="193">
        <v>200015595</v>
      </c>
      <c r="C1299" s="192">
        <v>4</v>
      </c>
      <c r="D1299" s="193" t="s">
        <v>51</v>
      </c>
      <c r="E1299" s="198">
        <v>45115</v>
      </c>
      <c r="F1299" s="193" t="s">
        <v>4686</v>
      </c>
      <c r="G1299" s="192"/>
      <c r="H1299" s="192"/>
      <c r="I1299" s="192"/>
      <c r="J1299" s="192"/>
      <c r="K1299" s="192"/>
      <c r="L1299" s="192"/>
      <c r="M1299" s="192"/>
      <c r="N1299" s="192"/>
      <c r="O1299" s="192"/>
      <c r="P1299" s="199" t="s">
        <v>4322</v>
      </c>
      <c r="Q1299" s="192"/>
      <c r="R1299" s="192"/>
      <c r="S1299" s="192"/>
      <c r="T1299" s="192"/>
      <c r="U1299" s="192"/>
      <c r="V1299" s="192"/>
      <c r="W1299" s="192"/>
      <c r="X1299" s="192"/>
      <c r="Y1299" s="192"/>
      <c r="Z1299" s="192"/>
      <c r="AA1299" s="192"/>
    </row>
    <row r="1300" spans="1:27" ht="129.6">
      <c r="A1300" s="192">
        <v>1299</v>
      </c>
      <c r="B1300" s="193">
        <v>200268175</v>
      </c>
      <c r="C1300" s="192">
        <v>1</v>
      </c>
      <c r="D1300" s="193" t="s">
        <v>56</v>
      </c>
      <c r="E1300" s="198">
        <v>45115</v>
      </c>
      <c r="F1300" s="193" t="s">
        <v>4682</v>
      </c>
      <c r="G1300" s="192"/>
      <c r="H1300" s="192"/>
      <c r="I1300" s="192"/>
      <c r="J1300" s="192"/>
      <c r="K1300" s="192"/>
      <c r="L1300" s="192"/>
      <c r="M1300" s="192"/>
      <c r="N1300" s="192"/>
      <c r="O1300" s="192"/>
      <c r="P1300" s="199" t="s">
        <v>5259</v>
      </c>
      <c r="Q1300" s="192"/>
      <c r="R1300" s="192"/>
      <c r="S1300" s="192"/>
      <c r="T1300" s="192"/>
      <c r="U1300" s="192"/>
      <c r="V1300" s="192"/>
      <c r="W1300" s="192"/>
      <c r="X1300" s="192"/>
      <c r="Y1300" s="192"/>
      <c r="Z1300" s="192"/>
      <c r="AA1300" s="192"/>
    </row>
    <row r="1301" spans="1:27" ht="28.8">
      <c r="A1301" s="192">
        <v>1300</v>
      </c>
      <c r="B1301" s="193">
        <v>200802953</v>
      </c>
      <c r="C1301" s="192">
        <v>5</v>
      </c>
      <c r="D1301" s="193" t="s">
        <v>51</v>
      </c>
      <c r="E1301" s="198">
        <v>45115</v>
      </c>
      <c r="F1301" s="193" t="s">
        <v>4679</v>
      </c>
      <c r="G1301" s="192"/>
      <c r="H1301" s="192"/>
      <c r="I1301" s="192"/>
      <c r="J1301" s="192"/>
      <c r="K1301" s="192"/>
      <c r="L1301" s="192"/>
      <c r="M1301" s="192"/>
      <c r="N1301" s="192"/>
      <c r="O1301" s="192"/>
      <c r="P1301" s="199" t="s">
        <v>4323</v>
      </c>
      <c r="Q1301" s="192"/>
      <c r="R1301" s="192"/>
      <c r="S1301" s="192"/>
      <c r="T1301" s="192"/>
      <c r="U1301" s="192"/>
      <c r="V1301" s="192"/>
      <c r="W1301" s="192"/>
      <c r="X1301" s="192"/>
      <c r="Y1301" s="192"/>
      <c r="Z1301" s="192"/>
      <c r="AA1301" s="192"/>
    </row>
    <row r="1302" spans="1:27" ht="72">
      <c r="A1302" s="192">
        <v>1301</v>
      </c>
      <c r="B1302" s="193">
        <v>33000209</v>
      </c>
      <c r="C1302" s="192">
        <v>1</v>
      </c>
      <c r="D1302" s="193" t="s">
        <v>56</v>
      </c>
      <c r="E1302" s="198">
        <v>45115</v>
      </c>
      <c r="F1302" s="193" t="s">
        <v>4680</v>
      </c>
      <c r="G1302" s="192"/>
      <c r="H1302" s="192"/>
      <c r="I1302" s="192"/>
      <c r="J1302" s="192"/>
      <c r="K1302" s="192"/>
      <c r="L1302" s="192"/>
      <c r="M1302" s="192"/>
      <c r="N1302" s="192"/>
      <c r="O1302" s="192"/>
      <c r="P1302" s="199" t="s">
        <v>5652</v>
      </c>
      <c r="Q1302" s="192"/>
      <c r="R1302" s="192"/>
      <c r="S1302" s="192"/>
      <c r="T1302" s="192"/>
      <c r="U1302" s="192"/>
      <c r="V1302" s="192"/>
      <c r="W1302" s="192"/>
      <c r="X1302" s="192"/>
      <c r="Y1302" s="192"/>
      <c r="Z1302" s="192"/>
      <c r="AA1302" s="192"/>
    </row>
    <row r="1303" spans="1:27" ht="43.2">
      <c r="A1303" s="192">
        <v>1302</v>
      </c>
      <c r="B1303" s="193">
        <v>33000209</v>
      </c>
      <c r="C1303" s="192">
        <v>1</v>
      </c>
      <c r="D1303" s="193" t="s">
        <v>56</v>
      </c>
      <c r="E1303" s="198">
        <v>45115</v>
      </c>
      <c r="F1303" s="193" t="s">
        <v>4680</v>
      </c>
      <c r="G1303" s="192"/>
      <c r="H1303" s="192"/>
      <c r="I1303" s="192"/>
      <c r="J1303" s="192"/>
      <c r="K1303" s="192"/>
      <c r="L1303" s="192"/>
      <c r="M1303" s="192"/>
      <c r="N1303" s="192"/>
      <c r="O1303" s="192"/>
      <c r="P1303" s="199" t="s">
        <v>4324</v>
      </c>
      <c r="Q1303" s="192"/>
      <c r="R1303" s="192"/>
      <c r="S1303" s="192"/>
      <c r="T1303" s="192"/>
      <c r="U1303" s="192"/>
      <c r="V1303" s="192"/>
      <c r="W1303" s="192"/>
      <c r="X1303" s="192"/>
      <c r="Y1303" s="192"/>
      <c r="Z1303" s="192"/>
      <c r="AA1303" s="192"/>
    </row>
    <row r="1304" spans="1:27" ht="43.2">
      <c r="A1304" s="192">
        <v>1303</v>
      </c>
      <c r="B1304" s="193">
        <v>33000234</v>
      </c>
      <c r="C1304" s="192">
        <v>2</v>
      </c>
      <c r="D1304" s="193" t="s">
        <v>56</v>
      </c>
      <c r="E1304" s="198">
        <v>45115</v>
      </c>
      <c r="F1304" s="193" t="s">
        <v>4680</v>
      </c>
      <c r="G1304" s="192"/>
      <c r="H1304" s="192"/>
      <c r="I1304" s="192"/>
      <c r="J1304" s="192"/>
      <c r="K1304" s="192"/>
      <c r="L1304" s="192"/>
      <c r="M1304" s="192"/>
      <c r="N1304" s="192"/>
      <c r="O1304" s="192"/>
      <c r="P1304" s="199" t="s">
        <v>4325</v>
      </c>
      <c r="Q1304" s="192"/>
      <c r="R1304" s="192"/>
      <c r="S1304" s="192"/>
      <c r="T1304" s="192"/>
      <c r="U1304" s="192"/>
      <c r="V1304" s="192"/>
      <c r="W1304" s="192"/>
      <c r="X1304" s="192"/>
      <c r="Y1304" s="192"/>
      <c r="Z1304" s="192"/>
      <c r="AA1304" s="192"/>
    </row>
    <row r="1305" spans="1:27" ht="43.2">
      <c r="A1305" s="192">
        <v>1304</v>
      </c>
      <c r="B1305" s="193">
        <v>40000349</v>
      </c>
      <c r="C1305" s="192">
        <v>1</v>
      </c>
      <c r="D1305" s="193" t="s">
        <v>56</v>
      </c>
      <c r="E1305" s="198">
        <v>45115</v>
      </c>
      <c r="F1305" s="193" t="s">
        <v>4680</v>
      </c>
      <c r="G1305" s="192"/>
      <c r="H1305" s="192"/>
      <c r="I1305" s="192"/>
      <c r="J1305" s="192"/>
      <c r="K1305" s="192"/>
      <c r="L1305" s="192"/>
      <c r="M1305" s="192"/>
      <c r="N1305" s="192"/>
      <c r="O1305" s="192"/>
      <c r="P1305" s="199" t="s">
        <v>4326</v>
      </c>
      <c r="Q1305" s="192"/>
      <c r="R1305" s="192"/>
      <c r="S1305" s="192"/>
      <c r="T1305" s="192"/>
      <c r="U1305" s="192"/>
      <c r="V1305" s="192"/>
      <c r="W1305" s="192"/>
      <c r="X1305" s="192"/>
      <c r="Y1305" s="192"/>
      <c r="Z1305" s="192"/>
      <c r="AA1305" s="192"/>
    </row>
    <row r="1306" spans="1:27" ht="57.6">
      <c r="A1306" s="192">
        <v>1305</v>
      </c>
      <c r="B1306" s="193">
        <v>40000350</v>
      </c>
      <c r="C1306" s="192">
        <v>2</v>
      </c>
      <c r="D1306" s="193" t="s">
        <v>56</v>
      </c>
      <c r="E1306" s="198">
        <v>45115</v>
      </c>
      <c r="F1306" s="193" t="s">
        <v>4680</v>
      </c>
      <c r="G1306" s="192"/>
      <c r="H1306" s="192"/>
      <c r="I1306" s="192"/>
      <c r="J1306" s="192"/>
      <c r="K1306" s="192"/>
      <c r="L1306" s="192"/>
      <c r="M1306" s="192"/>
      <c r="N1306" s="192"/>
      <c r="O1306" s="192"/>
      <c r="P1306" s="199" t="s">
        <v>5260</v>
      </c>
      <c r="Q1306" s="192"/>
      <c r="R1306" s="192"/>
      <c r="S1306" s="192"/>
      <c r="T1306" s="192"/>
      <c r="U1306" s="192"/>
      <c r="V1306" s="192"/>
      <c r="W1306" s="192"/>
      <c r="X1306" s="192"/>
      <c r="Y1306" s="192"/>
      <c r="Z1306" s="192"/>
      <c r="AA1306" s="192"/>
    </row>
    <row r="1307" spans="1:27" ht="43.2">
      <c r="A1307" s="192">
        <v>1306</v>
      </c>
      <c r="B1307" s="193">
        <v>40000350</v>
      </c>
      <c r="C1307" s="192">
        <v>2</v>
      </c>
      <c r="D1307" s="193" t="s">
        <v>56</v>
      </c>
      <c r="E1307" s="198">
        <v>45115</v>
      </c>
      <c r="F1307" s="193" t="s">
        <v>4680</v>
      </c>
      <c r="G1307" s="192"/>
      <c r="H1307" s="192"/>
      <c r="I1307" s="192"/>
      <c r="J1307" s="192"/>
      <c r="K1307" s="192"/>
      <c r="L1307" s="192"/>
      <c r="M1307" s="192"/>
      <c r="N1307" s="192"/>
      <c r="O1307" s="192"/>
      <c r="P1307" s="199" t="s">
        <v>4327</v>
      </c>
      <c r="Q1307" s="192"/>
      <c r="R1307" s="192"/>
      <c r="S1307" s="192"/>
      <c r="T1307" s="192"/>
      <c r="U1307" s="192"/>
      <c r="V1307" s="192"/>
      <c r="W1307" s="192"/>
      <c r="X1307" s="192"/>
      <c r="Y1307" s="192"/>
      <c r="Z1307" s="192"/>
      <c r="AA1307" s="192"/>
    </row>
    <row r="1308" spans="1:27">
      <c r="A1308" s="192">
        <v>1307</v>
      </c>
      <c r="B1308" s="193">
        <v>40000393</v>
      </c>
      <c r="C1308" s="192">
        <v>1</v>
      </c>
      <c r="D1308" s="193" t="s">
        <v>56</v>
      </c>
      <c r="E1308" s="198">
        <v>45115</v>
      </c>
      <c r="F1308" s="193" t="s">
        <v>4680</v>
      </c>
      <c r="G1308" s="192"/>
      <c r="H1308" s="192"/>
      <c r="I1308" s="192"/>
      <c r="J1308" s="192"/>
      <c r="K1308" s="192"/>
      <c r="L1308" s="192"/>
      <c r="M1308" s="192"/>
      <c r="N1308" s="192"/>
      <c r="O1308" s="192"/>
      <c r="P1308" s="199" t="s">
        <v>4328</v>
      </c>
      <c r="Q1308" s="192"/>
      <c r="R1308" s="192"/>
      <c r="S1308" s="192"/>
      <c r="T1308" s="192"/>
      <c r="U1308" s="192"/>
      <c r="V1308" s="192"/>
      <c r="W1308" s="192"/>
      <c r="X1308" s="192"/>
      <c r="Y1308" s="192"/>
      <c r="Z1308" s="192"/>
      <c r="AA1308" s="192"/>
    </row>
    <row r="1309" spans="1:27" ht="57.6">
      <c r="A1309" s="192">
        <v>1308</v>
      </c>
      <c r="B1309" s="193">
        <v>61000041</v>
      </c>
      <c r="C1309" s="192">
        <v>1</v>
      </c>
      <c r="D1309" s="193" t="s">
        <v>56</v>
      </c>
      <c r="E1309" s="198">
        <v>45115</v>
      </c>
      <c r="F1309" s="193" t="s">
        <v>4680</v>
      </c>
      <c r="G1309" s="192"/>
      <c r="H1309" s="192"/>
      <c r="I1309" s="192"/>
      <c r="J1309" s="192"/>
      <c r="K1309" s="192"/>
      <c r="L1309" s="192"/>
      <c r="M1309" s="192"/>
      <c r="N1309" s="192"/>
      <c r="O1309" s="192"/>
      <c r="P1309" s="199" t="s">
        <v>5261</v>
      </c>
      <c r="Q1309" s="192"/>
      <c r="R1309" s="192"/>
      <c r="S1309" s="192"/>
      <c r="T1309" s="192"/>
      <c r="U1309" s="192"/>
      <c r="V1309" s="192"/>
      <c r="W1309" s="192"/>
      <c r="X1309" s="192"/>
      <c r="Y1309" s="192"/>
      <c r="Z1309" s="192"/>
      <c r="AA1309" s="192"/>
    </row>
    <row r="1310" spans="1:27" ht="57.6">
      <c r="A1310" s="192">
        <v>1309</v>
      </c>
      <c r="B1310" s="193">
        <v>61000041</v>
      </c>
      <c r="C1310" s="192">
        <v>5</v>
      </c>
      <c r="D1310" s="193" t="s">
        <v>51</v>
      </c>
      <c r="E1310" s="198">
        <v>45115</v>
      </c>
      <c r="F1310" s="193" t="s">
        <v>4680</v>
      </c>
      <c r="G1310" s="192"/>
      <c r="H1310" s="192"/>
      <c r="I1310" s="192"/>
      <c r="J1310" s="192"/>
      <c r="K1310" s="192"/>
      <c r="L1310" s="192"/>
      <c r="M1310" s="192"/>
      <c r="N1310" s="192"/>
      <c r="O1310" s="192"/>
      <c r="P1310" s="199" t="s">
        <v>4329</v>
      </c>
      <c r="Q1310" s="192"/>
      <c r="R1310" s="192"/>
      <c r="S1310" s="192"/>
      <c r="T1310" s="192"/>
      <c r="U1310" s="192"/>
      <c r="V1310" s="192"/>
      <c r="W1310" s="192"/>
      <c r="X1310" s="192"/>
      <c r="Y1310" s="192"/>
      <c r="Z1310" s="192"/>
      <c r="AA1310" s="192"/>
    </row>
    <row r="1311" spans="1:27" ht="57.6">
      <c r="A1311" s="192">
        <v>1310</v>
      </c>
      <c r="B1311" s="193">
        <v>71000349</v>
      </c>
      <c r="C1311" s="192">
        <v>2</v>
      </c>
      <c r="D1311" s="193" t="s">
        <v>56</v>
      </c>
      <c r="E1311" s="198">
        <v>45115</v>
      </c>
      <c r="F1311" s="193" t="s">
        <v>4680</v>
      </c>
      <c r="G1311" s="192"/>
      <c r="H1311" s="192"/>
      <c r="I1311" s="192"/>
      <c r="J1311" s="192"/>
      <c r="K1311" s="192"/>
      <c r="L1311" s="192"/>
      <c r="M1311" s="192"/>
      <c r="N1311" s="192"/>
      <c r="O1311" s="192"/>
      <c r="P1311" s="199" t="s">
        <v>4330</v>
      </c>
      <c r="Q1311" s="192"/>
      <c r="R1311" s="192"/>
      <c r="S1311" s="192"/>
      <c r="T1311" s="192"/>
      <c r="U1311" s="192"/>
      <c r="V1311" s="192"/>
      <c r="W1311" s="192"/>
      <c r="X1311" s="192"/>
      <c r="Y1311" s="192"/>
      <c r="Z1311" s="192"/>
      <c r="AA1311" s="192"/>
    </row>
    <row r="1312" spans="1:27" ht="28.8">
      <c r="A1312" s="192">
        <v>1311</v>
      </c>
      <c r="B1312" s="193">
        <v>72000000</v>
      </c>
      <c r="C1312" s="192">
        <v>3</v>
      </c>
      <c r="D1312" s="193" t="s">
        <v>56</v>
      </c>
      <c r="E1312" s="198">
        <v>45115</v>
      </c>
      <c r="F1312" s="193" t="s">
        <v>4679</v>
      </c>
      <c r="G1312" s="192"/>
      <c r="H1312" s="192"/>
      <c r="I1312" s="192"/>
      <c r="J1312" s="192"/>
      <c r="K1312" s="192"/>
      <c r="L1312" s="192"/>
      <c r="M1312" s="192"/>
      <c r="N1312" s="192"/>
      <c r="O1312" s="192"/>
      <c r="P1312" s="199" t="s">
        <v>4331</v>
      </c>
      <c r="Q1312" s="192"/>
      <c r="R1312" s="192"/>
      <c r="S1312" s="192"/>
      <c r="T1312" s="192"/>
      <c r="U1312" s="192"/>
      <c r="V1312" s="192"/>
      <c r="W1312" s="192"/>
      <c r="X1312" s="192"/>
      <c r="Y1312" s="192"/>
      <c r="Z1312" s="192"/>
      <c r="AA1312" s="192"/>
    </row>
    <row r="1313" spans="1:27">
      <c r="A1313" s="192">
        <v>1312</v>
      </c>
      <c r="B1313" s="193">
        <v>72000139</v>
      </c>
      <c r="C1313" s="192">
        <v>4</v>
      </c>
      <c r="D1313" s="193" t="s">
        <v>51</v>
      </c>
      <c r="E1313" s="198">
        <v>45115</v>
      </c>
      <c r="F1313" s="193" t="s">
        <v>4679</v>
      </c>
      <c r="G1313" s="192"/>
      <c r="H1313" s="192"/>
      <c r="I1313" s="192"/>
      <c r="J1313" s="192"/>
      <c r="K1313" s="192"/>
      <c r="L1313" s="192"/>
      <c r="M1313" s="192"/>
      <c r="N1313" s="192"/>
      <c r="O1313" s="192"/>
      <c r="P1313" s="199" t="s">
        <v>4332</v>
      </c>
      <c r="Q1313" s="192"/>
      <c r="R1313" s="192"/>
      <c r="S1313" s="192"/>
      <c r="T1313" s="192"/>
      <c r="U1313" s="192"/>
      <c r="V1313" s="192"/>
      <c r="W1313" s="192"/>
      <c r="X1313" s="192"/>
      <c r="Y1313" s="192"/>
      <c r="Z1313" s="192"/>
      <c r="AA1313" s="192"/>
    </row>
    <row r="1314" spans="1:27" ht="57.6">
      <c r="A1314" s="192">
        <v>1313</v>
      </c>
      <c r="B1314" s="193">
        <v>72000155</v>
      </c>
      <c r="C1314" s="192">
        <v>2</v>
      </c>
      <c r="D1314" s="193" t="s">
        <v>56</v>
      </c>
      <c r="E1314" s="198">
        <v>45115</v>
      </c>
      <c r="F1314" s="193" t="s">
        <v>4679</v>
      </c>
      <c r="G1314" s="192"/>
      <c r="H1314" s="192"/>
      <c r="I1314" s="192"/>
      <c r="J1314" s="192"/>
      <c r="K1314" s="192"/>
      <c r="L1314" s="192"/>
      <c r="M1314" s="192"/>
      <c r="N1314" s="192"/>
      <c r="O1314" s="192"/>
      <c r="P1314" s="199" t="s">
        <v>5262</v>
      </c>
      <c r="Q1314" s="192"/>
      <c r="R1314" s="192"/>
      <c r="S1314" s="192"/>
      <c r="T1314" s="192"/>
      <c r="U1314" s="192"/>
      <c r="V1314" s="192"/>
      <c r="W1314" s="192"/>
      <c r="X1314" s="192"/>
      <c r="Y1314" s="192"/>
      <c r="Z1314" s="192"/>
      <c r="AA1314" s="192"/>
    </row>
    <row r="1315" spans="1:27">
      <c r="A1315" s="192">
        <v>1314</v>
      </c>
      <c r="B1315" s="193">
        <v>11712</v>
      </c>
      <c r="C1315" s="192">
        <v>5</v>
      </c>
      <c r="D1315" s="193" t="s">
        <v>51</v>
      </c>
      <c r="E1315" s="198">
        <v>45115</v>
      </c>
      <c r="F1315" s="193" t="s">
        <v>4679</v>
      </c>
      <c r="G1315" s="192"/>
      <c r="H1315" s="192"/>
      <c r="I1315" s="192"/>
      <c r="J1315" s="192"/>
      <c r="K1315" s="192"/>
      <c r="L1315" s="192"/>
      <c r="M1315" s="192"/>
      <c r="N1315" s="192"/>
      <c r="O1315" s="192"/>
      <c r="P1315" s="199" t="s">
        <v>4333</v>
      </c>
      <c r="Q1315" s="192"/>
      <c r="R1315" s="192"/>
      <c r="S1315" s="192"/>
      <c r="T1315" s="192"/>
      <c r="U1315" s="192"/>
      <c r="V1315" s="192"/>
      <c r="W1315" s="192"/>
      <c r="X1315" s="192"/>
      <c r="Y1315" s="192"/>
      <c r="Z1315" s="192"/>
      <c r="AA1315" s="192"/>
    </row>
    <row r="1316" spans="1:27" ht="28.8">
      <c r="A1316" s="192">
        <v>1315</v>
      </c>
      <c r="B1316" s="193">
        <v>11717</v>
      </c>
      <c r="C1316" s="192">
        <v>4</v>
      </c>
      <c r="D1316" s="193" t="s">
        <v>56</v>
      </c>
      <c r="E1316" s="198">
        <v>45115</v>
      </c>
      <c r="F1316" s="193" t="s">
        <v>4679</v>
      </c>
      <c r="G1316" s="192"/>
      <c r="H1316" s="192"/>
      <c r="I1316" s="192"/>
      <c r="J1316" s="192"/>
      <c r="K1316" s="192"/>
      <c r="L1316" s="192"/>
      <c r="M1316" s="192"/>
      <c r="N1316" s="192"/>
      <c r="O1316" s="192"/>
      <c r="P1316" s="199" t="s">
        <v>4334</v>
      </c>
      <c r="Q1316" s="192"/>
      <c r="R1316" s="192"/>
      <c r="S1316" s="192"/>
      <c r="T1316" s="192"/>
      <c r="U1316" s="192"/>
      <c r="V1316" s="192"/>
      <c r="W1316" s="192"/>
      <c r="X1316" s="192"/>
      <c r="Y1316" s="192"/>
      <c r="Z1316" s="192"/>
      <c r="AA1316" s="192"/>
    </row>
    <row r="1317" spans="1:27">
      <c r="A1317" s="192">
        <v>1316</v>
      </c>
      <c r="B1317" s="193">
        <v>11721</v>
      </c>
      <c r="C1317" s="192">
        <v>4</v>
      </c>
      <c r="D1317" s="193" t="s">
        <v>51</v>
      </c>
      <c r="E1317" s="198">
        <v>45115</v>
      </c>
      <c r="F1317" s="193" t="s">
        <v>4679</v>
      </c>
      <c r="G1317" s="192"/>
      <c r="H1317" s="192"/>
      <c r="I1317" s="192"/>
      <c r="J1317" s="192"/>
      <c r="K1317" s="192"/>
      <c r="L1317" s="192"/>
      <c r="M1317" s="192"/>
      <c r="N1317" s="192"/>
      <c r="O1317" s="192"/>
      <c r="P1317" s="199" t="s">
        <v>4335</v>
      </c>
      <c r="Q1317" s="192"/>
      <c r="R1317" s="192"/>
      <c r="S1317" s="192"/>
      <c r="T1317" s="192"/>
      <c r="U1317" s="192"/>
      <c r="V1317" s="192"/>
      <c r="W1317" s="192"/>
      <c r="X1317" s="192"/>
      <c r="Y1317" s="192"/>
      <c r="Z1317" s="192"/>
      <c r="AA1317" s="192"/>
    </row>
    <row r="1318" spans="1:27" ht="28.8">
      <c r="A1318" s="192">
        <v>1317</v>
      </c>
      <c r="B1318" s="193">
        <v>114935562</v>
      </c>
      <c r="C1318" s="192">
        <v>3</v>
      </c>
      <c r="D1318" s="193" t="s">
        <v>56</v>
      </c>
      <c r="E1318" s="198">
        <v>45115</v>
      </c>
      <c r="F1318" s="193" t="s">
        <v>4682</v>
      </c>
      <c r="G1318" s="192"/>
      <c r="H1318" s="192"/>
      <c r="I1318" s="192"/>
      <c r="J1318" s="192"/>
      <c r="K1318" s="192"/>
      <c r="L1318" s="192"/>
      <c r="M1318" s="192"/>
      <c r="N1318" s="192"/>
      <c r="O1318" s="192"/>
      <c r="P1318" s="199" t="s">
        <v>4336</v>
      </c>
      <c r="Q1318" s="192"/>
      <c r="R1318" s="192"/>
      <c r="S1318" s="192"/>
      <c r="T1318" s="192"/>
      <c r="U1318" s="192"/>
      <c r="V1318" s="192"/>
      <c r="W1318" s="192"/>
      <c r="X1318" s="192"/>
      <c r="Y1318" s="192"/>
      <c r="Z1318" s="192"/>
      <c r="AA1318" s="192"/>
    </row>
    <row r="1319" spans="1:27">
      <c r="A1319" s="192">
        <v>1318</v>
      </c>
      <c r="B1319" s="193">
        <v>11290212</v>
      </c>
      <c r="C1319" s="192">
        <v>5</v>
      </c>
      <c r="D1319" s="193" t="s">
        <v>51</v>
      </c>
      <c r="E1319" s="198">
        <v>45116</v>
      </c>
      <c r="F1319" s="193" t="s">
        <v>4683</v>
      </c>
      <c r="G1319" s="192"/>
      <c r="H1319" s="192"/>
      <c r="I1319" s="192"/>
      <c r="J1319" s="192"/>
      <c r="K1319" s="192"/>
      <c r="L1319" s="192"/>
      <c r="M1319" s="192"/>
      <c r="N1319" s="192"/>
      <c r="O1319" s="192"/>
      <c r="P1319" s="199" t="s">
        <v>4337</v>
      </c>
      <c r="Q1319" s="192"/>
      <c r="R1319" s="192"/>
      <c r="S1319" s="192"/>
      <c r="T1319" s="192"/>
      <c r="U1319" s="192"/>
      <c r="V1319" s="192"/>
      <c r="W1319" s="192"/>
      <c r="X1319" s="192"/>
      <c r="Y1319" s="192"/>
      <c r="Z1319" s="192"/>
      <c r="AA1319" s="192"/>
    </row>
    <row r="1320" spans="1:27">
      <c r="A1320" s="192">
        <v>1319</v>
      </c>
      <c r="B1320" s="193">
        <v>119250454</v>
      </c>
      <c r="C1320" s="192">
        <v>1</v>
      </c>
      <c r="D1320" s="193" t="s">
        <v>56</v>
      </c>
      <c r="E1320" s="198">
        <v>45116</v>
      </c>
      <c r="F1320" s="193" t="s">
        <v>4680</v>
      </c>
      <c r="G1320" s="192"/>
      <c r="H1320" s="192"/>
      <c r="I1320" s="192"/>
      <c r="J1320" s="192"/>
      <c r="K1320" s="192"/>
      <c r="L1320" s="192"/>
      <c r="M1320" s="192"/>
      <c r="N1320" s="192"/>
      <c r="O1320" s="192"/>
      <c r="P1320" s="199" t="s">
        <v>4338</v>
      </c>
      <c r="Q1320" s="192"/>
      <c r="R1320" s="192"/>
      <c r="S1320" s="192"/>
      <c r="T1320" s="192"/>
      <c r="U1320" s="192"/>
      <c r="V1320" s="192"/>
      <c r="W1320" s="192"/>
      <c r="X1320" s="192"/>
      <c r="Y1320" s="192"/>
      <c r="Z1320" s="192"/>
      <c r="AA1320" s="192"/>
    </row>
    <row r="1321" spans="1:27">
      <c r="A1321" s="192">
        <v>1320</v>
      </c>
      <c r="B1321" s="193">
        <v>124300831</v>
      </c>
      <c r="C1321" s="192">
        <v>4</v>
      </c>
      <c r="D1321" s="193" t="s">
        <v>56</v>
      </c>
      <c r="E1321" s="198">
        <v>45116</v>
      </c>
      <c r="F1321" s="193" t="s">
        <v>4679</v>
      </c>
      <c r="G1321" s="192"/>
      <c r="H1321" s="192"/>
      <c r="I1321" s="192"/>
      <c r="J1321" s="192"/>
      <c r="K1321" s="192"/>
      <c r="L1321" s="192"/>
      <c r="M1321" s="192"/>
      <c r="N1321" s="192"/>
      <c r="O1321" s="192"/>
      <c r="P1321" s="199" t="s">
        <v>4339</v>
      </c>
      <c r="Q1321" s="192"/>
      <c r="R1321" s="192"/>
      <c r="S1321" s="192"/>
      <c r="T1321" s="192"/>
      <c r="U1321" s="192"/>
      <c r="V1321" s="192"/>
      <c r="W1321" s="192"/>
      <c r="X1321" s="192"/>
      <c r="Y1321" s="192"/>
      <c r="Z1321" s="192"/>
      <c r="AA1321" s="192"/>
    </row>
    <row r="1322" spans="1:27" ht="28.8">
      <c r="A1322" s="192">
        <v>1321</v>
      </c>
      <c r="B1322" s="193">
        <v>125852079</v>
      </c>
      <c r="C1322" s="192">
        <v>4</v>
      </c>
      <c r="D1322" s="193" t="s">
        <v>51</v>
      </c>
      <c r="E1322" s="198">
        <v>45116</v>
      </c>
      <c r="F1322" s="193" t="s">
        <v>4679</v>
      </c>
      <c r="G1322" s="192"/>
      <c r="H1322" s="192"/>
      <c r="I1322" s="192"/>
      <c r="J1322" s="192"/>
      <c r="K1322" s="192"/>
      <c r="L1322" s="192"/>
      <c r="M1322" s="192"/>
      <c r="N1322" s="192"/>
      <c r="O1322" s="192"/>
      <c r="P1322" s="199" t="s">
        <v>4340</v>
      </c>
      <c r="Q1322" s="192"/>
      <c r="R1322" s="192"/>
      <c r="S1322" s="192"/>
      <c r="T1322" s="192"/>
      <c r="U1322" s="192"/>
      <c r="V1322" s="192"/>
      <c r="W1322" s="192"/>
      <c r="X1322" s="192"/>
      <c r="Y1322" s="192"/>
      <c r="Z1322" s="192"/>
      <c r="AA1322" s="192"/>
    </row>
    <row r="1323" spans="1:27">
      <c r="A1323" s="192">
        <v>1322</v>
      </c>
      <c r="B1323" s="193">
        <v>125852079</v>
      </c>
      <c r="C1323" s="192">
        <v>4</v>
      </c>
      <c r="D1323" s="193" t="s">
        <v>51</v>
      </c>
      <c r="E1323" s="198">
        <v>45116</v>
      </c>
      <c r="F1323" s="193" t="s">
        <v>4679</v>
      </c>
      <c r="G1323" s="192"/>
      <c r="H1323" s="192"/>
      <c r="I1323" s="192"/>
      <c r="J1323" s="192"/>
      <c r="K1323" s="192"/>
      <c r="L1323" s="192"/>
      <c r="M1323" s="192"/>
      <c r="N1323" s="192"/>
      <c r="O1323" s="192"/>
      <c r="P1323" s="199" t="s">
        <v>4341</v>
      </c>
      <c r="Q1323" s="192"/>
      <c r="R1323" s="192"/>
      <c r="S1323" s="192"/>
      <c r="T1323" s="192"/>
      <c r="U1323" s="192"/>
      <c r="V1323" s="192"/>
      <c r="W1323" s="192"/>
      <c r="X1323" s="192"/>
      <c r="Y1323" s="192"/>
      <c r="Z1323" s="192"/>
      <c r="AA1323" s="192"/>
    </row>
    <row r="1324" spans="1:27" ht="129.6">
      <c r="A1324" s="192">
        <v>1323</v>
      </c>
      <c r="B1324" s="193">
        <v>127259299</v>
      </c>
      <c r="C1324" s="192">
        <v>1</v>
      </c>
      <c r="D1324" s="193" t="s">
        <v>56</v>
      </c>
      <c r="E1324" s="198">
        <v>45116</v>
      </c>
      <c r="F1324" s="193" t="s">
        <v>4679</v>
      </c>
      <c r="G1324" s="192"/>
      <c r="H1324" s="192"/>
      <c r="I1324" s="192"/>
      <c r="J1324" s="192"/>
      <c r="K1324" s="192"/>
      <c r="L1324" s="192"/>
      <c r="M1324" s="192"/>
      <c r="N1324" s="192"/>
      <c r="O1324" s="192"/>
      <c r="P1324" s="199" t="s">
        <v>4342</v>
      </c>
      <c r="Q1324" s="192"/>
      <c r="R1324" s="192"/>
      <c r="S1324" s="192"/>
      <c r="T1324" s="192"/>
      <c r="U1324" s="192"/>
      <c r="V1324" s="192"/>
      <c r="W1324" s="192"/>
      <c r="X1324" s="192"/>
      <c r="Y1324" s="192"/>
      <c r="Z1324" s="192"/>
      <c r="AA1324" s="192"/>
    </row>
    <row r="1325" spans="1:27" ht="28.8">
      <c r="A1325" s="192">
        <v>1324</v>
      </c>
      <c r="B1325" s="193">
        <v>137282414</v>
      </c>
      <c r="C1325" s="192">
        <v>1</v>
      </c>
      <c r="D1325" s="193" t="s">
        <v>56</v>
      </c>
      <c r="E1325" s="198">
        <v>45116</v>
      </c>
      <c r="F1325" s="193" t="s">
        <v>4686</v>
      </c>
      <c r="G1325" s="192"/>
      <c r="H1325" s="192"/>
      <c r="I1325" s="192"/>
      <c r="J1325" s="192"/>
      <c r="K1325" s="192"/>
      <c r="L1325" s="192"/>
      <c r="M1325" s="192"/>
      <c r="N1325" s="192"/>
      <c r="O1325" s="192"/>
      <c r="P1325" s="199" t="s">
        <v>5263</v>
      </c>
      <c r="Q1325" s="192"/>
      <c r="R1325" s="192"/>
      <c r="S1325" s="192"/>
      <c r="T1325" s="192"/>
      <c r="U1325" s="192"/>
      <c r="V1325" s="192"/>
      <c r="W1325" s="192"/>
      <c r="X1325" s="192"/>
      <c r="Y1325" s="192"/>
      <c r="Z1325" s="192"/>
      <c r="AA1325" s="192"/>
    </row>
    <row r="1326" spans="1:27" ht="43.2">
      <c r="A1326" s="192">
        <v>1325</v>
      </c>
      <c r="B1326" s="193">
        <v>138779335</v>
      </c>
      <c r="C1326" s="192">
        <v>2</v>
      </c>
      <c r="D1326" s="193" t="s">
        <v>56</v>
      </c>
      <c r="E1326" s="198">
        <v>45116</v>
      </c>
      <c r="F1326" s="193" t="s">
        <v>4681</v>
      </c>
      <c r="G1326" s="192"/>
      <c r="H1326" s="192"/>
      <c r="I1326" s="192"/>
      <c r="J1326" s="192"/>
      <c r="K1326" s="192"/>
      <c r="L1326" s="192"/>
      <c r="M1326" s="192"/>
      <c r="N1326" s="192"/>
      <c r="O1326" s="192"/>
      <c r="P1326" s="199" t="s">
        <v>4343</v>
      </c>
      <c r="Q1326" s="192"/>
      <c r="R1326" s="192"/>
      <c r="S1326" s="192"/>
      <c r="T1326" s="192"/>
      <c r="U1326" s="192"/>
      <c r="V1326" s="192"/>
      <c r="W1326" s="192"/>
      <c r="X1326" s="192"/>
      <c r="Y1326" s="192"/>
      <c r="Z1326" s="192"/>
      <c r="AA1326" s="192"/>
    </row>
    <row r="1327" spans="1:27" ht="43.2">
      <c r="A1327" s="192">
        <v>1326</v>
      </c>
      <c r="B1327" s="193">
        <v>200673136</v>
      </c>
      <c r="C1327" s="192">
        <v>3</v>
      </c>
      <c r="D1327" s="193" t="s">
        <v>56</v>
      </c>
      <c r="E1327" s="198">
        <v>45116</v>
      </c>
      <c r="F1327" s="193" t="s">
        <v>4679</v>
      </c>
      <c r="G1327" s="192"/>
      <c r="H1327" s="192"/>
      <c r="I1327" s="192"/>
      <c r="J1327" s="192"/>
      <c r="K1327" s="192"/>
      <c r="L1327" s="192"/>
      <c r="M1327" s="192"/>
      <c r="N1327" s="192"/>
      <c r="O1327" s="192"/>
      <c r="P1327" s="199" t="s">
        <v>5264</v>
      </c>
      <c r="Q1327" s="192"/>
      <c r="R1327" s="192"/>
      <c r="S1327" s="192"/>
      <c r="T1327" s="192"/>
      <c r="U1327" s="192"/>
      <c r="V1327" s="192"/>
      <c r="W1327" s="192"/>
      <c r="X1327" s="192"/>
      <c r="Y1327" s="192"/>
      <c r="Z1327" s="192"/>
      <c r="AA1327" s="192"/>
    </row>
    <row r="1328" spans="1:27">
      <c r="A1328" s="192">
        <v>1327</v>
      </c>
      <c r="B1328" s="193">
        <v>200673136</v>
      </c>
      <c r="C1328" s="192">
        <v>5</v>
      </c>
      <c r="D1328" s="193" t="s">
        <v>56</v>
      </c>
      <c r="E1328" s="198">
        <v>45116</v>
      </c>
      <c r="F1328" s="193" t="s">
        <v>4679</v>
      </c>
      <c r="G1328" s="192"/>
      <c r="H1328" s="192"/>
      <c r="I1328" s="192"/>
      <c r="J1328" s="192"/>
      <c r="K1328" s="192"/>
      <c r="L1328" s="192"/>
      <c r="M1328" s="192"/>
      <c r="N1328" s="192"/>
      <c r="O1328" s="192"/>
      <c r="P1328" s="199" t="s">
        <v>4344</v>
      </c>
      <c r="Q1328" s="192"/>
      <c r="R1328" s="192"/>
      <c r="S1328" s="192"/>
      <c r="T1328" s="192"/>
      <c r="U1328" s="192"/>
      <c r="V1328" s="192"/>
      <c r="W1328" s="192"/>
      <c r="X1328" s="192"/>
      <c r="Y1328" s="192"/>
      <c r="Z1328" s="192"/>
      <c r="AA1328" s="192"/>
    </row>
    <row r="1329" spans="1:27">
      <c r="A1329" s="192">
        <v>1328</v>
      </c>
      <c r="B1329" s="193">
        <v>134290907</v>
      </c>
      <c r="C1329" s="192">
        <v>3</v>
      </c>
      <c r="D1329" s="193" t="s">
        <v>56</v>
      </c>
      <c r="E1329" s="198">
        <v>45118</v>
      </c>
      <c r="F1329" s="193" t="s">
        <v>4682</v>
      </c>
      <c r="G1329" s="192"/>
      <c r="H1329" s="192"/>
      <c r="I1329" s="192"/>
      <c r="J1329" s="192"/>
      <c r="K1329" s="192"/>
      <c r="L1329" s="192"/>
      <c r="M1329" s="192"/>
      <c r="N1329" s="192"/>
      <c r="O1329" s="192"/>
      <c r="P1329" s="199" t="s">
        <v>4345</v>
      </c>
      <c r="Q1329" s="192"/>
      <c r="R1329" s="192"/>
      <c r="S1329" s="192"/>
      <c r="T1329" s="192"/>
      <c r="U1329" s="192"/>
      <c r="V1329" s="192"/>
      <c r="W1329" s="192"/>
      <c r="X1329" s="192"/>
      <c r="Y1329" s="192"/>
      <c r="Z1329" s="192"/>
      <c r="AA1329" s="192"/>
    </row>
    <row r="1330" spans="1:27">
      <c r="A1330" s="192">
        <v>1329</v>
      </c>
      <c r="B1330" s="193">
        <v>134879709</v>
      </c>
      <c r="C1330" s="192">
        <v>1</v>
      </c>
      <c r="D1330" s="193" t="s">
        <v>56</v>
      </c>
      <c r="E1330" s="198">
        <v>45118</v>
      </c>
      <c r="F1330" s="193" t="s">
        <v>4687</v>
      </c>
      <c r="G1330" s="192"/>
      <c r="H1330" s="192"/>
      <c r="I1330" s="192"/>
      <c r="J1330" s="192"/>
      <c r="K1330" s="192"/>
      <c r="L1330" s="192"/>
      <c r="M1330" s="192"/>
      <c r="N1330" s="192"/>
      <c r="O1330" s="192"/>
      <c r="P1330" s="199" t="s">
        <v>4346</v>
      </c>
      <c r="Q1330" s="192"/>
      <c r="R1330" s="192"/>
      <c r="S1330" s="192"/>
      <c r="T1330" s="192"/>
      <c r="U1330" s="192"/>
      <c r="V1330" s="192"/>
      <c r="W1330" s="192"/>
      <c r="X1330" s="192"/>
      <c r="Y1330" s="192"/>
      <c r="Z1330" s="192"/>
      <c r="AA1330" s="192"/>
    </row>
    <row r="1331" spans="1:27" ht="72">
      <c r="A1331" s="192">
        <v>1330</v>
      </c>
      <c r="B1331" s="193">
        <v>135339513</v>
      </c>
      <c r="C1331" s="192">
        <v>4</v>
      </c>
      <c r="D1331" s="193" t="s">
        <v>51</v>
      </c>
      <c r="E1331" s="198">
        <v>45118</v>
      </c>
      <c r="F1331" s="193" t="s">
        <v>4681</v>
      </c>
      <c r="G1331" s="192"/>
      <c r="H1331" s="192"/>
      <c r="I1331" s="192"/>
      <c r="J1331" s="192"/>
      <c r="K1331" s="192"/>
      <c r="L1331" s="192"/>
      <c r="M1331" s="192"/>
      <c r="N1331" s="192"/>
      <c r="O1331" s="192"/>
      <c r="P1331" s="199" t="s">
        <v>4347</v>
      </c>
      <c r="Q1331" s="192"/>
      <c r="R1331" s="192"/>
      <c r="S1331" s="192"/>
      <c r="T1331" s="192"/>
      <c r="U1331" s="192"/>
      <c r="V1331" s="192"/>
      <c r="W1331" s="192"/>
      <c r="X1331" s="192"/>
      <c r="Y1331" s="192"/>
      <c r="Z1331" s="192"/>
      <c r="AA1331" s="192"/>
    </row>
    <row r="1332" spans="1:27" ht="57.6">
      <c r="A1332" s="192">
        <v>1331</v>
      </c>
      <c r="B1332" s="193">
        <v>138325493</v>
      </c>
      <c r="C1332" s="192">
        <v>2</v>
      </c>
      <c r="D1332" s="193" t="s">
        <v>56</v>
      </c>
      <c r="E1332" s="198">
        <v>45118</v>
      </c>
      <c r="F1332" s="193" t="s">
        <v>4682</v>
      </c>
      <c r="G1332" s="192"/>
      <c r="H1332" s="192"/>
      <c r="I1332" s="192"/>
      <c r="J1332" s="192"/>
      <c r="K1332" s="192"/>
      <c r="L1332" s="192"/>
      <c r="M1332" s="192"/>
      <c r="N1332" s="192"/>
      <c r="O1332" s="192"/>
      <c r="P1332" s="199" t="s">
        <v>4348</v>
      </c>
      <c r="Q1332" s="192"/>
      <c r="R1332" s="192"/>
      <c r="S1332" s="192"/>
      <c r="T1332" s="192"/>
      <c r="U1332" s="192"/>
      <c r="V1332" s="192"/>
      <c r="W1332" s="192"/>
      <c r="X1332" s="192"/>
      <c r="Y1332" s="192"/>
      <c r="Z1332" s="192"/>
      <c r="AA1332" s="192"/>
    </row>
    <row r="1333" spans="1:27" ht="57.6">
      <c r="A1333" s="192">
        <v>1332</v>
      </c>
      <c r="B1333" s="193">
        <v>138779335</v>
      </c>
      <c r="C1333" s="192">
        <v>5</v>
      </c>
      <c r="D1333" s="193" t="s">
        <v>51</v>
      </c>
      <c r="E1333" s="198">
        <v>45118</v>
      </c>
      <c r="F1333" s="193" t="s">
        <v>4681</v>
      </c>
      <c r="G1333" s="192"/>
      <c r="H1333" s="192"/>
      <c r="I1333" s="192"/>
      <c r="J1333" s="192"/>
      <c r="K1333" s="192"/>
      <c r="L1333" s="192"/>
      <c r="M1333" s="192"/>
      <c r="N1333" s="192"/>
      <c r="O1333" s="192"/>
      <c r="P1333" s="199" t="s">
        <v>5265</v>
      </c>
      <c r="Q1333" s="192"/>
      <c r="R1333" s="192"/>
      <c r="S1333" s="192"/>
      <c r="T1333" s="192"/>
      <c r="U1333" s="192"/>
      <c r="V1333" s="192"/>
      <c r="W1333" s="192"/>
      <c r="X1333" s="192"/>
      <c r="Y1333" s="192"/>
      <c r="Z1333" s="192"/>
      <c r="AA1333" s="192"/>
    </row>
    <row r="1334" spans="1:27" ht="57.6">
      <c r="A1334" s="192">
        <v>1333</v>
      </c>
      <c r="B1334" s="193">
        <v>138957691</v>
      </c>
      <c r="C1334" s="192">
        <v>3</v>
      </c>
      <c r="D1334" s="193" t="s">
        <v>56</v>
      </c>
      <c r="E1334" s="198">
        <v>45118</v>
      </c>
      <c r="F1334" s="193" t="s">
        <v>4679</v>
      </c>
      <c r="G1334" s="192"/>
      <c r="H1334" s="192"/>
      <c r="I1334" s="192"/>
      <c r="J1334" s="192"/>
      <c r="K1334" s="192"/>
      <c r="L1334" s="192"/>
      <c r="M1334" s="192"/>
      <c r="N1334" s="192"/>
      <c r="O1334" s="192"/>
      <c r="P1334" s="199" t="s">
        <v>5266</v>
      </c>
      <c r="Q1334" s="192"/>
      <c r="R1334" s="192"/>
      <c r="S1334" s="192"/>
      <c r="T1334" s="192"/>
      <c r="U1334" s="192"/>
      <c r="V1334" s="192"/>
      <c r="W1334" s="192"/>
      <c r="X1334" s="192"/>
      <c r="Y1334" s="192"/>
      <c r="Z1334" s="192"/>
      <c r="AA1334" s="192"/>
    </row>
    <row r="1335" spans="1:27" ht="28.8">
      <c r="A1335" s="192">
        <v>1334</v>
      </c>
      <c r="B1335" s="193">
        <v>20000712</v>
      </c>
      <c r="C1335" s="192">
        <v>5</v>
      </c>
      <c r="D1335" s="193" t="s">
        <v>56</v>
      </c>
      <c r="E1335" s="198">
        <v>45118</v>
      </c>
      <c r="F1335" s="193" t="s">
        <v>4679</v>
      </c>
      <c r="G1335" s="192"/>
      <c r="H1335" s="192"/>
      <c r="I1335" s="192"/>
      <c r="J1335" s="192"/>
      <c r="K1335" s="192"/>
      <c r="L1335" s="192"/>
      <c r="M1335" s="192"/>
      <c r="N1335" s="192"/>
      <c r="O1335" s="192"/>
      <c r="P1335" s="199" t="s">
        <v>4349</v>
      </c>
      <c r="Q1335" s="192"/>
      <c r="R1335" s="192"/>
      <c r="S1335" s="192"/>
      <c r="T1335" s="192"/>
      <c r="U1335" s="192"/>
      <c r="V1335" s="192"/>
      <c r="W1335" s="192"/>
      <c r="X1335" s="192"/>
      <c r="Y1335" s="192"/>
      <c r="Z1335" s="192"/>
      <c r="AA1335" s="192"/>
    </row>
    <row r="1336" spans="1:27">
      <c r="A1336" s="192">
        <v>1335</v>
      </c>
      <c r="B1336" s="193">
        <v>20000780</v>
      </c>
      <c r="C1336" s="192">
        <v>4</v>
      </c>
      <c r="D1336" s="193" t="s">
        <v>51</v>
      </c>
      <c r="E1336" s="198">
        <v>45118</v>
      </c>
      <c r="F1336" s="193" t="s">
        <v>4679</v>
      </c>
      <c r="G1336" s="192"/>
      <c r="H1336" s="192"/>
      <c r="I1336" s="192"/>
      <c r="J1336" s="192"/>
      <c r="K1336" s="192"/>
      <c r="L1336" s="192"/>
      <c r="M1336" s="192"/>
      <c r="N1336" s="192"/>
      <c r="O1336" s="192"/>
      <c r="P1336" s="199" t="s">
        <v>4350</v>
      </c>
      <c r="Q1336" s="192"/>
      <c r="R1336" s="192"/>
      <c r="S1336" s="192"/>
      <c r="T1336" s="192"/>
      <c r="U1336" s="192"/>
      <c r="V1336" s="192"/>
      <c r="W1336" s="192"/>
      <c r="X1336" s="192"/>
      <c r="Y1336" s="192"/>
      <c r="Z1336" s="192"/>
      <c r="AA1336" s="192"/>
    </row>
    <row r="1337" spans="1:27">
      <c r="A1337" s="192">
        <v>1336</v>
      </c>
      <c r="B1337" s="193">
        <v>200059678</v>
      </c>
      <c r="C1337" s="192">
        <v>3</v>
      </c>
      <c r="D1337" s="193" t="s">
        <v>56</v>
      </c>
      <c r="E1337" s="198">
        <v>45118</v>
      </c>
      <c r="F1337" s="193" t="s">
        <v>4680</v>
      </c>
      <c r="G1337" s="192"/>
      <c r="H1337" s="192"/>
      <c r="I1337" s="192"/>
      <c r="J1337" s="192"/>
      <c r="K1337" s="192"/>
      <c r="L1337" s="192"/>
      <c r="M1337" s="192"/>
      <c r="N1337" s="192"/>
      <c r="O1337" s="192"/>
      <c r="P1337" s="199" t="s">
        <v>4351</v>
      </c>
      <c r="Q1337" s="192"/>
      <c r="R1337" s="192"/>
      <c r="S1337" s="192"/>
      <c r="T1337" s="192"/>
      <c r="U1337" s="192"/>
      <c r="V1337" s="192"/>
      <c r="W1337" s="192"/>
      <c r="X1337" s="192"/>
      <c r="Y1337" s="192"/>
      <c r="Z1337" s="192"/>
      <c r="AA1337" s="192"/>
    </row>
    <row r="1338" spans="1:27" ht="28.8">
      <c r="A1338" s="192">
        <v>1337</v>
      </c>
      <c r="B1338" s="193">
        <v>200059678</v>
      </c>
      <c r="C1338" s="192">
        <v>4</v>
      </c>
      <c r="D1338" s="193" t="s">
        <v>51</v>
      </c>
      <c r="E1338" s="198">
        <v>45118</v>
      </c>
      <c r="F1338" s="193" t="s">
        <v>4680</v>
      </c>
      <c r="G1338" s="192"/>
      <c r="H1338" s="192"/>
      <c r="I1338" s="192"/>
      <c r="J1338" s="192"/>
      <c r="K1338" s="192"/>
      <c r="L1338" s="192"/>
      <c r="M1338" s="192"/>
      <c r="N1338" s="192"/>
      <c r="O1338" s="192"/>
      <c r="P1338" s="199" t="s">
        <v>4352</v>
      </c>
      <c r="Q1338" s="192"/>
      <c r="R1338" s="192"/>
      <c r="S1338" s="192"/>
      <c r="T1338" s="192"/>
      <c r="U1338" s="192"/>
      <c r="V1338" s="192"/>
      <c r="W1338" s="192"/>
      <c r="X1338" s="192"/>
      <c r="Y1338" s="192"/>
      <c r="Z1338" s="192"/>
      <c r="AA1338" s="192"/>
    </row>
    <row r="1339" spans="1:27" ht="28.8">
      <c r="A1339" s="192">
        <v>1338</v>
      </c>
      <c r="B1339" s="193">
        <v>200270258</v>
      </c>
      <c r="C1339" s="192">
        <v>1</v>
      </c>
      <c r="D1339" s="193" t="s">
        <v>56</v>
      </c>
      <c r="E1339" s="198">
        <v>45118</v>
      </c>
      <c r="F1339" s="193" t="s">
        <v>4682</v>
      </c>
      <c r="G1339" s="192"/>
      <c r="H1339" s="192"/>
      <c r="I1339" s="192"/>
      <c r="J1339" s="192"/>
      <c r="K1339" s="192"/>
      <c r="L1339" s="192"/>
      <c r="M1339" s="192"/>
      <c r="N1339" s="192"/>
      <c r="O1339" s="192"/>
      <c r="P1339" s="199" t="s">
        <v>4353</v>
      </c>
      <c r="Q1339" s="192"/>
      <c r="R1339" s="192"/>
      <c r="S1339" s="192"/>
      <c r="T1339" s="192"/>
      <c r="U1339" s="192"/>
      <c r="V1339" s="192"/>
      <c r="W1339" s="192"/>
      <c r="X1339" s="192"/>
      <c r="Y1339" s="192"/>
      <c r="Z1339" s="192"/>
      <c r="AA1339" s="192"/>
    </row>
    <row r="1340" spans="1:27">
      <c r="A1340" s="192">
        <v>1339</v>
      </c>
      <c r="B1340" s="193">
        <v>200333457</v>
      </c>
      <c r="C1340" s="192">
        <v>1</v>
      </c>
      <c r="D1340" s="193" t="s">
        <v>56</v>
      </c>
      <c r="E1340" s="198">
        <v>45118</v>
      </c>
      <c r="F1340" s="193" t="s">
        <v>4679</v>
      </c>
      <c r="G1340" s="192"/>
      <c r="H1340" s="192"/>
      <c r="I1340" s="192"/>
      <c r="J1340" s="192"/>
      <c r="K1340" s="192"/>
      <c r="L1340" s="192"/>
      <c r="M1340" s="192"/>
      <c r="N1340" s="192"/>
      <c r="O1340" s="192"/>
      <c r="P1340" s="199" t="s">
        <v>5267</v>
      </c>
      <c r="Q1340" s="192"/>
      <c r="R1340" s="192"/>
      <c r="S1340" s="192"/>
      <c r="T1340" s="192"/>
      <c r="U1340" s="192"/>
      <c r="V1340" s="192"/>
      <c r="W1340" s="192"/>
      <c r="X1340" s="192"/>
      <c r="Y1340" s="192"/>
      <c r="Z1340" s="192"/>
      <c r="AA1340" s="192"/>
    </row>
    <row r="1341" spans="1:27">
      <c r="A1341" s="192">
        <v>1340</v>
      </c>
      <c r="B1341" s="193">
        <v>200633758</v>
      </c>
      <c r="C1341" s="192">
        <v>4</v>
      </c>
      <c r="D1341" s="193" t="s">
        <v>51</v>
      </c>
      <c r="E1341" s="198">
        <v>45118</v>
      </c>
      <c r="F1341" s="193" t="s">
        <v>4680</v>
      </c>
      <c r="G1341" s="192"/>
      <c r="H1341" s="192"/>
      <c r="I1341" s="192"/>
      <c r="J1341" s="192"/>
      <c r="K1341" s="192"/>
      <c r="L1341" s="192"/>
      <c r="M1341" s="192"/>
      <c r="N1341" s="192"/>
      <c r="O1341" s="192"/>
      <c r="P1341" s="199" t="s">
        <v>4354</v>
      </c>
      <c r="Q1341" s="192"/>
      <c r="R1341" s="192"/>
      <c r="S1341" s="192"/>
      <c r="T1341" s="192"/>
      <c r="U1341" s="192"/>
      <c r="V1341" s="192"/>
      <c r="W1341" s="192"/>
      <c r="X1341" s="192"/>
      <c r="Y1341" s="192"/>
      <c r="Z1341" s="192"/>
      <c r="AA1341" s="192"/>
    </row>
    <row r="1342" spans="1:27">
      <c r="A1342" s="192">
        <v>1341</v>
      </c>
      <c r="B1342" s="193">
        <v>200802448</v>
      </c>
      <c r="C1342" s="192">
        <v>4</v>
      </c>
      <c r="D1342" s="193" t="s">
        <v>51</v>
      </c>
      <c r="E1342" s="198">
        <v>45118</v>
      </c>
      <c r="F1342" s="193" t="s">
        <v>4679</v>
      </c>
      <c r="G1342" s="192"/>
      <c r="H1342" s="192"/>
      <c r="I1342" s="192"/>
      <c r="J1342" s="192"/>
      <c r="K1342" s="192"/>
      <c r="L1342" s="192"/>
      <c r="M1342" s="192"/>
      <c r="N1342" s="192"/>
      <c r="O1342" s="192"/>
      <c r="P1342" s="199" t="s">
        <v>4355</v>
      </c>
      <c r="Q1342" s="192"/>
      <c r="R1342" s="192"/>
      <c r="S1342" s="192"/>
      <c r="T1342" s="192"/>
      <c r="U1342" s="192"/>
      <c r="V1342" s="192"/>
      <c r="W1342" s="192"/>
      <c r="X1342" s="192"/>
      <c r="Y1342" s="192"/>
      <c r="Z1342" s="192"/>
      <c r="AA1342" s="192"/>
    </row>
    <row r="1343" spans="1:27">
      <c r="A1343" s="192">
        <v>1342</v>
      </c>
      <c r="B1343" s="193">
        <v>200884070</v>
      </c>
      <c r="C1343" s="192">
        <v>5</v>
      </c>
      <c r="D1343" s="193" t="s">
        <v>51</v>
      </c>
      <c r="E1343" s="198">
        <v>45118</v>
      </c>
      <c r="F1343" s="193" t="s">
        <v>4679</v>
      </c>
      <c r="G1343" s="192"/>
      <c r="H1343" s="192"/>
      <c r="I1343" s="192"/>
      <c r="J1343" s="192"/>
      <c r="K1343" s="192"/>
      <c r="L1343" s="192"/>
      <c r="M1343" s="192"/>
      <c r="N1343" s="192"/>
      <c r="O1343" s="192"/>
      <c r="P1343" s="199" t="s">
        <v>4356</v>
      </c>
      <c r="Q1343" s="192"/>
      <c r="R1343" s="192"/>
      <c r="S1343" s="192"/>
      <c r="T1343" s="192"/>
      <c r="U1343" s="192"/>
      <c r="V1343" s="192"/>
      <c r="W1343" s="192"/>
      <c r="X1343" s="192"/>
      <c r="Y1343" s="192"/>
      <c r="Z1343" s="192"/>
      <c r="AA1343" s="192"/>
    </row>
    <row r="1344" spans="1:27" ht="28.8">
      <c r="A1344" s="192">
        <v>1343</v>
      </c>
      <c r="B1344" s="193">
        <v>33000156</v>
      </c>
      <c r="C1344" s="192">
        <v>4</v>
      </c>
      <c r="D1344" s="193" t="s">
        <v>51</v>
      </c>
      <c r="E1344" s="198">
        <v>45118</v>
      </c>
      <c r="F1344" s="193" t="s">
        <v>4680</v>
      </c>
      <c r="G1344" s="192"/>
      <c r="H1344" s="192"/>
      <c r="I1344" s="192"/>
      <c r="J1344" s="192"/>
      <c r="K1344" s="192"/>
      <c r="L1344" s="192"/>
      <c r="M1344" s="192"/>
      <c r="N1344" s="192"/>
      <c r="O1344" s="192"/>
      <c r="P1344" s="199" t="s">
        <v>4357</v>
      </c>
      <c r="Q1344" s="192"/>
      <c r="R1344" s="192"/>
      <c r="S1344" s="192"/>
      <c r="T1344" s="192"/>
      <c r="U1344" s="192"/>
      <c r="V1344" s="192"/>
      <c r="W1344" s="192"/>
      <c r="X1344" s="192"/>
      <c r="Y1344" s="192"/>
      <c r="Z1344" s="192"/>
      <c r="AA1344" s="192"/>
    </row>
    <row r="1345" spans="1:27">
      <c r="A1345" s="192">
        <v>1344</v>
      </c>
      <c r="B1345" s="193">
        <v>40000247</v>
      </c>
      <c r="C1345" s="192">
        <v>5</v>
      </c>
      <c r="D1345" s="193" t="s">
        <v>56</v>
      </c>
      <c r="E1345" s="198">
        <v>45118</v>
      </c>
      <c r="F1345" s="193" t="s">
        <v>4680</v>
      </c>
      <c r="G1345" s="192"/>
      <c r="H1345" s="192"/>
      <c r="I1345" s="192"/>
      <c r="J1345" s="192"/>
      <c r="K1345" s="192"/>
      <c r="L1345" s="192"/>
      <c r="M1345" s="192"/>
      <c r="N1345" s="192"/>
      <c r="O1345" s="192"/>
      <c r="P1345" s="199" t="s">
        <v>4358</v>
      </c>
      <c r="Q1345" s="192"/>
      <c r="R1345" s="192"/>
      <c r="S1345" s="192"/>
      <c r="T1345" s="192"/>
      <c r="U1345" s="192"/>
      <c r="V1345" s="192"/>
      <c r="W1345" s="192"/>
      <c r="X1345" s="192"/>
      <c r="Y1345" s="192"/>
      <c r="Z1345" s="192"/>
      <c r="AA1345" s="192"/>
    </row>
    <row r="1346" spans="1:27" ht="28.8">
      <c r="A1346" s="192">
        <v>1345</v>
      </c>
      <c r="B1346" s="193">
        <v>40000264</v>
      </c>
      <c r="C1346" s="192">
        <v>1</v>
      </c>
      <c r="D1346" s="193" t="s">
        <v>56</v>
      </c>
      <c r="E1346" s="198">
        <v>45118</v>
      </c>
      <c r="F1346" s="193" t="s">
        <v>4680</v>
      </c>
      <c r="G1346" s="192"/>
      <c r="H1346" s="192"/>
      <c r="I1346" s="192"/>
      <c r="J1346" s="192"/>
      <c r="K1346" s="192"/>
      <c r="L1346" s="192"/>
      <c r="M1346" s="192"/>
      <c r="N1346" s="192"/>
      <c r="O1346" s="192"/>
      <c r="P1346" s="199" t="s">
        <v>4359</v>
      </c>
      <c r="Q1346" s="192"/>
      <c r="R1346" s="192"/>
      <c r="S1346" s="192"/>
      <c r="T1346" s="192"/>
      <c r="U1346" s="192"/>
      <c r="V1346" s="192"/>
      <c r="W1346" s="192"/>
      <c r="X1346" s="192"/>
      <c r="Y1346" s="192"/>
      <c r="Z1346" s="192"/>
      <c r="AA1346" s="192"/>
    </row>
    <row r="1347" spans="1:27">
      <c r="A1347" s="192">
        <v>1346</v>
      </c>
      <c r="B1347" s="193">
        <v>40000264</v>
      </c>
      <c r="C1347" s="192">
        <v>2</v>
      </c>
      <c r="D1347" s="193" t="s">
        <v>56</v>
      </c>
      <c r="E1347" s="198">
        <v>45118</v>
      </c>
      <c r="F1347" s="193" t="s">
        <v>4680</v>
      </c>
      <c r="G1347" s="192"/>
      <c r="H1347" s="192"/>
      <c r="I1347" s="192"/>
      <c r="J1347" s="192"/>
      <c r="K1347" s="192"/>
      <c r="L1347" s="192"/>
      <c r="M1347" s="192"/>
      <c r="N1347" s="192"/>
      <c r="O1347" s="192"/>
      <c r="P1347" s="199" t="s">
        <v>4360</v>
      </c>
      <c r="Q1347" s="192"/>
      <c r="R1347" s="192"/>
      <c r="S1347" s="192"/>
      <c r="T1347" s="192"/>
      <c r="U1347" s="192"/>
      <c r="V1347" s="192"/>
      <c r="W1347" s="192"/>
      <c r="X1347" s="192"/>
      <c r="Y1347" s="192"/>
      <c r="Z1347" s="192"/>
      <c r="AA1347" s="192"/>
    </row>
    <row r="1348" spans="1:27">
      <c r="A1348" s="192">
        <v>1347</v>
      </c>
      <c r="B1348" s="193">
        <v>40000268</v>
      </c>
      <c r="C1348" s="192">
        <v>5</v>
      </c>
      <c r="D1348" s="193" t="s">
        <v>51</v>
      </c>
      <c r="E1348" s="198">
        <v>45118</v>
      </c>
      <c r="F1348" s="193" t="s">
        <v>4680</v>
      </c>
      <c r="G1348" s="192"/>
      <c r="H1348" s="192"/>
      <c r="I1348" s="192"/>
      <c r="J1348" s="192"/>
      <c r="K1348" s="192"/>
      <c r="L1348" s="192"/>
      <c r="M1348" s="192"/>
      <c r="N1348" s="192"/>
      <c r="O1348" s="192"/>
      <c r="P1348" s="199" t="s">
        <v>4361</v>
      </c>
      <c r="Q1348" s="192"/>
      <c r="R1348" s="192"/>
      <c r="S1348" s="192"/>
      <c r="T1348" s="192"/>
      <c r="U1348" s="192"/>
      <c r="V1348" s="192"/>
      <c r="W1348" s="192"/>
      <c r="X1348" s="192"/>
      <c r="Y1348" s="192"/>
      <c r="Z1348" s="192"/>
      <c r="AA1348" s="192"/>
    </row>
    <row r="1349" spans="1:27">
      <c r="A1349" s="192">
        <v>1348</v>
      </c>
      <c r="B1349" s="193">
        <v>40000268</v>
      </c>
      <c r="C1349" s="192">
        <v>4</v>
      </c>
      <c r="D1349" s="193" t="s">
        <v>51</v>
      </c>
      <c r="E1349" s="198">
        <v>45118</v>
      </c>
      <c r="F1349" s="193" t="s">
        <v>4680</v>
      </c>
      <c r="G1349" s="192"/>
      <c r="H1349" s="192"/>
      <c r="I1349" s="192"/>
      <c r="J1349" s="192"/>
      <c r="K1349" s="192"/>
      <c r="L1349" s="192"/>
      <c r="M1349" s="192"/>
      <c r="N1349" s="192"/>
      <c r="O1349" s="192"/>
      <c r="P1349" s="199" t="s">
        <v>4362</v>
      </c>
      <c r="Q1349" s="192"/>
      <c r="R1349" s="192"/>
      <c r="S1349" s="192"/>
      <c r="T1349" s="192"/>
      <c r="U1349" s="192"/>
      <c r="V1349" s="192"/>
      <c r="W1349" s="192"/>
      <c r="X1349" s="192"/>
      <c r="Y1349" s="192"/>
      <c r="Z1349" s="192"/>
      <c r="AA1349" s="192"/>
    </row>
    <row r="1350" spans="1:27" ht="43.2">
      <c r="A1350" s="192">
        <v>1349</v>
      </c>
      <c r="B1350" s="193">
        <v>40000300</v>
      </c>
      <c r="C1350" s="192">
        <v>1</v>
      </c>
      <c r="D1350" s="193" t="s">
        <v>56</v>
      </c>
      <c r="E1350" s="198">
        <v>45118</v>
      </c>
      <c r="F1350" s="193" t="s">
        <v>4680</v>
      </c>
      <c r="G1350" s="192"/>
      <c r="H1350" s="192"/>
      <c r="I1350" s="192"/>
      <c r="J1350" s="192"/>
      <c r="K1350" s="192"/>
      <c r="L1350" s="192"/>
      <c r="M1350" s="192"/>
      <c r="N1350" s="192"/>
      <c r="O1350" s="192"/>
      <c r="P1350" s="199" t="s">
        <v>5268</v>
      </c>
      <c r="Q1350" s="192"/>
      <c r="R1350" s="192"/>
      <c r="S1350" s="192"/>
      <c r="T1350" s="192"/>
      <c r="U1350" s="192"/>
      <c r="V1350" s="192"/>
      <c r="W1350" s="192"/>
      <c r="X1350" s="192"/>
      <c r="Y1350" s="192"/>
      <c r="Z1350" s="192"/>
      <c r="AA1350" s="192"/>
    </row>
    <row r="1351" spans="1:27">
      <c r="A1351" s="192">
        <v>1350</v>
      </c>
      <c r="B1351" s="193">
        <v>40000300</v>
      </c>
      <c r="C1351" s="192">
        <v>4</v>
      </c>
      <c r="D1351" s="193" t="s">
        <v>51</v>
      </c>
      <c r="E1351" s="198">
        <v>45118</v>
      </c>
      <c r="F1351" s="193" t="s">
        <v>4680</v>
      </c>
      <c r="G1351" s="192"/>
      <c r="H1351" s="192"/>
      <c r="I1351" s="192"/>
      <c r="J1351" s="192"/>
      <c r="K1351" s="192"/>
      <c r="L1351" s="192"/>
      <c r="M1351" s="192"/>
      <c r="N1351" s="192"/>
      <c r="O1351" s="192"/>
      <c r="P1351" s="199" t="s">
        <v>4363</v>
      </c>
      <c r="Q1351" s="192"/>
      <c r="R1351" s="192"/>
      <c r="S1351" s="192"/>
      <c r="T1351" s="192"/>
      <c r="U1351" s="192"/>
      <c r="V1351" s="192"/>
      <c r="W1351" s="192"/>
      <c r="X1351" s="192"/>
      <c r="Y1351" s="192"/>
      <c r="Z1351" s="192"/>
      <c r="AA1351" s="192"/>
    </row>
    <row r="1352" spans="1:27">
      <c r="A1352" s="192">
        <v>1351</v>
      </c>
      <c r="B1352" s="193">
        <v>40000300</v>
      </c>
      <c r="C1352" s="192">
        <v>3</v>
      </c>
      <c r="D1352" s="193" t="s">
        <v>56</v>
      </c>
      <c r="E1352" s="198">
        <v>45118</v>
      </c>
      <c r="F1352" s="193" t="s">
        <v>4680</v>
      </c>
      <c r="G1352" s="192"/>
      <c r="H1352" s="192"/>
      <c r="I1352" s="192"/>
      <c r="J1352" s="192"/>
      <c r="K1352" s="192"/>
      <c r="L1352" s="192"/>
      <c r="M1352" s="192"/>
      <c r="N1352" s="192"/>
      <c r="O1352" s="192"/>
      <c r="P1352" s="199" t="s">
        <v>4364</v>
      </c>
      <c r="Q1352" s="192"/>
      <c r="R1352" s="192"/>
      <c r="S1352" s="192"/>
      <c r="T1352" s="192"/>
      <c r="U1352" s="192"/>
      <c r="V1352" s="192"/>
      <c r="W1352" s="192"/>
      <c r="X1352" s="192"/>
      <c r="Y1352" s="192"/>
      <c r="Z1352" s="192"/>
      <c r="AA1352" s="192"/>
    </row>
    <row r="1353" spans="1:27" ht="43.2">
      <c r="A1353" s="192">
        <v>1352</v>
      </c>
      <c r="B1353" s="193">
        <v>40000346</v>
      </c>
      <c r="C1353" s="192">
        <v>1</v>
      </c>
      <c r="D1353" s="193" t="s">
        <v>56</v>
      </c>
      <c r="E1353" s="198">
        <v>45118</v>
      </c>
      <c r="F1353" s="193" t="s">
        <v>4680</v>
      </c>
      <c r="G1353" s="192"/>
      <c r="H1353" s="192"/>
      <c r="I1353" s="192"/>
      <c r="J1353" s="192"/>
      <c r="K1353" s="192"/>
      <c r="L1353" s="192"/>
      <c r="M1353" s="192"/>
      <c r="N1353" s="192"/>
      <c r="O1353" s="192"/>
      <c r="P1353" s="199" t="s">
        <v>5269</v>
      </c>
      <c r="Q1353" s="192"/>
      <c r="R1353" s="192"/>
      <c r="S1353" s="192"/>
      <c r="T1353" s="192"/>
      <c r="U1353" s="192"/>
      <c r="V1353" s="192"/>
      <c r="W1353" s="192"/>
      <c r="X1353" s="192"/>
      <c r="Y1353" s="192"/>
      <c r="Z1353" s="192"/>
      <c r="AA1353" s="192"/>
    </row>
    <row r="1354" spans="1:27">
      <c r="A1354" s="192">
        <v>1353</v>
      </c>
      <c r="B1354" s="193">
        <v>40000383</v>
      </c>
      <c r="C1354" s="192">
        <v>2</v>
      </c>
      <c r="D1354" s="193" t="s">
        <v>56</v>
      </c>
      <c r="E1354" s="198">
        <v>45118</v>
      </c>
      <c r="F1354" s="193" t="s">
        <v>4680</v>
      </c>
      <c r="G1354" s="192"/>
      <c r="H1354" s="192"/>
      <c r="I1354" s="192"/>
      <c r="J1354" s="192"/>
      <c r="K1354" s="192"/>
      <c r="L1354" s="192"/>
      <c r="M1354" s="192"/>
      <c r="N1354" s="192"/>
      <c r="O1354" s="192"/>
      <c r="P1354" s="199" t="s">
        <v>5270</v>
      </c>
      <c r="Q1354" s="192"/>
      <c r="R1354" s="192"/>
      <c r="S1354" s="192"/>
      <c r="T1354" s="192"/>
      <c r="U1354" s="192"/>
      <c r="V1354" s="192"/>
      <c r="W1354" s="192"/>
      <c r="X1354" s="192"/>
      <c r="Y1354" s="192"/>
      <c r="Z1354" s="192"/>
      <c r="AA1354" s="192"/>
    </row>
    <row r="1355" spans="1:27" ht="28.8">
      <c r="A1355" s="192">
        <v>1354</v>
      </c>
      <c r="B1355" s="193">
        <v>40000383</v>
      </c>
      <c r="C1355" s="192">
        <v>2</v>
      </c>
      <c r="D1355" s="193" t="s">
        <v>56</v>
      </c>
      <c r="E1355" s="198">
        <v>45118</v>
      </c>
      <c r="F1355" s="193" t="s">
        <v>4680</v>
      </c>
      <c r="G1355" s="192"/>
      <c r="H1355" s="192"/>
      <c r="I1355" s="192"/>
      <c r="J1355" s="192"/>
      <c r="K1355" s="192"/>
      <c r="L1355" s="192"/>
      <c r="M1355" s="192"/>
      <c r="N1355" s="192"/>
      <c r="O1355" s="192"/>
      <c r="P1355" s="199" t="s">
        <v>5271</v>
      </c>
      <c r="Q1355" s="192"/>
      <c r="R1355" s="192"/>
      <c r="S1355" s="192"/>
      <c r="T1355" s="192"/>
      <c r="U1355" s="192"/>
      <c r="V1355" s="192"/>
      <c r="W1355" s="192"/>
      <c r="X1355" s="192"/>
      <c r="Y1355" s="192"/>
      <c r="Z1355" s="192"/>
      <c r="AA1355" s="192"/>
    </row>
    <row r="1356" spans="1:27" ht="28.8">
      <c r="A1356" s="192">
        <v>1355</v>
      </c>
      <c r="B1356" s="193">
        <v>40000401</v>
      </c>
      <c r="C1356" s="192">
        <v>5</v>
      </c>
      <c r="D1356" s="193" t="s">
        <v>51</v>
      </c>
      <c r="E1356" s="198">
        <v>45118</v>
      </c>
      <c r="F1356" s="193" t="s">
        <v>4679</v>
      </c>
      <c r="G1356" s="192"/>
      <c r="H1356" s="192"/>
      <c r="I1356" s="192"/>
      <c r="J1356" s="192"/>
      <c r="K1356" s="192"/>
      <c r="L1356" s="192"/>
      <c r="M1356" s="192"/>
      <c r="N1356" s="192"/>
      <c r="O1356" s="192"/>
      <c r="P1356" s="199" t="s">
        <v>4365</v>
      </c>
      <c r="Q1356" s="192"/>
      <c r="R1356" s="192"/>
      <c r="S1356" s="192"/>
      <c r="T1356" s="192"/>
      <c r="U1356" s="192"/>
      <c r="V1356" s="192"/>
      <c r="W1356" s="192"/>
      <c r="X1356" s="192"/>
      <c r="Y1356" s="192"/>
      <c r="Z1356" s="192"/>
      <c r="AA1356" s="192"/>
    </row>
    <row r="1357" spans="1:27" ht="28.8">
      <c r="A1357" s="192">
        <v>1356</v>
      </c>
      <c r="B1357" s="193">
        <v>50000114</v>
      </c>
      <c r="C1357" s="192">
        <v>3</v>
      </c>
      <c r="D1357" s="193" t="s">
        <v>56</v>
      </c>
      <c r="E1357" s="198">
        <v>45118</v>
      </c>
      <c r="F1357" s="193" t="s">
        <v>4683</v>
      </c>
      <c r="G1357" s="192"/>
      <c r="H1357" s="192"/>
      <c r="I1357" s="192"/>
      <c r="J1357" s="192"/>
      <c r="K1357" s="192"/>
      <c r="L1357" s="192"/>
      <c r="M1357" s="192"/>
      <c r="N1357" s="192"/>
      <c r="O1357" s="192"/>
      <c r="P1357" s="199" t="s">
        <v>4366</v>
      </c>
      <c r="Q1357" s="192"/>
      <c r="R1357" s="192"/>
      <c r="S1357" s="192"/>
      <c r="T1357" s="192"/>
      <c r="U1357" s="192"/>
      <c r="V1357" s="192"/>
      <c r="W1357" s="192"/>
      <c r="X1357" s="192"/>
      <c r="Y1357" s="192"/>
      <c r="Z1357" s="192"/>
      <c r="AA1357" s="192"/>
    </row>
    <row r="1358" spans="1:27" ht="43.2">
      <c r="A1358" s="192">
        <v>1357</v>
      </c>
      <c r="B1358" s="193">
        <v>72000010</v>
      </c>
      <c r="C1358" s="192">
        <v>3</v>
      </c>
      <c r="D1358" s="193" t="s">
        <v>56</v>
      </c>
      <c r="E1358" s="198">
        <v>45118</v>
      </c>
      <c r="F1358" s="193" t="s">
        <v>4679</v>
      </c>
      <c r="G1358" s="192"/>
      <c r="H1358" s="192"/>
      <c r="I1358" s="192"/>
      <c r="J1358" s="192"/>
      <c r="K1358" s="192"/>
      <c r="L1358" s="192"/>
      <c r="M1358" s="192"/>
      <c r="N1358" s="192"/>
      <c r="O1358" s="192"/>
      <c r="P1358" s="199" t="s">
        <v>4367</v>
      </c>
      <c r="Q1358" s="192"/>
      <c r="R1358" s="192"/>
      <c r="S1358" s="192"/>
      <c r="T1358" s="192"/>
      <c r="U1358" s="192"/>
      <c r="V1358" s="192"/>
      <c r="W1358" s="192"/>
      <c r="X1358" s="192"/>
      <c r="Y1358" s="192"/>
      <c r="Z1358" s="192"/>
      <c r="AA1358" s="192"/>
    </row>
    <row r="1359" spans="1:27">
      <c r="A1359" s="192">
        <v>1358</v>
      </c>
      <c r="B1359" s="193">
        <v>72000010</v>
      </c>
      <c r="C1359" s="192">
        <v>4</v>
      </c>
      <c r="D1359" s="193" t="s">
        <v>51</v>
      </c>
      <c r="E1359" s="198">
        <v>45118</v>
      </c>
      <c r="F1359" s="193" t="s">
        <v>4679</v>
      </c>
      <c r="G1359" s="192"/>
      <c r="H1359" s="192"/>
      <c r="I1359" s="192"/>
      <c r="J1359" s="192"/>
      <c r="K1359" s="192"/>
      <c r="L1359" s="192"/>
      <c r="M1359" s="192"/>
      <c r="N1359" s="192"/>
      <c r="O1359" s="192"/>
      <c r="P1359" s="199" t="s">
        <v>4368</v>
      </c>
      <c r="Q1359" s="192"/>
      <c r="R1359" s="192"/>
      <c r="S1359" s="192"/>
      <c r="T1359" s="192"/>
      <c r="U1359" s="192"/>
      <c r="V1359" s="192"/>
      <c r="W1359" s="192"/>
      <c r="X1359" s="192"/>
      <c r="Y1359" s="192"/>
      <c r="Z1359" s="192"/>
      <c r="AA1359" s="192"/>
    </row>
    <row r="1360" spans="1:27" ht="57.6">
      <c r="A1360" s="192">
        <v>1359</v>
      </c>
      <c r="B1360" s="193">
        <v>72000058</v>
      </c>
      <c r="C1360" s="192">
        <v>1</v>
      </c>
      <c r="D1360" s="193" t="s">
        <v>56</v>
      </c>
      <c r="E1360" s="198">
        <v>45118</v>
      </c>
      <c r="F1360" s="193" t="s">
        <v>4681</v>
      </c>
      <c r="G1360" s="192"/>
      <c r="H1360" s="192"/>
      <c r="I1360" s="192"/>
      <c r="J1360" s="192"/>
      <c r="K1360" s="192"/>
      <c r="L1360" s="192"/>
      <c r="M1360" s="192"/>
      <c r="N1360" s="192"/>
      <c r="O1360" s="192"/>
      <c r="P1360" s="199" t="s">
        <v>5272</v>
      </c>
      <c r="Q1360" s="192"/>
      <c r="R1360" s="192"/>
      <c r="S1360" s="192"/>
      <c r="T1360" s="192"/>
      <c r="U1360" s="192"/>
      <c r="V1360" s="192"/>
      <c r="W1360" s="192"/>
      <c r="X1360" s="192"/>
      <c r="Y1360" s="192"/>
      <c r="Z1360" s="192"/>
      <c r="AA1360" s="192"/>
    </row>
    <row r="1361" spans="1:27">
      <c r="A1361" s="192">
        <v>1360</v>
      </c>
      <c r="B1361" s="193">
        <v>72000095</v>
      </c>
      <c r="C1361" s="192">
        <v>5</v>
      </c>
      <c r="D1361" s="193" t="s">
        <v>51</v>
      </c>
      <c r="E1361" s="198">
        <v>45118</v>
      </c>
      <c r="F1361" s="193" t="s">
        <v>4679</v>
      </c>
      <c r="G1361" s="192"/>
      <c r="H1361" s="192"/>
      <c r="I1361" s="192"/>
      <c r="J1361" s="192"/>
      <c r="K1361" s="192"/>
      <c r="L1361" s="192"/>
      <c r="M1361" s="192"/>
      <c r="N1361" s="192"/>
      <c r="O1361" s="192"/>
      <c r="P1361" s="199" t="s">
        <v>4369</v>
      </c>
      <c r="Q1361" s="192"/>
      <c r="R1361" s="192"/>
      <c r="S1361" s="192"/>
      <c r="T1361" s="192"/>
      <c r="U1361" s="192"/>
      <c r="V1361" s="192"/>
      <c r="W1361" s="192"/>
      <c r="X1361" s="192"/>
      <c r="Y1361" s="192"/>
      <c r="Z1361" s="192"/>
      <c r="AA1361" s="192"/>
    </row>
    <row r="1362" spans="1:27">
      <c r="A1362" s="192">
        <v>1361</v>
      </c>
      <c r="B1362" s="193">
        <v>72000095</v>
      </c>
      <c r="C1362" s="192">
        <v>4</v>
      </c>
      <c r="D1362" s="193" t="s">
        <v>51</v>
      </c>
      <c r="E1362" s="198">
        <v>45118</v>
      </c>
      <c r="F1362" s="193" t="s">
        <v>4679</v>
      </c>
      <c r="G1362" s="192"/>
      <c r="H1362" s="192"/>
      <c r="I1362" s="192"/>
      <c r="J1362" s="192"/>
      <c r="K1362" s="192"/>
      <c r="L1362" s="192"/>
      <c r="M1362" s="192"/>
      <c r="N1362" s="192"/>
      <c r="O1362" s="192"/>
      <c r="P1362" s="199" t="s">
        <v>4370</v>
      </c>
      <c r="Q1362" s="192"/>
      <c r="R1362" s="192"/>
      <c r="S1362" s="192"/>
      <c r="T1362" s="192"/>
      <c r="U1362" s="192"/>
      <c r="V1362" s="192"/>
      <c r="W1362" s="192"/>
      <c r="X1362" s="192"/>
      <c r="Y1362" s="192"/>
      <c r="Z1362" s="192"/>
      <c r="AA1362" s="192"/>
    </row>
    <row r="1363" spans="1:27" ht="72">
      <c r="A1363" s="192">
        <v>1362</v>
      </c>
      <c r="B1363" s="193">
        <v>72000131</v>
      </c>
      <c r="C1363" s="192">
        <v>3</v>
      </c>
      <c r="D1363" s="193" t="s">
        <v>56</v>
      </c>
      <c r="E1363" s="198">
        <v>45118</v>
      </c>
      <c r="F1363" s="193" t="s">
        <v>4679</v>
      </c>
      <c r="G1363" s="192"/>
      <c r="H1363" s="192"/>
      <c r="I1363" s="192"/>
      <c r="J1363" s="192"/>
      <c r="K1363" s="192"/>
      <c r="L1363" s="192"/>
      <c r="M1363" s="192"/>
      <c r="N1363" s="192"/>
      <c r="O1363" s="192"/>
      <c r="P1363" s="199" t="s">
        <v>5653</v>
      </c>
      <c r="Q1363" s="192"/>
      <c r="R1363" s="192"/>
      <c r="S1363" s="192"/>
      <c r="T1363" s="192"/>
      <c r="U1363" s="192"/>
      <c r="V1363" s="192"/>
      <c r="W1363" s="192"/>
      <c r="X1363" s="192"/>
      <c r="Y1363" s="192"/>
      <c r="Z1363" s="192"/>
      <c r="AA1363" s="192"/>
    </row>
    <row r="1364" spans="1:27" ht="28.8">
      <c r="A1364" s="192">
        <v>1363</v>
      </c>
      <c r="B1364" s="193">
        <v>72000131</v>
      </c>
      <c r="C1364" s="192">
        <v>4</v>
      </c>
      <c r="D1364" s="193" t="s">
        <v>51</v>
      </c>
      <c r="E1364" s="198">
        <v>45118</v>
      </c>
      <c r="F1364" s="193" t="s">
        <v>4679</v>
      </c>
      <c r="G1364" s="192"/>
      <c r="H1364" s="192"/>
      <c r="I1364" s="192"/>
      <c r="J1364" s="192"/>
      <c r="K1364" s="192"/>
      <c r="L1364" s="192"/>
      <c r="M1364" s="192"/>
      <c r="N1364" s="192"/>
      <c r="O1364" s="192"/>
      <c r="P1364" s="199" t="s">
        <v>4371</v>
      </c>
      <c r="Q1364" s="192"/>
      <c r="R1364" s="192"/>
      <c r="S1364" s="192"/>
      <c r="T1364" s="192"/>
      <c r="U1364" s="192"/>
      <c r="V1364" s="192"/>
      <c r="W1364" s="192"/>
      <c r="X1364" s="192"/>
      <c r="Y1364" s="192"/>
      <c r="Z1364" s="192"/>
      <c r="AA1364" s="192"/>
    </row>
    <row r="1365" spans="1:27" ht="28.8">
      <c r="A1365" s="192">
        <v>1364</v>
      </c>
      <c r="B1365" s="193">
        <v>72000155</v>
      </c>
      <c r="C1365" s="192">
        <v>2</v>
      </c>
      <c r="D1365" s="193" t="s">
        <v>56</v>
      </c>
      <c r="E1365" s="198">
        <v>45118</v>
      </c>
      <c r="F1365" s="193" t="s">
        <v>4679</v>
      </c>
      <c r="G1365" s="192"/>
      <c r="H1365" s="192"/>
      <c r="I1365" s="192"/>
      <c r="J1365" s="192"/>
      <c r="K1365" s="192"/>
      <c r="L1365" s="192"/>
      <c r="M1365" s="192"/>
      <c r="N1365" s="192"/>
      <c r="O1365" s="192"/>
      <c r="P1365" s="199" t="s">
        <v>4372</v>
      </c>
      <c r="Q1365" s="192"/>
      <c r="R1365" s="192"/>
      <c r="S1365" s="192"/>
      <c r="T1365" s="192"/>
      <c r="U1365" s="192"/>
      <c r="V1365" s="192"/>
      <c r="W1365" s="192"/>
      <c r="X1365" s="192"/>
      <c r="Y1365" s="192"/>
      <c r="Z1365" s="192"/>
      <c r="AA1365" s="192"/>
    </row>
    <row r="1366" spans="1:27" ht="57.6">
      <c r="A1366" s="192">
        <v>1365</v>
      </c>
      <c r="B1366" s="193">
        <v>40000397</v>
      </c>
      <c r="C1366" s="192">
        <v>4</v>
      </c>
      <c r="D1366" s="193" t="s">
        <v>56</v>
      </c>
      <c r="E1366" s="198">
        <v>45111</v>
      </c>
      <c r="F1366" s="193" t="s">
        <v>4679</v>
      </c>
      <c r="G1366" s="192"/>
      <c r="H1366" s="192"/>
      <c r="I1366" s="192"/>
      <c r="J1366" s="192"/>
      <c r="K1366" s="192"/>
      <c r="L1366" s="192"/>
      <c r="M1366" s="192"/>
      <c r="N1366" s="192"/>
      <c r="O1366" s="192"/>
      <c r="P1366" s="199" t="s">
        <v>5273</v>
      </c>
      <c r="Q1366" s="192"/>
      <c r="R1366" s="192"/>
      <c r="S1366" s="192"/>
      <c r="T1366" s="192"/>
      <c r="U1366" s="192"/>
      <c r="V1366" s="192"/>
      <c r="W1366" s="192"/>
      <c r="X1366" s="192"/>
      <c r="Y1366" s="192"/>
      <c r="Z1366" s="192"/>
      <c r="AA1366" s="192"/>
    </row>
    <row r="1367" spans="1:27">
      <c r="A1367" s="192">
        <v>1366</v>
      </c>
      <c r="B1367" s="193">
        <v>40000399</v>
      </c>
      <c r="C1367" s="192">
        <v>1</v>
      </c>
      <c r="D1367" s="193" t="s">
        <v>56</v>
      </c>
      <c r="E1367" s="198">
        <v>45111</v>
      </c>
      <c r="F1367" s="193" t="s">
        <v>4679</v>
      </c>
      <c r="G1367" s="192"/>
      <c r="H1367" s="192"/>
      <c r="I1367" s="192"/>
      <c r="J1367" s="192"/>
      <c r="K1367" s="192"/>
      <c r="L1367" s="192"/>
      <c r="M1367" s="192"/>
      <c r="N1367" s="192"/>
      <c r="O1367" s="192"/>
      <c r="P1367" s="199" t="s">
        <v>4373</v>
      </c>
      <c r="Q1367" s="192"/>
      <c r="R1367" s="192"/>
      <c r="S1367" s="192"/>
      <c r="T1367" s="192"/>
      <c r="U1367" s="192"/>
      <c r="V1367" s="192"/>
      <c r="W1367" s="192"/>
      <c r="X1367" s="192"/>
      <c r="Y1367" s="192"/>
      <c r="Z1367" s="192"/>
      <c r="AA1367" s="192"/>
    </row>
    <row r="1368" spans="1:27" ht="43.2">
      <c r="A1368" s="192">
        <v>1367</v>
      </c>
      <c r="B1368" s="193">
        <v>40000401</v>
      </c>
      <c r="C1368" s="192">
        <v>4</v>
      </c>
      <c r="D1368" s="193" t="s">
        <v>56</v>
      </c>
      <c r="E1368" s="198">
        <v>45111</v>
      </c>
      <c r="F1368" s="193" t="s">
        <v>4679</v>
      </c>
      <c r="G1368" s="192"/>
      <c r="H1368" s="192"/>
      <c r="I1368" s="192"/>
      <c r="J1368" s="192"/>
      <c r="K1368" s="192"/>
      <c r="L1368" s="192"/>
      <c r="M1368" s="192"/>
      <c r="N1368" s="192"/>
      <c r="O1368" s="192"/>
      <c r="P1368" s="199" t="s">
        <v>5274</v>
      </c>
      <c r="Q1368" s="192"/>
      <c r="R1368" s="192"/>
      <c r="S1368" s="192"/>
      <c r="T1368" s="192"/>
      <c r="U1368" s="192"/>
      <c r="V1368" s="192"/>
      <c r="W1368" s="192"/>
      <c r="X1368" s="192"/>
      <c r="Y1368" s="192"/>
      <c r="Z1368" s="192"/>
      <c r="AA1368" s="192"/>
    </row>
    <row r="1369" spans="1:27" ht="28.8">
      <c r="A1369" s="192">
        <v>1368</v>
      </c>
      <c r="B1369" s="193">
        <v>50000114</v>
      </c>
      <c r="C1369" s="192">
        <v>3</v>
      </c>
      <c r="D1369" s="193" t="s">
        <v>51</v>
      </c>
      <c r="E1369" s="198">
        <v>45111</v>
      </c>
      <c r="F1369" s="193" t="s">
        <v>4683</v>
      </c>
      <c r="G1369" s="192"/>
      <c r="H1369" s="192"/>
      <c r="I1369" s="192"/>
      <c r="J1369" s="192"/>
      <c r="K1369" s="192"/>
      <c r="L1369" s="192"/>
      <c r="M1369" s="192"/>
      <c r="N1369" s="192"/>
      <c r="O1369" s="192"/>
      <c r="P1369" s="199" t="s">
        <v>4374</v>
      </c>
      <c r="Q1369" s="192"/>
      <c r="R1369" s="192"/>
      <c r="S1369" s="192"/>
      <c r="T1369" s="192"/>
      <c r="U1369" s="192"/>
      <c r="V1369" s="192"/>
      <c r="W1369" s="192"/>
      <c r="X1369" s="192"/>
      <c r="Y1369" s="192"/>
      <c r="Z1369" s="192"/>
      <c r="AA1369" s="192"/>
    </row>
    <row r="1370" spans="1:27" ht="43.2">
      <c r="A1370" s="192">
        <v>1369</v>
      </c>
      <c r="B1370" s="193">
        <v>61000110</v>
      </c>
      <c r="C1370" s="192">
        <v>3</v>
      </c>
      <c r="D1370" s="193" t="s">
        <v>56</v>
      </c>
      <c r="E1370" s="198">
        <v>45111</v>
      </c>
      <c r="F1370" s="193" t="s">
        <v>4679</v>
      </c>
      <c r="G1370" s="192"/>
      <c r="H1370" s="192"/>
      <c r="I1370" s="192"/>
      <c r="J1370" s="192"/>
      <c r="K1370" s="192"/>
      <c r="L1370" s="192"/>
      <c r="M1370" s="192"/>
      <c r="N1370" s="192"/>
      <c r="O1370" s="192"/>
      <c r="P1370" s="199" t="s">
        <v>4375</v>
      </c>
      <c r="Q1370" s="192"/>
      <c r="R1370" s="192"/>
      <c r="S1370" s="192"/>
      <c r="T1370" s="192"/>
      <c r="U1370" s="192"/>
      <c r="V1370" s="192"/>
      <c r="W1370" s="192"/>
      <c r="X1370" s="192"/>
      <c r="Y1370" s="192"/>
      <c r="Z1370" s="192"/>
      <c r="AA1370" s="192"/>
    </row>
    <row r="1371" spans="1:27" ht="57.6">
      <c r="A1371" s="192">
        <v>1370</v>
      </c>
      <c r="B1371" s="193">
        <v>61000122</v>
      </c>
      <c r="C1371" s="192">
        <v>4</v>
      </c>
      <c r="D1371" s="193" t="s">
        <v>56</v>
      </c>
      <c r="E1371" s="198">
        <v>45111</v>
      </c>
      <c r="F1371" s="193" t="s">
        <v>4679</v>
      </c>
      <c r="G1371" s="192"/>
      <c r="H1371" s="192"/>
      <c r="I1371" s="192"/>
      <c r="J1371" s="192"/>
      <c r="K1371" s="192"/>
      <c r="L1371" s="192"/>
      <c r="M1371" s="192"/>
      <c r="N1371" s="192"/>
      <c r="O1371" s="192"/>
      <c r="P1371" s="199" t="s">
        <v>4376</v>
      </c>
      <c r="Q1371" s="192"/>
      <c r="R1371" s="192"/>
      <c r="S1371" s="192"/>
      <c r="T1371" s="192"/>
      <c r="U1371" s="192"/>
      <c r="V1371" s="192"/>
      <c r="W1371" s="192"/>
      <c r="X1371" s="192"/>
      <c r="Y1371" s="192"/>
      <c r="Z1371" s="192"/>
      <c r="AA1371" s="192"/>
    </row>
    <row r="1372" spans="1:27">
      <c r="A1372" s="192">
        <v>1371</v>
      </c>
      <c r="B1372" s="193">
        <v>61000122</v>
      </c>
      <c r="C1372" s="192">
        <v>4</v>
      </c>
      <c r="D1372" s="193" t="s">
        <v>51</v>
      </c>
      <c r="E1372" s="198">
        <v>45111</v>
      </c>
      <c r="F1372" s="193" t="s">
        <v>4679</v>
      </c>
      <c r="G1372" s="192"/>
      <c r="H1372" s="192"/>
      <c r="I1372" s="192"/>
      <c r="J1372" s="192"/>
      <c r="K1372" s="192"/>
      <c r="L1372" s="192"/>
      <c r="M1372" s="192"/>
      <c r="N1372" s="192"/>
      <c r="O1372" s="192"/>
      <c r="P1372" s="199" t="s">
        <v>4377</v>
      </c>
      <c r="Q1372" s="192"/>
      <c r="R1372" s="192"/>
      <c r="S1372" s="192"/>
      <c r="T1372" s="192"/>
      <c r="U1372" s="192"/>
      <c r="V1372" s="192"/>
      <c r="W1372" s="192"/>
      <c r="X1372" s="192"/>
      <c r="Y1372" s="192"/>
      <c r="Z1372" s="192"/>
      <c r="AA1372" s="192"/>
    </row>
    <row r="1373" spans="1:27" ht="28.8">
      <c r="A1373" s="192">
        <v>1372</v>
      </c>
      <c r="B1373" s="193">
        <v>72000010</v>
      </c>
      <c r="C1373" s="192">
        <v>4</v>
      </c>
      <c r="D1373" s="193" t="s">
        <v>51</v>
      </c>
      <c r="E1373" s="198">
        <v>45111</v>
      </c>
      <c r="F1373" s="193" t="s">
        <v>4679</v>
      </c>
      <c r="G1373" s="192"/>
      <c r="H1373" s="192"/>
      <c r="I1373" s="192"/>
      <c r="J1373" s="192"/>
      <c r="K1373" s="192"/>
      <c r="L1373" s="192"/>
      <c r="M1373" s="192"/>
      <c r="N1373" s="192"/>
      <c r="O1373" s="192"/>
      <c r="P1373" s="199" t="s">
        <v>4378</v>
      </c>
      <c r="Q1373" s="192"/>
      <c r="R1373" s="192"/>
      <c r="S1373" s="192"/>
      <c r="T1373" s="192"/>
      <c r="U1373" s="192"/>
      <c r="V1373" s="192"/>
      <c r="W1373" s="192"/>
      <c r="X1373" s="192"/>
      <c r="Y1373" s="192"/>
      <c r="Z1373" s="192"/>
      <c r="AA1373" s="192"/>
    </row>
    <row r="1374" spans="1:27" ht="43.2">
      <c r="A1374" s="192">
        <v>1373</v>
      </c>
      <c r="B1374" s="193">
        <v>72000182</v>
      </c>
      <c r="C1374" s="192">
        <v>1</v>
      </c>
      <c r="D1374" s="193" t="s">
        <v>56</v>
      </c>
      <c r="E1374" s="198">
        <v>45111</v>
      </c>
      <c r="F1374" s="193" t="s">
        <v>4680</v>
      </c>
      <c r="G1374" s="192"/>
      <c r="H1374" s="192"/>
      <c r="I1374" s="192"/>
      <c r="J1374" s="192"/>
      <c r="K1374" s="192"/>
      <c r="L1374" s="192"/>
      <c r="M1374" s="192"/>
      <c r="N1374" s="192"/>
      <c r="O1374" s="192"/>
      <c r="P1374" s="199" t="s">
        <v>4379</v>
      </c>
      <c r="Q1374" s="192"/>
      <c r="R1374" s="192"/>
      <c r="S1374" s="192"/>
      <c r="T1374" s="192"/>
      <c r="U1374" s="192"/>
      <c r="V1374" s="192"/>
      <c r="W1374" s="192"/>
      <c r="X1374" s="192"/>
      <c r="Y1374" s="192"/>
      <c r="Z1374" s="192"/>
      <c r="AA1374" s="192"/>
    </row>
    <row r="1375" spans="1:27" ht="57.6">
      <c r="A1375" s="192">
        <v>1374</v>
      </c>
      <c r="B1375" s="193">
        <v>99999972</v>
      </c>
      <c r="C1375" s="192">
        <v>3</v>
      </c>
      <c r="D1375" s="193" t="s">
        <v>56</v>
      </c>
      <c r="E1375" s="198">
        <v>45111</v>
      </c>
      <c r="F1375" s="193" t="s">
        <v>4679</v>
      </c>
      <c r="G1375" s="192"/>
      <c r="H1375" s="192"/>
      <c r="I1375" s="192"/>
      <c r="J1375" s="192"/>
      <c r="K1375" s="192"/>
      <c r="L1375" s="192"/>
      <c r="M1375" s="192"/>
      <c r="N1375" s="192"/>
      <c r="O1375" s="192"/>
      <c r="P1375" s="199" t="s">
        <v>4380</v>
      </c>
      <c r="Q1375" s="192"/>
      <c r="R1375" s="192"/>
      <c r="S1375" s="192"/>
      <c r="T1375" s="192"/>
      <c r="U1375" s="192"/>
      <c r="V1375" s="192"/>
      <c r="W1375" s="192"/>
      <c r="X1375" s="192"/>
      <c r="Y1375" s="192"/>
      <c r="Z1375" s="192"/>
      <c r="AA1375" s="192"/>
    </row>
    <row r="1376" spans="1:27">
      <c r="A1376" s="192">
        <v>1375</v>
      </c>
      <c r="B1376" s="193">
        <v>11712</v>
      </c>
      <c r="C1376" s="192">
        <v>1</v>
      </c>
      <c r="D1376" s="193" t="s">
        <v>56</v>
      </c>
      <c r="E1376" s="198">
        <v>45112</v>
      </c>
      <c r="F1376" s="193" t="s">
        <v>4679</v>
      </c>
      <c r="G1376" s="192"/>
      <c r="H1376" s="192"/>
      <c r="I1376" s="192"/>
      <c r="J1376" s="192"/>
      <c r="K1376" s="192"/>
      <c r="L1376" s="192"/>
      <c r="M1376" s="192"/>
      <c r="N1376" s="192"/>
      <c r="O1376" s="192"/>
      <c r="P1376" s="199" t="s">
        <v>4381</v>
      </c>
      <c r="Q1376" s="192"/>
      <c r="R1376" s="192"/>
      <c r="S1376" s="192"/>
      <c r="T1376" s="192"/>
      <c r="U1376" s="192"/>
      <c r="V1376" s="192"/>
      <c r="W1376" s="192"/>
      <c r="X1376" s="192"/>
      <c r="Y1376" s="192"/>
      <c r="Z1376" s="192"/>
      <c r="AA1376" s="192"/>
    </row>
    <row r="1377" spans="1:27">
      <c r="A1377" s="192">
        <v>1376</v>
      </c>
      <c r="B1377" s="193">
        <v>11712</v>
      </c>
      <c r="C1377" s="192">
        <v>4</v>
      </c>
      <c r="D1377" s="193" t="s">
        <v>51</v>
      </c>
      <c r="E1377" s="198">
        <v>45112</v>
      </c>
      <c r="F1377" s="193" t="s">
        <v>4679</v>
      </c>
      <c r="G1377" s="192"/>
      <c r="H1377" s="192"/>
      <c r="I1377" s="192"/>
      <c r="J1377" s="192"/>
      <c r="K1377" s="192"/>
      <c r="L1377" s="192"/>
      <c r="M1377" s="192"/>
      <c r="N1377" s="192"/>
      <c r="O1377" s="192"/>
      <c r="P1377" s="199" t="s">
        <v>4382</v>
      </c>
      <c r="Q1377" s="192"/>
      <c r="R1377" s="192"/>
      <c r="S1377" s="192"/>
      <c r="T1377" s="192"/>
      <c r="U1377" s="192"/>
      <c r="V1377" s="192"/>
      <c r="W1377" s="192"/>
      <c r="X1377" s="192"/>
      <c r="Y1377" s="192"/>
      <c r="Z1377" s="192"/>
      <c r="AA1377" s="192"/>
    </row>
    <row r="1378" spans="1:27" ht="28.8">
      <c r="A1378" s="192">
        <v>1377</v>
      </c>
      <c r="B1378" s="193">
        <v>113379051</v>
      </c>
      <c r="C1378" s="192">
        <v>1</v>
      </c>
      <c r="D1378" s="193" t="s">
        <v>56</v>
      </c>
      <c r="E1378" s="198">
        <v>45112</v>
      </c>
      <c r="F1378" s="193" t="s">
        <v>4686</v>
      </c>
      <c r="G1378" s="192"/>
      <c r="H1378" s="192"/>
      <c r="I1378" s="192"/>
      <c r="J1378" s="192"/>
      <c r="K1378" s="192"/>
      <c r="L1378" s="192"/>
      <c r="M1378" s="192"/>
      <c r="N1378" s="192"/>
      <c r="O1378" s="192"/>
      <c r="P1378" s="199" t="s">
        <v>4383</v>
      </c>
      <c r="Q1378" s="192"/>
      <c r="R1378" s="192"/>
      <c r="S1378" s="192"/>
      <c r="T1378" s="192"/>
      <c r="U1378" s="192"/>
      <c r="V1378" s="192"/>
      <c r="W1378" s="192"/>
      <c r="X1378" s="192"/>
      <c r="Y1378" s="192"/>
      <c r="Z1378" s="192"/>
      <c r="AA1378" s="192"/>
    </row>
    <row r="1379" spans="1:27">
      <c r="A1379" s="192">
        <v>1378</v>
      </c>
      <c r="B1379" s="193">
        <v>113460554</v>
      </c>
      <c r="C1379" s="192">
        <v>1</v>
      </c>
      <c r="D1379" s="193" t="s">
        <v>56</v>
      </c>
      <c r="E1379" s="198">
        <v>45112</v>
      </c>
      <c r="F1379" s="193" t="s">
        <v>4679</v>
      </c>
      <c r="G1379" s="192"/>
      <c r="H1379" s="192"/>
      <c r="I1379" s="192"/>
      <c r="J1379" s="192"/>
      <c r="K1379" s="192"/>
      <c r="L1379" s="192"/>
      <c r="M1379" s="192"/>
      <c r="N1379" s="192"/>
      <c r="O1379" s="192"/>
      <c r="P1379" s="199" t="s">
        <v>5275</v>
      </c>
      <c r="Q1379" s="192"/>
      <c r="R1379" s="192"/>
      <c r="S1379" s="192"/>
      <c r="T1379" s="192"/>
      <c r="U1379" s="192"/>
      <c r="V1379" s="192"/>
      <c r="W1379" s="192"/>
      <c r="X1379" s="192"/>
      <c r="Y1379" s="192"/>
      <c r="Z1379" s="192"/>
      <c r="AA1379" s="192"/>
    </row>
    <row r="1380" spans="1:27" ht="57.6">
      <c r="A1380" s="192">
        <v>1379</v>
      </c>
      <c r="B1380" s="193">
        <v>114377880</v>
      </c>
      <c r="C1380" s="192">
        <v>1</v>
      </c>
      <c r="D1380" s="193" t="s">
        <v>56</v>
      </c>
      <c r="E1380" s="198">
        <v>45112</v>
      </c>
      <c r="F1380" s="193" t="s">
        <v>4682</v>
      </c>
      <c r="G1380" s="192"/>
      <c r="H1380" s="192"/>
      <c r="I1380" s="192"/>
      <c r="J1380" s="192"/>
      <c r="K1380" s="192"/>
      <c r="L1380" s="192"/>
      <c r="M1380" s="192"/>
      <c r="N1380" s="192"/>
      <c r="O1380" s="192"/>
      <c r="P1380" s="199" t="s">
        <v>4384</v>
      </c>
      <c r="Q1380" s="192"/>
      <c r="R1380" s="192"/>
      <c r="S1380" s="192"/>
      <c r="T1380" s="192"/>
      <c r="U1380" s="192"/>
      <c r="V1380" s="192"/>
      <c r="W1380" s="192"/>
      <c r="X1380" s="192"/>
      <c r="Y1380" s="192"/>
      <c r="Z1380" s="192"/>
      <c r="AA1380" s="192"/>
    </row>
    <row r="1381" spans="1:27" ht="28.8">
      <c r="A1381" s="192">
        <v>1380</v>
      </c>
      <c r="B1381" s="193">
        <v>122470909</v>
      </c>
      <c r="C1381" s="192">
        <v>1</v>
      </c>
      <c r="D1381" s="193" t="s">
        <v>51</v>
      </c>
      <c r="E1381" s="198">
        <v>45112</v>
      </c>
      <c r="F1381" s="193" t="s">
        <v>4679</v>
      </c>
      <c r="G1381" s="192"/>
      <c r="H1381" s="192"/>
      <c r="I1381" s="192"/>
      <c r="J1381" s="192"/>
      <c r="K1381" s="192"/>
      <c r="L1381" s="192"/>
      <c r="M1381" s="192"/>
      <c r="N1381" s="192"/>
      <c r="O1381" s="192"/>
      <c r="P1381" s="199" t="s">
        <v>4385</v>
      </c>
      <c r="Q1381" s="192"/>
      <c r="R1381" s="192"/>
      <c r="S1381" s="192"/>
      <c r="T1381" s="192"/>
      <c r="U1381" s="192"/>
      <c r="V1381" s="192"/>
      <c r="W1381" s="192"/>
      <c r="X1381" s="192"/>
      <c r="Y1381" s="192"/>
      <c r="Z1381" s="192"/>
      <c r="AA1381" s="192"/>
    </row>
    <row r="1382" spans="1:27" ht="28.8">
      <c r="A1382" s="192">
        <v>1381</v>
      </c>
      <c r="B1382" s="193">
        <v>131104622</v>
      </c>
      <c r="C1382" s="192">
        <v>5</v>
      </c>
      <c r="D1382" s="193" t="s">
        <v>51</v>
      </c>
      <c r="E1382" s="198">
        <v>45112</v>
      </c>
      <c r="F1382" s="193" t="s">
        <v>4679</v>
      </c>
      <c r="G1382" s="192"/>
      <c r="H1382" s="192"/>
      <c r="I1382" s="192"/>
      <c r="J1382" s="192"/>
      <c r="K1382" s="192"/>
      <c r="L1382" s="192"/>
      <c r="M1382" s="192"/>
      <c r="N1382" s="192"/>
      <c r="O1382" s="192"/>
      <c r="P1382" s="199" t="s">
        <v>4386</v>
      </c>
      <c r="Q1382" s="192"/>
      <c r="R1382" s="192"/>
      <c r="S1382" s="192"/>
      <c r="T1382" s="192"/>
      <c r="U1382" s="192"/>
      <c r="V1382" s="192"/>
      <c r="W1382" s="192"/>
      <c r="X1382" s="192"/>
      <c r="Y1382" s="192"/>
      <c r="Z1382" s="192"/>
      <c r="AA1382" s="192"/>
    </row>
    <row r="1383" spans="1:27" ht="28.8">
      <c r="A1383" s="192">
        <v>1382</v>
      </c>
      <c r="B1383" s="193">
        <v>20000776</v>
      </c>
      <c r="C1383" s="192">
        <v>4</v>
      </c>
      <c r="D1383" s="193" t="s">
        <v>51</v>
      </c>
      <c r="E1383" s="198">
        <v>45112</v>
      </c>
      <c r="F1383" s="193" t="s">
        <v>4679</v>
      </c>
      <c r="G1383" s="192"/>
      <c r="H1383" s="192"/>
      <c r="I1383" s="192"/>
      <c r="J1383" s="192"/>
      <c r="K1383" s="192"/>
      <c r="L1383" s="192"/>
      <c r="M1383" s="192"/>
      <c r="N1383" s="192"/>
      <c r="O1383" s="192"/>
      <c r="P1383" s="199" t="s">
        <v>4387</v>
      </c>
      <c r="Q1383" s="192"/>
      <c r="R1383" s="192"/>
      <c r="S1383" s="192"/>
      <c r="T1383" s="192"/>
      <c r="U1383" s="192"/>
      <c r="V1383" s="192"/>
      <c r="W1383" s="192"/>
      <c r="X1383" s="192"/>
      <c r="Y1383" s="192"/>
      <c r="Z1383" s="192"/>
      <c r="AA1383" s="192"/>
    </row>
    <row r="1384" spans="1:27">
      <c r="A1384" s="192">
        <v>1383</v>
      </c>
      <c r="B1384" s="193">
        <v>20000776</v>
      </c>
      <c r="C1384" s="192">
        <v>5</v>
      </c>
      <c r="D1384" s="193" t="s">
        <v>56</v>
      </c>
      <c r="E1384" s="198">
        <v>45112</v>
      </c>
      <c r="F1384" s="193" t="s">
        <v>4679</v>
      </c>
      <c r="G1384" s="192"/>
      <c r="H1384" s="192"/>
      <c r="I1384" s="192"/>
      <c r="J1384" s="192"/>
      <c r="K1384" s="192"/>
      <c r="L1384" s="192"/>
      <c r="M1384" s="192"/>
      <c r="N1384" s="192"/>
      <c r="O1384" s="192"/>
      <c r="P1384" s="199" t="s">
        <v>4388</v>
      </c>
      <c r="Q1384" s="192"/>
      <c r="R1384" s="192"/>
      <c r="S1384" s="192"/>
      <c r="T1384" s="192"/>
      <c r="U1384" s="192"/>
      <c r="V1384" s="192"/>
      <c r="W1384" s="192"/>
      <c r="X1384" s="192"/>
      <c r="Y1384" s="192"/>
      <c r="Z1384" s="192"/>
      <c r="AA1384" s="192"/>
    </row>
    <row r="1385" spans="1:27" ht="28.8">
      <c r="A1385" s="192">
        <v>1384</v>
      </c>
      <c r="B1385" s="193">
        <v>20000780</v>
      </c>
      <c r="C1385" s="192">
        <v>4</v>
      </c>
      <c r="D1385" s="193" t="s">
        <v>51</v>
      </c>
      <c r="E1385" s="198">
        <v>45112</v>
      </c>
      <c r="F1385" s="193" t="s">
        <v>4679</v>
      </c>
      <c r="G1385" s="192"/>
      <c r="H1385" s="192"/>
      <c r="I1385" s="192"/>
      <c r="J1385" s="192"/>
      <c r="K1385" s="192"/>
      <c r="L1385" s="192"/>
      <c r="M1385" s="192"/>
      <c r="N1385" s="192"/>
      <c r="O1385" s="192"/>
      <c r="P1385" s="199" t="s">
        <v>4389</v>
      </c>
      <c r="Q1385" s="192"/>
      <c r="R1385" s="192"/>
      <c r="S1385" s="192"/>
      <c r="T1385" s="192"/>
      <c r="U1385" s="192"/>
      <c r="V1385" s="192"/>
      <c r="W1385" s="192"/>
      <c r="X1385" s="192"/>
      <c r="Y1385" s="192"/>
      <c r="Z1385" s="192"/>
      <c r="AA1385" s="192"/>
    </row>
    <row r="1386" spans="1:27" ht="28.8">
      <c r="A1386" s="192">
        <v>1385</v>
      </c>
      <c r="B1386" s="193">
        <v>200033657</v>
      </c>
      <c r="C1386" s="192">
        <v>3</v>
      </c>
      <c r="D1386" s="193" t="s">
        <v>56</v>
      </c>
      <c r="E1386" s="198">
        <v>45112</v>
      </c>
      <c r="F1386" s="193" t="s">
        <v>4680</v>
      </c>
      <c r="G1386" s="192"/>
      <c r="H1386" s="192"/>
      <c r="I1386" s="192"/>
      <c r="J1386" s="192"/>
      <c r="K1386" s="192"/>
      <c r="L1386" s="192"/>
      <c r="M1386" s="192"/>
      <c r="N1386" s="192"/>
      <c r="O1386" s="192"/>
      <c r="P1386" s="199" t="s">
        <v>5276</v>
      </c>
      <c r="Q1386" s="192"/>
      <c r="R1386" s="192"/>
      <c r="S1386" s="192"/>
      <c r="T1386" s="192"/>
      <c r="U1386" s="192"/>
      <c r="V1386" s="192"/>
      <c r="W1386" s="192"/>
      <c r="X1386" s="192"/>
      <c r="Y1386" s="192"/>
      <c r="Z1386" s="192"/>
      <c r="AA1386" s="192"/>
    </row>
    <row r="1387" spans="1:27" ht="28.8">
      <c r="A1387" s="192">
        <v>1386</v>
      </c>
      <c r="B1387" s="193">
        <v>200802953</v>
      </c>
      <c r="C1387" s="192">
        <v>4</v>
      </c>
      <c r="D1387" s="193" t="s">
        <v>56</v>
      </c>
      <c r="E1387" s="198">
        <v>45112</v>
      </c>
      <c r="F1387" s="193" t="s">
        <v>4679</v>
      </c>
      <c r="G1387" s="192"/>
      <c r="H1387" s="192"/>
      <c r="I1387" s="192"/>
      <c r="J1387" s="192"/>
      <c r="K1387" s="192"/>
      <c r="L1387" s="192"/>
      <c r="M1387" s="192"/>
      <c r="N1387" s="192"/>
      <c r="O1387" s="192"/>
      <c r="P1387" s="199" t="s">
        <v>4390</v>
      </c>
      <c r="Q1387" s="192"/>
      <c r="R1387" s="192"/>
      <c r="S1387" s="192"/>
      <c r="T1387" s="192"/>
      <c r="U1387" s="192"/>
      <c r="V1387" s="192"/>
      <c r="W1387" s="192"/>
      <c r="X1387" s="192"/>
      <c r="Y1387" s="192"/>
      <c r="Z1387" s="192"/>
      <c r="AA1387" s="192"/>
    </row>
    <row r="1388" spans="1:27" ht="72">
      <c r="A1388" s="192">
        <v>1387</v>
      </c>
      <c r="B1388" s="193">
        <v>200827728</v>
      </c>
      <c r="C1388" s="192">
        <v>3</v>
      </c>
      <c r="D1388" s="193" t="s">
        <v>56</v>
      </c>
      <c r="E1388" s="198">
        <v>45112</v>
      </c>
      <c r="F1388" s="193" t="s">
        <v>4679</v>
      </c>
      <c r="G1388" s="192"/>
      <c r="H1388" s="192"/>
      <c r="I1388" s="192"/>
      <c r="J1388" s="192"/>
      <c r="K1388" s="192"/>
      <c r="L1388" s="192"/>
      <c r="M1388" s="192"/>
      <c r="N1388" s="192"/>
      <c r="O1388" s="192"/>
      <c r="P1388" s="199" t="s">
        <v>5654</v>
      </c>
      <c r="Q1388" s="192"/>
      <c r="R1388" s="192"/>
      <c r="S1388" s="192"/>
      <c r="T1388" s="192"/>
      <c r="U1388" s="192"/>
      <c r="V1388" s="192"/>
      <c r="W1388" s="192"/>
      <c r="X1388" s="192"/>
      <c r="Y1388" s="192"/>
      <c r="Z1388" s="192"/>
      <c r="AA1388" s="192"/>
    </row>
    <row r="1389" spans="1:27" ht="43.2">
      <c r="A1389" s="192">
        <v>1388</v>
      </c>
      <c r="B1389" s="193">
        <v>33000156</v>
      </c>
      <c r="C1389" s="192">
        <v>4</v>
      </c>
      <c r="D1389" s="193" t="s">
        <v>56</v>
      </c>
      <c r="E1389" s="198">
        <v>45112</v>
      </c>
      <c r="F1389" s="193" t="s">
        <v>4680</v>
      </c>
      <c r="G1389" s="192"/>
      <c r="H1389" s="192"/>
      <c r="I1389" s="192"/>
      <c r="J1389" s="192"/>
      <c r="K1389" s="192"/>
      <c r="L1389" s="192"/>
      <c r="M1389" s="192"/>
      <c r="N1389" s="192"/>
      <c r="O1389" s="192"/>
      <c r="P1389" s="199" t="s">
        <v>4391</v>
      </c>
      <c r="Q1389" s="192"/>
      <c r="R1389" s="192"/>
      <c r="S1389" s="192"/>
      <c r="T1389" s="192"/>
      <c r="U1389" s="192"/>
      <c r="V1389" s="192"/>
      <c r="W1389" s="192"/>
      <c r="X1389" s="192"/>
      <c r="Y1389" s="192"/>
      <c r="Z1389" s="192"/>
      <c r="AA1389" s="192"/>
    </row>
    <row r="1390" spans="1:27">
      <c r="A1390" s="192">
        <v>1389</v>
      </c>
      <c r="B1390" s="193">
        <v>40000210</v>
      </c>
      <c r="C1390" s="192">
        <v>3</v>
      </c>
      <c r="D1390" s="193" t="s">
        <v>56</v>
      </c>
      <c r="E1390" s="198">
        <v>45112</v>
      </c>
      <c r="F1390" s="193" t="s">
        <v>4679</v>
      </c>
      <c r="G1390" s="192"/>
      <c r="H1390" s="192"/>
      <c r="I1390" s="192"/>
      <c r="J1390" s="192"/>
      <c r="K1390" s="192"/>
      <c r="L1390" s="192"/>
      <c r="M1390" s="192"/>
      <c r="N1390" s="192"/>
      <c r="O1390" s="192"/>
      <c r="P1390" s="199" t="s">
        <v>4392</v>
      </c>
      <c r="Q1390" s="192"/>
      <c r="R1390" s="192"/>
      <c r="S1390" s="192"/>
      <c r="T1390" s="192"/>
      <c r="U1390" s="192"/>
      <c r="V1390" s="192"/>
      <c r="W1390" s="192"/>
      <c r="X1390" s="192"/>
      <c r="Y1390" s="192"/>
      <c r="Z1390" s="192"/>
      <c r="AA1390" s="192"/>
    </row>
    <row r="1391" spans="1:27">
      <c r="A1391" s="192">
        <v>1390</v>
      </c>
      <c r="B1391" s="193">
        <v>40000247</v>
      </c>
      <c r="C1391" s="192">
        <v>4</v>
      </c>
      <c r="D1391" s="193" t="s">
        <v>51</v>
      </c>
      <c r="E1391" s="198">
        <v>45112</v>
      </c>
      <c r="F1391" s="193" t="s">
        <v>4680</v>
      </c>
      <c r="G1391" s="192"/>
      <c r="H1391" s="192"/>
      <c r="I1391" s="192"/>
      <c r="J1391" s="192"/>
      <c r="K1391" s="192"/>
      <c r="L1391" s="192"/>
      <c r="M1391" s="192"/>
      <c r="N1391" s="192"/>
      <c r="O1391" s="192"/>
      <c r="P1391" s="199" t="s">
        <v>4393</v>
      </c>
      <c r="Q1391" s="192"/>
      <c r="R1391" s="192"/>
      <c r="S1391" s="192"/>
      <c r="T1391" s="192"/>
      <c r="U1391" s="192"/>
      <c r="V1391" s="192"/>
      <c r="W1391" s="192"/>
      <c r="X1391" s="192"/>
      <c r="Y1391" s="192"/>
      <c r="Z1391" s="192"/>
      <c r="AA1391" s="192"/>
    </row>
    <row r="1392" spans="1:27">
      <c r="A1392" s="192">
        <v>1391</v>
      </c>
      <c r="B1392" s="193">
        <v>40000346</v>
      </c>
      <c r="C1392" s="192">
        <v>3</v>
      </c>
      <c r="D1392" s="193" t="s">
        <v>56</v>
      </c>
      <c r="E1392" s="198">
        <v>45112</v>
      </c>
      <c r="F1392" s="193" t="s">
        <v>4680</v>
      </c>
      <c r="G1392" s="192"/>
      <c r="H1392" s="192"/>
      <c r="I1392" s="192"/>
      <c r="J1392" s="192"/>
      <c r="K1392" s="192"/>
      <c r="L1392" s="192"/>
      <c r="M1392" s="192"/>
      <c r="N1392" s="192"/>
      <c r="O1392" s="192"/>
      <c r="P1392" s="199" t="s">
        <v>5655</v>
      </c>
      <c r="Q1392" s="192"/>
      <c r="R1392" s="192"/>
      <c r="S1392" s="192"/>
      <c r="T1392" s="192"/>
      <c r="U1392" s="192"/>
      <c r="V1392" s="192"/>
      <c r="W1392" s="192"/>
      <c r="X1392" s="192"/>
      <c r="Y1392" s="192"/>
      <c r="Z1392" s="192"/>
      <c r="AA1392" s="192"/>
    </row>
    <row r="1393" spans="1:27">
      <c r="A1393" s="192">
        <v>1392</v>
      </c>
      <c r="B1393" s="193">
        <v>40000356</v>
      </c>
      <c r="C1393" s="192">
        <v>4</v>
      </c>
      <c r="D1393" s="193" t="s">
        <v>51</v>
      </c>
      <c r="E1393" s="198">
        <v>45112</v>
      </c>
      <c r="F1393" s="193" t="s">
        <v>4680</v>
      </c>
      <c r="G1393" s="192"/>
      <c r="H1393" s="192"/>
      <c r="I1393" s="192"/>
      <c r="J1393" s="192"/>
      <c r="K1393" s="192"/>
      <c r="L1393" s="192"/>
      <c r="M1393" s="192"/>
      <c r="N1393" s="192"/>
      <c r="O1393" s="192"/>
      <c r="P1393" s="199" t="s">
        <v>4394</v>
      </c>
      <c r="Q1393" s="192"/>
      <c r="R1393" s="192"/>
      <c r="S1393" s="192"/>
      <c r="T1393" s="192"/>
      <c r="U1393" s="192"/>
      <c r="V1393" s="192"/>
      <c r="W1393" s="192"/>
      <c r="X1393" s="192"/>
      <c r="Y1393" s="192"/>
      <c r="Z1393" s="192"/>
      <c r="AA1393" s="192"/>
    </row>
    <row r="1394" spans="1:27">
      <c r="A1394" s="192">
        <v>1393</v>
      </c>
      <c r="B1394" s="193">
        <v>40000385</v>
      </c>
      <c r="C1394" s="192">
        <v>5</v>
      </c>
      <c r="D1394" s="193" t="s">
        <v>51</v>
      </c>
      <c r="E1394" s="198">
        <v>45112</v>
      </c>
      <c r="F1394" s="193" t="s">
        <v>4680</v>
      </c>
      <c r="G1394" s="192"/>
      <c r="H1394" s="192"/>
      <c r="I1394" s="192"/>
      <c r="J1394" s="192"/>
      <c r="K1394" s="192"/>
      <c r="L1394" s="192"/>
      <c r="M1394" s="192"/>
      <c r="N1394" s="192"/>
      <c r="O1394" s="192"/>
      <c r="P1394" s="199" t="s">
        <v>4395</v>
      </c>
      <c r="Q1394" s="192"/>
      <c r="R1394" s="192"/>
      <c r="S1394" s="192"/>
      <c r="T1394" s="192"/>
      <c r="U1394" s="192"/>
      <c r="V1394" s="192"/>
      <c r="W1394" s="192"/>
      <c r="X1394" s="192"/>
      <c r="Y1394" s="192"/>
      <c r="Z1394" s="192"/>
      <c r="AA1394" s="192"/>
    </row>
    <row r="1395" spans="1:27">
      <c r="A1395" s="192">
        <v>1394</v>
      </c>
      <c r="B1395" s="193">
        <v>40000388</v>
      </c>
      <c r="C1395" s="192">
        <v>5</v>
      </c>
      <c r="D1395" s="193" t="s">
        <v>51</v>
      </c>
      <c r="E1395" s="198">
        <v>45112</v>
      </c>
      <c r="F1395" s="193" t="s">
        <v>4680</v>
      </c>
      <c r="G1395" s="192"/>
      <c r="H1395" s="192"/>
      <c r="I1395" s="192"/>
      <c r="J1395" s="192"/>
      <c r="K1395" s="192"/>
      <c r="L1395" s="192"/>
      <c r="M1395" s="192"/>
      <c r="N1395" s="192"/>
      <c r="O1395" s="192"/>
      <c r="P1395" s="199" t="s">
        <v>4396</v>
      </c>
      <c r="Q1395" s="192"/>
      <c r="R1395" s="192"/>
      <c r="S1395" s="192"/>
      <c r="T1395" s="192"/>
      <c r="U1395" s="192"/>
      <c r="V1395" s="192"/>
      <c r="W1395" s="192"/>
      <c r="X1395" s="192"/>
      <c r="Y1395" s="192"/>
      <c r="Z1395" s="192"/>
      <c r="AA1395" s="192"/>
    </row>
    <row r="1396" spans="1:27">
      <c r="A1396" s="192">
        <v>1395</v>
      </c>
      <c r="B1396" s="193">
        <v>40000394</v>
      </c>
      <c r="C1396" s="192">
        <v>4</v>
      </c>
      <c r="D1396" s="193" t="s">
        <v>56</v>
      </c>
      <c r="E1396" s="198">
        <v>45112</v>
      </c>
      <c r="F1396" s="193" t="s">
        <v>4680</v>
      </c>
      <c r="G1396" s="192"/>
      <c r="H1396" s="192"/>
      <c r="I1396" s="192"/>
      <c r="J1396" s="192"/>
      <c r="K1396" s="192"/>
      <c r="L1396" s="192"/>
      <c r="M1396" s="192"/>
      <c r="N1396" s="192"/>
      <c r="O1396" s="192"/>
      <c r="P1396" s="199" t="s">
        <v>4397</v>
      </c>
      <c r="Q1396" s="192"/>
      <c r="R1396" s="192"/>
      <c r="S1396" s="192"/>
      <c r="T1396" s="192"/>
      <c r="U1396" s="192"/>
      <c r="V1396" s="192"/>
      <c r="W1396" s="192"/>
      <c r="X1396" s="192"/>
      <c r="Y1396" s="192"/>
      <c r="Z1396" s="192"/>
      <c r="AA1396" s="192"/>
    </row>
    <row r="1397" spans="1:27" ht="28.8">
      <c r="A1397" s="192">
        <v>1396</v>
      </c>
      <c r="B1397" s="193">
        <v>40000397</v>
      </c>
      <c r="C1397" s="192">
        <v>4</v>
      </c>
      <c r="D1397" s="193" t="s">
        <v>51</v>
      </c>
      <c r="E1397" s="198">
        <v>45112</v>
      </c>
      <c r="F1397" s="193" t="s">
        <v>4679</v>
      </c>
      <c r="G1397" s="192"/>
      <c r="H1397" s="192"/>
      <c r="I1397" s="192"/>
      <c r="J1397" s="192"/>
      <c r="K1397" s="192"/>
      <c r="L1397" s="192"/>
      <c r="M1397" s="192"/>
      <c r="N1397" s="192"/>
      <c r="O1397" s="192"/>
      <c r="P1397" s="199" t="s">
        <v>4398</v>
      </c>
      <c r="Q1397" s="192"/>
      <c r="R1397" s="192"/>
      <c r="S1397" s="192"/>
      <c r="T1397" s="192"/>
      <c r="U1397" s="192"/>
      <c r="V1397" s="192"/>
      <c r="W1397" s="192"/>
      <c r="X1397" s="192"/>
      <c r="Y1397" s="192"/>
      <c r="Z1397" s="192"/>
      <c r="AA1397" s="192"/>
    </row>
    <row r="1398" spans="1:27">
      <c r="A1398" s="192">
        <v>1397</v>
      </c>
      <c r="B1398" s="193">
        <v>60000075</v>
      </c>
      <c r="C1398" s="192">
        <v>4</v>
      </c>
      <c r="D1398" s="193" t="s">
        <v>51</v>
      </c>
      <c r="E1398" s="198">
        <v>45112</v>
      </c>
      <c r="F1398" s="193" t="s">
        <v>4679</v>
      </c>
      <c r="G1398" s="192"/>
      <c r="H1398" s="192"/>
      <c r="I1398" s="192"/>
      <c r="J1398" s="192"/>
      <c r="K1398" s="192"/>
      <c r="L1398" s="192"/>
      <c r="M1398" s="192"/>
      <c r="N1398" s="192"/>
      <c r="O1398" s="192"/>
      <c r="P1398" s="199" t="s">
        <v>4399</v>
      </c>
      <c r="Q1398" s="192"/>
      <c r="R1398" s="192"/>
      <c r="S1398" s="192"/>
      <c r="T1398" s="192"/>
      <c r="U1398" s="192"/>
      <c r="V1398" s="192"/>
      <c r="W1398" s="192"/>
      <c r="X1398" s="192"/>
      <c r="Y1398" s="192"/>
      <c r="Z1398" s="192"/>
      <c r="AA1398" s="192"/>
    </row>
    <row r="1399" spans="1:27" ht="72">
      <c r="A1399" s="192">
        <v>1398</v>
      </c>
      <c r="B1399" s="193">
        <v>61000041</v>
      </c>
      <c r="C1399" s="192">
        <v>4</v>
      </c>
      <c r="D1399" s="193" t="s">
        <v>56</v>
      </c>
      <c r="E1399" s="198">
        <v>45112</v>
      </c>
      <c r="F1399" s="193" t="s">
        <v>4680</v>
      </c>
      <c r="G1399" s="192"/>
      <c r="H1399" s="192"/>
      <c r="I1399" s="192"/>
      <c r="J1399" s="192"/>
      <c r="K1399" s="192"/>
      <c r="L1399" s="192"/>
      <c r="M1399" s="192"/>
      <c r="N1399" s="192"/>
      <c r="O1399" s="192"/>
      <c r="P1399" s="199" t="s">
        <v>4400</v>
      </c>
      <c r="Q1399" s="192"/>
      <c r="R1399" s="192"/>
      <c r="S1399" s="192"/>
      <c r="T1399" s="192"/>
      <c r="U1399" s="192"/>
      <c r="V1399" s="192"/>
      <c r="W1399" s="192"/>
      <c r="X1399" s="192"/>
      <c r="Y1399" s="192"/>
      <c r="Z1399" s="192"/>
      <c r="AA1399" s="192"/>
    </row>
    <row r="1400" spans="1:27" ht="72">
      <c r="A1400" s="192">
        <v>1399</v>
      </c>
      <c r="B1400" s="193">
        <v>61000041</v>
      </c>
      <c r="C1400" s="192">
        <v>2</v>
      </c>
      <c r="D1400" s="193" t="s">
        <v>56</v>
      </c>
      <c r="E1400" s="198">
        <v>45112</v>
      </c>
      <c r="F1400" s="193" t="s">
        <v>4680</v>
      </c>
      <c r="G1400" s="192"/>
      <c r="H1400" s="192"/>
      <c r="I1400" s="192"/>
      <c r="J1400" s="192"/>
      <c r="K1400" s="192"/>
      <c r="L1400" s="192"/>
      <c r="M1400" s="192"/>
      <c r="N1400" s="192"/>
      <c r="O1400" s="192"/>
      <c r="P1400" s="199" t="s">
        <v>4401</v>
      </c>
      <c r="Q1400" s="192"/>
      <c r="R1400" s="192"/>
      <c r="S1400" s="192"/>
      <c r="T1400" s="192"/>
      <c r="U1400" s="192"/>
      <c r="V1400" s="192"/>
      <c r="W1400" s="192"/>
      <c r="X1400" s="192"/>
      <c r="Y1400" s="192"/>
      <c r="Z1400" s="192"/>
      <c r="AA1400" s="192"/>
    </row>
    <row r="1401" spans="1:27" ht="72">
      <c r="A1401" s="192">
        <v>1400</v>
      </c>
      <c r="B1401" s="193">
        <v>61000041</v>
      </c>
      <c r="C1401" s="192">
        <v>2</v>
      </c>
      <c r="D1401" s="193" t="s">
        <v>56</v>
      </c>
      <c r="E1401" s="198">
        <v>45112</v>
      </c>
      <c r="F1401" s="193" t="s">
        <v>4680</v>
      </c>
      <c r="G1401" s="192"/>
      <c r="H1401" s="192"/>
      <c r="I1401" s="192"/>
      <c r="J1401" s="192"/>
      <c r="K1401" s="192"/>
      <c r="L1401" s="192"/>
      <c r="M1401" s="192"/>
      <c r="N1401" s="192"/>
      <c r="O1401" s="192"/>
      <c r="P1401" s="199" t="s">
        <v>4402</v>
      </c>
      <c r="Q1401" s="192"/>
      <c r="R1401" s="192"/>
      <c r="S1401" s="192"/>
      <c r="T1401" s="192"/>
      <c r="U1401" s="192"/>
      <c r="V1401" s="192"/>
      <c r="W1401" s="192"/>
      <c r="X1401" s="192"/>
      <c r="Y1401" s="192"/>
      <c r="Z1401" s="192"/>
      <c r="AA1401" s="192"/>
    </row>
    <row r="1402" spans="1:27">
      <c r="A1402" s="192">
        <v>1401</v>
      </c>
      <c r="B1402" s="193">
        <v>61000108</v>
      </c>
      <c r="C1402" s="192">
        <v>5</v>
      </c>
      <c r="D1402" s="193" t="s">
        <v>51</v>
      </c>
      <c r="E1402" s="198">
        <v>45112</v>
      </c>
      <c r="F1402" s="193" t="s">
        <v>4679</v>
      </c>
      <c r="G1402" s="192"/>
      <c r="H1402" s="192"/>
      <c r="I1402" s="192"/>
      <c r="J1402" s="192"/>
      <c r="K1402" s="192"/>
      <c r="L1402" s="192"/>
      <c r="M1402" s="192"/>
      <c r="N1402" s="192"/>
      <c r="O1402" s="192"/>
      <c r="P1402" s="199" t="s">
        <v>4403</v>
      </c>
      <c r="Q1402" s="192"/>
      <c r="R1402" s="192"/>
      <c r="S1402" s="192"/>
      <c r="T1402" s="192"/>
      <c r="U1402" s="192"/>
      <c r="V1402" s="192"/>
      <c r="W1402" s="192"/>
      <c r="X1402" s="192"/>
      <c r="Y1402" s="192"/>
      <c r="Z1402" s="192"/>
      <c r="AA1402" s="192"/>
    </row>
    <row r="1403" spans="1:27" ht="43.2">
      <c r="A1403" s="192">
        <v>1402</v>
      </c>
      <c r="B1403" s="193">
        <v>61000110</v>
      </c>
      <c r="C1403" s="192">
        <v>4</v>
      </c>
      <c r="D1403" s="193" t="s">
        <v>56</v>
      </c>
      <c r="E1403" s="198">
        <v>45112</v>
      </c>
      <c r="F1403" s="193" t="s">
        <v>4679</v>
      </c>
      <c r="G1403" s="192"/>
      <c r="H1403" s="192"/>
      <c r="I1403" s="192"/>
      <c r="J1403" s="192"/>
      <c r="K1403" s="192"/>
      <c r="L1403" s="192"/>
      <c r="M1403" s="192"/>
      <c r="N1403" s="192"/>
      <c r="O1403" s="192"/>
      <c r="P1403" s="199" t="s">
        <v>4404</v>
      </c>
      <c r="Q1403" s="192"/>
      <c r="R1403" s="192"/>
      <c r="S1403" s="192"/>
      <c r="T1403" s="192"/>
      <c r="U1403" s="192"/>
      <c r="V1403" s="192"/>
      <c r="W1403" s="192"/>
      <c r="X1403" s="192"/>
      <c r="Y1403" s="192"/>
      <c r="Z1403" s="192"/>
      <c r="AA1403" s="192"/>
    </row>
    <row r="1404" spans="1:27" ht="72">
      <c r="A1404" s="192">
        <v>1403</v>
      </c>
      <c r="B1404" s="193">
        <v>61000110</v>
      </c>
      <c r="C1404" s="192">
        <v>3</v>
      </c>
      <c r="D1404" s="193" t="s">
        <v>56</v>
      </c>
      <c r="E1404" s="198">
        <v>45112</v>
      </c>
      <c r="F1404" s="193" t="s">
        <v>4679</v>
      </c>
      <c r="G1404" s="192"/>
      <c r="H1404" s="192"/>
      <c r="I1404" s="192"/>
      <c r="J1404" s="192"/>
      <c r="K1404" s="192"/>
      <c r="L1404" s="192"/>
      <c r="M1404" s="192"/>
      <c r="N1404" s="192"/>
      <c r="O1404" s="192"/>
      <c r="P1404" s="199" t="s">
        <v>4405</v>
      </c>
      <c r="Q1404" s="192"/>
      <c r="R1404" s="192"/>
      <c r="S1404" s="192"/>
      <c r="T1404" s="192"/>
      <c r="U1404" s="192"/>
      <c r="V1404" s="192"/>
      <c r="W1404" s="192"/>
      <c r="X1404" s="192"/>
      <c r="Y1404" s="192"/>
      <c r="Z1404" s="192"/>
      <c r="AA1404" s="192"/>
    </row>
    <row r="1405" spans="1:27">
      <c r="A1405" s="192">
        <v>1404</v>
      </c>
      <c r="B1405" s="193">
        <v>72000010</v>
      </c>
      <c r="C1405" s="192">
        <v>4</v>
      </c>
      <c r="D1405" s="193" t="s">
        <v>51</v>
      </c>
      <c r="E1405" s="198">
        <v>45112</v>
      </c>
      <c r="F1405" s="193" t="s">
        <v>4679</v>
      </c>
      <c r="G1405" s="192"/>
      <c r="H1405" s="192"/>
      <c r="I1405" s="192"/>
      <c r="J1405" s="192"/>
      <c r="K1405" s="192"/>
      <c r="L1405" s="192"/>
      <c r="M1405" s="192"/>
      <c r="N1405" s="192"/>
      <c r="O1405" s="192"/>
      <c r="P1405" s="199" t="s">
        <v>4406</v>
      </c>
      <c r="Q1405" s="192"/>
      <c r="R1405" s="192"/>
      <c r="S1405" s="192"/>
      <c r="T1405" s="192"/>
      <c r="U1405" s="192"/>
      <c r="V1405" s="192"/>
      <c r="W1405" s="192"/>
      <c r="X1405" s="192"/>
      <c r="Y1405" s="192"/>
      <c r="Z1405" s="192"/>
      <c r="AA1405" s="192"/>
    </row>
    <row r="1406" spans="1:27" ht="28.8">
      <c r="A1406" s="192">
        <v>1405</v>
      </c>
      <c r="B1406" s="193">
        <v>72000094</v>
      </c>
      <c r="C1406" s="192">
        <v>4</v>
      </c>
      <c r="D1406" s="193" t="s">
        <v>51</v>
      </c>
      <c r="E1406" s="198">
        <v>45112</v>
      </c>
      <c r="F1406" s="193" t="s">
        <v>4679</v>
      </c>
      <c r="G1406" s="192"/>
      <c r="H1406" s="192"/>
      <c r="I1406" s="192"/>
      <c r="J1406" s="192"/>
      <c r="K1406" s="192"/>
      <c r="L1406" s="192"/>
      <c r="M1406" s="192"/>
      <c r="N1406" s="192"/>
      <c r="O1406" s="192"/>
      <c r="P1406" s="199" t="s">
        <v>4407</v>
      </c>
      <c r="Q1406" s="192"/>
      <c r="R1406" s="192"/>
      <c r="S1406" s="192"/>
      <c r="T1406" s="192"/>
      <c r="U1406" s="192"/>
      <c r="V1406" s="192"/>
      <c r="W1406" s="192"/>
      <c r="X1406" s="192"/>
      <c r="Y1406" s="192"/>
      <c r="Z1406" s="192"/>
      <c r="AA1406" s="192"/>
    </row>
    <row r="1407" spans="1:27" ht="28.8">
      <c r="A1407" s="192">
        <v>1406</v>
      </c>
      <c r="B1407" s="193">
        <v>72000127</v>
      </c>
      <c r="C1407" s="192">
        <v>3</v>
      </c>
      <c r="D1407" s="193" t="s">
        <v>51</v>
      </c>
      <c r="E1407" s="198">
        <v>45112</v>
      </c>
      <c r="F1407" s="193" t="s">
        <v>4679</v>
      </c>
      <c r="G1407" s="192"/>
      <c r="H1407" s="192"/>
      <c r="I1407" s="192"/>
      <c r="J1407" s="192"/>
      <c r="K1407" s="192"/>
      <c r="L1407" s="192"/>
      <c r="M1407" s="192"/>
      <c r="N1407" s="192"/>
      <c r="O1407" s="192"/>
      <c r="P1407" s="199" t="s">
        <v>4408</v>
      </c>
      <c r="Q1407" s="192"/>
      <c r="R1407" s="192"/>
      <c r="S1407" s="192"/>
      <c r="T1407" s="192"/>
      <c r="U1407" s="192"/>
      <c r="V1407" s="192"/>
      <c r="W1407" s="192"/>
      <c r="X1407" s="192"/>
      <c r="Y1407" s="192"/>
      <c r="Z1407" s="192"/>
      <c r="AA1407" s="192"/>
    </row>
    <row r="1408" spans="1:27" ht="28.8">
      <c r="A1408" s="192">
        <v>1407</v>
      </c>
      <c r="B1408" s="193">
        <v>72000127</v>
      </c>
      <c r="C1408" s="192">
        <v>3</v>
      </c>
      <c r="D1408" s="193" t="s">
        <v>56</v>
      </c>
      <c r="E1408" s="198">
        <v>45112</v>
      </c>
      <c r="F1408" s="193" t="s">
        <v>4679</v>
      </c>
      <c r="G1408" s="192"/>
      <c r="H1408" s="192"/>
      <c r="I1408" s="192"/>
      <c r="J1408" s="192"/>
      <c r="K1408" s="192"/>
      <c r="L1408" s="192"/>
      <c r="M1408" s="192"/>
      <c r="N1408" s="192"/>
      <c r="O1408" s="192"/>
      <c r="P1408" s="199" t="s">
        <v>4409</v>
      </c>
      <c r="Q1408" s="192"/>
      <c r="R1408" s="192"/>
      <c r="S1408" s="192"/>
      <c r="T1408" s="192"/>
      <c r="U1408" s="192"/>
      <c r="V1408" s="192"/>
      <c r="W1408" s="192"/>
      <c r="X1408" s="192"/>
      <c r="Y1408" s="192"/>
      <c r="Z1408" s="192"/>
      <c r="AA1408" s="192"/>
    </row>
    <row r="1409" spans="1:27" ht="129.6">
      <c r="A1409" s="192">
        <v>1408</v>
      </c>
      <c r="B1409" s="193">
        <v>72000180</v>
      </c>
      <c r="C1409" s="192">
        <v>3</v>
      </c>
      <c r="D1409" s="193" t="s">
        <v>56</v>
      </c>
      <c r="E1409" s="198">
        <v>45112</v>
      </c>
      <c r="F1409" s="193" t="s">
        <v>4680</v>
      </c>
      <c r="G1409" s="192"/>
      <c r="H1409" s="192"/>
      <c r="I1409" s="192"/>
      <c r="J1409" s="192"/>
      <c r="K1409" s="192"/>
      <c r="L1409" s="192"/>
      <c r="M1409" s="192"/>
      <c r="N1409" s="192"/>
      <c r="O1409" s="192"/>
      <c r="P1409" s="199" t="s">
        <v>4410</v>
      </c>
      <c r="Q1409" s="192"/>
      <c r="R1409" s="192"/>
      <c r="S1409" s="192"/>
      <c r="T1409" s="192"/>
      <c r="U1409" s="192"/>
      <c r="V1409" s="192"/>
      <c r="W1409" s="192"/>
      <c r="X1409" s="192"/>
      <c r="Y1409" s="192"/>
      <c r="Z1409" s="192"/>
      <c r="AA1409" s="192"/>
    </row>
    <row r="1410" spans="1:27" ht="28.8">
      <c r="A1410" s="192">
        <v>1409</v>
      </c>
      <c r="B1410" s="193">
        <v>72000182</v>
      </c>
      <c r="C1410" s="192">
        <v>2</v>
      </c>
      <c r="D1410" s="193" t="s">
        <v>56</v>
      </c>
      <c r="E1410" s="198">
        <v>45112</v>
      </c>
      <c r="F1410" s="193" t="s">
        <v>4680</v>
      </c>
      <c r="G1410" s="192"/>
      <c r="H1410" s="192"/>
      <c r="I1410" s="192"/>
      <c r="J1410" s="192"/>
      <c r="K1410" s="192"/>
      <c r="L1410" s="192"/>
      <c r="M1410" s="192"/>
      <c r="N1410" s="192"/>
      <c r="O1410" s="192"/>
      <c r="P1410" s="199" t="s">
        <v>4411</v>
      </c>
      <c r="Q1410" s="192"/>
      <c r="R1410" s="192"/>
      <c r="S1410" s="192"/>
      <c r="T1410" s="192"/>
      <c r="U1410" s="192"/>
      <c r="V1410" s="192"/>
      <c r="W1410" s="192"/>
      <c r="X1410" s="192"/>
      <c r="Y1410" s="192"/>
      <c r="Z1410" s="192"/>
      <c r="AA1410" s="192"/>
    </row>
    <row r="1411" spans="1:27" ht="28.8">
      <c r="A1411" s="192">
        <v>1410</v>
      </c>
      <c r="B1411" s="193">
        <v>72000182</v>
      </c>
      <c r="C1411" s="192">
        <v>3</v>
      </c>
      <c r="D1411" s="193" t="s">
        <v>56</v>
      </c>
      <c r="E1411" s="198">
        <v>45112</v>
      </c>
      <c r="F1411" s="193" t="s">
        <v>4680</v>
      </c>
      <c r="G1411" s="192"/>
      <c r="H1411" s="192"/>
      <c r="I1411" s="192"/>
      <c r="J1411" s="192"/>
      <c r="K1411" s="192"/>
      <c r="L1411" s="192"/>
      <c r="M1411" s="192"/>
      <c r="N1411" s="192"/>
      <c r="O1411" s="192"/>
      <c r="P1411" s="199" t="s">
        <v>4412</v>
      </c>
      <c r="Q1411" s="192"/>
      <c r="R1411" s="192"/>
      <c r="S1411" s="192"/>
      <c r="T1411" s="192"/>
      <c r="U1411" s="192"/>
      <c r="V1411" s="192"/>
      <c r="W1411" s="192"/>
      <c r="X1411" s="192"/>
      <c r="Y1411" s="192"/>
      <c r="Z1411" s="192"/>
      <c r="AA1411" s="192"/>
    </row>
    <row r="1412" spans="1:27">
      <c r="A1412" s="192">
        <v>1411</v>
      </c>
      <c r="B1412" s="193">
        <v>11732</v>
      </c>
      <c r="C1412" s="192">
        <v>3</v>
      </c>
      <c r="D1412" s="193" t="s">
        <v>51</v>
      </c>
      <c r="E1412" s="198">
        <v>45112</v>
      </c>
      <c r="F1412" s="193" t="s">
        <v>4679</v>
      </c>
      <c r="G1412" s="192"/>
      <c r="H1412" s="192"/>
      <c r="I1412" s="192"/>
      <c r="J1412" s="192"/>
      <c r="K1412" s="192"/>
      <c r="L1412" s="192"/>
      <c r="M1412" s="192"/>
      <c r="N1412" s="192"/>
      <c r="O1412" s="192"/>
      <c r="P1412" s="199" t="s">
        <v>4413</v>
      </c>
      <c r="Q1412" s="192"/>
      <c r="R1412" s="192"/>
      <c r="S1412" s="192"/>
      <c r="T1412" s="192"/>
      <c r="U1412" s="192"/>
      <c r="V1412" s="192"/>
      <c r="W1412" s="192"/>
      <c r="X1412" s="192"/>
      <c r="Y1412" s="192"/>
      <c r="Z1412" s="192"/>
      <c r="AA1412" s="192"/>
    </row>
    <row r="1413" spans="1:27">
      <c r="A1413" s="192">
        <v>1412</v>
      </c>
      <c r="B1413" s="193">
        <v>100896943</v>
      </c>
      <c r="C1413" s="192">
        <v>4</v>
      </c>
      <c r="D1413" s="193" t="s">
        <v>56</v>
      </c>
      <c r="E1413" s="198">
        <v>45112</v>
      </c>
      <c r="F1413" s="193" t="s">
        <v>4679</v>
      </c>
      <c r="G1413" s="192"/>
      <c r="H1413" s="192"/>
      <c r="I1413" s="192"/>
      <c r="J1413" s="192"/>
      <c r="K1413" s="192"/>
      <c r="L1413" s="192"/>
      <c r="M1413" s="192"/>
      <c r="N1413" s="192"/>
      <c r="O1413" s="192"/>
      <c r="P1413" s="199" t="s">
        <v>5277</v>
      </c>
      <c r="Q1413" s="192"/>
      <c r="R1413" s="192"/>
      <c r="S1413" s="192"/>
      <c r="T1413" s="192"/>
      <c r="U1413" s="192"/>
      <c r="V1413" s="192"/>
      <c r="W1413" s="192"/>
      <c r="X1413" s="192"/>
      <c r="Y1413" s="192"/>
      <c r="Z1413" s="192"/>
      <c r="AA1413" s="192"/>
    </row>
    <row r="1414" spans="1:27" ht="28.8">
      <c r="A1414" s="192">
        <v>1413</v>
      </c>
      <c r="B1414" s="193">
        <v>100896943</v>
      </c>
      <c r="C1414" s="192">
        <v>1</v>
      </c>
      <c r="D1414" s="193" t="s">
        <v>56</v>
      </c>
      <c r="E1414" s="198">
        <v>45112</v>
      </c>
      <c r="F1414" s="193" t="s">
        <v>4679</v>
      </c>
      <c r="G1414" s="192"/>
      <c r="H1414" s="192"/>
      <c r="I1414" s="192"/>
      <c r="J1414" s="192"/>
      <c r="K1414" s="192"/>
      <c r="L1414" s="192"/>
      <c r="M1414" s="192"/>
      <c r="N1414" s="192"/>
      <c r="O1414" s="192"/>
      <c r="P1414" s="199" t="s">
        <v>4414</v>
      </c>
      <c r="Q1414" s="192"/>
      <c r="R1414" s="192"/>
      <c r="S1414" s="192"/>
      <c r="T1414" s="192"/>
      <c r="U1414" s="192"/>
      <c r="V1414" s="192"/>
      <c r="W1414" s="192"/>
      <c r="X1414" s="192"/>
      <c r="Y1414" s="192"/>
      <c r="Z1414" s="192"/>
      <c r="AA1414" s="192"/>
    </row>
    <row r="1415" spans="1:27">
      <c r="A1415" s="192">
        <v>1414</v>
      </c>
      <c r="B1415" s="193">
        <v>117232538</v>
      </c>
      <c r="C1415" s="192">
        <v>3</v>
      </c>
      <c r="D1415" s="193" t="s">
        <v>56</v>
      </c>
      <c r="E1415" s="198">
        <v>45112</v>
      </c>
      <c r="F1415" s="193" t="s">
        <v>4679</v>
      </c>
      <c r="G1415" s="192"/>
      <c r="H1415" s="192"/>
      <c r="I1415" s="192"/>
      <c r="J1415" s="192"/>
      <c r="K1415" s="192"/>
      <c r="L1415" s="192"/>
      <c r="M1415" s="192"/>
      <c r="N1415" s="192"/>
      <c r="O1415" s="192"/>
      <c r="P1415" s="199" t="s">
        <v>4415</v>
      </c>
      <c r="Q1415" s="192"/>
      <c r="R1415" s="192"/>
      <c r="S1415" s="192"/>
      <c r="T1415" s="192"/>
      <c r="U1415" s="192"/>
      <c r="V1415" s="192"/>
      <c r="W1415" s="192"/>
      <c r="X1415" s="192"/>
      <c r="Y1415" s="192"/>
      <c r="Z1415" s="192"/>
      <c r="AA1415" s="192"/>
    </row>
    <row r="1416" spans="1:27" ht="28.8">
      <c r="A1416" s="192">
        <v>1415</v>
      </c>
      <c r="B1416" s="193">
        <v>117757674</v>
      </c>
      <c r="C1416" s="192">
        <v>3</v>
      </c>
      <c r="D1416" s="193" t="s">
        <v>56</v>
      </c>
      <c r="E1416" s="198">
        <v>45112</v>
      </c>
      <c r="F1416" s="193" t="s">
        <v>4680</v>
      </c>
      <c r="G1416" s="192"/>
      <c r="H1416" s="192"/>
      <c r="I1416" s="192"/>
      <c r="J1416" s="192"/>
      <c r="K1416" s="192"/>
      <c r="L1416" s="192"/>
      <c r="M1416" s="192"/>
      <c r="N1416" s="192"/>
      <c r="O1416" s="192"/>
      <c r="P1416" s="199" t="s">
        <v>4416</v>
      </c>
      <c r="Q1416" s="192"/>
      <c r="R1416" s="192"/>
      <c r="S1416" s="192"/>
      <c r="T1416" s="192"/>
      <c r="U1416" s="192"/>
      <c r="V1416" s="192"/>
      <c r="W1416" s="192"/>
      <c r="X1416" s="192"/>
      <c r="Y1416" s="192"/>
      <c r="Z1416" s="192"/>
      <c r="AA1416" s="192"/>
    </row>
    <row r="1417" spans="1:27" ht="57.6">
      <c r="A1417" s="192">
        <v>1416</v>
      </c>
      <c r="B1417" s="193">
        <v>117808816</v>
      </c>
      <c r="C1417" s="192">
        <v>1</v>
      </c>
      <c r="D1417" s="193" t="s">
        <v>56</v>
      </c>
      <c r="E1417" s="198">
        <v>45112</v>
      </c>
      <c r="F1417" s="193" t="s">
        <v>4680</v>
      </c>
      <c r="G1417" s="192"/>
      <c r="H1417" s="192"/>
      <c r="I1417" s="192"/>
      <c r="J1417" s="192"/>
      <c r="K1417" s="192"/>
      <c r="L1417" s="192"/>
      <c r="M1417" s="192"/>
      <c r="N1417" s="192"/>
      <c r="O1417" s="192"/>
      <c r="P1417" s="199" t="s">
        <v>5278</v>
      </c>
      <c r="Q1417" s="192"/>
      <c r="R1417" s="192"/>
      <c r="S1417" s="192"/>
      <c r="T1417" s="192"/>
      <c r="U1417" s="192"/>
      <c r="V1417" s="192"/>
      <c r="W1417" s="192"/>
      <c r="X1417" s="192"/>
      <c r="Y1417" s="192"/>
      <c r="Z1417" s="192"/>
      <c r="AA1417" s="192"/>
    </row>
    <row r="1418" spans="1:27" ht="57.6">
      <c r="A1418" s="192">
        <v>1417</v>
      </c>
      <c r="B1418" s="193">
        <v>126954395</v>
      </c>
      <c r="C1418" s="192">
        <v>1</v>
      </c>
      <c r="D1418" s="193" t="s">
        <v>56</v>
      </c>
      <c r="E1418" s="198">
        <v>45112</v>
      </c>
      <c r="F1418" s="193" t="s">
        <v>4680</v>
      </c>
      <c r="G1418" s="192"/>
      <c r="H1418" s="192"/>
      <c r="I1418" s="192"/>
      <c r="J1418" s="192"/>
      <c r="K1418" s="192"/>
      <c r="L1418" s="192"/>
      <c r="M1418" s="192"/>
      <c r="N1418" s="192"/>
      <c r="O1418" s="192"/>
      <c r="P1418" s="199" t="s">
        <v>5279</v>
      </c>
      <c r="Q1418" s="192"/>
      <c r="R1418" s="192"/>
      <c r="S1418" s="192"/>
      <c r="T1418" s="192"/>
      <c r="U1418" s="192"/>
      <c r="V1418" s="192"/>
      <c r="W1418" s="192"/>
      <c r="X1418" s="192"/>
      <c r="Y1418" s="192"/>
      <c r="Z1418" s="192"/>
      <c r="AA1418" s="192"/>
    </row>
    <row r="1419" spans="1:27">
      <c r="A1419" s="192">
        <v>1418</v>
      </c>
      <c r="B1419" s="193">
        <v>129698809</v>
      </c>
      <c r="C1419" s="192">
        <v>4</v>
      </c>
      <c r="D1419" s="193" t="s">
        <v>51</v>
      </c>
      <c r="E1419" s="198">
        <v>45112</v>
      </c>
      <c r="F1419" s="193" t="s">
        <v>4679</v>
      </c>
      <c r="G1419" s="192"/>
      <c r="H1419" s="192"/>
      <c r="I1419" s="192"/>
      <c r="J1419" s="192"/>
      <c r="K1419" s="192"/>
      <c r="L1419" s="192"/>
      <c r="M1419" s="192"/>
      <c r="N1419" s="192"/>
      <c r="O1419" s="192"/>
      <c r="P1419" s="199" t="s">
        <v>4417</v>
      </c>
      <c r="Q1419" s="192"/>
      <c r="R1419" s="192"/>
      <c r="S1419" s="192"/>
      <c r="T1419" s="192"/>
      <c r="U1419" s="192"/>
      <c r="V1419" s="192"/>
      <c r="W1419" s="192"/>
      <c r="X1419" s="192"/>
      <c r="Y1419" s="192"/>
      <c r="Z1419" s="192"/>
      <c r="AA1419" s="192"/>
    </row>
    <row r="1420" spans="1:27">
      <c r="A1420" s="192">
        <v>1419</v>
      </c>
      <c r="B1420" s="193">
        <v>20000203</v>
      </c>
      <c r="C1420" s="192">
        <v>4</v>
      </c>
      <c r="D1420" s="193" t="s">
        <v>51</v>
      </c>
      <c r="E1420" s="198">
        <v>45112</v>
      </c>
      <c r="F1420" s="193" t="s">
        <v>4685</v>
      </c>
      <c r="G1420" s="192"/>
      <c r="H1420" s="192"/>
      <c r="I1420" s="192"/>
      <c r="J1420" s="192"/>
      <c r="K1420" s="192"/>
      <c r="L1420" s="192"/>
      <c r="M1420" s="192"/>
      <c r="N1420" s="192"/>
      <c r="O1420" s="192"/>
      <c r="P1420" s="199" t="s">
        <v>4418</v>
      </c>
      <c r="Q1420" s="192"/>
      <c r="R1420" s="192"/>
      <c r="S1420" s="192"/>
      <c r="T1420" s="192"/>
      <c r="U1420" s="192"/>
      <c r="V1420" s="192"/>
      <c r="W1420" s="192"/>
      <c r="X1420" s="192"/>
      <c r="Y1420" s="192"/>
      <c r="Z1420" s="192"/>
      <c r="AA1420" s="192"/>
    </row>
    <row r="1421" spans="1:27">
      <c r="A1421" s="192">
        <v>1420</v>
      </c>
      <c r="B1421" s="193">
        <v>20000539</v>
      </c>
      <c r="C1421" s="192">
        <v>4</v>
      </c>
      <c r="D1421" s="193" t="s">
        <v>56</v>
      </c>
      <c r="E1421" s="198">
        <v>45112</v>
      </c>
      <c r="F1421" s="193" t="s">
        <v>4679</v>
      </c>
      <c r="G1421" s="192"/>
      <c r="H1421" s="192"/>
      <c r="I1421" s="192"/>
      <c r="J1421" s="192"/>
      <c r="K1421" s="192"/>
      <c r="L1421" s="192"/>
      <c r="M1421" s="192"/>
      <c r="N1421" s="192"/>
      <c r="O1421" s="192"/>
      <c r="P1421" s="199" t="s">
        <v>4419</v>
      </c>
      <c r="Q1421" s="192"/>
      <c r="R1421" s="192"/>
      <c r="S1421" s="192"/>
      <c r="T1421" s="192"/>
      <c r="U1421" s="192"/>
      <c r="V1421" s="192"/>
      <c r="W1421" s="192"/>
      <c r="X1421" s="192"/>
      <c r="Y1421" s="192"/>
      <c r="Z1421" s="192"/>
      <c r="AA1421" s="192"/>
    </row>
    <row r="1422" spans="1:27" ht="57.6">
      <c r="A1422" s="192">
        <v>1421</v>
      </c>
      <c r="B1422" s="193">
        <v>20000849</v>
      </c>
      <c r="C1422" s="192">
        <v>1</v>
      </c>
      <c r="D1422" s="193" t="s">
        <v>56</v>
      </c>
      <c r="E1422" s="198">
        <v>45112</v>
      </c>
      <c r="F1422" s="193" t="s">
        <v>4679</v>
      </c>
      <c r="G1422" s="192"/>
      <c r="H1422" s="192"/>
      <c r="I1422" s="192"/>
      <c r="J1422" s="192"/>
      <c r="K1422" s="192"/>
      <c r="L1422" s="192"/>
      <c r="M1422" s="192"/>
      <c r="N1422" s="192"/>
      <c r="O1422" s="192"/>
      <c r="P1422" s="199" t="s">
        <v>4420</v>
      </c>
      <c r="Q1422" s="192"/>
      <c r="R1422" s="192"/>
      <c r="S1422" s="192"/>
      <c r="T1422" s="192"/>
      <c r="U1422" s="192"/>
      <c r="V1422" s="192"/>
      <c r="W1422" s="192"/>
      <c r="X1422" s="192"/>
      <c r="Y1422" s="192"/>
      <c r="Z1422" s="192"/>
      <c r="AA1422" s="192"/>
    </row>
    <row r="1423" spans="1:27" ht="43.2">
      <c r="A1423" s="192">
        <v>1422</v>
      </c>
      <c r="B1423" s="193">
        <v>20000849</v>
      </c>
      <c r="C1423" s="192">
        <v>3</v>
      </c>
      <c r="D1423" s="193" t="s">
        <v>51</v>
      </c>
      <c r="E1423" s="198">
        <v>45112</v>
      </c>
      <c r="F1423" s="193" t="s">
        <v>4679</v>
      </c>
      <c r="G1423" s="192"/>
      <c r="H1423" s="192"/>
      <c r="I1423" s="192"/>
      <c r="J1423" s="192"/>
      <c r="K1423" s="192"/>
      <c r="L1423" s="192"/>
      <c r="M1423" s="192"/>
      <c r="N1423" s="192"/>
      <c r="O1423" s="192"/>
      <c r="P1423" s="199" t="s">
        <v>4421</v>
      </c>
      <c r="Q1423" s="192"/>
      <c r="R1423" s="192"/>
      <c r="S1423" s="192"/>
      <c r="T1423" s="192"/>
      <c r="U1423" s="192"/>
      <c r="V1423" s="192"/>
      <c r="W1423" s="192"/>
      <c r="X1423" s="192"/>
      <c r="Y1423" s="192"/>
      <c r="Z1423" s="192"/>
      <c r="AA1423" s="192"/>
    </row>
    <row r="1424" spans="1:27">
      <c r="A1424" s="192">
        <v>1423</v>
      </c>
      <c r="B1424" s="193">
        <v>61000092</v>
      </c>
      <c r="C1424" s="192">
        <v>5</v>
      </c>
      <c r="D1424" s="193" t="s">
        <v>51</v>
      </c>
      <c r="E1424" s="198">
        <v>45109</v>
      </c>
      <c r="F1424" s="193" t="s">
        <v>4680</v>
      </c>
      <c r="G1424" s="192"/>
      <c r="H1424" s="192"/>
      <c r="I1424" s="192"/>
      <c r="J1424" s="192"/>
      <c r="K1424" s="192"/>
      <c r="L1424" s="192"/>
      <c r="M1424" s="192"/>
      <c r="N1424" s="192"/>
      <c r="O1424" s="192"/>
      <c r="P1424" s="199" t="s">
        <v>5280</v>
      </c>
      <c r="Q1424" s="192"/>
      <c r="R1424" s="192"/>
      <c r="S1424" s="192"/>
      <c r="T1424" s="192"/>
      <c r="U1424" s="192"/>
      <c r="V1424" s="192"/>
      <c r="W1424" s="192"/>
      <c r="X1424" s="192"/>
      <c r="Y1424" s="192"/>
      <c r="Z1424" s="192"/>
      <c r="AA1424" s="192"/>
    </row>
    <row r="1425" spans="1:27" ht="28.8">
      <c r="A1425" s="192">
        <v>1424</v>
      </c>
      <c r="B1425" s="193">
        <v>61000092</v>
      </c>
      <c r="C1425" s="192">
        <v>3</v>
      </c>
      <c r="D1425" s="193" t="s">
        <v>56</v>
      </c>
      <c r="E1425" s="198">
        <v>45109</v>
      </c>
      <c r="F1425" s="193" t="s">
        <v>4680</v>
      </c>
      <c r="G1425" s="192"/>
      <c r="H1425" s="192"/>
      <c r="I1425" s="192"/>
      <c r="J1425" s="192"/>
      <c r="K1425" s="192"/>
      <c r="L1425" s="192"/>
      <c r="M1425" s="192"/>
      <c r="N1425" s="192"/>
      <c r="O1425" s="192"/>
      <c r="P1425" s="199" t="s">
        <v>5281</v>
      </c>
      <c r="Q1425" s="192"/>
      <c r="R1425" s="192"/>
      <c r="S1425" s="192"/>
      <c r="T1425" s="192"/>
      <c r="U1425" s="192"/>
      <c r="V1425" s="192"/>
      <c r="W1425" s="192"/>
      <c r="X1425" s="192"/>
      <c r="Y1425" s="192"/>
      <c r="Z1425" s="192"/>
      <c r="AA1425" s="192"/>
    </row>
    <row r="1426" spans="1:27" ht="57.6">
      <c r="A1426" s="192">
        <v>1425</v>
      </c>
      <c r="B1426" s="193">
        <v>71000093</v>
      </c>
      <c r="C1426" s="192">
        <v>4</v>
      </c>
      <c r="D1426" s="193" t="s">
        <v>56</v>
      </c>
      <c r="E1426" s="198">
        <v>45109</v>
      </c>
      <c r="F1426" s="193" t="s">
        <v>4679</v>
      </c>
      <c r="G1426" s="192"/>
      <c r="H1426" s="192"/>
      <c r="I1426" s="192"/>
      <c r="J1426" s="192"/>
      <c r="K1426" s="192"/>
      <c r="L1426" s="192"/>
      <c r="M1426" s="192"/>
      <c r="N1426" s="192"/>
      <c r="O1426" s="192"/>
      <c r="P1426" s="199" t="s">
        <v>4422</v>
      </c>
      <c r="Q1426" s="192"/>
      <c r="R1426" s="192"/>
      <c r="S1426" s="192"/>
      <c r="T1426" s="192"/>
      <c r="U1426" s="192"/>
      <c r="V1426" s="192"/>
      <c r="W1426" s="192"/>
      <c r="X1426" s="192"/>
      <c r="Y1426" s="192"/>
      <c r="Z1426" s="192"/>
      <c r="AA1426" s="192"/>
    </row>
    <row r="1427" spans="1:27" ht="158.4">
      <c r="A1427" s="192">
        <v>1426</v>
      </c>
      <c r="B1427" s="193">
        <v>72000000</v>
      </c>
      <c r="C1427" s="192">
        <v>3</v>
      </c>
      <c r="D1427" s="193" t="s">
        <v>56</v>
      </c>
      <c r="E1427" s="198">
        <v>45109</v>
      </c>
      <c r="F1427" s="193" t="s">
        <v>4679</v>
      </c>
      <c r="G1427" s="192"/>
      <c r="H1427" s="192"/>
      <c r="I1427" s="192"/>
      <c r="J1427" s="192"/>
      <c r="K1427" s="192"/>
      <c r="L1427" s="192"/>
      <c r="M1427" s="192"/>
      <c r="N1427" s="192"/>
      <c r="O1427" s="192"/>
      <c r="P1427" s="199" t="s">
        <v>5656</v>
      </c>
      <c r="Q1427" s="192"/>
      <c r="R1427" s="192"/>
      <c r="S1427" s="192"/>
      <c r="T1427" s="192"/>
      <c r="U1427" s="192"/>
      <c r="V1427" s="192"/>
      <c r="W1427" s="192"/>
      <c r="X1427" s="192"/>
      <c r="Y1427" s="192"/>
      <c r="Z1427" s="192"/>
      <c r="AA1427" s="192"/>
    </row>
    <row r="1428" spans="1:27" ht="28.8">
      <c r="A1428" s="192">
        <v>1427</v>
      </c>
      <c r="B1428" s="193">
        <v>72000070</v>
      </c>
      <c r="C1428" s="192">
        <v>4</v>
      </c>
      <c r="D1428" s="193" t="s">
        <v>56</v>
      </c>
      <c r="E1428" s="198">
        <v>45109</v>
      </c>
      <c r="F1428" s="193" t="s">
        <v>4679</v>
      </c>
      <c r="G1428" s="192"/>
      <c r="H1428" s="192"/>
      <c r="I1428" s="192"/>
      <c r="J1428" s="192"/>
      <c r="K1428" s="192"/>
      <c r="L1428" s="192"/>
      <c r="M1428" s="192"/>
      <c r="N1428" s="192"/>
      <c r="O1428" s="192"/>
      <c r="P1428" s="199" t="s">
        <v>4423</v>
      </c>
      <c r="Q1428" s="192"/>
      <c r="R1428" s="192"/>
      <c r="S1428" s="192"/>
      <c r="T1428" s="192"/>
      <c r="U1428" s="192"/>
      <c r="V1428" s="192"/>
      <c r="W1428" s="192"/>
      <c r="X1428" s="192"/>
      <c r="Y1428" s="192"/>
      <c r="Z1428" s="192"/>
      <c r="AA1428" s="192"/>
    </row>
    <row r="1429" spans="1:27" ht="43.2">
      <c r="A1429" s="192">
        <v>1428</v>
      </c>
      <c r="B1429" s="193">
        <v>72000139</v>
      </c>
      <c r="C1429" s="192">
        <v>4</v>
      </c>
      <c r="D1429" s="193" t="s">
        <v>56</v>
      </c>
      <c r="E1429" s="198">
        <v>45109</v>
      </c>
      <c r="F1429" s="193" t="s">
        <v>4679</v>
      </c>
      <c r="G1429" s="192"/>
      <c r="H1429" s="192"/>
      <c r="I1429" s="192"/>
      <c r="J1429" s="192"/>
      <c r="K1429" s="192"/>
      <c r="L1429" s="192"/>
      <c r="M1429" s="192"/>
      <c r="N1429" s="192"/>
      <c r="O1429" s="192"/>
      <c r="P1429" s="199" t="s">
        <v>4424</v>
      </c>
      <c r="Q1429" s="192"/>
      <c r="R1429" s="192"/>
      <c r="S1429" s="192"/>
      <c r="T1429" s="192"/>
      <c r="U1429" s="192"/>
      <c r="V1429" s="192"/>
      <c r="W1429" s="192"/>
      <c r="X1429" s="192"/>
      <c r="Y1429" s="192"/>
      <c r="Z1429" s="192"/>
      <c r="AA1429" s="192"/>
    </row>
    <row r="1430" spans="1:27">
      <c r="A1430" s="192">
        <v>1429</v>
      </c>
      <c r="B1430" s="193">
        <v>72000182</v>
      </c>
      <c r="C1430" s="192">
        <v>3</v>
      </c>
      <c r="D1430" s="193" t="s">
        <v>56</v>
      </c>
      <c r="E1430" s="198">
        <v>45109</v>
      </c>
      <c r="F1430" s="193" t="s">
        <v>4680</v>
      </c>
      <c r="G1430" s="192"/>
      <c r="H1430" s="192"/>
      <c r="I1430" s="192"/>
      <c r="J1430" s="192"/>
      <c r="K1430" s="192"/>
      <c r="L1430" s="192"/>
      <c r="M1430" s="192"/>
      <c r="N1430" s="192"/>
      <c r="O1430" s="192"/>
      <c r="P1430" s="199" t="s">
        <v>4425</v>
      </c>
      <c r="Q1430" s="192"/>
      <c r="R1430" s="192"/>
      <c r="S1430" s="192"/>
      <c r="T1430" s="192"/>
      <c r="U1430" s="192"/>
      <c r="V1430" s="192"/>
      <c r="W1430" s="192"/>
      <c r="X1430" s="192"/>
      <c r="Y1430" s="192"/>
      <c r="Z1430" s="192"/>
      <c r="AA1430" s="192"/>
    </row>
    <row r="1431" spans="1:27">
      <c r="A1431" s="192">
        <v>1430</v>
      </c>
      <c r="B1431" s="193">
        <v>99999972</v>
      </c>
      <c r="C1431" s="192">
        <v>5</v>
      </c>
      <c r="D1431" s="193" t="s">
        <v>56</v>
      </c>
      <c r="E1431" s="198">
        <v>45109</v>
      </c>
      <c r="F1431" s="193" t="s">
        <v>4679</v>
      </c>
      <c r="G1431" s="192"/>
      <c r="H1431" s="192"/>
      <c r="I1431" s="192"/>
      <c r="J1431" s="192"/>
      <c r="K1431" s="192"/>
      <c r="L1431" s="192"/>
      <c r="M1431" s="192"/>
      <c r="N1431" s="192"/>
      <c r="O1431" s="192"/>
      <c r="P1431" s="199" t="s">
        <v>4426</v>
      </c>
      <c r="Q1431" s="192"/>
      <c r="R1431" s="192"/>
      <c r="S1431" s="192"/>
      <c r="T1431" s="192"/>
      <c r="U1431" s="192"/>
      <c r="V1431" s="192"/>
      <c r="W1431" s="192"/>
      <c r="X1431" s="192"/>
      <c r="Y1431" s="192"/>
      <c r="Z1431" s="192"/>
      <c r="AA1431" s="192"/>
    </row>
    <row r="1432" spans="1:27" ht="57.6">
      <c r="A1432" s="192">
        <v>1431</v>
      </c>
      <c r="B1432" s="193">
        <v>11732</v>
      </c>
      <c r="C1432" s="192">
        <v>3</v>
      </c>
      <c r="D1432" s="193" t="s">
        <v>56</v>
      </c>
      <c r="E1432" s="198">
        <v>45109</v>
      </c>
      <c r="F1432" s="193" t="s">
        <v>4679</v>
      </c>
      <c r="G1432" s="192"/>
      <c r="H1432" s="192"/>
      <c r="I1432" s="192"/>
      <c r="J1432" s="192"/>
      <c r="K1432" s="192"/>
      <c r="L1432" s="192"/>
      <c r="M1432" s="192"/>
      <c r="N1432" s="192"/>
      <c r="O1432" s="192"/>
      <c r="P1432" s="199" t="s">
        <v>4427</v>
      </c>
      <c r="Q1432" s="192"/>
      <c r="R1432" s="192"/>
      <c r="S1432" s="192"/>
      <c r="T1432" s="192"/>
      <c r="U1432" s="192"/>
      <c r="V1432" s="192"/>
      <c r="W1432" s="192"/>
      <c r="X1432" s="192"/>
      <c r="Y1432" s="192"/>
      <c r="Z1432" s="192"/>
      <c r="AA1432" s="192"/>
    </row>
    <row r="1433" spans="1:27" ht="28.8">
      <c r="A1433" s="192">
        <v>1432</v>
      </c>
      <c r="B1433" s="193">
        <v>100896943</v>
      </c>
      <c r="C1433" s="192">
        <v>3</v>
      </c>
      <c r="D1433" s="193" t="s">
        <v>56</v>
      </c>
      <c r="E1433" s="198">
        <v>45109</v>
      </c>
      <c r="F1433" s="193" t="s">
        <v>4679</v>
      </c>
      <c r="G1433" s="192"/>
      <c r="H1433" s="192"/>
      <c r="I1433" s="192"/>
      <c r="J1433" s="192"/>
      <c r="K1433" s="192"/>
      <c r="L1433" s="192"/>
      <c r="M1433" s="192"/>
      <c r="N1433" s="192"/>
      <c r="O1433" s="192"/>
      <c r="P1433" s="199" t="s">
        <v>5282</v>
      </c>
      <c r="Q1433" s="192"/>
      <c r="R1433" s="192"/>
      <c r="S1433" s="192"/>
      <c r="T1433" s="192"/>
      <c r="U1433" s="192"/>
      <c r="V1433" s="192"/>
      <c r="W1433" s="192"/>
      <c r="X1433" s="192"/>
      <c r="Y1433" s="192"/>
      <c r="Z1433" s="192"/>
      <c r="AA1433" s="192"/>
    </row>
    <row r="1434" spans="1:27" ht="43.2">
      <c r="A1434" s="192">
        <v>1433</v>
      </c>
      <c r="B1434" s="193">
        <v>104039144</v>
      </c>
      <c r="C1434" s="192">
        <v>3</v>
      </c>
      <c r="D1434" s="193" t="s">
        <v>56</v>
      </c>
      <c r="E1434" s="198">
        <v>45109</v>
      </c>
      <c r="F1434" s="193" t="s">
        <v>4682</v>
      </c>
      <c r="G1434" s="192"/>
      <c r="H1434" s="192"/>
      <c r="I1434" s="192"/>
      <c r="J1434" s="192"/>
      <c r="K1434" s="192"/>
      <c r="L1434" s="192"/>
      <c r="M1434" s="192"/>
      <c r="N1434" s="192"/>
      <c r="O1434" s="192"/>
      <c r="P1434" s="199" t="s">
        <v>5283</v>
      </c>
      <c r="Q1434" s="192"/>
      <c r="R1434" s="192"/>
      <c r="S1434" s="192"/>
      <c r="T1434" s="192"/>
      <c r="U1434" s="192"/>
      <c r="V1434" s="192"/>
      <c r="W1434" s="192"/>
      <c r="X1434" s="192"/>
      <c r="Y1434" s="192"/>
      <c r="Z1434" s="192"/>
      <c r="AA1434" s="192"/>
    </row>
    <row r="1435" spans="1:27">
      <c r="A1435" s="192">
        <v>1434</v>
      </c>
      <c r="B1435" s="193">
        <v>104050760</v>
      </c>
      <c r="C1435" s="192">
        <v>4</v>
      </c>
      <c r="D1435" s="193" t="s">
        <v>51</v>
      </c>
      <c r="E1435" s="198">
        <v>45109</v>
      </c>
      <c r="F1435" s="193" t="s">
        <v>4679</v>
      </c>
      <c r="G1435" s="192"/>
      <c r="H1435" s="192"/>
      <c r="I1435" s="192"/>
      <c r="J1435" s="192"/>
      <c r="K1435" s="192"/>
      <c r="L1435" s="192"/>
      <c r="M1435" s="192"/>
      <c r="N1435" s="192"/>
      <c r="O1435" s="192"/>
      <c r="P1435" s="199" t="s">
        <v>4428</v>
      </c>
      <c r="Q1435" s="192"/>
      <c r="R1435" s="192"/>
      <c r="S1435" s="192"/>
      <c r="T1435" s="192"/>
      <c r="U1435" s="192"/>
      <c r="V1435" s="192"/>
      <c r="W1435" s="192"/>
      <c r="X1435" s="192"/>
      <c r="Y1435" s="192"/>
      <c r="Z1435" s="192"/>
      <c r="AA1435" s="192"/>
    </row>
    <row r="1436" spans="1:27" ht="28.8">
      <c r="A1436" s="192">
        <v>1435</v>
      </c>
      <c r="B1436" s="193">
        <v>118143809</v>
      </c>
      <c r="C1436" s="192">
        <v>1</v>
      </c>
      <c r="D1436" s="193" t="s">
        <v>56</v>
      </c>
      <c r="E1436" s="198">
        <v>45109</v>
      </c>
      <c r="F1436" s="193" t="s">
        <v>4682</v>
      </c>
      <c r="G1436" s="192"/>
      <c r="H1436" s="192"/>
      <c r="I1436" s="192"/>
      <c r="J1436" s="192"/>
      <c r="K1436" s="192"/>
      <c r="L1436" s="192"/>
      <c r="M1436" s="192"/>
      <c r="N1436" s="192"/>
      <c r="O1436" s="192"/>
      <c r="P1436" s="199" t="s">
        <v>4429</v>
      </c>
      <c r="Q1436" s="192"/>
      <c r="R1436" s="192"/>
      <c r="S1436" s="192"/>
      <c r="T1436" s="192"/>
      <c r="U1436" s="192"/>
      <c r="V1436" s="192"/>
      <c r="W1436" s="192"/>
      <c r="X1436" s="192"/>
      <c r="Y1436" s="192"/>
      <c r="Z1436" s="192"/>
      <c r="AA1436" s="192"/>
    </row>
    <row r="1437" spans="1:27" ht="43.2">
      <c r="A1437" s="192">
        <v>1436</v>
      </c>
      <c r="B1437" s="193">
        <v>118351329</v>
      </c>
      <c r="C1437" s="192">
        <v>3</v>
      </c>
      <c r="D1437" s="193" t="s">
        <v>56</v>
      </c>
      <c r="E1437" s="198">
        <v>45109</v>
      </c>
      <c r="F1437" s="193" t="s">
        <v>4679</v>
      </c>
      <c r="G1437" s="192"/>
      <c r="H1437" s="192"/>
      <c r="I1437" s="192"/>
      <c r="J1437" s="192"/>
      <c r="K1437" s="192"/>
      <c r="L1437" s="192"/>
      <c r="M1437" s="192"/>
      <c r="N1437" s="192"/>
      <c r="O1437" s="192"/>
      <c r="P1437" s="199" t="s">
        <v>4430</v>
      </c>
      <c r="Q1437" s="192"/>
      <c r="R1437" s="192"/>
      <c r="S1437" s="192"/>
      <c r="T1437" s="192"/>
      <c r="U1437" s="192"/>
      <c r="V1437" s="192"/>
      <c r="W1437" s="192"/>
      <c r="X1437" s="192"/>
      <c r="Y1437" s="192"/>
      <c r="Z1437" s="192"/>
      <c r="AA1437" s="192"/>
    </row>
    <row r="1438" spans="1:27" ht="129.6">
      <c r="A1438" s="192">
        <v>1437</v>
      </c>
      <c r="B1438" s="193">
        <v>118388040</v>
      </c>
      <c r="C1438" s="192">
        <v>1</v>
      </c>
      <c r="D1438" s="193" t="s">
        <v>56</v>
      </c>
      <c r="E1438" s="198">
        <v>45109</v>
      </c>
      <c r="F1438" s="193" t="s">
        <v>4681</v>
      </c>
      <c r="G1438" s="192"/>
      <c r="H1438" s="192"/>
      <c r="I1438" s="192"/>
      <c r="J1438" s="192"/>
      <c r="K1438" s="192"/>
      <c r="L1438" s="192"/>
      <c r="M1438" s="192"/>
      <c r="N1438" s="192"/>
      <c r="O1438" s="192"/>
      <c r="P1438" s="199" t="s">
        <v>4431</v>
      </c>
      <c r="Q1438" s="192"/>
      <c r="R1438" s="192"/>
      <c r="S1438" s="192"/>
      <c r="T1438" s="192"/>
      <c r="U1438" s="192"/>
      <c r="V1438" s="192"/>
      <c r="W1438" s="192"/>
      <c r="X1438" s="192"/>
      <c r="Y1438" s="192"/>
      <c r="Z1438" s="192"/>
      <c r="AA1438" s="192"/>
    </row>
    <row r="1439" spans="1:27" ht="43.2">
      <c r="A1439" s="192">
        <v>1438</v>
      </c>
      <c r="B1439" s="193">
        <v>131106049</v>
      </c>
      <c r="C1439" s="192">
        <v>2</v>
      </c>
      <c r="D1439" s="193" t="s">
        <v>56</v>
      </c>
      <c r="E1439" s="198">
        <v>45109</v>
      </c>
      <c r="F1439" s="193" t="s">
        <v>4679</v>
      </c>
      <c r="G1439" s="192"/>
      <c r="H1439" s="192"/>
      <c r="I1439" s="192"/>
      <c r="J1439" s="192"/>
      <c r="K1439" s="192"/>
      <c r="L1439" s="192"/>
      <c r="M1439" s="192"/>
      <c r="N1439" s="192"/>
      <c r="O1439" s="192"/>
      <c r="P1439" s="199" t="s">
        <v>5284</v>
      </c>
      <c r="Q1439" s="192"/>
      <c r="R1439" s="192"/>
      <c r="S1439" s="192"/>
      <c r="T1439" s="192"/>
      <c r="U1439" s="192"/>
      <c r="V1439" s="192"/>
      <c r="W1439" s="192"/>
      <c r="X1439" s="192"/>
      <c r="Y1439" s="192"/>
      <c r="Z1439" s="192"/>
      <c r="AA1439" s="192"/>
    </row>
    <row r="1440" spans="1:27">
      <c r="A1440" s="192">
        <v>1439</v>
      </c>
      <c r="B1440" s="193">
        <v>133465047</v>
      </c>
      <c r="C1440" s="192">
        <v>2</v>
      </c>
      <c r="D1440" s="193" t="s">
        <v>56</v>
      </c>
      <c r="E1440" s="198">
        <v>45109</v>
      </c>
      <c r="F1440" s="193" t="s">
        <v>4680</v>
      </c>
      <c r="G1440" s="192"/>
      <c r="H1440" s="192"/>
      <c r="I1440" s="192"/>
      <c r="J1440" s="192"/>
      <c r="K1440" s="192"/>
      <c r="L1440" s="192"/>
      <c r="M1440" s="192"/>
      <c r="N1440" s="192"/>
      <c r="O1440" s="192"/>
      <c r="P1440" s="199" t="s">
        <v>4432</v>
      </c>
      <c r="Q1440" s="192"/>
      <c r="R1440" s="192"/>
      <c r="S1440" s="192"/>
      <c r="T1440" s="192"/>
      <c r="U1440" s="192"/>
      <c r="V1440" s="192"/>
      <c r="W1440" s="192"/>
      <c r="X1440" s="192"/>
      <c r="Y1440" s="192"/>
      <c r="Z1440" s="192"/>
      <c r="AA1440" s="192"/>
    </row>
    <row r="1441" spans="1:27" ht="28.8">
      <c r="A1441" s="192">
        <v>1440</v>
      </c>
      <c r="B1441" s="193">
        <v>20000650</v>
      </c>
      <c r="C1441" s="192">
        <v>3</v>
      </c>
      <c r="D1441" s="193" t="s">
        <v>51</v>
      </c>
      <c r="E1441" s="198">
        <v>45109</v>
      </c>
      <c r="F1441" s="193" t="s">
        <v>4679</v>
      </c>
      <c r="G1441" s="192"/>
      <c r="H1441" s="192"/>
      <c r="I1441" s="192"/>
      <c r="J1441" s="192"/>
      <c r="K1441" s="192"/>
      <c r="L1441" s="192"/>
      <c r="M1441" s="192"/>
      <c r="N1441" s="192"/>
      <c r="O1441" s="192"/>
      <c r="P1441" s="199" t="s">
        <v>4433</v>
      </c>
      <c r="Q1441" s="192"/>
      <c r="R1441" s="192"/>
      <c r="S1441" s="192"/>
      <c r="T1441" s="192"/>
      <c r="U1441" s="192"/>
      <c r="V1441" s="192"/>
      <c r="W1441" s="192"/>
      <c r="X1441" s="192"/>
      <c r="Y1441" s="192"/>
      <c r="Z1441" s="192"/>
      <c r="AA1441" s="192"/>
    </row>
    <row r="1442" spans="1:27" ht="28.8">
      <c r="A1442" s="192">
        <v>1441</v>
      </c>
      <c r="B1442" s="193">
        <v>200033657</v>
      </c>
      <c r="C1442" s="192">
        <v>5</v>
      </c>
      <c r="D1442" s="193" t="s">
        <v>56</v>
      </c>
      <c r="E1442" s="198">
        <v>45109</v>
      </c>
      <c r="F1442" s="193" t="s">
        <v>4680</v>
      </c>
      <c r="G1442" s="192"/>
      <c r="H1442" s="192"/>
      <c r="I1442" s="192"/>
      <c r="J1442" s="192"/>
      <c r="K1442" s="192"/>
      <c r="L1442" s="192"/>
      <c r="M1442" s="192"/>
      <c r="N1442" s="192"/>
      <c r="O1442" s="192"/>
      <c r="P1442" s="199" t="s">
        <v>4434</v>
      </c>
      <c r="Q1442" s="192"/>
      <c r="R1442" s="192"/>
      <c r="S1442" s="192"/>
      <c r="T1442" s="192"/>
      <c r="U1442" s="192"/>
      <c r="V1442" s="192"/>
      <c r="W1442" s="192"/>
      <c r="X1442" s="192"/>
      <c r="Y1442" s="192"/>
      <c r="Z1442" s="192"/>
      <c r="AA1442" s="192"/>
    </row>
    <row r="1443" spans="1:27">
      <c r="A1443" s="192">
        <v>1442</v>
      </c>
      <c r="B1443" s="193">
        <v>200268175</v>
      </c>
      <c r="C1443" s="192">
        <v>1</v>
      </c>
      <c r="D1443" s="193" t="s">
        <v>56</v>
      </c>
      <c r="E1443" s="198">
        <v>45109</v>
      </c>
      <c r="F1443" s="193" t="s">
        <v>4682</v>
      </c>
      <c r="G1443" s="192"/>
      <c r="H1443" s="192"/>
      <c r="I1443" s="192"/>
      <c r="J1443" s="192"/>
      <c r="K1443" s="192"/>
      <c r="L1443" s="192"/>
      <c r="M1443" s="192"/>
      <c r="N1443" s="192"/>
      <c r="O1443" s="192"/>
      <c r="P1443" s="199" t="s">
        <v>4435</v>
      </c>
      <c r="Q1443" s="192"/>
      <c r="R1443" s="192"/>
      <c r="S1443" s="192"/>
      <c r="T1443" s="192"/>
      <c r="U1443" s="192"/>
      <c r="V1443" s="192"/>
      <c r="W1443" s="192"/>
      <c r="X1443" s="192"/>
      <c r="Y1443" s="192"/>
      <c r="Z1443" s="192"/>
      <c r="AA1443" s="192"/>
    </row>
    <row r="1444" spans="1:27" ht="43.2">
      <c r="A1444" s="192">
        <v>1443</v>
      </c>
      <c r="B1444" s="193">
        <v>200333457</v>
      </c>
      <c r="C1444" s="192">
        <v>2</v>
      </c>
      <c r="D1444" s="193" t="s">
        <v>56</v>
      </c>
      <c r="E1444" s="198">
        <v>45109</v>
      </c>
      <c r="F1444" s="193" t="s">
        <v>4679</v>
      </c>
      <c r="G1444" s="192"/>
      <c r="H1444" s="192"/>
      <c r="I1444" s="192"/>
      <c r="J1444" s="192"/>
      <c r="K1444" s="192"/>
      <c r="L1444" s="192"/>
      <c r="M1444" s="192"/>
      <c r="N1444" s="192"/>
      <c r="O1444" s="192"/>
      <c r="P1444" s="199" t="s">
        <v>5285</v>
      </c>
      <c r="Q1444" s="192"/>
      <c r="R1444" s="192"/>
      <c r="S1444" s="192"/>
      <c r="T1444" s="192"/>
      <c r="U1444" s="192"/>
      <c r="V1444" s="192"/>
      <c r="W1444" s="192"/>
      <c r="X1444" s="192"/>
      <c r="Y1444" s="192"/>
      <c r="Z1444" s="192"/>
      <c r="AA1444" s="192"/>
    </row>
    <row r="1445" spans="1:27" ht="28.8">
      <c r="A1445" s="192">
        <v>1444</v>
      </c>
      <c r="B1445" s="193">
        <v>200387551</v>
      </c>
      <c r="C1445" s="192">
        <v>3</v>
      </c>
      <c r="D1445" s="193" t="s">
        <v>51</v>
      </c>
      <c r="E1445" s="198">
        <v>45109</v>
      </c>
      <c r="F1445" s="193" t="s">
        <v>4679</v>
      </c>
      <c r="G1445" s="192"/>
      <c r="H1445" s="192"/>
      <c r="I1445" s="192"/>
      <c r="J1445" s="192"/>
      <c r="K1445" s="192"/>
      <c r="L1445" s="192"/>
      <c r="M1445" s="192"/>
      <c r="N1445" s="192"/>
      <c r="O1445" s="192"/>
      <c r="P1445" s="199" t="s">
        <v>4436</v>
      </c>
      <c r="Q1445" s="192"/>
      <c r="R1445" s="192"/>
      <c r="S1445" s="192"/>
      <c r="T1445" s="192"/>
      <c r="U1445" s="192"/>
      <c r="V1445" s="192"/>
      <c r="W1445" s="192"/>
      <c r="X1445" s="192"/>
      <c r="Y1445" s="192"/>
      <c r="Z1445" s="192"/>
      <c r="AA1445" s="192"/>
    </row>
    <row r="1446" spans="1:27" ht="28.8">
      <c r="A1446" s="192">
        <v>1445</v>
      </c>
      <c r="B1446" s="193">
        <v>200826917</v>
      </c>
      <c r="C1446" s="192">
        <v>5</v>
      </c>
      <c r="D1446" s="193" t="s">
        <v>56</v>
      </c>
      <c r="E1446" s="198">
        <v>45109</v>
      </c>
      <c r="F1446" s="193" t="s">
        <v>4679</v>
      </c>
      <c r="G1446" s="192"/>
      <c r="H1446" s="192"/>
      <c r="I1446" s="192"/>
      <c r="J1446" s="192"/>
      <c r="K1446" s="192"/>
      <c r="L1446" s="192"/>
      <c r="M1446" s="192"/>
      <c r="N1446" s="192"/>
      <c r="O1446" s="192"/>
      <c r="P1446" s="199" t="s">
        <v>4437</v>
      </c>
      <c r="Q1446" s="192"/>
      <c r="R1446" s="192"/>
      <c r="S1446" s="192"/>
      <c r="T1446" s="192"/>
      <c r="U1446" s="192"/>
      <c r="V1446" s="192"/>
      <c r="W1446" s="192"/>
      <c r="X1446" s="192"/>
      <c r="Y1446" s="192"/>
      <c r="Z1446" s="192"/>
      <c r="AA1446" s="192"/>
    </row>
    <row r="1447" spans="1:27" ht="28.8">
      <c r="A1447" s="192">
        <v>1446</v>
      </c>
      <c r="B1447" s="193">
        <v>200826917</v>
      </c>
      <c r="C1447" s="192">
        <v>4</v>
      </c>
      <c r="D1447" s="193" t="s">
        <v>51</v>
      </c>
      <c r="E1447" s="198">
        <v>45109</v>
      </c>
      <c r="F1447" s="193" t="s">
        <v>4679</v>
      </c>
      <c r="G1447" s="192"/>
      <c r="H1447" s="192"/>
      <c r="I1447" s="192"/>
      <c r="J1447" s="192"/>
      <c r="K1447" s="192"/>
      <c r="L1447" s="192"/>
      <c r="M1447" s="192"/>
      <c r="N1447" s="192"/>
      <c r="O1447" s="192"/>
      <c r="P1447" s="199" t="s">
        <v>4438</v>
      </c>
      <c r="Q1447" s="192"/>
      <c r="R1447" s="192"/>
      <c r="S1447" s="192"/>
      <c r="T1447" s="192"/>
      <c r="U1447" s="192"/>
      <c r="V1447" s="192"/>
      <c r="W1447" s="192"/>
      <c r="X1447" s="192"/>
      <c r="Y1447" s="192"/>
      <c r="Z1447" s="192"/>
      <c r="AA1447" s="192"/>
    </row>
    <row r="1448" spans="1:27" ht="100.8">
      <c r="A1448" s="192">
        <v>1447</v>
      </c>
      <c r="B1448" s="193">
        <v>200884070</v>
      </c>
      <c r="C1448" s="192">
        <v>2</v>
      </c>
      <c r="D1448" s="193" t="s">
        <v>51</v>
      </c>
      <c r="E1448" s="198">
        <v>45109</v>
      </c>
      <c r="F1448" s="193" t="s">
        <v>4679</v>
      </c>
      <c r="G1448" s="192"/>
      <c r="H1448" s="192"/>
      <c r="I1448" s="192"/>
      <c r="J1448" s="192"/>
      <c r="K1448" s="192"/>
      <c r="L1448" s="192"/>
      <c r="M1448" s="192"/>
      <c r="N1448" s="192"/>
      <c r="O1448" s="192"/>
      <c r="P1448" s="199" t="s">
        <v>5657</v>
      </c>
      <c r="Q1448" s="192"/>
      <c r="R1448" s="192"/>
      <c r="S1448" s="192"/>
      <c r="T1448" s="192"/>
      <c r="U1448" s="192"/>
      <c r="V1448" s="192"/>
      <c r="W1448" s="192"/>
      <c r="X1448" s="192"/>
      <c r="Y1448" s="192"/>
      <c r="Z1448" s="192"/>
      <c r="AA1448" s="192"/>
    </row>
    <row r="1449" spans="1:27" ht="28.8">
      <c r="A1449" s="192">
        <v>1448</v>
      </c>
      <c r="B1449" s="193">
        <v>200884070</v>
      </c>
      <c r="C1449" s="192">
        <v>4</v>
      </c>
      <c r="D1449" s="193" t="s">
        <v>51</v>
      </c>
      <c r="E1449" s="198">
        <v>45109</v>
      </c>
      <c r="F1449" s="193" t="s">
        <v>4679</v>
      </c>
      <c r="G1449" s="192"/>
      <c r="H1449" s="192"/>
      <c r="I1449" s="192"/>
      <c r="J1449" s="192"/>
      <c r="K1449" s="192"/>
      <c r="L1449" s="192"/>
      <c r="M1449" s="192"/>
      <c r="N1449" s="192"/>
      <c r="O1449" s="192"/>
      <c r="P1449" s="199" t="s">
        <v>4439</v>
      </c>
      <c r="Q1449" s="192"/>
      <c r="R1449" s="192"/>
      <c r="S1449" s="192"/>
      <c r="T1449" s="192"/>
      <c r="U1449" s="192"/>
      <c r="V1449" s="192"/>
      <c r="W1449" s="192"/>
      <c r="X1449" s="192"/>
      <c r="Y1449" s="192"/>
      <c r="Z1449" s="192"/>
      <c r="AA1449" s="192"/>
    </row>
    <row r="1450" spans="1:27">
      <c r="A1450" s="192">
        <v>1449</v>
      </c>
      <c r="B1450" s="193">
        <v>200884070</v>
      </c>
      <c r="C1450" s="192">
        <v>4</v>
      </c>
      <c r="D1450" s="193" t="s">
        <v>51</v>
      </c>
      <c r="E1450" s="198">
        <v>45109</v>
      </c>
      <c r="F1450" s="193" t="s">
        <v>4679</v>
      </c>
      <c r="G1450" s="192"/>
      <c r="H1450" s="192"/>
      <c r="I1450" s="192"/>
      <c r="J1450" s="192"/>
      <c r="K1450" s="192"/>
      <c r="L1450" s="192"/>
      <c r="M1450" s="192"/>
      <c r="N1450" s="192"/>
      <c r="O1450" s="192"/>
      <c r="P1450" s="199" t="s">
        <v>4440</v>
      </c>
      <c r="Q1450" s="192"/>
      <c r="R1450" s="192"/>
      <c r="S1450" s="192"/>
      <c r="T1450" s="192"/>
      <c r="U1450" s="192"/>
      <c r="V1450" s="192"/>
      <c r="W1450" s="192"/>
      <c r="X1450" s="192"/>
      <c r="Y1450" s="192"/>
      <c r="Z1450" s="192"/>
      <c r="AA1450" s="192"/>
    </row>
    <row r="1451" spans="1:27" ht="57.6">
      <c r="A1451" s="192">
        <v>1450</v>
      </c>
      <c r="B1451" s="193">
        <v>200884523</v>
      </c>
      <c r="C1451" s="192">
        <v>4</v>
      </c>
      <c r="D1451" s="193" t="s">
        <v>51</v>
      </c>
      <c r="E1451" s="198">
        <v>45109</v>
      </c>
      <c r="F1451" s="193" t="s">
        <v>4679</v>
      </c>
      <c r="G1451" s="192"/>
      <c r="H1451" s="192"/>
      <c r="I1451" s="192"/>
      <c r="J1451" s="192"/>
      <c r="K1451" s="192"/>
      <c r="L1451" s="192"/>
      <c r="M1451" s="192"/>
      <c r="N1451" s="192"/>
      <c r="O1451" s="192"/>
      <c r="P1451" s="199" t="s">
        <v>4441</v>
      </c>
      <c r="Q1451" s="192"/>
      <c r="R1451" s="192"/>
      <c r="S1451" s="192"/>
      <c r="T1451" s="192"/>
      <c r="U1451" s="192"/>
      <c r="V1451" s="192"/>
      <c r="W1451" s="192"/>
      <c r="X1451" s="192"/>
      <c r="Y1451" s="192"/>
      <c r="Z1451" s="192"/>
      <c r="AA1451" s="192"/>
    </row>
    <row r="1452" spans="1:27">
      <c r="A1452" s="192">
        <v>1451</v>
      </c>
      <c r="B1452" s="193">
        <v>200884523</v>
      </c>
      <c r="C1452" s="192">
        <v>4</v>
      </c>
      <c r="D1452" s="193" t="s">
        <v>51</v>
      </c>
      <c r="E1452" s="198">
        <v>45109</v>
      </c>
      <c r="F1452" s="193" t="s">
        <v>4679</v>
      </c>
      <c r="G1452" s="192"/>
      <c r="H1452" s="192"/>
      <c r="I1452" s="192"/>
      <c r="J1452" s="192"/>
      <c r="K1452" s="192"/>
      <c r="L1452" s="192"/>
      <c r="M1452" s="192"/>
      <c r="N1452" s="192"/>
      <c r="O1452" s="192"/>
      <c r="P1452" s="199" t="s">
        <v>4442</v>
      </c>
      <c r="Q1452" s="192"/>
      <c r="R1452" s="192"/>
      <c r="S1452" s="192"/>
      <c r="T1452" s="192"/>
      <c r="U1452" s="192"/>
      <c r="V1452" s="192"/>
      <c r="W1452" s="192"/>
      <c r="X1452" s="192"/>
      <c r="Y1452" s="192"/>
      <c r="Z1452" s="192"/>
      <c r="AA1452" s="192"/>
    </row>
    <row r="1453" spans="1:27" ht="129.6">
      <c r="A1453" s="192">
        <v>1452</v>
      </c>
      <c r="B1453" s="193">
        <v>40000154</v>
      </c>
      <c r="C1453" s="192">
        <v>3</v>
      </c>
      <c r="D1453" s="193" t="s">
        <v>56</v>
      </c>
      <c r="E1453" s="198">
        <v>45109</v>
      </c>
      <c r="F1453" s="193" t="s">
        <v>4679</v>
      </c>
      <c r="G1453" s="192"/>
      <c r="H1453" s="192"/>
      <c r="I1453" s="192"/>
      <c r="J1453" s="192"/>
      <c r="K1453" s="192"/>
      <c r="L1453" s="192"/>
      <c r="M1453" s="192"/>
      <c r="N1453" s="192"/>
      <c r="O1453" s="192"/>
      <c r="P1453" s="199" t="s">
        <v>4443</v>
      </c>
      <c r="Q1453" s="192"/>
      <c r="R1453" s="192"/>
      <c r="S1453" s="192"/>
      <c r="T1453" s="192"/>
      <c r="U1453" s="192"/>
      <c r="V1453" s="192"/>
      <c r="W1453" s="192"/>
      <c r="X1453" s="192"/>
      <c r="Y1453" s="192"/>
      <c r="Z1453" s="192"/>
      <c r="AA1453" s="192"/>
    </row>
    <row r="1454" spans="1:27" ht="28.8">
      <c r="A1454" s="192">
        <v>1453</v>
      </c>
      <c r="B1454" s="193">
        <v>40000353</v>
      </c>
      <c r="C1454" s="192">
        <v>4</v>
      </c>
      <c r="D1454" s="193" t="s">
        <v>51</v>
      </c>
      <c r="E1454" s="198">
        <v>45109</v>
      </c>
      <c r="F1454" s="193" t="s">
        <v>4680</v>
      </c>
      <c r="G1454" s="192"/>
      <c r="H1454" s="192"/>
      <c r="I1454" s="192"/>
      <c r="J1454" s="192"/>
      <c r="K1454" s="192"/>
      <c r="L1454" s="192"/>
      <c r="M1454" s="192"/>
      <c r="N1454" s="192"/>
      <c r="O1454" s="192"/>
      <c r="P1454" s="199" t="s">
        <v>5658</v>
      </c>
      <c r="Q1454" s="192"/>
      <c r="R1454" s="192"/>
      <c r="S1454" s="192"/>
      <c r="T1454" s="192"/>
      <c r="U1454" s="192"/>
      <c r="V1454" s="192"/>
      <c r="W1454" s="192"/>
      <c r="X1454" s="192"/>
      <c r="Y1454" s="192"/>
      <c r="Z1454" s="192"/>
      <c r="AA1454" s="192"/>
    </row>
    <row r="1455" spans="1:27" ht="72">
      <c r="A1455" s="192">
        <v>1454</v>
      </c>
      <c r="B1455" s="193">
        <v>40000385</v>
      </c>
      <c r="C1455" s="192">
        <v>5</v>
      </c>
      <c r="D1455" s="193" t="s">
        <v>51</v>
      </c>
      <c r="E1455" s="198">
        <v>45109</v>
      </c>
      <c r="F1455" s="193" t="s">
        <v>4680</v>
      </c>
      <c r="G1455" s="192"/>
      <c r="H1455" s="192"/>
      <c r="I1455" s="192"/>
      <c r="J1455" s="192"/>
      <c r="K1455" s="192"/>
      <c r="L1455" s="192"/>
      <c r="M1455" s="192"/>
      <c r="N1455" s="192"/>
      <c r="O1455" s="192"/>
      <c r="P1455" s="199" t="s">
        <v>4444</v>
      </c>
      <c r="Q1455" s="192"/>
      <c r="R1455" s="192"/>
      <c r="S1455" s="192"/>
      <c r="T1455" s="192"/>
      <c r="U1455" s="192"/>
      <c r="V1455" s="192"/>
      <c r="W1455" s="192"/>
      <c r="X1455" s="192"/>
      <c r="Y1455" s="192"/>
      <c r="Z1455" s="192"/>
      <c r="AA1455" s="192"/>
    </row>
    <row r="1456" spans="1:27">
      <c r="A1456" s="192">
        <v>1455</v>
      </c>
      <c r="B1456" s="193">
        <v>40000388</v>
      </c>
      <c r="C1456" s="192">
        <v>3</v>
      </c>
      <c r="D1456" s="193" t="s">
        <v>56</v>
      </c>
      <c r="E1456" s="198">
        <v>45109</v>
      </c>
      <c r="F1456" s="193" t="s">
        <v>4680</v>
      </c>
      <c r="G1456" s="192"/>
      <c r="H1456" s="192"/>
      <c r="I1456" s="192"/>
      <c r="J1456" s="192"/>
      <c r="K1456" s="192"/>
      <c r="L1456" s="192"/>
      <c r="M1456" s="192"/>
      <c r="N1456" s="192"/>
      <c r="O1456" s="192"/>
      <c r="P1456" s="199" t="s">
        <v>4445</v>
      </c>
      <c r="Q1456" s="192"/>
      <c r="R1456" s="192"/>
      <c r="S1456" s="192"/>
      <c r="T1456" s="192"/>
      <c r="U1456" s="192"/>
      <c r="V1456" s="192"/>
      <c r="W1456" s="192"/>
      <c r="X1456" s="192"/>
      <c r="Y1456" s="192"/>
      <c r="Z1456" s="192"/>
      <c r="AA1456" s="192"/>
    </row>
    <row r="1457" spans="1:27">
      <c r="A1457" s="192">
        <v>1456</v>
      </c>
      <c r="B1457" s="193">
        <v>40000388</v>
      </c>
      <c r="C1457" s="192">
        <v>1</v>
      </c>
      <c r="D1457" s="193" t="s">
        <v>56</v>
      </c>
      <c r="E1457" s="198">
        <v>45109</v>
      </c>
      <c r="F1457" s="193" t="s">
        <v>4680</v>
      </c>
      <c r="G1457" s="192"/>
      <c r="H1457" s="192"/>
      <c r="I1457" s="192"/>
      <c r="J1457" s="192"/>
      <c r="K1457" s="192"/>
      <c r="L1457" s="192"/>
      <c r="M1457" s="192"/>
      <c r="N1457" s="192"/>
      <c r="O1457" s="192"/>
      <c r="P1457" s="199" t="s">
        <v>4446</v>
      </c>
      <c r="Q1457" s="192"/>
      <c r="R1457" s="192"/>
      <c r="S1457" s="192"/>
      <c r="T1457" s="192"/>
      <c r="U1457" s="192"/>
      <c r="V1457" s="192"/>
      <c r="W1457" s="192"/>
      <c r="X1457" s="192"/>
      <c r="Y1457" s="192"/>
      <c r="Z1457" s="192"/>
      <c r="AA1457" s="192"/>
    </row>
    <row r="1458" spans="1:27">
      <c r="A1458" s="192">
        <v>1457</v>
      </c>
      <c r="B1458" s="193">
        <v>40000394</v>
      </c>
      <c r="C1458" s="192">
        <v>3</v>
      </c>
      <c r="D1458" s="193" t="s">
        <v>56</v>
      </c>
      <c r="E1458" s="198">
        <v>45109</v>
      </c>
      <c r="F1458" s="193" t="s">
        <v>4680</v>
      </c>
      <c r="G1458" s="192"/>
      <c r="H1458" s="192"/>
      <c r="I1458" s="192"/>
      <c r="J1458" s="192"/>
      <c r="K1458" s="192"/>
      <c r="L1458" s="192"/>
      <c r="M1458" s="192"/>
      <c r="N1458" s="192"/>
      <c r="O1458" s="192"/>
      <c r="P1458" s="199" t="s">
        <v>4447</v>
      </c>
      <c r="Q1458" s="192"/>
      <c r="R1458" s="192"/>
      <c r="S1458" s="192"/>
      <c r="T1458" s="192"/>
      <c r="U1458" s="192"/>
      <c r="V1458" s="192"/>
      <c r="W1458" s="192"/>
      <c r="X1458" s="192"/>
      <c r="Y1458" s="192"/>
      <c r="Z1458" s="192"/>
      <c r="AA1458" s="192"/>
    </row>
    <row r="1459" spans="1:27">
      <c r="A1459" s="192">
        <v>1458</v>
      </c>
      <c r="B1459" s="193">
        <v>60000075</v>
      </c>
      <c r="C1459" s="192">
        <v>4</v>
      </c>
      <c r="D1459" s="193" t="s">
        <v>51</v>
      </c>
      <c r="E1459" s="198">
        <v>45109</v>
      </c>
      <c r="F1459" s="193" t="s">
        <v>4679</v>
      </c>
      <c r="G1459" s="192"/>
      <c r="H1459" s="192"/>
      <c r="I1459" s="192"/>
      <c r="J1459" s="192"/>
      <c r="K1459" s="192"/>
      <c r="L1459" s="192"/>
      <c r="M1459" s="192"/>
      <c r="N1459" s="192"/>
      <c r="O1459" s="192"/>
      <c r="P1459" s="199" t="s">
        <v>4448</v>
      </c>
      <c r="Q1459" s="192"/>
      <c r="R1459" s="192"/>
      <c r="S1459" s="192"/>
      <c r="T1459" s="192"/>
      <c r="U1459" s="192"/>
      <c r="V1459" s="192"/>
      <c r="W1459" s="192"/>
      <c r="X1459" s="192"/>
      <c r="Y1459" s="192"/>
      <c r="Z1459" s="192"/>
      <c r="AA1459" s="192"/>
    </row>
    <row r="1460" spans="1:27" ht="28.8">
      <c r="A1460" s="192">
        <v>1459</v>
      </c>
      <c r="B1460" s="193">
        <v>61000041</v>
      </c>
      <c r="C1460" s="192">
        <v>2</v>
      </c>
      <c r="D1460" s="193" t="s">
        <v>51</v>
      </c>
      <c r="E1460" s="198">
        <v>45109</v>
      </c>
      <c r="F1460" s="193" t="s">
        <v>4680</v>
      </c>
      <c r="G1460" s="192"/>
      <c r="H1460" s="192"/>
      <c r="I1460" s="192"/>
      <c r="J1460" s="192"/>
      <c r="K1460" s="192"/>
      <c r="L1460" s="192"/>
      <c r="M1460" s="192"/>
      <c r="N1460" s="192"/>
      <c r="O1460" s="192"/>
      <c r="P1460" s="199" t="s">
        <v>4449</v>
      </c>
      <c r="Q1460" s="192"/>
      <c r="R1460" s="192"/>
      <c r="S1460" s="192"/>
      <c r="T1460" s="192"/>
      <c r="U1460" s="192"/>
      <c r="V1460" s="192"/>
      <c r="W1460" s="192"/>
      <c r="X1460" s="192"/>
      <c r="Y1460" s="192"/>
      <c r="Z1460" s="192"/>
      <c r="AA1460" s="192"/>
    </row>
    <row r="1461" spans="1:27">
      <c r="A1461" s="192">
        <v>1460</v>
      </c>
      <c r="B1461" s="193">
        <v>61000041</v>
      </c>
      <c r="C1461" s="192">
        <v>5</v>
      </c>
      <c r="D1461" s="193" t="s">
        <v>56</v>
      </c>
      <c r="E1461" s="198">
        <v>45109</v>
      </c>
      <c r="F1461" s="193" t="s">
        <v>4680</v>
      </c>
      <c r="G1461" s="192"/>
      <c r="H1461" s="192"/>
      <c r="I1461" s="192"/>
      <c r="J1461" s="192"/>
      <c r="K1461" s="192"/>
      <c r="L1461" s="192"/>
      <c r="M1461" s="192"/>
      <c r="N1461" s="192"/>
      <c r="O1461" s="192"/>
      <c r="P1461" s="199" t="s">
        <v>4450</v>
      </c>
      <c r="Q1461" s="192"/>
      <c r="R1461" s="192"/>
      <c r="S1461" s="192"/>
      <c r="T1461" s="192"/>
      <c r="U1461" s="192"/>
      <c r="V1461" s="192"/>
      <c r="W1461" s="192"/>
      <c r="X1461" s="192"/>
      <c r="Y1461" s="192"/>
      <c r="Z1461" s="192"/>
      <c r="AA1461" s="192"/>
    </row>
    <row r="1462" spans="1:27" ht="43.2">
      <c r="A1462" s="192">
        <v>1461</v>
      </c>
      <c r="B1462" s="193">
        <v>71000273</v>
      </c>
      <c r="C1462" s="192">
        <v>5</v>
      </c>
      <c r="D1462" s="193" t="s">
        <v>56</v>
      </c>
      <c r="E1462" s="198">
        <v>45109</v>
      </c>
      <c r="F1462" s="193" t="s">
        <v>4679</v>
      </c>
      <c r="G1462" s="192"/>
      <c r="H1462" s="192"/>
      <c r="I1462" s="192"/>
      <c r="J1462" s="192"/>
      <c r="K1462" s="192"/>
      <c r="L1462" s="192"/>
      <c r="M1462" s="192"/>
      <c r="N1462" s="192"/>
      <c r="O1462" s="192"/>
      <c r="P1462" s="199" t="s">
        <v>4451</v>
      </c>
      <c r="Q1462" s="192"/>
      <c r="R1462" s="192"/>
      <c r="S1462" s="192"/>
      <c r="T1462" s="192"/>
      <c r="U1462" s="192"/>
      <c r="V1462" s="192"/>
      <c r="W1462" s="192"/>
      <c r="X1462" s="192"/>
      <c r="Y1462" s="192"/>
      <c r="Z1462" s="192"/>
      <c r="AA1462" s="192"/>
    </row>
    <row r="1463" spans="1:27">
      <c r="A1463" s="192">
        <v>1462</v>
      </c>
      <c r="B1463" s="193">
        <v>72000095</v>
      </c>
      <c r="C1463" s="192">
        <v>5</v>
      </c>
      <c r="D1463" s="193" t="s">
        <v>56</v>
      </c>
      <c r="E1463" s="198">
        <v>45109</v>
      </c>
      <c r="F1463" s="193" t="s">
        <v>4679</v>
      </c>
      <c r="G1463" s="192"/>
      <c r="H1463" s="192"/>
      <c r="I1463" s="192"/>
      <c r="J1463" s="192"/>
      <c r="K1463" s="192"/>
      <c r="L1463" s="192"/>
      <c r="M1463" s="192"/>
      <c r="N1463" s="192"/>
      <c r="O1463" s="192"/>
      <c r="P1463" s="199" t="s">
        <v>4452</v>
      </c>
      <c r="Q1463" s="192"/>
      <c r="R1463" s="192"/>
      <c r="S1463" s="192"/>
      <c r="T1463" s="192"/>
      <c r="U1463" s="192"/>
      <c r="V1463" s="192"/>
      <c r="W1463" s="192"/>
      <c r="X1463" s="192"/>
      <c r="Y1463" s="192"/>
      <c r="Z1463" s="192"/>
      <c r="AA1463" s="192"/>
    </row>
    <row r="1464" spans="1:27" ht="57.6">
      <c r="A1464" s="192">
        <v>1463</v>
      </c>
      <c r="B1464" s="193">
        <v>72000095</v>
      </c>
      <c r="C1464" s="192">
        <v>5</v>
      </c>
      <c r="D1464" s="193" t="s">
        <v>56</v>
      </c>
      <c r="E1464" s="198">
        <v>45109</v>
      </c>
      <c r="F1464" s="193" t="s">
        <v>4679</v>
      </c>
      <c r="G1464" s="192"/>
      <c r="H1464" s="192"/>
      <c r="I1464" s="192"/>
      <c r="J1464" s="192"/>
      <c r="K1464" s="192"/>
      <c r="L1464" s="192"/>
      <c r="M1464" s="192"/>
      <c r="N1464" s="192"/>
      <c r="O1464" s="192"/>
      <c r="P1464" s="199" t="s">
        <v>4453</v>
      </c>
      <c r="Q1464" s="192"/>
      <c r="R1464" s="192"/>
      <c r="S1464" s="192"/>
      <c r="T1464" s="192"/>
      <c r="U1464" s="192"/>
      <c r="V1464" s="192"/>
      <c r="W1464" s="192"/>
      <c r="X1464" s="192"/>
      <c r="Y1464" s="192"/>
      <c r="Z1464" s="192"/>
      <c r="AA1464" s="192"/>
    </row>
    <row r="1465" spans="1:27">
      <c r="A1465" s="192">
        <v>1464</v>
      </c>
      <c r="B1465" s="193">
        <v>72000131</v>
      </c>
      <c r="C1465" s="192">
        <v>4</v>
      </c>
      <c r="D1465" s="193" t="s">
        <v>56</v>
      </c>
      <c r="E1465" s="198">
        <v>45109</v>
      </c>
      <c r="F1465" s="193" t="s">
        <v>4679</v>
      </c>
      <c r="G1465" s="192"/>
      <c r="H1465" s="192"/>
      <c r="I1465" s="192"/>
      <c r="J1465" s="192"/>
      <c r="K1465" s="192"/>
      <c r="L1465" s="192"/>
      <c r="M1465" s="192"/>
      <c r="N1465" s="192"/>
      <c r="O1465" s="192"/>
      <c r="P1465" s="199" t="s">
        <v>5286</v>
      </c>
      <c r="Q1465" s="192"/>
      <c r="R1465" s="192"/>
      <c r="S1465" s="192"/>
      <c r="T1465" s="192"/>
      <c r="U1465" s="192"/>
      <c r="V1465" s="192"/>
      <c r="W1465" s="192"/>
      <c r="X1465" s="192"/>
      <c r="Y1465" s="192"/>
      <c r="Z1465" s="192"/>
      <c r="AA1465" s="192"/>
    </row>
    <row r="1466" spans="1:27" ht="28.8">
      <c r="A1466" s="192">
        <v>1465</v>
      </c>
      <c r="B1466" s="193">
        <v>11737</v>
      </c>
      <c r="C1466" s="192">
        <v>4</v>
      </c>
      <c r="D1466" s="193" t="s">
        <v>56</v>
      </c>
      <c r="E1466" s="198">
        <v>45110</v>
      </c>
      <c r="F1466" s="193" t="s">
        <v>4679</v>
      </c>
      <c r="G1466" s="192"/>
      <c r="H1466" s="192"/>
      <c r="I1466" s="192"/>
      <c r="J1466" s="192"/>
      <c r="K1466" s="192"/>
      <c r="L1466" s="192"/>
      <c r="M1466" s="192"/>
      <c r="N1466" s="192"/>
      <c r="O1466" s="192"/>
      <c r="P1466" s="199" t="s">
        <v>5287</v>
      </c>
      <c r="Q1466" s="192"/>
      <c r="R1466" s="192"/>
      <c r="S1466" s="192"/>
      <c r="T1466" s="192"/>
      <c r="U1466" s="192"/>
      <c r="V1466" s="192"/>
      <c r="W1466" s="192"/>
      <c r="X1466" s="192"/>
      <c r="Y1466" s="192"/>
      <c r="Z1466" s="192"/>
      <c r="AA1466" s="192"/>
    </row>
    <row r="1467" spans="1:27" ht="43.2">
      <c r="A1467" s="192">
        <v>1466</v>
      </c>
      <c r="B1467" s="193">
        <v>104038377</v>
      </c>
      <c r="C1467" s="192">
        <v>5</v>
      </c>
      <c r="D1467" s="193" t="s">
        <v>51</v>
      </c>
      <c r="E1467" s="198">
        <v>45110</v>
      </c>
      <c r="F1467" s="193" t="s">
        <v>4679</v>
      </c>
      <c r="G1467" s="192"/>
      <c r="H1467" s="192"/>
      <c r="I1467" s="192"/>
      <c r="J1467" s="192"/>
      <c r="K1467" s="192"/>
      <c r="L1467" s="192"/>
      <c r="M1467" s="192"/>
      <c r="N1467" s="192"/>
      <c r="O1467" s="192"/>
      <c r="P1467" s="199" t="s">
        <v>4454</v>
      </c>
      <c r="Q1467" s="192"/>
      <c r="R1467" s="192"/>
      <c r="S1467" s="192"/>
      <c r="T1467" s="192"/>
      <c r="U1467" s="192"/>
      <c r="V1467" s="192"/>
      <c r="W1467" s="192"/>
      <c r="X1467" s="192"/>
      <c r="Y1467" s="192"/>
      <c r="Z1467" s="192"/>
      <c r="AA1467" s="192"/>
    </row>
    <row r="1468" spans="1:27" ht="288">
      <c r="A1468" s="192">
        <v>1467</v>
      </c>
      <c r="B1468" s="193">
        <v>104038377</v>
      </c>
      <c r="C1468" s="192">
        <v>4</v>
      </c>
      <c r="D1468" s="193" t="s">
        <v>56</v>
      </c>
      <c r="E1468" s="198">
        <v>45110</v>
      </c>
      <c r="F1468" s="193" t="s">
        <v>4679</v>
      </c>
      <c r="G1468" s="192"/>
      <c r="H1468" s="192"/>
      <c r="I1468" s="192"/>
      <c r="J1468" s="192"/>
      <c r="K1468" s="192"/>
      <c r="L1468" s="192"/>
      <c r="M1468" s="192"/>
      <c r="N1468" s="192"/>
      <c r="O1468" s="192"/>
      <c r="P1468" s="199" t="s">
        <v>5659</v>
      </c>
      <c r="Q1468" s="192"/>
      <c r="R1468" s="192"/>
      <c r="S1468" s="192"/>
      <c r="T1468" s="192"/>
      <c r="U1468" s="192"/>
      <c r="V1468" s="192"/>
      <c r="W1468" s="192"/>
      <c r="X1468" s="192"/>
      <c r="Y1468" s="192"/>
      <c r="Z1468" s="192"/>
      <c r="AA1468" s="192"/>
    </row>
    <row r="1469" spans="1:27" ht="28.8">
      <c r="A1469" s="192">
        <v>1468</v>
      </c>
      <c r="B1469" s="193">
        <v>114377880</v>
      </c>
      <c r="C1469" s="192">
        <v>1</v>
      </c>
      <c r="D1469" s="193" t="s">
        <v>56</v>
      </c>
      <c r="E1469" s="198">
        <v>45110</v>
      </c>
      <c r="F1469" s="193" t="s">
        <v>4682</v>
      </c>
      <c r="G1469" s="192"/>
      <c r="H1469" s="192"/>
      <c r="I1469" s="192"/>
      <c r="J1469" s="192"/>
      <c r="K1469" s="192"/>
      <c r="L1469" s="192"/>
      <c r="M1469" s="192"/>
      <c r="N1469" s="192"/>
      <c r="O1469" s="192"/>
      <c r="P1469" s="199" t="s">
        <v>4455</v>
      </c>
      <c r="Q1469" s="192"/>
      <c r="R1469" s="192"/>
      <c r="S1469" s="192"/>
      <c r="T1469" s="192"/>
      <c r="U1469" s="192"/>
      <c r="V1469" s="192"/>
      <c r="W1469" s="192"/>
      <c r="X1469" s="192"/>
      <c r="Y1469" s="192"/>
      <c r="Z1469" s="192"/>
      <c r="AA1469" s="192"/>
    </row>
    <row r="1470" spans="1:27" ht="28.8">
      <c r="A1470" s="192">
        <v>1469</v>
      </c>
      <c r="B1470" s="193">
        <v>114377880</v>
      </c>
      <c r="C1470" s="192">
        <v>2</v>
      </c>
      <c r="D1470" s="193" t="s">
        <v>56</v>
      </c>
      <c r="E1470" s="198">
        <v>45110</v>
      </c>
      <c r="F1470" s="193" t="s">
        <v>4682</v>
      </c>
      <c r="G1470" s="192"/>
      <c r="H1470" s="192"/>
      <c r="I1470" s="192"/>
      <c r="J1470" s="192"/>
      <c r="K1470" s="192"/>
      <c r="L1470" s="192"/>
      <c r="M1470" s="192"/>
      <c r="N1470" s="192"/>
      <c r="O1470" s="192"/>
      <c r="P1470" s="199" t="s">
        <v>4456</v>
      </c>
      <c r="Q1470" s="192"/>
      <c r="R1470" s="192"/>
      <c r="S1470" s="192"/>
      <c r="T1470" s="192"/>
      <c r="U1470" s="192"/>
      <c r="V1470" s="192"/>
      <c r="W1470" s="192"/>
      <c r="X1470" s="192"/>
      <c r="Y1470" s="192"/>
      <c r="Z1470" s="192"/>
      <c r="AA1470" s="192"/>
    </row>
    <row r="1471" spans="1:27" ht="43.2">
      <c r="A1471" s="192">
        <v>1470</v>
      </c>
      <c r="B1471" s="193">
        <v>115837510</v>
      </c>
      <c r="C1471" s="192">
        <v>4</v>
      </c>
      <c r="D1471" s="193" t="s">
        <v>51</v>
      </c>
      <c r="E1471" s="198">
        <v>45110</v>
      </c>
      <c r="F1471" s="193" t="s">
        <v>4686</v>
      </c>
      <c r="G1471" s="192"/>
      <c r="H1471" s="192"/>
      <c r="I1471" s="192"/>
      <c r="J1471" s="192"/>
      <c r="K1471" s="192"/>
      <c r="L1471" s="192"/>
      <c r="M1471" s="192"/>
      <c r="N1471" s="192"/>
      <c r="O1471" s="192"/>
      <c r="P1471" s="199" t="s">
        <v>5288</v>
      </c>
      <c r="Q1471" s="192"/>
      <c r="R1471" s="192"/>
      <c r="S1471" s="192"/>
      <c r="T1471" s="192"/>
      <c r="U1471" s="192"/>
      <c r="V1471" s="192"/>
      <c r="W1471" s="192"/>
      <c r="X1471" s="192"/>
      <c r="Y1471" s="192"/>
      <c r="Z1471" s="192"/>
      <c r="AA1471" s="192"/>
    </row>
    <row r="1472" spans="1:27">
      <c r="A1472" s="192">
        <v>1471</v>
      </c>
      <c r="B1472" s="193">
        <v>116003369</v>
      </c>
      <c r="C1472" s="192">
        <v>5</v>
      </c>
      <c r="D1472" s="193" t="s">
        <v>56</v>
      </c>
      <c r="E1472" s="198">
        <v>45110</v>
      </c>
      <c r="F1472" s="193" t="s">
        <v>4679</v>
      </c>
      <c r="G1472" s="192"/>
      <c r="H1472" s="192"/>
      <c r="I1472" s="192"/>
      <c r="J1472" s="192"/>
      <c r="K1472" s="192"/>
      <c r="L1472" s="192"/>
      <c r="M1472" s="192"/>
      <c r="N1472" s="192"/>
      <c r="O1472" s="192"/>
      <c r="P1472" s="199" t="s">
        <v>5289</v>
      </c>
      <c r="Q1472" s="192"/>
      <c r="R1472" s="192"/>
      <c r="S1472" s="192"/>
      <c r="T1472" s="192"/>
      <c r="U1472" s="192"/>
      <c r="V1472" s="192"/>
      <c r="W1472" s="192"/>
      <c r="X1472" s="192"/>
      <c r="Y1472" s="192"/>
      <c r="Z1472" s="192"/>
      <c r="AA1472" s="192"/>
    </row>
    <row r="1473" spans="1:27">
      <c r="A1473" s="192">
        <v>1472</v>
      </c>
      <c r="B1473" s="193">
        <v>116242546</v>
      </c>
      <c r="C1473" s="192">
        <v>4</v>
      </c>
      <c r="D1473" s="193" t="s">
        <v>51</v>
      </c>
      <c r="E1473" s="198">
        <v>45110</v>
      </c>
      <c r="F1473" s="193" t="s">
        <v>4679</v>
      </c>
      <c r="G1473" s="192"/>
      <c r="H1473" s="192"/>
      <c r="I1473" s="192"/>
      <c r="J1473" s="192"/>
      <c r="K1473" s="192"/>
      <c r="L1473" s="192"/>
      <c r="M1473" s="192"/>
      <c r="N1473" s="192"/>
      <c r="O1473" s="192"/>
      <c r="P1473" s="199" t="s">
        <v>4457</v>
      </c>
      <c r="Q1473" s="192"/>
      <c r="R1473" s="192"/>
      <c r="S1473" s="192"/>
      <c r="T1473" s="192"/>
      <c r="U1473" s="192"/>
      <c r="V1473" s="192"/>
      <c r="W1473" s="192"/>
      <c r="X1473" s="192"/>
      <c r="Y1473" s="192"/>
      <c r="Z1473" s="192"/>
      <c r="AA1473" s="192"/>
    </row>
    <row r="1474" spans="1:27" ht="28.8">
      <c r="A1474" s="192">
        <v>1473</v>
      </c>
      <c r="B1474" s="193">
        <v>121800924</v>
      </c>
      <c r="C1474" s="192">
        <v>4</v>
      </c>
      <c r="D1474" s="193" t="s">
        <v>56</v>
      </c>
      <c r="E1474" s="198">
        <v>45110</v>
      </c>
      <c r="F1474" s="193" t="s">
        <v>4679</v>
      </c>
      <c r="G1474" s="192"/>
      <c r="H1474" s="192"/>
      <c r="I1474" s="192"/>
      <c r="J1474" s="192"/>
      <c r="K1474" s="192"/>
      <c r="L1474" s="192"/>
      <c r="M1474" s="192"/>
      <c r="N1474" s="192"/>
      <c r="O1474" s="192"/>
      <c r="P1474" s="199" t="s">
        <v>4458</v>
      </c>
      <c r="Q1474" s="192"/>
      <c r="R1474" s="192"/>
      <c r="S1474" s="192"/>
      <c r="T1474" s="192"/>
      <c r="U1474" s="192"/>
      <c r="V1474" s="192"/>
      <c r="W1474" s="192"/>
      <c r="X1474" s="192"/>
      <c r="Y1474" s="192"/>
      <c r="Z1474" s="192"/>
      <c r="AA1474" s="192"/>
    </row>
    <row r="1475" spans="1:27" ht="57.6">
      <c r="A1475" s="192">
        <v>1474</v>
      </c>
      <c r="B1475" s="193">
        <v>122470909</v>
      </c>
      <c r="C1475" s="192">
        <v>5</v>
      </c>
      <c r="D1475" s="193" t="s">
        <v>56</v>
      </c>
      <c r="E1475" s="198">
        <v>45110</v>
      </c>
      <c r="F1475" s="193" t="s">
        <v>4679</v>
      </c>
      <c r="G1475" s="192"/>
      <c r="H1475" s="192"/>
      <c r="I1475" s="192"/>
      <c r="J1475" s="192"/>
      <c r="K1475" s="192"/>
      <c r="L1475" s="192"/>
      <c r="M1475" s="192"/>
      <c r="N1475" s="192"/>
      <c r="O1475" s="192"/>
      <c r="P1475" s="199" t="s">
        <v>5290</v>
      </c>
      <c r="Q1475" s="192"/>
      <c r="R1475" s="192"/>
      <c r="S1475" s="192"/>
      <c r="T1475" s="192"/>
      <c r="U1475" s="192"/>
      <c r="V1475" s="192"/>
      <c r="W1475" s="192"/>
      <c r="X1475" s="192"/>
      <c r="Y1475" s="192"/>
      <c r="Z1475" s="192"/>
      <c r="AA1475" s="192"/>
    </row>
    <row r="1476" spans="1:27">
      <c r="A1476" s="192">
        <v>1475</v>
      </c>
      <c r="B1476" s="193">
        <v>126954395</v>
      </c>
      <c r="C1476" s="192">
        <v>4</v>
      </c>
      <c r="D1476" s="193" t="s">
        <v>51</v>
      </c>
      <c r="E1476" s="198">
        <v>45110</v>
      </c>
      <c r="F1476" s="193" t="s">
        <v>4680</v>
      </c>
      <c r="G1476" s="192"/>
      <c r="H1476" s="192"/>
      <c r="I1476" s="192"/>
      <c r="J1476" s="192"/>
      <c r="K1476" s="192"/>
      <c r="L1476" s="192"/>
      <c r="M1476" s="192"/>
      <c r="N1476" s="192"/>
      <c r="O1476" s="192"/>
      <c r="P1476" s="199" t="s">
        <v>5291</v>
      </c>
      <c r="Q1476" s="192"/>
      <c r="R1476" s="192"/>
      <c r="S1476" s="192"/>
      <c r="T1476" s="192"/>
      <c r="U1476" s="192"/>
      <c r="V1476" s="192"/>
      <c r="W1476" s="192"/>
      <c r="X1476" s="192"/>
      <c r="Y1476" s="192"/>
      <c r="Z1476" s="192"/>
      <c r="AA1476" s="192"/>
    </row>
    <row r="1477" spans="1:27">
      <c r="A1477" s="192">
        <v>1476</v>
      </c>
      <c r="B1477" s="193">
        <v>130248008</v>
      </c>
      <c r="C1477" s="192">
        <v>1</v>
      </c>
      <c r="D1477" s="193" t="s">
        <v>51</v>
      </c>
      <c r="E1477" s="198">
        <v>45117</v>
      </c>
      <c r="F1477" s="193" t="s">
        <v>4680</v>
      </c>
      <c r="G1477" s="192"/>
      <c r="H1477" s="192"/>
      <c r="I1477" s="192"/>
      <c r="J1477" s="192"/>
      <c r="K1477" s="192"/>
      <c r="L1477" s="192"/>
      <c r="M1477" s="192"/>
      <c r="N1477" s="192"/>
      <c r="O1477" s="192"/>
      <c r="P1477" s="199" t="s">
        <v>4459</v>
      </c>
      <c r="Q1477" s="192"/>
      <c r="R1477" s="192"/>
      <c r="S1477" s="192"/>
      <c r="T1477" s="192"/>
      <c r="U1477" s="192"/>
      <c r="V1477" s="192"/>
      <c r="W1477" s="192"/>
      <c r="X1477" s="192"/>
      <c r="Y1477" s="192"/>
      <c r="Z1477" s="192"/>
      <c r="AA1477" s="192"/>
    </row>
    <row r="1478" spans="1:27" ht="28.8">
      <c r="A1478" s="192">
        <v>1477</v>
      </c>
      <c r="B1478" s="193">
        <v>130767387</v>
      </c>
      <c r="C1478" s="192">
        <v>5</v>
      </c>
      <c r="D1478" s="193" t="s">
        <v>51</v>
      </c>
      <c r="E1478" s="198">
        <v>45117</v>
      </c>
      <c r="F1478" s="193" t="s">
        <v>4680</v>
      </c>
      <c r="G1478" s="192"/>
      <c r="H1478" s="192"/>
      <c r="I1478" s="192"/>
      <c r="J1478" s="192"/>
      <c r="K1478" s="192"/>
      <c r="L1478" s="192"/>
      <c r="M1478" s="192"/>
      <c r="N1478" s="192"/>
      <c r="O1478" s="192"/>
      <c r="P1478" s="199" t="s">
        <v>5660</v>
      </c>
      <c r="Q1478" s="192"/>
      <c r="R1478" s="192"/>
      <c r="S1478" s="192"/>
      <c r="T1478" s="192"/>
      <c r="U1478" s="192"/>
      <c r="V1478" s="192"/>
      <c r="W1478" s="192"/>
      <c r="X1478" s="192"/>
      <c r="Y1478" s="192"/>
      <c r="Z1478" s="192"/>
      <c r="AA1478" s="192"/>
    </row>
    <row r="1479" spans="1:27" ht="57.6">
      <c r="A1479" s="192">
        <v>1478</v>
      </c>
      <c r="B1479" s="193">
        <v>130767387</v>
      </c>
      <c r="C1479" s="192">
        <v>1</v>
      </c>
      <c r="D1479" s="193" t="s">
        <v>56</v>
      </c>
      <c r="E1479" s="198">
        <v>45117</v>
      </c>
      <c r="F1479" s="193" t="s">
        <v>4680</v>
      </c>
      <c r="G1479" s="192"/>
      <c r="H1479" s="192"/>
      <c r="I1479" s="192"/>
      <c r="J1479" s="192"/>
      <c r="K1479" s="192"/>
      <c r="L1479" s="192"/>
      <c r="M1479" s="192"/>
      <c r="N1479" s="192"/>
      <c r="O1479" s="192"/>
      <c r="P1479" s="199" t="s">
        <v>5292</v>
      </c>
      <c r="Q1479" s="192"/>
      <c r="R1479" s="192"/>
      <c r="S1479" s="192"/>
      <c r="T1479" s="192"/>
      <c r="U1479" s="192"/>
      <c r="V1479" s="192"/>
      <c r="W1479" s="192"/>
      <c r="X1479" s="192"/>
      <c r="Y1479" s="192"/>
      <c r="Z1479" s="192"/>
      <c r="AA1479" s="192"/>
    </row>
    <row r="1480" spans="1:27" ht="57.6">
      <c r="A1480" s="192">
        <v>1479</v>
      </c>
      <c r="B1480" s="193">
        <v>132027517</v>
      </c>
      <c r="C1480" s="192">
        <v>3</v>
      </c>
      <c r="D1480" s="193" t="s">
        <v>56</v>
      </c>
      <c r="E1480" s="198">
        <v>45117</v>
      </c>
      <c r="F1480" s="193" t="s">
        <v>4680</v>
      </c>
      <c r="G1480" s="192"/>
      <c r="H1480" s="192"/>
      <c r="I1480" s="192"/>
      <c r="J1480" s="192"/>
      <c r="K1480" s="192"/>
      <c r="L1480" s="192"/>
      <c r="M1480" s="192"/>
      <c r="N1480" s="192"/>
      <c r="O1480" s="192"/>
      <c r="P1480" s="199" t="s">
        <v>4460</v>
      </c>
      <c r="Q1480" s="192"/>
      <c r="R1480" s="192"/>
      <c r="S1480" s="192"/>
      <c r="T1480" s="192"/>
      <c r="U1480" s="192"/>
      <c r="V1480" s="192"/>
      <c r="W1480" s="192"/>
      <c r="X1480" s="192"/>
      <c r="Y1480" s="192"/>
      <c r="Z1480" s="192"/>
      <c r="AA1480" s="192"/>
    </row>
    <row r="1481" spans="1:27" ht="72">
      <c r="A1481" s="192">
        <v>1480</v>
      </c>
      <c r="B1481" s="193">
        <v>132027517</v>
      </c>
      <c r="C1481" s="192">
        <v>3</v>
      </c>
      <c r="D1481" s="193" t="s">
        <v>51</v>
      </c>
      <c r="E1481" s="198">
        <v>45117</v>
      </c>
      <c r="F1481" s="193" t="s">
        <v>4680</v>
      </c>
      <c r="G1481" s="192"/>
      <c r="H1481" s="192"/>
      <c r="I1481" s="192"/>
      <c r="J1481" s="192"/>
      <c r="K1481" s="192"/>
      <c r="L1481" s="192"/>
      <c r="M1481" s="192"/>
      <c r="N1481" s="192"/>
      <c r="O1481" s="192"/>
      <c r="P1481" s="199" t="s">
        <v>5293</v>
      </c>
      <c r="Q1481" s="192"/>
      <c r="R1481" s="192"/>
      <c r="S1481" s="192"/>
      <c r="T1481" s="192"/>
      <c r="U1481" s="192"/>
      <c r="V1481" s="192"/>
      <c r="W1481" s="192"/>
      <c r="X1481" s="192"/>
      <c r="Y1481" s="192"/>
      <c r="Z1481" s="192"/>
      <c r="AA1481" s="192"/>
    </row>
    <row r="1482" spans="1:27" ht="57.6">
      <c r="A1482" s="192">
        <v>1481</v>
      </c>
      <c r="B1482" s="193">
        <v>132098948</v>
      </c>
      <c r="C1482" s="192">
        <v>2</v>
      </c>
      <c r="D1482" s="193" t="s">
        <v>56</v>
      </c>
      <c r="E1482" s="198">
        <v>45117</v>
      </c>
      <c r="F1482" s="193" t="s">
        <v>4680</v>
      </c>
      <c r="G1482" s="192"/>
      <c r="H1482" s="192"/>
      <c r="I1482" s="192"/>
      <c r="J1482" s="192"/>
      <c r="K1482" s="192"/>
      <c r="L1482" s="192"/>
      <c r="M1482" s="192"/>
      <c r="N1482" s="192"/>
      <c r="O1482" s="192"/>
      <c r="P1482" s="199" t="s">
        <v>5294</v>
      </c>
      <c r="Q1482" s="192"/>
      <c r="R1482" s="192"/>
      <c r="S1482" s="192"/>
      <c r="T1482" s="192"/>
      <c r="U1482" s="192"/>
      <c r="V1482" s="192"/>
      <c r="W1482" s="192"/>
      <c r="X1482" s="192"/>
      <c r="Y1482" s="192"/>
      <c r="Z1482" s="192"/>
      <c r="AA1482" s="192"/>
    </row>
    <row r="1483" spans="1:27" ht="28.8">
      <c r="A1483" s="192">
        <v>1482</v>
      </c>
      <c r="B1483" s="193">
        <v>132266313</v>
      </c>
      <c r="C1483" s="192">
        <v>4</v>
      </c>
      <c r="D1483" s="193" t="s">
        <v>56</v>
      </c>
      <c r="E1483" s="198">
        <v>45117</v>
      </c>
      <c r="F1483" s="193" t="s">
        <v>4679</v>
      </c>
      <c r="G1483" s="192"/>
      <c r="H1483" s="192"/>
      <c r="I1483" s="192"/>
      <c r="J1483" s="192"/>
      <c r="K1483" s="192"/>
      <c r="L1483" s="192"/>
      <c r="M1483" s="192"/>
      <c r="N1483" s="192"/>
      <c r="O1483" s="192"/>
      <c r="P1483" s="199" t="s">
        <v>4461</v>
      </c>
      <c r="Q1483" s="192"/>
      <c r="R1483" s="192"/>
      <c r="S1483" s="192"/>
      <c r="T1483" s="192"/>
      <c r="U1483" s="192"/>
      <c r="V1483" s="192"/>
      <c r="W1483" s="192"/>
      <c r="X1483" s="192"/>
      <c r="Y1483" s="192"/>
      <c r="Z1483" s="192"/>
      <c r="AA1483" s="192"/>
    </row>
    <row r="1484" spans="1:27" ht="43.2">
      <c r="A1484" s="192">
        <v>1483</v>
      </c>
      <c r="B1484" s="193">
        <v>132395567</v>
      </c>
      <c r="C1484" s="192">
        <v>1</v>
      </c>
      <c r="D1484" s="193" t="s">
        <v>56</v>
      </c>
      <c r="E1484" s="198">
        <v>45117</v>
      </c>
      <c r="F1484" s="193" t="s">
        <v>4686</v>
      </c>
      <c r="G1484" s="192"/>
      <c r="H1484" s="192"/>
      <c r="I1484" s="192"/>
      <c r="J1484" s="192"/>
      <c r="K1484" s="192"/>
      <c r="L1484" s="192"/>
      <c r="M1484" s="192"/>
      <c r="N1484" s="192"/>
      <c r="O1484" s="192"/>
      <c r="P1484" s="199" t="s">
        <v>5295</v>
      </c>
      <c r="Q1484" s="192"/>
      <c r="R1484" s="192"/>
      <c r="S1484" s="192"/>
      <c r="T1484" s="192"/>
      <c r="U1484" s="192"/>
      <c r="V1484" s="192"/>
      <c r="W1484" s="192"/>
      <c r="X1484" s="192"/>
      <c r="Y1484" s="192"/>
      <c r="Z1484" s="192"/>
      <c r="AA1484" s="192"/>
    </row>
    <row r="1485" spans="1:27" ht="28.8">
      <c r="A1485" s="192">
        <v>1484</v>
      </c>
      <c r="B1485" s="193">
        <v>132395567</v>
      </c>
      <c r="C1485" s="192">
        <v>1</v>
      </c>
      <c r="D1485" s="193" t="s">
        <v>56</v>
      </c>
      <c r="E1485" s="198">
        <v>45117</v>
      </c>
      <c r="F1485" s="193" t="s">
        <v>4686</v>
      </c>
      <c r="G1485" s="192"/>
      <c r="H1485" s="192"/>
      <c r="I1485" s="192"/>
      <c r="J1485" s="192"/>
      <c r="K1485" s="192"/>
      <c r="L1485" s="192"/>
      <c r="M1485" s="192"/>
      <c r="N1485" s="192"/>
      <c r="O1485" s="192"/>
      <c r="P1485" s="199" t="s">
        <v>5296</v>
      </c>
      <c r="Q1485" s="192"/>
      <c r="R1485" s="192"/>
      <c r="S1485" s="192"/>
      <c r="T1485" s="192"/>
      <c r="U1485" s="192"/>
      <c r="V1485" s="192"/>
      <c r="W1485" s="192"/>
      <c r="X1485" s="192"/>
      <c r="Y1485" s="192"/>
      <c r="Z1485" s="192"/>
      <c r="AA1485" s="192"/>
    </row>
    <row r="1486" spans="1:27" ht="28.8">
      <c r="A1486" s="192">
        <v>1485</v>
      </c>
      <c r="B1486" s="193">
        <v>133300764</v>
      </c>
      <c r="C1486" s="192">
        <v>1</v>
      </c>
      <c r="D1486" s="193" t="s">
        <v>56</v>
      </c>
      <c r="E1486" s="198">
        <v>45117</v>
      </c>
      <c r="F1486" s="193" t="s">
        <v>4680</v>
      </c>
      <c r="G1486" s="192"/>
      <c r="H1486" s="192"/>
      <c r="I1486" s="192"/>
      <c r="J1486" s="192"/>
      <c r="K1486" s="192"/>
      <c r="L1486" s="192"/>
      <c r="M1486" s="192"/>
      <c r="N1486" s="192"/>
      <c r="O1486" s="192"/>
      <c r="P1486" s="199" t="s">
        <v>4462</v>
      </c>
      <c r="Q1486" s="192"/>
      <c r="R1486" s="192"/>
      <c r="S1486" s="192"/>
      <c r="T1486" s="192"/>
      <c r="U1486" s="192"/>
      <c r="V1486" s="192"/>
      <c r="W1486" s="192"/>
      <c r="X1486" s="192"/>
      <c r="Y1486" s="192"/>
      <c r="Z1486" s="192"/>
      <c r="AA1486" s="192"/>
    </row>
    <row r="1487" spans="1:27" ht="57.6">
      <c r="A1487" s="192">
        <v>1486</v>
      </c>
      <c r="B1487" s="193">
        <v>134290907</v>
      </c>
      <c r="C1487" s="192">
        <v>2</v>
      </c>
      <c r="D1487" s="193" t="s">
        <v>56</v>
      </c>
      <c r="E1487" s="198">
        <v>45117</v>
      </c>
      <c r="F1487" s="193" t="s">
        <v>4682</v>
      </c>
      <c r="G1487" s="192"/>
      <c r="H1487" s="192"/>
      <c r="I1487" s="192"/>
      <c r="J1487" s="192"/>
      <c r="K1487" s="192"/>
      <c r="L1487" s="192"/>
      <c r="M1487" s="192"/>
      <c r="N1487" s="192"/>
      <c r="O1487" s="192"/>
      <c r="P1487" s="199" t="s">
        <v>5297</v>
      </c>
      <c r="Q1487" s="192"/>
      <c r="R1487" s="192"/>
      <c r="S1487" s="192"/>
      <c r="T1487" s="192"/>
      <c r="U1487" s="192"/>
      <c r="V1487" s="192"/>
      <c r="W1487" s="192"/>
      <c r="X1487" s="192"/>
      <c r="Y1487" s="192"/>
      <c r="Z1487" s="192"/>
      <c r="AA1487" s="192"/>
    </row>
    <row r="1488" spans="1:27" ht="43.2">
      <c r="A1488" s="192">
        <v>1487</v>
      </c>
      <c r="B1488" s="193">
        <v>135339513</v>
      </c>
      <c r="C1488" s="192">
        <v>4</v>
      </c>
      <c r="D1488" s="193" t="s">
        <v>56</v>
      </c>
      <c r="E1488" s="198">
        <v>45117</v>
      </c>
      <c r="F1488" s="193" t="s">
        <v>4681</v>
      </c>
      <c r="G1488" s="192"/>
      <c r="H1488" s="192"/>
      <c r="I1488" s="192"/>
      <c r="J1488" s="192"/>
      <c r="K1488" s="192"/>
      <c r="L1488" s="192"/>
      <c r="M1488" s="192"/>
      <c r="N1488" s="192"/>
      <c r="O1488" s="192"/>
      <c r="P1488" s="199" t="s">
        <v>5298</v>
      </c>
      <c r="Q1488" s="192"/>
      <c r="R1488" s="192"/>
      <c r="S1488" s="192"/>
      <c r="T1488" s="192"/>
      <c r="U1488" s="192"/>
      <c r="V1488" s="192"/>
      <c r="W1488" s="192"/>
      <c r="X1488" s="192"/>
      <c r="Y1488" s="192"/>
      <c r="Z1488" s="192"/>
      <c r="AA1488" s="192"/>
    </row>
    <row r="1489" spans="1:27">
      <c r="A1489" s="192">
        <v>1488</v>
      </c>
      <c r="B1489" s="193">
        <v>135430445</v>
      </c>
      <c r="C1489" s="192">
        <v>5</v>
      </c>
      <c r="D1489" s="193" t="s">
        <v>51</v>
      </c>
      <c r="E1489" s="198">
        <v>45117</v>
      </c>
      <c r="F1489" s="193" t="s">
        <v>4680</v>
      </c>
      <c r="G1489" s="192"/>
      <c r="H1489" s="192"/>
      <c r="I1489" s="192"/>
      <c r="J1489" s="192"/>
      <c r="K1489" s="192"/>
      <c r="L1489" s="192"/>
      <c r="M1489" s="192"/>
      <c r="N1489" s="192"/>
      <c r="O1489" s="192"/>
      <c r="P1489" s="199" t="s">
        <v>4463</v>
      </c>
      <c r="Q1489" s="192"/>
      <c r="R1489" s="192"/>
      <c r="S1489" s="192"/>
      <c r="T1489" s="192"/>
      <c r="U1489" s="192"/>
      <c r="V1489" s="192"/>
      <c r="W1489" s="192"/>
      <c r="X1489" s="192"/>
      <c r="Y1489" s="192"/>
      <c r="Z1489" s="192"/>
      <c r="AA1489" s="192"/>
    </row>
    <row r="1490" spans="1:27">
      <c r="A1490" s="192">
        <v>1489</v>
      </c>
      <c r="B1490" s="193">
        <v>20000352</v>
      </c>
      <c r="C1490" s="192">
        <v>4</v>
      </c>
      <c r="D1490" s="193" t="s">
        <v>51</v>
      </c>
      <c r="E1490" s="198">
        <v>45117</v>
      </c>
      <c r="F1490" s="193" t="s">
        <v>4679</v>
      </c>
      <c r="G1490" s="192"/>
      <c r="H1490" s="192"/>
      <c r="I1490" s="192"/>
      <c r="J1490" s="192"/>
      <c r="K1490" s="192"/>
      <c r="L1490" s="192"/>
      <c r="M1490" s="192"/>
      <c r="N1490" s="192"/>
      <c r="O1490" s="192"/>
      <c r="P1490" s="199" t="s">
        <v>4464</v>
      </c>
      <c r="Q1490" s="192"/>
      <c r="R1490" s="192"/>
      <c r="S1490" s="192"/>
      <c r="T1490" s="192"/>
      <c r="U1490" s="192"/>
      <c r="V1490" s="192"/>
      <c r="W1490" s="192"/>
      <c r="X1490" s="192"/>
      <c r="Y1490" s="192"/>
      <c r="Z1490" s="192"/>
      <c r="AA1490" s="192"/>
    </row>
    <row r="1491" spans="1:27">
      <c r="A1491" s="192">
        <v>1490</v>
      </c>
      <c r="B1491" s="193">
        <v>20000352</v>
      </c>
      <c r="C1491" s="192">
        <v>4</v>
      </c>
      <c r="D1491" s="193" t="s">
        <v>51</v>
      </c>
      <c r="E1491" s="198">
        <v>45117</v>
      </c>
      <c r="F1491" s="193" t="s">
        <v>4679</v>
      </c>
      <c r="G1491" s="192"/>
      <c r="H1491" s="192"/>
      <c r="I1491" s="192"/>
      <c r="J1491" s="192"/>
      <c r="K1491" s="192"/>
      <c r="L1491" s="192"/>
      <c r="M1491" s="192"/>
      <c r="N1491" s="192"/>
      <c r="O1491" s="192"/>
      <c r="P1491" s="199" t="s">
        <v>4465</v>
      </c>
      <c r="Q1491" s="192"/>
      <c r="R1491" s="192"/>
      <c r="S1491" s="192"/>
      <c r="T1491" s="192"/>
      <c r="U1491" s="192"/>
      <c r="V1491" s="192"/>
      <c r="W1491" s="192"/>
      <c r="X1491" s="192"/>
      <c r="Y1491" s="192"/>
      <c r="Z1491" s="192"/>
      <c r="AA1491" s="192"/>
    </row>
    <row r="1492" spans="1:27" ht="28.8">
      <c r="A1492" s="192">
        <v>1491</v>
      </c>
      <c r="B1492" s="193">
        <v>20000352</v>
      </c>
      <c r="C1492" s="192">
        <v>4</v>
      </c>
      <c r="D1492" s="193" t="s">
        <v>51</v>
      </c>
      <c r="E1492" s="198">
        <v>45117</v>
      </c>
      <c r="F1492" s="193" t="s">
        <v>4679</v>
      </c>
      <c r="G1492" s="192"/>
      <c r="H1492" s="192"/>
      <c r="I1492" s="192"/>
      <c r="J1492" s="192"/>
      <c r="K1492" s="192"/>
      <c r="L1492" s="192"/>
      <c r="M1492" s="192"/>
      <c r="N1492" s="192"/>
      <c r="O1492" s="192"/>
      <c r="P1492" s="199" t="s">
        <v>5299</v>
      </c>
      <c r="Q1492" s="192"/>
      <c r="R1492" s="192"/>
      <c r="S1492" s="192"/>
      <c r="T1492" s="192"/>
      <c r="U1492" s="192"/>
      <c r="V1492" s="192"/>
      <c r="W1492" s="192"/>
      <c r="X1492" s="192"/>
      <c r="Y1492" s="192"/>
      <c r="Z1492" s="192"/>
      <c r="AA1492" s="192"/>
    </row>
    <row r="1493" spans="1:27" ht="43.2">
      <c r="A1493" s="192">
        <v>1492</v>
      </c>
      <c r="B1493" s="193">
        <v>20000539</v>
      </c>
      <c r="C1493" s="192">
        <v>5</v>
      </c>
      <c r="D1493" s="193" t="s">
        <v>51</v>
      </c>
      <c r="E1493" s="198">
        <v>45117</v>
      </c>
      <c r="F1493" s="193" t="s">
        <v>4679</v>
      </c>
      <c r="G1493" s="192"/>
      <c r="H1493" s="192"/>
      <c r="I1493" s="192"/>
      <c r="J1493" s="192"/>
      <c r="K1493" s="192"/>
      <c r="L1493" s="192"/>
      <c r="M1493" s="192"/>
      <c r="N1493" s="192"/>
      <c r="O1493" s="192"/>
      <c r="P1493" s="199" t="s">
        <v>5661</v>
      </c>
      <c r="Q1493" s="192"/>
      <c r="R1493" s="192"/>
      <c r="S1493" s="192"/>
      <c r="T1493" s="192"/>
      <c r="U1493" s="192"/>
      <c r="V1493" s="192"/>
      <c r="W1493" s="192"/>
      <c r="X1493" s="192"/>
      <c r="Y1493" s="192"/>
      <c r="Z1493" s="192"/>
      <c r="AA1493" s="192"/>
    </row>
    <row r="1494" spans="1:27" ht="28.8">
      <c r="A1494" s="192">
        <v>1493</v>
      </c>
      <c r="B1494" s="193">
        <v>20000849</v>
      </c>
      <c r="C1494" s="192">
        <v>5</v>
      </c>
      <c r="D1494" s="193" t="s">
        <v>51</v>
      </c>
      <c r="E1494" s="198">
        <v>45117</v>
      </c>
      <c r="F1494" s="193" t="s">
        <v>4679</v>
      </c>
      <c r="G1494" s="192"/>
      <c r="H1494" s="192"/>
      <c r="I1494" s="192"/>
      <c r="J1494" s="192"/>
      <c r="K1494" s="192"/>
      <c r="L1494" s="192"/>
      <c r="M1494" s="192"/>
      <c r="N1494" s="192"/>
      <c r="O1494" s="192"/>
      <c r="P1494" s="199" t="s">
        <v>4466</v>
      </c>
      <c r="Q1494" s="192"/>
      <c r="R1494" s="192"/>
      <c r="S1494" s="192"/>
      <c r="T1494" s="192"/>
      <c r="U1494" s="192"/>
      <c r="V1494" s="192"/>
      <c r="W1494" s="192"/>
      <c r="X1494" s="192"/>
      <c r="Y1494" s="192"/>
      <c r="Z1494" s="192"/>
      <c r="AA1494" s="192"/>
    </row>
    <row r="1495" spans="1:27" ht="57.6">
      <c r="A1495" s="192">
        <v>1494</v>
      </c>
      <c r="B1495" s="193">
        <v>200033657</v>
      </c>
      <c r="C1495" s="192">
        <v>3</v>
      </c>
      <c r="D1495" s="193" t="s">
        <v>56</v>
      </c>
      <c r="E1495" s="198">
        <v>45117</v>
      </c>
      <c r="F1495" s="193" t="s">
        <v>4680</v>
      </c>
      <c r="G1495" s="192"/>
      <c r="H1495" s="192"/>
      <c r="I1495" s="192"/>
      <c r="J1495" s="192"/>
      <c r="K1495" s="192"/>
      <c r="L1495" s="192"/>
      <c r="M1495" s="192"/>
      <c r="N1495" s="192"/>
      <c r="O1495" s="192"/>
      <c r="P1495" s="199" t="s">
        <v>4467</v>
      </c>
      <c r="Q1495" s="192"/>
      <c r="R1495" s="192"/>
      <c r="S1495" s="192"/>
      <c r="T1495" s="192"/>
      <c r="U1495" s="192"/>
      <c r="V1495" s="192"/>
      <c r="W1495" s="192"/>
      <c r="X1495" s="192"/>
      <c r="Y1495" s="192"/>
      <c r="Z1495" s="192"/>
      <c r="AA1495" s="192"/>
    </row>
    <row r="1496" spans="1:27">
      <c r="A1496" s="192">
        <v>1495</v>
      </c>
      <c r="B1496" s="193">
        <v>200053729</v>
      </c>
      <c r="C1496" s="192">
        <v>4</v>
      </c>
      <c r="D1496" s="193" t="s">
        <v>51</v>
      </c>
      <c r="E1496" s="198">
        <v>45117</v>
      </c>
      <c r="F1496" s="193" t="s">
        <v>4687</v>
      </c>
      <c r="G1496" s="192"/>
      <c r="H1496" s="192"/>
      <c r="I1496" s="192"/>
      <c r="J1496" s="192"/>
      <c r="K1496" s="192"/>
      <c r="L1496" s="192"/>
      <c r="M1496" s="192"/>
      <c r="N1496" s="192"/>
      <c r="O1496" s="192"/>
      <c r="P1496" s="199" t="s">
        <v>4468</v>
      </c>
      <c r="Q1496" s="192"/>
      <c r="R1496" s="192"/>
      <c r="S1496" s="192"/>
      <c r="T1496" s="192"/>
      <c r="U1496" s="192"/>
      <c r="V1496" s="192"/>
      <c r="W1496" s="192"/>
      <c r="X1496" s="192"/>
      <c r="Y1496" s="192"/>
      <c r="Z1496" s="192"/>
      <c r="AA1496" s="192"/>
    </row>
    <row r="1497" spans="1:27" ht="43.2">
      <c r="A1497" s="192">
        <v>1496</v>
      </c>
      <c r="B1497" s="193">
        <v>200633758</v>
      </c>
      <c r="C1497" s="192">
        <v>3</v>
      </c>
      <c r="D1497" s="193" t="s">
        <v>56</v>
      </c>
      <c r="E1497" s="198">
        <v>45117</v>
      </c>
      <c r="F1497" s="193" t="s">
        <v>4680</v>
      </c>
      <c r="G1497" s="192"/>
      <c r="H1497" s="192"/>
      <c r="I1497" s="192"/>
      <c r="J1497" s="192"/>
      <c r="K1497" s="192"/>
      <c r="L1497" s="192"/>
      <c r="M1497" s="192"/>
      <c r="N1497" s="192"/>
      <c r="O1497" s="192"/>
      <c r="P1497" s="199" t="s">
        <v>4469</v>
      </c>
      <c r="Q1497" s="192"/>
      <c r="R1497" s="192"/>
      <c r="S1497" s="192"/>
      <c r="T1497" s="192"/>
      <c r="U1497" s="192"/>
      <c r="V1497" s="192"/>
      <c r="W1497" s="192"/>
      <c r="X1497" s="192"/>
      <c r="Y1497" s="192"/>
      <c r="Z1497" s="192"/>
      <c r="AA1497" s="192"/>
    </row>
    <row r="1498" spans="1:27">
      <c r="A1498" s="192">
        <v>1497</v>
      </c>
      <c r="B1498" s="193">
        <v>200633766</v>
      </c>
      <c r="C1498" s="192">
        <v>4</v>
      </c>
      <c r="D1498" s="193" t="s">
        <v>51</v>
      </c>
      <c r="E1498" s="198">
        <v>45117</v>
      </c>
      <c r="F1498" s="193" t="s">
        <v>4680</v>
      </c>
      <c r="G1498" s="192"/>
      <c r="H1498" s="192"/>
      <c r="I1498" s="192"/>
      <c r="J1498" s="192"/>
      <c r="K1498" s="192"/>
      <c r="L1498" s="192"/>
      <c r="M1498" s="192"/>
      <c r="N1498" s="192"/>
      <c r="O1498" s="192"/>
      <c r="P1498" s="199" t="s">
        <v>4470</v>
      </c>
      <c r="Q1498" s="192"/>
      <c r="R1498" s="192"/>
      <c r="S1498" s="192"/>
      <c r="T1498" s="192"/>
      <c r="U1498" s="192"/>
      <c r="V1498" s="192"/>
      <c r="W1498" s="192"/>
      <c r="X1498" s="192"/>
      <c r="Y1498" s="192"/>
      <c r="Z1498" s="192"/>
      <c r="AA1498" s="192"/>
    </row>
    <row r="1499" spans="1:27" ht="57.6">
      <c r="A1499" s="192">
        <v>1498</v>
      </c>
      <c r="B1499" s="193">
        <v>200673140</v>
      </c>
      <c r="C1499" s="192">
        <v>3</v>
      </c>
      <c r="D1499" s="193" t="s">
        <v>56</v>
      </c>
      <c r="E1499" s="198">
        <v>45117</v>
      </c>
      <c r="F1499" s="193" t="s">
        <v>4679</v>
      </c>
      <c r="G1499" s="192"/>
      <c r="H1499" s="192"/>
      <c r="I1499" s="192"/>
      <c r="J1499" s="192"/>
      <c r="K1499" s="192"/>
      <c r="L1499" s="192"/>
      <c r="M1499" s="192"/>
      <c r="N1499" s="192"/>
      <c r="O1499" s="192"/>
      <c r="P1499" s="199" t="s">
        <v>5300</v>
      </c>
      <c r="Q1499" s="192"/>
      <c r="R1499" s="192"/>
      <c r="S1499" s="192"/>
      <c r="T1499" s="192"/>
      <c r="U1499" s="192"/>
      <c r="V1499" s="192"/>
      <c r="W1499" s="192"/>
      <c r="X1499" s="192"/>
      <c r="Y1499" s="192"/>
      <c r="Z1499" s="192"/>
      <c r="AA1499" s="192"/>
    </row>
    <row r="1500" spans="1:27">
      <c r="A1500" s="192">
        <v>1499</v>
      </c>
      <c r="B1500" s="193">
        <v>200673140</v>
      </c>
      <c r="C1500" s="192">
        <v>4</v>
      </c>
      <c r="D1500" s="193" t="s">
        <v>56</v>
      </c>
      <c r="E1500" s="198">
        <v>45117</v>
      </c>
      <c r="F1500" s="193" t="s">
        <v>4679</v>
      </c>
      <c r="G1500" s="192"/>
      <c r="H1500" s="192"/>
      <c r="I1500" s="192"/>
      <c r="J1500" s="192"/>
      <c r="K1500" s="192"/>
      <c r="L1500" s="192"/>
      <c r="M1500" s="192"/>
      <c r="N1500" s="192"/>
      <c r="O1500" s="192"/>
      <c r="P1500" s="199" t="s">
        <v>4471</v>
      </c>
      <c r="Q1500" s="192"/>
      <c r="R1500" s="192"/>
      <c r="S1500" s="192"/>
      <c r="T1500" s="192"/>
      <c r="U1500" s="192"/>
      <c r="V1500" s="192"/>
      <c r="W1500" s="192"/>
      <c r="X1500" s="192"/>
      <c r="Y1500" s="192"/>
      <c r="Z1500" s="192"/>
      <c r="AA1500" s="192"/>
    </row>
    <row r="1501" spans="1:27" ht="43.2">
      <c r="A1501" s="192">
        <v>1500</v>
      </c>
      <c r="B1501" s="193">
        <v>200707145</v>
      </c>
      <c r="C1501" s="192">
        <v>4</v>
      </c>
      <c r="D1501" s="193" t="s">
        <v>51</v>
      </c>
      <c r="E1501" s="198">
        <v>45117</v>
      </c>
      <c r="F1501" s="193" t="s">
        <v>4680</v>
      </c>
      <c r="G1501" s="192"/>
      <c r="H1501" s="192"/>
      <c r="I1501" s="192"/>
      <c r="J1501" s="192"/>
      <c r="K1501" s="192"/>
      <c r="L1501" s="192"/>
      <c r="M1501" s="192"/>
      <c r="N1501" s="192"/>
      <c r="O1501" s="192"/>
      <c r="P1501" s="199" t="s">
        <v>4472</v>
      </c>
      <c r="Q1501" s="192"/>
      <c r="R1501" s="192"/>
      <c r="S1501" s="192"/>
      <c r="T1501" s="192"/>
      <c r="U1501" s="192"/>
      <c r="V1501" s="192"/>
      <c r="W1501" s="192"/>
      <c r="X1501" s="192"/>
      <c r="Y1501" s="192"/>
      <c r="Z1501" s="192"/>
      <c r="AA1501" s="192"/>
    </row>
    <row r="1502" spans="1:27" ht="129.6">
      <c r="A1502" s="192">
        <v>1501</v>
      </c>
      <c r="B1502" s="193">
        <v>200802448</v>
      </c>
      <c r="C1502" s="192">
        <v>3</v>
      </c>
      <c r="D1502" s="193" t="s">
        <v>56</v>
      </c>
      <c r="E1502" s="198">
        <v>45117</v>
      </c>
      <c r="F1502" s="193" t="s">
        <v>4679</v>
      </c>
      <c r="G1502" s="192"/>
      <c r="H1502" s="192"/>
      <c r="I1502" s="192"/>
      <c r="J1502" s="192"/>
      <c r="K1502" s="192"/>
      <c r="L1502" s="192"/>
      <c r="M1502" s="192"/>
      <c r="N1502" s="192"/>
      <c r="O1502" s="192"/>
      <c r="P1502" s="199" t="s">
        <v>5301</v>
      </c>
      <c r="Q1502" s="192"/>
      <c r="R1502" s="192"/>
      <c r="S1502" s="192"/>
      <c r="T1502" s="192"/>
      <c r="U1502" s="192"/>
      <c r="V1502" s="192"/>
      <c r="W1502" s="192"/>
      <c r="X1502" s="192"/>
      <c r="Y1502" s="192"/>
      <c r="Z1502" s="192"/>
      <c r="AA1502" s="192"/>
    </row>
    <row r="1503" spans="1:27" ht="28.8">
      <c r="A1503" s="192">
        <v>1502</v>
      </c>
      <c r="B1503" s="193">
        <v>200802448</v>
      </c>
      <c r="C1503" s="192">
        <v>4</v>
      </c>
      <c r="D1503" s="193" t="s">
        <v>56</v>
      </c>
      <c r="E1503" s="198">
        <v>45117</v>
      </c>
      <c r="F1503" s="193" t="s">
        <v>4679</v>
      </c>
      <c r="G1503" s="192"/>
      <c r="H1503" s="192"/>
      <c r="I1503" s="192"/>
      <c r="J1503" s="192"/>
      <c r="K1503" s="192"/>
      <c r="L1503" s="192"/>
      <c r="M1503" s="192"/>
      <c r="N1503" s="192"/>
      <c r="O1503" s="192"/>
      <c r="P1503" s="199" t="s">
        <v>4473</v>
      </c>
      <c r="Q1503" s="192"/>
      <c r="R1503" s="192"/>
      <c r="S1503" s="192"/>
      <c r="T1503" s="192"/>
      <c r="U1503" s="192"/>
      <c r="V1503" s="192"/>
      <c r="W1503" s="192"/>
      <c r="X1503" s="192"/>
      <c r="Y1503" s="192"/>
      <c r="Z1503" s="192"/>
      <c r="AA1503" s="192"/>
    </row>
    <row r="1504" spans="1:27" ht="28.8">
      <c r="A1504" s="192">
        <v>1503</v>
      </c>
      <c r="B1504" s="193">
        <v>200816842</v>
      </c>
      <c r="C1504" s="192">
        <v>4</v>
      </c>
      <c r="D1504" s="193" t="s">
        <v>51</v>
      </c>
      <c r="E1504" s="198">
        <v>45117</v>
      </c>
      <c r="F1504" s="193" t="s">
        <v>4686</v>
      </c>
      <c r="G1504" s="192"/>
      <c r="H1504" s="192"/>
      <c r="I1504" s="192"/>
      <c r="J1504" s="192"/>
      <c r="K1504" s="192"/>
      <c r="L1504" s="192"/>
      <c r="M1504" s="192"/>
      <c r="N1504" s="192"/>
      <c r="O1504" s="192"/>
      <c r="P1504" s="199" t="s">
        <v>4474</v>
      </c>
      <c r="Q1504" s="192"/>
      <c r="R1504" s="192"/>
      <c r="S1504" s="192"/>
      <c r="T1504" s="192"/>
      <c r="U1504" s="192"/>
      <c r="V1504" s="192"/>
      <c r="W1504" s="192"/>
      <c r="X1504" s="192"/>
      <c r="Y1504" s="192"/>
      <c r="Z1504" s="192"/>
      <c r="AA1504" s="192"/>
    </row>
    <row r="1505" spans="1:27" ht="28.8">
      <c r="A1505" s="192">
        <v>1504</v>
      </c>
      <c r="B1505" s="193">
        <v>33000156</v>
      </c>
      <c r="C1505" s="192">
        <v>3</v>
      </c>
      <c r="D1505" s="193" t="s">
        <v>56</v>
      </c>
      <c r="E1505" s="198">
        <v>45117</v>
      </c>
      <c r="F1505" s="193" t="s">
        <v>4680</v>
      </c>
      <c r="G1505" s="192"/>
      <c r="H1505" s="192"/>
      <c r="I1505" s="192"/>
      <c r="J1505" s="192"/>
      <c r="K1505" s="192"/>
      <c r="L1505" s="192"/>
      <c r="M1505" s="192"/>
      <c r="N1505" s="192"/>
      <c r="O1505" s="192"/>
      <c r="P1505" s="199" t="s">
        <v>5302</v>
      </c>
      <c r="Q1505" s="192"/>
      <c r="R1505" s="192"/>
      <c r="S1505" s="192"/>
      <c r="T1505" s="192"/>
      <c r="U1505" s="192"/>
      <c r="V1505" s="192"/>
      <c r="W1505" s="192"/>
      <c r="X1505" s="192"/>
      <c r="Y1505" s="192"/>
      <c r="Z1505" s="192"/>
      <c r="AA1505" s="192"/>
    </row>
    <row r="1506" spans="1:27" ht="28.8">
      <c r="A1506" s="192">
        <v>1505</v>
      </c>
      <c r="B1506" s="193">
        <v>33000156</v>
      </c>
      <c r="C1506" s="192">
        <v>3</v>
      </c>
      <c r="D1506" s="193" t="s">
        <v>56</v>
      </c>
      <c r="E1506" s="198">
        <v>45117</v>
      </c>
      <c r="F1506" s="193" t="s">
        <v>4680</v>
      </c>
      <c r="G1506" s="192"/>
      <c r="H1506" s="192"/>
      <c r="I1506" s="192"/>
      <c r="J1506" s="192"/>
      <c r="K1506" s="192"/>
      <c r="L1506" s="192"/>
      <c r="M1506" s="192"/>
      <c r="N1506" s="192"/>
      <c r="O1506" s="192"/>
      <c r="P1506" s="199" t="s">
        <v>4475</v>
      </c>
      <c r="Q1506" s="192"/>
      <c r="R1506" s="192"/>
      <c r="S1506" s="192"/>
      <c r="T1506" s="192"/>
      <c r="U1506" s="192"/>
      <c r="V1506" s="192"/>
      <c r="W1506" s="192"/>
      <c r="X1506" s="192"/>
      <c r="Y1506" s="192"/>
      <c r="Z1506" s="192"/>
      <c r="AA1506" s="192"/>
    </row>
    <row r="1507" spans="1:27">
      <c r="A1507" s="192">
        <v>1506</v>
      </c>
      <c r="B1507" s="193">
        <v>33000161</v>
      </c>
      <c r="C1507" s="192">
        <v>2</v>
      </c>
      <c r="D1507" s="193" t="s">
        <v>56</v>
      </c>
      <c r="E1507" s="198">
        <v>45117</v>
      </c>
      <c r="F1507" s="193" t="s">
        <v>4679</v>
      </c>
      <c r="G1507" s="192"/>
      <c r="H1507" s="192"/>
      <c r="I1507" s="192"/>
      <c r="J1507" s="192"/>
      <c r="K1507" s="192"/>
      <c r="L1507" s="192"/>
      <c r="M1507" s="192"/>
      <c r="N1507" s="192"/>
      <c r="O1507" s="192"/>
      <c r="P1507" s="199" t="s">
        <v>4476</v>
      </c>
      <c r="Q1507" s="192"/>
      <c r="R1507" s="192"/>
      <c r="S1507" s="192"/>
      <c r="T1507" s="192"/>
      <c r="U1507" s="192"/>
      <c r="V1507" s="192"/>
      <c r="W1507" s="192"/>
      <c r="X1507" s="192"/>
      <c r="Y1507" s="192"/>
      <c r="Z1507" s="192"/>
      <c r="AA1507" s="192"/>
    </row>
    <row r="1508" spans="1:27" ht="28.8">
      <c r="A1508" s="192">
        <v>1507</v>
      </c>
      <c r="B1508" s="193">
        <v>33000161</v>
      </c>
      <c r="C1508" s="192">
        <v>3</v>
      </c>
      <c r="D1508" s="193" t="s">
        <v>56</v>
      </c>
      <c r="E1508" s="198">
        <v>45117</v>
      </c>
      <c r="F1508" s="193" t="s">
        <v>4679</v>
      </c>
      <c r="G1508" s="192"/>
      <c r="H1508" s="192"/>
      <c r="I1508" s="192"/>
      <c r="J1508" s="192"/>
      <c r="K1508" s="192"/>
      <c r="L1508" s="192"/>
      <c r="M1508" s="192"/>
      <c r="N1508" s="192"/>
      <c r="O1508" s="192"/>
      <c r="P1508" s="199" t="s">
        <v>4477</v>
      </c>
      <c r="Q1508" s="192"/>
      <c r="R1508" s="192"/>
      <c r="S1508" s="192"/>
      <c r="T1508" s="192"/>
      <c r="U1508" s="192"/>
      <c r="V1508" s="192"/>
      <c r="W1508" s="192"/>
      <c r="X1508" s="192"/>
      <c r="Y1508" s="192"/>
      <c r="Z1508" s="192"/>
      <c r="AA1508" s="192"/>
    </row>
    <row r="1509" spans="1:27">
      <c r="A1509" s="192">
        <v>1508</v>
      </c>
      <c r="B1509" s="193">
        <v>33000163</v>
      </c>
      <c r="C1509" s="192">
        <v>5</v>
      </c>
      <c r="D1509" s="193" t="s">
        <v>51</v>
      </c>
      <c r="E1509" s="198">
        <v>45117</v>
      </c>
      <c r="F1509" s="193" t="s">
        <v>4679</v>
      </c>
      <c r="G1509" s="192"/>
      <c r="H1509" s="192"/>
      <c r="I1509" s="192"/>
      <c r="J1509" s="192"/>
      <c r="K1509" s="192"/>
      <c r="L1509" s="192"/>
      <c r="M1509" s="192"/>
      <c r="N1509" s="192"/>
      <c r="O1509" s="192"/>
      <c r="P1509" s="199" t="s">
        <v>4478</v>
      </c>
      <c r="Q1509" s="192"/>
      <c r="R1509" s="192"/>
      <c r="S1509" s="192"/>
      <c r="T1509" s="192"/>
      <c r="U1509" s="192"/>
      <c r="V1509" s="192"/>
      <c r="W1509" s="192"/>
      <c r="X1509" s="192"/>
      <c r="Y1509" s="192"/>
      <c r="Z1509" s="192"/>
      <c r="AA1509" s="192"/>
    </row>
    <row r="1510" spans="1:27" ht="115.2">
      <c r="A1510" s="192">
        <v>1509</v>
      </c>
      <c r="B1510" s="193">
        <v>33000225</v>
      </c>
      <c r="C1510" s="192">
        <v>5</v>
      </c>
      <c r="D1510" s="193" t="s">
        <v>51</v>
      </c>
      <c r="E1510" s="198">
        <v>45117</v>
      </c>
      <c r="F1510" s="193" t="s">
        <v>4680</v>
      </c>
      <c r="G1510" s="192"/>
      <c r="H1510" s="192"/>
      <c r="I1510" s="192"/>
      <c r="J1510" s="192"/>
      <c r="K1510" s="192"/>
      <c r="L1510" s="192"/>
      <c r="M1510" s="192"/>
      <c r="N1510" s="192"/>
      <c r="O1510" s="192"/>
      <c r="P1510" s="199" t="s">
        <v>5303</v>
      </c>
      <c r="Q1510" s="192"/>
      <c r="R1510" s="192"/>
      <c r="S1510" s="192"/>
      <c r="T1510" s="192"/>
      <c r="U1510" s="192"/>
      <c r="V1510" s="192"/>
      <c r="W1510" s="192"/>
      <c r="X1510" s="192"/>
      <c r="Y1510" s="192"/>
      <c r="Z1510" s="192"/>
      <c r="AA1510" s="192"/>
    </row>
    <row r="1511" spans="1:27">
      <c r="A1511" s="192">
        <v>1510</v>
      </c>
      <c r="B1511" s="193">
        <v>40000268</v>
      </c>
      <c r="C1511" s="192">
        <v>1</v>
      </c>
      <c r="D1511" s="193" t="s">
        <v>56</v>
      </c>
      <c r="E1511" s="198">
        <v>45117</v>
      </c>
      <c r="F1511" s="193" t="s">
        <v>4680</v>
      </c>
      <c r="G1511" s="192"/>
      <c r="H1511" s="192"/>
      <c r="I1511" s="192"/>
      <c r="J1511" s="192"/>
      <c r="K1511" s="192"/>
      <c r="L1511" s="192"/>
      <c r="M1511" s="192"/>
      <c r="N1511" s="192"/>
      <c r="O1511" s="192"/>
      <c r="P1511" s="199" t="s">
        <v>5304</v>
      </c>
      <c r="Q1511" s="192"/>
      <c r="R1511" s="192"/>
      <c r="S1511" s="192"/>
      <c r="T1511" s="192"/>
      <c r="U1511" s="192"/>
      <c r="V1511" s="192"/>
      <c r="W1511" s="192"/>
      <c r="X1511" s="192"/>
      <c r="Y1511" s="192"/>
      <c r="Z1511" s="192"/>
      <c r="AA1511" s="192"/>
    </row>
    <row r="1512" spans="1:27">
      <c r="A1512" s="192">
        <v>1511</v>
      </c>
      <c r="B1512" s="193">
        <v>40000382</v>
      </c>
      <c r="C1512" s="192">
        <v>3</v>
      </c>
      <c r="D1512" s="193" t="s">
        <v>56</v>
      </c>
      <c r="E1512" s="198">
        <v>45117</v>
      </c>
      <c r="F1512" s="193" t="s">
        <v>4679</v>
      </c>
      <c r="G1512" s="192"/>
      <c r="H1512" s="192"/>
      <c r="I1512" s="192"/>
      <c r="J1512" s="192"/>
      <c r="K1512" s="192"/>
      <c r="L1512" s="192"/>
      <c r="M1512" s="192"/>
      <c r="N1512" s="192"/>
      <c r="O1512" s="192"/>
      <c r="P1512" s="199" t="s">
        <v>4479</v>
      </c>
      <c r="Q1512" s="192"/>
      <c r="R1512" s="192"/>
      <c r="S1512" s="192"/>
      <c r="T1512" s="192"/>
      <c r="U1512" s="192"/>
      <c r="V1512" s="192"/>
      <c r="W1512" s="192"/>
      <c r="X1512" s="192"/>
      <c r="Y1512" s="192"/>
      <c r="Z1512" s="192"/>
      <c r="AA1512" s="192"/>
    </row>
    <row r="1513" spans="1:27" ht="28.8">
      <c r="A1513" s="192">
        <v>1512</v>
      </c>
      <c r="B1513" s="193">
        <v>40000392</v>
      </c>
      <c r="C1513" s="192">
        <v>3</v>
      </c>
      <c r="D1513" s="193" t="s">
        <v>56</v>
      </c>
      <c r="E1513" s="198">
        <v>45117</v>
      </c>
      <c r="F1513" s="193" t="s">
        <v>4680</v>
      </c>
      <c r="G1513" s="192"/>
      <c r="H1513" s="192"/>
      <c r="I1513" s="192"/>
      <c r="J1513" s="192"/>
      <c r="K1513" s="192"/>
      <c r="L1513" s="192"/>
      <c r="M1513" s="192"/>
      <c r="N1513" s="192"/>
      <c r="O1513" s="192"/>
      <c r="P1513" s="199" t="s">
        <v>4480</v>
      </c>
      <c r="Q1513" s="192"/>
      <c r="R1513" s="192"/>
      <c r="S1513" s="192"/>
      <c r="T1513" s="192"/>
      <c r="U1513" s="192"/>
      <c r="V1513" s="192"/>
      <c r="W1513" s="192"/>
      <c r="X1513" s="192"/>
      <c r="Y1513" s="192"/>
      <c r="Z1513" s="192"/>
      <c r="AA1513" s="192"/>
    </row>
    <row r="1514" spans="1:27" ht="57.6">
      <c r="A1514" s="192">
        <v>1513</v>
      </c>
      <c r="B1514" s="193">
        <v>40000392</v>
      </c>
      <c r="C1514" s="192">
        <v>5</v>
      </c>
      <c r="D1514" s="193" t="s">
        <v>56</v>
      </c>
      <c r="E1514" s="198">
        <v>45117</v>
      </c>
      <c r="F1514" s="193" t="s">
        <v>4680</v>
      </c>
      <c r="G1514" s="192"/>
      <c r="H1514" s="192"/>
      <c r="I1514" s="192"/>
      <c r="J1514" s="192"/>
      <c r="K1514" s="192"/>
      <c r="L1514" s="192"/>
      <c r="M1514" s="192"/>
      <c r="N1514" s="192"/>
      <c r="O1514" s="192"/>
      <c r="P1514" s="199" t="s">
        <v>5305</v>
      </c>
      <c r="Q1514" s="192"/>
      <c r="R1514" s="192"/>
      <c r="S1514" s="192"/>
      <c r="T1514" s="192"/>
      <c r="U1514" s="192"/>
      <c r="V1514" s="192"/>
      <c r="W1514" s="192"/>
      <c r="X1514" s="192"/>
      <c r="Y1514" s="192"/>
      <c r="Z1514" s="192"/>
      <c r="AA1514" s="192"/>
    </row>
    <row r="1515" spans="1:27">
      <c r="A1515" s="192">
        <v>1514</v>
      </c>
      <c r="B1515" s="193">
        <v>60000035</v>
      </c>
      <c r="C1515" s="192">
        <v>4</v>
      </c>
      <c r="D1515" s="193" t="s">
        <v>51</v>
      </c>
      <c r="E1515" s="198">
        <v>45117</v>
      </c>
      <c r="F1515" s="193" t="s">
        <v>4679</v>
      </c>
      <c r="G1515" s="192"/>
      <c r="H1515" s="192"/>
      <c r="I1515" s="192"/>
      <c r="J1515" s="192"/>
      <c r="K1515" s="192"/>
      <c r="L1515" s="192"/>
      <c r="M1515" s="192"/>
      <c r="N1515" s="192"/>
      <c r="O1515" s="192"/>
      <c r="P1515" s="199" t="s">
        <v>4481</v>
      </c>
      <c r="Q1515" s="192"/>
      <c r="R1515" s="192"/>
      <c r="S1515" s="192"/>
      <c r="T1515" s="192"/>
      <c r="U1515" s="192"/>
      <c r="V1515" s="192"/>
      <c r="W1515" s="192"/>
      <c r="X1515" s="192"/>
      <c r="Y1515" s="192"/>
      <c r="Z1515" s="192"/>
      <c r="AA1515" s="192"/>
    </row>
    <row r="1516" spans="1:27">
      <c r="A1516" s="192">
        <v>1515</v>
      </c>
      <c r="B1516" s="193">
        <v>61000028</v>
      </c>
      <c r="C1516" s="192">
        <v>5</v>
      </c>
      <c r="D1516" s="193" t="s">
        <v>56</v>
      </c>
      <c r="E1516" s="198">
        <v>45117</v>
      </c>
      <c r="F1516" s="193" t="s">
        <v>4679</v>
      </c>
      <c r="G1516" s="192"/>
      <c r="H1516" s="192"/>
      <c r="I1516" s="192"/>
      <c r="J1516" s="192"/>
      <c r="K1516" s="192"/>
      <c r="L1516" s="192"/>
      <c r="M1516" s="192"/>
      <c r="N1516" s="192"/>
      <c r="O1516" s="192"/>
      <c r="P1516" s="199" t="s">
        <v>5306</v>
      </c>
      <c r="Q1516" s="192"/>
      <c r="R1516" s="192"/>
      <c r="S1516" s="192"/>
      <c r="T1516" s="192"/>
      <c r="U1516" s="192"/>
      <c r="V1516" s="192"/>
      <c r="W1516" s="192"/>
      <c r="X1516" s="192"/>
      <c r="Y1516" s="192"/>
      <c r="Z1516" s="192"/>
      <c r="AA1516" s="192"/>
    </row>
    <row r="1517" spans="1:27" ht="28.8">
      <c r="A1517" s="192">
        <v>1516</v>
      </c>
      <c r="B1517" s="193">
        <v>61000041</v>
      </c>
      <c r="C1517" s="192">
        <v>1</v>
      </c>
      <c r="D1517" s="193" t="s">
        <v>56</v>
      </c>
      <c r="E1517" s="198">
        <v>45117</v>
      </c>
      <c r="F1517" s="193" t="s">
        <v>4680</v>
      </c>
      <c r="G1517" s="192"/>
      <c r="H1517" s="192"/>
      <c r="I1517" s="192"/>
      <c r="J1517" s="192"/>
      <c r="K1517" s="192"/>
      <c r="L1517" s="192"/>
      <c r="M1517" s="192"/>
      <c r="N1517" s="192"/>
      <c r="O1517" s="192"/>
      <c r="P1517" s="199" t="s">
        <v>4482</v>
      </c>
      <c r="Q1517" s="192"/>
      <c r="R1517" s="192"/>
      <c r="S1517" s="192"/>
      <c r="T1517" s="192"/>
      <c r="U1517" s="192"/>
      <c r="V1517" s="192"/>
      <c r="W1517" s="192"/>
      <c r="X1517" s="192"/>
      <c r="Y1517" s="192"/>
      <c r="Z1517" s="192"/>
      <c r="AA1517" s="192"/>
    </row>
    <row r="1518" spans="1:27" ht="28.8">
      <c r="A1518" s="192">
        <v>1517</v>
      </c>
      <c r="B1518" s="193">
        <v>61000028</v>
      </c>
      <c r="C1518" s="192">
        <v>5</v>
      </c>
      <c r="D1518" s="193" t="s">
        <v>51</v>
      </c>
      <c r="E1518" s="198">
        <v>45117</v>
      </c>
      <c r="F1518" s="193" t="s">
        <v>4679</v>
      </c>
      <c r="G1518" s="192"/>
      <c r="H1518" s="192"/>
      <c r="I1518" s="192"/>
      <c r="J1518" s="192"/>
      <c r="K1518" s="192"/>
      <c r="L1518" s="192"/>
      <c r="M1518" s="192"/>
      <c r="N1518" s="192"/>
      <c r="O1518" s="192"/>
      <c r="P1518" s="199" t="s">
        <v>4483</v>
      </c>
      <c r="Q1518" s="192"/>
      <c r="R1518" s="192"/>
      <c r="S1518" s="192"/>
      <c r="T1518" s="192"/>
      <c r="U1518" s="192"/>
      <c r="V1518" s="192"/>
      <c r="W1518" s="192"/>
      <c r="X1518" s="192"/>
      <c r="Y1518" s="192"/>
      <c r="Z1518" s="192"/>
      <c r="AA1518" s="192"/>
    </row>
    <row r="1519" spans="1:27">
      <c r="A1519" s="192">
        <v>1518</v>
      </c>
      <c r="B1519" s="193">
        <v>61000041</v>
      </c>
      <c r="C1519" s="192">
        <v>1</v>
      </c>
      <c r="D1519" s="193" t="s">
        <v>56</v>
      </c>
      <c r="E1519" s="198">
        <v>45117</v>
      </c>
      <c r="F1519" s="193" t="s">
        <v>4680</v>
      </c>
      <c r="G1519" s="192"/>
      <c r="H1519" s="192"/>
      <c r="I1519" s="192"/>
      <c r="J1519" s="192"/>
      <c r="K1519" s="192"/>
      <c r="L1519" s="192"/>
      <c r="M1519" s="192"/>
      <c r="N1519" s="192"/>
      <c r="O1519" s="192"/>
      <c r="P1519" s="199" t="s">
        <v>5307</v>
      </c>
      <c r="Q1519" s="192"/>
      <c r="R1519" s="192"/>
      <c r="S1519" s="192"/>
      <c r="T1519" s="192"/>
      <c r="U1519" s="192"/>
      <c r="V1519" s="192"/>
      <c r="W1519" s="192"/>
      <c r="X1519" s="192"/>
      <c r="Y1519" s="192"/>
      <c r="Z1519" s="192"/>
      <c r="AA1519" s="192"/>
    </row>
    <row r="1520" spans="1:27" ht="28.8">
      <c r="A1520" s="192">
        <v>1519</v>
      </c>
      <c r="B1520" s="193">
        <v>71000093</v>
      </c>
      <c r="C1520" s="192">
        <v>4</v>
      </c>
      <c r="D1520" s="193" t="s">
        <v>51</v>
      </c>
      <c r="E1520" s="198">
        <v>45117</v>
      </c>
      <c r="F1520" s="193" t="s">
        <v>4679</v>
      </c>
      <c r="G1520" s="192"/>
      <c r="H1520" s="192"/>
      <c r="I1520" s="192"/>
      <c r="J1520" s="192"/>
      <c r="K1520" s="192"/>
      <c r="L1520" s="192"/>
      <c r="M1520" s="192"/>
      <c r="N1520" s="192"/>
      <c r="O1520" s="192"/>
      <c r="P1520" s="199" t="s">
        <v>4484</v>
      </c>
      <c r="Q1520" s="192"/>
      <c r="R1520" s="192"/>
      <c r="S1520" s="192"/>
      <c r="T1520" s="192"/>
      <c r="U1520" s="192"/>
      <c r="V1520" s="192"/>
      <c r="W1520" s="192"/>
      <c r="X1520" s="192"/>
      <c r="Y1520" s="192"/>
      <c r="Z1520" s="192"/>
      <c r="AA1520" s="192"/>
    </row>
    <row r="1521" spans="1:27" ht="28.8">
      <c r="A1521" s="192">
        <v>1520</v>
      </c>
      <c r="B1521" s="193">
        <v>71000349</v>
      </c>
      <c r="C1521" s="192">
        <v>5</v>
      </c>
      <c r="D1521" s="193" t="s">
        <v>56</v>
      </c>
      <c r="E1521" s="198">
        <v>45117</v>
      </c>
      <c r="F1521" s="193" t="s">
        <v>4680</v>
      </c>
      <c r="G1521" s="192"/>
      <c r="H1521" s="192"/>
      <c r="I1521" s="192"/>
      <c r="J1521" s="192"/>
      <c r="K1521" s="192"/>
      <c r="L1521" s="192"/>
      <c r="M1521" s="192"/>
      <c r="N1521" s="192"/>
      <c r="O1521" s="192"/>
      <c r="P1521" s="199" t="s">
        <v>5308</v>
      </c>
      <c r="Q1521" s="192"/>
      <c r="R1521" s="192"/>
      <c r="S1521" s="192"/>
      <c r="T1521" s="192"/>
      <c r="U1521" s="192"/>
      <c r="V1521" s="192"/>
      <c r="W1521" s="192"/>
      <c r="X1521" s="192"/>
      <c r="Y1521" s="192"/>
      <c r="Z1521" s="192"/>
      <c r="AA1521" s="192"/>
    </row>
    <row r="1522" spans="1:27">
      <c r="A1522" s="192">
        <v>1521</v>
      </c>
      <c r="B1522" s="193">
        <v>71000349</v>
      </c>
      <c r="C1522" s="192">
        <v>4</v>
      </c>
      <c r="D1522" s="193" t="s">
        <v>51</v>
      </c>
      <c r="E1522" s="198">
        <v>45117</v>
      </c>
      <c r="F1522" s="193" t="s">
        <v>4680</v>
      </c>
      <c r="G1522" s="192"/>
      <c r="H1522" s="192"/>
      <c r="I1522" s="192"/>
      <c r="J1522" s="192"/>
      <c r="K1522" s="192"/>
      <c r="L1522" s="192"/>
      <c r="M1522" s="192"/>
      <c r="N1522" s="192"/>
      <c r="O1522" s="192"/>
      <c r="P1522" s="199" t="s">
        <v>4485</v>
      </c>
      <c r="Q1522" s="192"/>
      <c r="R1522" s="192"/>
      <c r="S1522" s="192"/>
      <c r="T1522" s="192"/>
      <c r="U1522" s="192"/>
      <c r="V1522" s="192"/>
      <c r="W1522" s="192"/>
      <c r="X1522" s="192"/>
      <c r="Y1522" s="192"/>
      <c r="Z1522" s="192"/>
      <c r="AA1522" s="192"/>
    </row>
    <row r="1523" spans="1:27" ht="28.8">
      <c r="A1523" s="192">
        <v>1522</v>
      </c>
      <c r="B1523" s="193">
        <v>72000000</v>
      </c>
      <c r="C1523" s="192">
        <v>4</v>
      </c>
      <c r="D1523" s="193" t="s">
        <v>51</v>
      </c>
      <c r="E1523" s="198">
        <v>45117</v>
      </c>
      <c r="F1523" s="193" t="s">
        <v>4679</v>
      </c>
      <c r="G1523" s="192"/>
      <c r="H1523" s="192"/>
      <c r="I1523" s="192"/>
      <c r="J1523" s="192"/>
      <c r="K1523" s="192"/>
      <c r="L1523" s="192"/>
      <c r="M1523" s="192"/>
      <c r="N1523" s="192"/>
      <c r="O1523" s="192"/>
      <c r="P1523" s="199" t="s">
        <v>4486</v>
      </c>
      <c r="Q1523" s="192"/>
      <c r="R1523" s="192"/>
      <c r="S1523" s="192"/>
      <c r="T1523" s="192"/>
      <c r="U1523" s="192"/>
      <c r="V1523" s="192"/>
      <c r="W1523" s="192"/>
      <c r="X1523" s="192"/>
      <c r="Y1523" s="192"/>
      <c r="Z1523" s="192"/>
      <c r="AA1523" s="192"/>
    </row>
    <row r="1524" spans="1:27">
      <c r="A1524" s="192">
        <v>1523</v>
      </c>
      <c r="B1524" s="193">
        <v>72000010</v>
      </c>
      <c r="C1524" s="192">
        <v>2</v>
      </c>
      <c r="D1524" s="193" t="s">
        <v>56</v>
      </c>
      <c r="E1524" s="198">
        <v>45117</v>
      </c>
      <c r="F1524" s="193" t="s">
        <v>4679</v>
      </c>
      <c r="G1524" s="192"/>
      <c r="H1524" s="192"/>
      <c r="I1524" s="192"/>
      <c r="J1524" s="192"/>
      <c r="K1524" s="192"/>
      <c r="L1524" s="192"/>
      <c r="M1524" s="192"/>
      <c r="N1524" s="192"/>
      <c r="O1524" s="192"/>
      <c r="P1524" s="199" t="s">
        <v>4487</v>
      </c>
      <c r="Q1524" s="192"/>
      <c r="R1524" s="192"/>
      <c r="S1524" s="192"/>
      <c r="T1524" s="192"/>
      <c r="U1524" s="192"/>
      <c r="V1524" s="192"/>
      <c r="W1524" s="192"/>
      <c r="X1524" s="192"/>
      <c r="Y1524" s="192"/>
      <c r="Z1524" s="192"/>
      <c r="AA1524" s="192"/>
    </row>
    <row r="1525" spans="1:27">
      <c r="A1525" s="192">
        <v>1524</v>
      </c>
      <c r="B1525" s="193">
        <v>72000070</v>
      </c>
      <c r="C1525" s="192">
        <v>5</v>
      </c>
      <c r="D1525" s="193" t="s">
        <v>56</v>
      </c>
      <c r="E1525" s="198">
        <v>45117</v>
      </c>
      <c r="F1525" s="193" t="s">
        <v>4679</v>
      </c>
      <c r="G1525" s="192"/>
      <c r="H1525" s="192"/>
      <c r="I1525" s="192"/>
      <c r="J1525" s="192"/>
      <c r="K1525" s="192"/>
      <c r="L1525" s="192"/>
      <c r="M1525" s="192"/>
      <c r="N1525" s="192"/>
      <c r="O1525" s="192"/>
      <c r="P1525" s="199" t="s">
        <v>4488</v>
      </c>
      <c r="Q1525" s="192"/>
      <c r="R1525" s="192"/>
      <c r="S1525" s="192"/>
      <c r="T1525" s="192"/>
      <c r="U1525" s="192"/>
      <c r="V1525" s="192"/>
      <c r="W1525" s="192"/>
      <c r="X1525" s="192"/>
      <c r="Y1525" s="192"/>
      <c r="Z1525" s="192"/>
      <c r="AA1525" s="192"/>
    </row>
    <row r="1526" spans="1:27">
      <c r="A1526" s="192">
        <v>1525</v>
      </c>
      <c r="B1526" s="193">
        <v>130599426</v>
      </c>
      <c r="C1526" s="192">
        <v>2</v>
      </c>
      <c r="D1526" s="193" t="s">
        <v>56</v>
      </c>
      <c r="E1526" s="198">
        <v>45118</v>
      </c>
      <c r="F1526" s="193" t="s">
        <v>4687</v>
      </c>
      <c r="G1526" s="192"/>
      <c r="H1526" s="192"/>
      <c r="I1526" s="192"/>
      <c r="J1526" s="192"/>
      <c r="K1526" s="192"/>
      <c r="L1526" s="192"/>
      <c r="M1526" s="192"/>
      <c r="N1526" s="192"/>
      <c r="O1526" s="192"/>
      <c r="P1526" s="199" t="s">
        <v>4489</v>
      </c>
      <c r="Q1526" s="192"/>
      <c r="R1526" s="192"/>
      <c r="S1526" s="192"/>
      <c r="T1526" s="192"/>
      <c r="U1526" s="192"/>
      <c r="V1526" s="192"/>
      <c r="W1526" s="192"/>
      <c r="X1526" s="192"/>
      <c r="Y1526" s="192"/>
      <c r="Z1526" s="192"/>
      <c r="AA1526" s="192"/>
    </row>
    <row r="1527" spans="1:27">
      <c r="A1527" s="192">
        <v>1526</v>
      </c>
      <c r="B1527" s="193">
        <v>100896943</v>
      </c>
      <c r="C1527" s="192">
        <v>1</v>
      </c>
      <c r="D1527" s="193" t="s">
        <v>56</v>
      </c>
      <c r="E1527" s="198">
        <v>45118</v>
      </c>
      <c r="F1527" s="193" t="s">
        <v>4679</v>
      </c>
      <c r="G1527" s="192"/>
      <c r="H1527" s="192"/>
      <c r="I1527" s="192"/>
      <c r="J1527" s="192"/>
      <c r="K1527" s="192"/>
      <c r="L1527" s="192"/>
      <c r="M1527" s="192"/>
      <c r="N1527" s="192"/>
      <c r="O1527" s="192"/>
      <c r="P1527" s="199" t="s">
        <v>5309</v>
      </c>
      <c r="Q1527" s="192"/>
      <c r="R1527" s="192"/>
      <c r="S1527" s="192"/>
      <c r="T1527" s="192"/>
      <c r="U1527" s="192"/>
      <c r="V1527" s="192"/>
      <c r="W1527" s="192"/>
      <c r="X1527" s="192"/>
      <c r="Y1527" s="192"/>
      <c r="Z1527" s="192"/>
      <c r="AA1527" s="192"/>
    </row>
    <row r="1528" spans="1:27" ht="72">
      <c r="A1528" s="192">
        <v>1527</v>
      </c>
      <c r="B1528" s="193">
        <v>115837510</v>
      </c>
      <c r="C1528" s="192">
        <v>3</v>
      </c>
      <c r="D1528" s="193" t="s">
        <v>51</v>
      </c>
      <c r="E1528" s="198">
        <v>45118</v>
      </c>
      <c r="F1528" s="193" t="s">
        <v>4686</v>
      </c>
      <c r="G1528" s="192"/>
      <c r="H1528" s="192"/>
      <c r="I1528" s="192"/>
      <c r="J1528" s="192"/>
      <c r="K1528" s="192"/>
      <c r="L1528" s="192"/>
      <c r="M1528" s="192"/>
      <c r="N1528" s="192"/>
      <c r="O1528" s="192"/>
      <c r="P1528" s="199" t="s">
        <v>5310</v>
      </c>
      <c r="Q1528" s="192"/>
      <c r="R1528" s="192"/>
      <c r="S1528" s="192"/>
      <c r="T1528" s="192"/>
      <c r="U1528" s="192"/>
      <c r="V1528" s="192"/>
      <c r="W1528" s="192"/>
      <c r="X1528" s="192"/>
      <c r="Y1528" s="192"/>
      <c r="Z1528" s="192"/>
      <c r="AA1528" s="192"/>
    </row>
    <row r="1529" spans="1:27">
      <c r="A1529" s="192">
        <v>1528</v>
      </c>
      <c r="B1529" s="193">
        <v>118351329</v>
      </c>
      <c r="C1529" s="192">
        <v>5</v>
      </c>
      <c r="D1529" s="193" t="s">
        <v>51</v>
      </c>
      <c r="E1529" s="198">
        <v>45118</v>
      </c>
      <c r="F1529" s="193" t="s">
        <v>4679</v>
      </c>
      <c r="G1529" s="192"/>
      <c r="H1529" s="192"/>
      <c r="I1529" s="192"/>
      <c r="J1529" s="192"/>
      <c r="K1529" s="192"/>
      <c r="L1529" s="192"/>
      <c r="M1529" s="192"/>
      <c r="N1529" s="192"/>
      <c r="O1529" s="192"/>
      <c r="P1529" s="199" t="s">
        <v>4490</v>
      </c>
      <c r="Q1529" s="192"/>
      <c r="R1529" s="192"/>
      <c r="S1529" s="192"/>
      <c r="T1529" s="192"/>
      <c r="U1529" s="192"/>
      <c r="V1529" s="192"/>
      <c r="W1529" s="192"/>
      <c r="X1529" s="192"/>
      <c r="Y1529" s="192"/>
      <c r="Z1529" s="192"/>
      <c r="AA1529" s="192"/>
    </row>
    <row r="1530" spans="1:27" ht="28.8">
      <c r="A1530" s="192">
        <v>1529</v>
      </c>
      <c r="B1530" s="193">
        <v>118351329</v>
      </c>
      <c r="C1530" s="192">
        <v>4</v>
      </c>
      <c r="D1530" s="193" t="s">
        <v>51</v>
      </c>
      <c r="E1530" s="198">
        <v>45118</v>
      </c>
      <c r="F1530" s="193" t="s">
        <v>4679</v>
      </c>
      <c r="G1530" s="192"/>
      <c r="H1530" s="192"/>
      <c r="I1530" s="192"/>
      <c r="J1530" s="192"/>
      <c r="K1530" s="192"/>
      <c r="L1530" s="192"/>
      <c r="M1530" s="192"/>
      <c r="N1530" s="192"/>
      <c r="O1530" s="192"/>
      <c r="P1530" s="199" t="s">
        <v>4491</v>
      </c>
      <c r="Q1530" s="192"/>
      <c r="R1530" s="192"/>
      <c r="S1530" s="192"/>
      <c r="T1530" s="192"/>
      <c r="U1530" s="192"/>
      <c r="V1530" s="192"/>
      <c r="W1530" s="192"/>
      <c r="X1530" s="192"/>
      <c r="Y1530" s="192"/>
      <c r="Z1530" s="192"/>
      <c r="AA1530" s="192"/>
    </row>
    <row r="1531" spans="1:27" ht="28.8">
      <c r="A1531" s="192">
        <v>1530</v>
      </c>
      <c r="B1531" s="193">
        <v>118960707</v>
      </c>
      <c r="C1531" s="192">
        <v>3</v>
      </c>
      <c r="D1531" s="193" t="s">
        <v>56</v>
      </c>
      <c r="E1531" s="198">
        <v>45118</v>
      </c>
      <c r="F1531" s="193" t="s">
        <v>4687</v>
      </c>
      <c r="G1531" s="192"/>
      <c r="H1531" s="192"/>
      <c r="I1531" s="192"/>
      <c r="J1531" s="192"/>
      <c r="K1531" s="192"/>
      <c r="L1531" s="192"/>
      <c r="M1531" s="192"/>
      <c r="N1531" s="192"/>
      <c r="O1531" s="192"/>
      <c r="P1531" s="199" t="s">
        <v>4492</v>
      </c>
      <c r="Q1531" s="192"/>
      <c r="R1531" s="192"/>
      <c r="S1531" s="192"/>
      <c r="T1531" s="192"/>
      <c r="U1531" s="192"/>
      <c r="V1531" s="192"/>
      <c r="W1531" s="192"/>
      <c r="X1531" s="192"/>
      <c r="Y1531" s="192"/>
      <c r="Z1531" s="192"/>
      <c r="AA1531" s="192"/>
    </row>
    <row r="1532" spans="1:27" ht="43.2">
      <c r="A1532" s="192">
        <v>1531</v>
      </c>
      <c r="B1532" s="193">
        <v>119250454</v>
      </c>
      <c r="C1532" s="192">
        <v>3</v>
      </c>
      <c r="D1532" s="193" t="s">
        <v>51</v>
      </c>
      <c r="E1532" s="198">
        <v>45118</v>
      </c>
      <c r="F1532" s="193" t="s">
        <v>4680</v>
      </c>
      <c r="G1532" s="192"/>
      <c r="H1532" s="192"/>
      <c r="I1532" s="192"/>
      <c r="J1532" s="192"/>
      <c r="K1532" s="192"/>
      <c r="L1532" s="192"/>
      <c r="M1532" s="192"/>
      <c r="N1532" s="192"/>
      <c r="O1532" s="192"/>
      <c r="P1532" s="199" t="s">
        <v>4493</v>
      </c>
      <c r="Q1532" s="192"/>
      <c r="R1532" s="192"/>
      <c r="S1532" s="192"/>
      <c r="T1532" s="192"/>
      <c r="U1532" s="192"/>
      <c r="V1532" s="192"/>
      <c r="W1532" s="192"/>
      <c r="X1532" s="192"/>
      <c r="Y1532" s="192"/>
      <c r="Z1532" s="192"/>
      <c r="AA1532" s="192"/>
    </row>
    <row r="1533" spans="1:27" ht="43.2">
      <c r="A1533" s="192">
        <v>1532</v>
      </c>
      <c r="B1533" s="193">
        <v>122470909</v>
      </c>
      <c r="C1533" s="192">
        <v>4</v>
      </c>
      <c r="D1533" s="193" t="s">
        <v>56</v>
      </c>
      <c r="E1533" s="198">
        <v>45118</v>
      </c>
      <c r="F1533" s="193" t="s">
        <v>4679</v>
      </c>
      <c r="G1533" s="192"/>
      <c r="H1533" s="192"/>
      <c r="I1533" s="192"/>
      <c r="J1533" s="192"/>
      <c r="K1533" s="192"/>
      <c r="L1533" s="192"/>
      <c r="M1533" s="192"/>
      <c r="N1533" s="192"/>
      <c r="O1533" s="192"/>
      <c r="P1533" s="199" t="s">
        <v>5311</v>
      </c>
      <c r="Q1533" s="192"/>
      <c r="R1533" s="192"/>
      <c r="S1533" s="192"/>
      <c r="T1533" s="192"/>
      <c r="U1533" s="192"/>
      <c r="V1533" s="192"/>
      <c r="W1533" s="192"/>
      <c r="X1533" s="192"/>
      <c r="Y1533" s="192"/>
      <c r="Z1533" s="192"/>
      <c r="AA1533" s="192"/>
    </row>
    <row r="1534" spans="1:27" ht="57.6">
      <c r="A1534" s="192">
        <v>1533</v>
      </c>
      <c r="B1534" s="193">
        <v>33000156</v>
      </c>
      <c r="C1534" s="192">
        <v>3</v>
      </c>
      <c r="D1534" s="193" t="s">
        <v>51</v>
      </c>
      <c r="E1534" s="198">
        <v>45116</v>
      </c>
      <c r="F1534" s="193" t="s">
        <v>4680</v>
      </c>
      <c r="G1534" s="192"/>
      <c r="H1534" s="192"/>
      <c r="I1534" s="192"/>
      <c r="J1534" s="192"/>
      <c r="K1534" s="192"/>
      <c r="L1534" s="192"/>
      <c r="M1534" s="192"/>
      <c r="N1534" s="192"/>
      <c r="O1534" s="192"/>
      <c r="P1534" s="199" t="s">
        <v>4494</v>
      </c>
      <c r="Q1534" s="192"/>
      <c r="R1534" s="192"/>
      <c r="S1534" s="192"/>
      <c r="T1534" s="192"/>
      <c r="U1534" s="192"/>
      <c r="V1534" s="192"/>
      <c r="W1534" s="192"/>
      <c r="X1534" s="192"/>
      <c r="Y1534" s="192"/>
      <c r="Z1534" s="192"/>
      <c r="AA1534" s="192"/>
    </row>
    <row r="1535" spans="1:27" ht="57.6">
      <c r="A1535" s="192">
        <v>1534</v>
      </c>
      <c r="B1535" s="193">
        <v>33000161</v>
      </c>
      <c r="C1535" s="192">
        <v>3</v>
      </c>
      <c r="D1535" s="193" t="s">
        <v>56</v>
      </c>
      <c r="E1535" s="198">
        <v>45116</v>
      </c>
      <c r="F1535" s="193" t="s">
        <v>4679</v>
      </c>
      <c r="G1535" s="192"/>
      <c r="H1535" s="192"/>
      <c r="I1535" s="192"/>
      <c r="J1535" s="192"/>
      <c r="K1535" s="192"/>
      <c r="L1535" s="192"/>
      <c r="M1535" s="192"/>
      <c r="N1535" s="192"/>
      <c r="O1535" s="192"/>
      <c r="P1535" s="199" t="s">
        <v>4495</v>
      </c>
      <c r="Q1535" s="192"/>
      <c r="R1535" s="192"/>
      <c r="S1535" s="192"/>
      <c r="T1535" s="192"/>
      <c r="U1535" s="192"/>
      <c r="V1535" s="192"/>
      <c r="W1535" s="192"/>
      <c r="X1535" s="192"/>
      <c r="Y1535" s="192"/>
      <c r="Z1535" s="192"/>
      <c r="AA1535" s="192"/>
    </row>
    <row r="1536" spans="1:27">
      <c r="A1536" s="192">
        <v>1535</v>
      </c>
      <c r="B1536" s="193">
        <v>33000163</v>
      </c>
      <c r="C1536" s="192">
        <v>1</v>
      </c>
      <c r="D1536" s="193" t="s">
        <v>56</v>
      </c>
      <c r="E1536" s="198">
        <v>45116</v>
      </c>
      <c r="F1536" s="193" t="s">
        <v>4679</v>
      </c>
      <c r="G1536" s="192"/>
      <c r="H1536" s="192"/>
      <c r="I1536" s="192"/>
      <c r="J1536" s="192"/>
      <c r="K1536" s="192"/>
      <c r="L1536" s="192"/>
      <c r="M1536" s="192"/>
      <c r="N1536" s="192"/>
      <c r="O1536" s="192"/>
      <c r="P1536" s="199" t="s">
        <v>4496</v>
      </c>
      <c r="Q1536" s="192"/>
      <c r="R1536" s="192"/>
      <c r="S1536" s="192"/>
      <c r="T1536" s="192"/>
      <c r="U1536" s="192"/>
      <c r="V1536" s="192"/>
      <c r="W1536" s="192"/>
      <c r="X1536" s="192"/>
      <c r="Y1536" s="192"/>
      <c r="Z1536" s="192"/>
      <c r="AA1536" s="192"/>
    </row>
    <row r="1537" spans="1:27" ht="57.6">
      <c r="A1537" s="192">
        <v>1536</v>
      </c>
      <c r="B1537" s="193">
        <v>33000197</v>
      </c>
      <c r="C1537" s="192">
        <v>5</v>
      </c>
      <c r="D1537" s="193" t="s">
        <v>56</v>
      </c>
      <c r="E1537" s="198">
        <v>45116</v>
      </c>
      <c r="F1537" s="193" t="s">
        <v>4680</v>
      </c>
      <c r="G1537" s="192"/>
      <c r="H1537" s="192"/>
      <c r="I1537" s="192"/>
      <c r="J1537" s="192"/>
      <c r="K1537" s="192"/>
      <c r="L1537" s="192"/>
      <c r="M1537" s="192"/>
      <c r="N1537" s="192"/>
      <c r="O1537" s="192"/>
      <c r="P1537" s="199" t="s">
        <v>4497</v>
      </c>
      <c r="Q1537" s="192"/>
      <c r="R1537" s="192"/>
      <c r="S1537" s="192"/>
      <c r="T1537" s="192"/>
      <c r="U1537" s="192"/>
      <c r="V1537" s="192"/>
      <c r="W1537" s="192"/>
      <c r="X1537" s="192"/>
      <c r="Y1537" s="192"/>
      <c r="Z1537" s="192"/>
      <c r="AA1537" s="192"/>
    </row>
    <row r="1538" spans="1:27" ht="28.8">
      <c r="A1538" s="192">
        <v>1537</v>
      </c>
      <c r="B1538" s="193">
        <v>33000197</v>
      </c>
      <c r="C1538" s="192">
        <v>3</v>
      </c>
      <c r="D1538" s="193" t="s">
        <v>56</v>
      </c>
      <c r="E1538" s="198">
        <v>45116</v>
      </c>
      <c r="F1538" s="193" t="s">
        <v>4680</v>
      </c>
      <c r="G1538" s="192"/>
      <c r="H1538" s="192"/>
      <c r="I1538" s="192"/>
      <c r="J1538" s="192"/>
      <c r="K1538" s="192"/>
      <c r="L1538" s="192"/>
      <c r="M1538" s="192"/>
      <c r="N1538" s="192"/>
      <c r="O1538" s="192"/>
      <c r="P1538" s="199" t="s">
        <v>5312</v>
      </c>
      <c r="Q1538" s="192"/>
      <c r="R1538" s="192"/>
      <c r="S1538" s="192"/>
      <c r="T1538" s="192"/>
      <c r="U1538" s="192"/>
      <c r="V1538" s="192"/>
      <c r="W1538" s="192"/>
      <c r="X1538" s="192"/>
      <c r="Y1538" s="192"/>
      <c r="Z1538" s="192"/>
      <c r="AA1538" s="192"/>
    </row>
    <row r="1539" spans="1:27" ht="28.8">
      <c r="A1539" s="192">
        <v>1538</v>
      </c>
      <c r="B1539" s="193">
        <v>40000382</v>
      </c>
      <c r="C1539" s="192">
        <v>3</v>
      </c>
      <c r="D1539" s="193" t="s">
        <v>56</v>
      </c>
      <c r="E1539" s="198">
        <v>45116</v>
      </c>
      <c r="F1539" s="193" t="s">
        <v>4679</v>
      </c>
      <c r="G1539" s="192"/>
      <c r="H1539" s="192"/>
      <c r="I1539" s="192"/>
      <c r="J1539" s="192"/>
      <c r="K1539" s="192"/>
      <c r="L1539" s="192"/>
      <c r="M1539" s="192"/>
      <c r="N1539" s="192"/>
      <c r="O1539" s="192"/>
      <c r="P1539" s="199" t="s">
        <v>4498</v>
      </c>
      <c r="Q1539" s="192"/>
      <c r="R1539" s="192"/>
      <c r="S1539" s="192"/>
      <c r="T1539" s="192"/>
      <c r="U1539" s="192"/>
      <c r="V1539" s="192"/>
      <c r="W1539" s="192"/>
      <c r="X1539" s="192"/>
      <c r="Y1539" s="192"/>
      <c r="Z1539" s="192"/>
      <c r="AA1539" s="192"/>
    </row>
    <row r="1540" spans="1:27" ht="28.8">
      <c r="A1540" s="192">
        <v>1539</v>
      </c>
      <c r="B1540" s="193">
        <v>40000399</v>
      </c>
      <c r="C1540" s="192">
        <v>4</v>
      </c>
      <c r="D1540" s="193" t="s">
        <v>51</v>
      </c>
      <c r="E1540" s="198">
        <v>45116</v>
      </c>
      <c r="F1540" s="193" t="s">
        <v>4679</v>
      </c>
      <c r="G1540" s="192"/>
      <c r="H1540" s="192"/>
      <c r="I1540" s="192"/>
      <c r="J1540" s="192"/>
      <c r="K1540" s="192"/>
      <c r="L1540" s="192"/>
      <c r="M1540" s="192"/>
      <c r="N1540" s="192"/>
      <c r="O1540" s="192"/>
      <c r="P1540" s="199" t="s">
        <v>4499</v>
      </c>
      <c r="Q1540" s="192"/>
      <c r="R1540" s="192"/>
      <c r="S1540" s="192"/>
      <c r="T1540" s="192"/>
      <c r="U1540" s="192"/>
      <c r="V1540" s="192"/>
      <c r="W1540" s="192"/>
      <c r="X1540" s="192"/>
      <c r="Y1540" s="192"/>
      <c r="Z1540" s="192"/>
      <c r="AA1540" s="192"/>
    </row>
    <row r="1541" spans="1:27" ht="43.2">
      <c r="A1541" s="192">
        <v>1540</v>
      </c>
      <c r="B1541" s="193">
        <v>50000120</v>
      </c>
      <c r="C1541" s="192">
        <v>1</v>
      </c>
      <c r="D1541" s="193" t="s">
        <v>56</v>
      </c>
      <c r="E1541" s="198">
        <v>45116</v>
      </c>
      <c r="F1541" s="193" t="s">
        <v>4683</v>
      </c>
      <c r="G1541" s="192"/>
      <c r="H1541" s="192"/>
      <c r="I1541" s="192"/>
      <c r="J1541" s="192"/>
      <c r="K1541" s="192"/>
      <c r="L1541" s="192"/>
      <c r="M1541" s="192"/>
      <c r="N1541" s="192"/>
      <c r="O1541" s="192"/>
      <c r="P1541" s="199" t="s">
        <v>4500</v>
      </c>
      <c r="Q1541" s="192"/>
      <c r="R1541" s="192"/>
      <c r="S1541" s="192"/>
      <c r="T1541" s="192"/>
      <c r="U1541" s="192"/>
      <c r="V1541" s="192"/>
      <c r="W1541" s="192"/>
      <c r="X1541" s="192"/>
      <c r="Y1541" s="192"/>
      <c r="Z1541" s="192"/>
      <c r="AA1541" s="192"/>
    </row>
    <row r="1542" spans="1:27">
      <c r="A1542" s="192">
        <v>1541</v>
      </c>
      <c r="B1542" s="193">
        <v>71000273</v>
      </c>
      <c r="C1542" s="192">
        <v>4</v>
      </c>
      <c r="D1542" s="193" t="s">
        <v>56</v>
      </c>
      <c r="E1542" s="198">
        <v>45116</v>
      </c>
      <c r="F1542" s="193" t="s">
        <v>4679</v>
      </c>
      <c r="G1542" s="192"/>
      <c r="H1542" s="192"/>
      <c r="I1542" s="192"/>
      <c r="J1542" s="192"/>
      <c r="K1542" s="192"/>
      <c r="L1542" s="192"/>
      <c r="M1542" s="192"/>
      <c r="N1542" s="192"/>
      <c r="O1542" s="192"/>
      <c r="P1542" s="199" t="s">
        <v>4501</v>
      </c>
      <c r="Q1542" s="192"/>
      <c r="R1542" s="192"/>
      <c r="S1542" s="192"/>
      <c r="T1542" s="192"/>
      <c r="U1542" s="192"/>
      <c r="V1542" s="192"/>
      <c r="W1542" s="192"/>
      <c r="X1542" s="192"/>
      <c r="Y1542" s="192"/>
      <c r="Z1542" s="192"/>
      <c r="AA1542" s="192"/>
    </row>
    <row r="1543" spans="1:27" ht="43.2">
      <c r="A1543" s="192">
        <v>1542</v>
      </c>
      <c r="B1543" s="193">
        <v>72000095</v>
      </c>
      <c r="C1543" s="192">
        <v>4</v>
      </c>
      <c r="D1543" s="193" t="s">
        <v>51</v>
      </c>
      <c r="E1543" s="198">
        <v>45116</v>
      </c>
      <c r="F1543" s="193" t="s">
        <v>4679</v>
      </c>
      <c r="G1543" s="192"/>
      <c r="H1543" s="192"/>
      <c r="I1543" s="192"/>
      <c r="J1543" s="192"/>
      <c r="K1543" s="192"/>
      <c r="L1543" s="192"/>
      <c r="M1543" s="192"/>
      <c r="N1543" s="192"/>
      <c r="O1543" s="192"/>
      <c r="P1543" s="199" t="s">
        <v>4502</v>
      </c>
      <c r="Q1543" s="192"/>
      <c r="R1543" s="192"/>
      <c r="S1543" s="192"/>
      <c r="T1543" s="192"/>
      <c r="U1543" s="192"/>
      <c r="V1543" s="192"/>
      <c r="W1543" s="192"/>
      <c r="X1543" s="192"/>
      <c r="Y1543" s="192"/>
      <c r="Z1543" s="192"/>
      <c r="AA1543" s="192"/>
    </row>
    <row r="1544" spans="1:27" ht="72">
      <c r="A1544" s="192">
        <v>1543</v>
      </c>
      <c r="B1544" s="193">
        <v>72000131</v>
      </c>
      <c r="C1544" s="192">
        <v>2</v>
      </c>
      <c r="D1544" s="193" t="s">
        <v>56</v>
      </c>
      <c r="E1544" s="198">
        <v>45116</v>
      </c>
      <c r="F1544" s="193" t="s">
        <v>4679</v>
      </c>
      <c r="G1544" s="192"/>
      <c r="H1544" s="192"/>
      <c r="I1544" s="192"/>
      <c r="J1544" s="192"/>
      <c r="K1544" s="192"/>
      <c r="L1544" s="192"/>
      <c r="M1544" s="192"/>
      <c r="N1544" s="192"/>
      <c r="O1544" s="192"/>
      <c r="P1544" s="199" t="s">
        <v>5313</v>
      </c>
      <c r="Q1544" s="192"/>
      <c r="R1544" s="192"/>
      <c r="S1544" s="192"/>
      <c r="T1544" s="192"/>
      <c r="U1544" s="192"/>
      <c r="V1544" s="192"/>
      <c r="W1544" s="192"/>
      <c r="X1544" s="192"/>
      <c r="Y1544" s="192"/>
      <c r="Z1544" s="192"/>
      <c r="AA1544" s="192"/>
    </row>
    <row r="1545" spans="1:27" ht="86.4">
      <c r="A1545" s="192">
        <v>1544</v>
      </c>
      <c r="B1545" s="193">
        <v>72000131</v>
      </c>
      <c r="C1545" s="192">
        <v>3</v>
      </c>
      <c r="D1545" s="193" t="s">
        <v>56</v>
      </c>
      <c r="E1545" s="198">
        <v>45116</v>
      </c>
      <c r="F1545" s="193" t="s">
        <v>4679</v>
      </c>
      <c r="G1545" s="192"/>
      <c r="H1545" s="192"/>
      <c r="I1545" s="192"/>
      <c r="J1545" s="192"/>
      <c r="K1545" s="192"/>
      <c r="L1545" s="192"/>
      <c r="M1545" s="192"/>
      <c r="N1545" s="192"/>
      <c r="O1545" s="192"/>
      <c r="P1545" s="199" t="s">
        <v>4503</v>
      </c>
      <c r="Q1545" s="192"/>
      <c r="R1545" s="192"/>
      <c r="S1545" s="192"/>
      <c r="T1545" s="192"/>
      <c r="U1545" s="192"/>
      <c r="V1545" s="192"/>
      <c r="W1545" s="192"/>
      <c r="X1545" s="192"/>
      <c r="Y1545" s="192"/>
      <c r="Z1545" s="192"/>
      <c r="AA1545" s="192"/>
    </row>
    <row r="1546" spans="1:27" ht="43.2">
      <c r="A1546" s="192">
        <v>1545</v>
      </c>
      <c r="B1546" s="193">
        <v>72000180</v>
      </c>
      <c r="C1546" s="192">
        <v>4</v>
      </c>
      <c r="D1546" s="193" t="s">
        <v>51</v>
      </c>
      <c r="E1546" s="198">
        <v>45116</v>
      </c>
      <c r="F1546" s="193" t="s">
        <v>4680</v>
      </c>
      <c r="G1546" s="192"/>
      <c r="H1546" s="192"/>
      <c r="I1546" s="192"/>
      <c r="J1546" s="192"/>
      <c r="K1546" s="192"/>
      <c r="L1546" s="192"/>
      <c r="M1546" s="192"/>
      <c r="N1546" s="192"/>
      <c r="O1546" s="192"/>
      <c r="P1546" s="199" t="s">
        <v>5314</v>
      </c>
      <c r="Q1546" s="192"/>
      <c r="R1546" s="192"/>
      <c r="S1546" s="192"/>
      <c r="T1546" s="192"/>
      <c r="U1546" s="192"/>
      <c r="V1546" s="192"/>
      <c r="W1546" s="192"/>
      <c r="X1546" s="192"/>
      <c r="Y1546" s="192"/>
      <c r="Z1546" s="192"/>
      <c r="AA1546" s="192"/>
    </row>
    <row r="1547" spans="1:27" ht="28.8">
      <c r="A1547" s="192">
        <v>1546</v>
      </c>
      <c r="B1547" s="193">
        <v>72000180</v>
      </c>
      <c r="C1547" s="192">
        <v>4</v>
      </c>
      <c r="D1547" s="193" t="s">
        <v>56</v>
      </c>
      <c r="E1547" s="198">
        <v>45116</v>
      </c>
      <c r="F1547" s="193" t="s">
        <v>4680</v>
      </c>
      <c r="G1547" s="192"/>
      <c r="H1547" s="192"/>
      <c r="I1547" s="192"/>
      <c r="J1547" s="192"/>
      <c r="K1547" s="192"/>
      <c r="L1547" s="192"/>
      <c r="M1547" s="192"/>
      <c r="N1547" s="192"/>
      <c r="O1547" s="192"/>
      <c r="P1547" s="199" t="s">
        <v>4504</v>
      </c>
      <c r="Q1547" s="192"/>
      <c r="R1547" s="192"/>
      <c r="S1547" s="192"/>
      <c r="T1547" s="192"/>
      <c r="U1547" s="192"/>
      <c r="V1547" s="192"/>
      <c r="W1547" s="192"/>
      <c r="X1547" s="192"/>
      <c r="Y1547" s="192"/>
      <c r="Z1547" s="192"/>
      <c r="AA1547" s="192"/>
    </row>
    <row r="1548" spans="1:27">
      <c r="A1548" s="192">
        <v>1547</v>
      </c>
      <c r="B1548" s="193">
        <v>99999972</v>
      </c>
      <c r="C1548" s="192">
        <v>5</v>
      </c>
      <c r="D1548" s="193" t="s">
        <v>56</v>
      </c>
      <c r="E1548" s="198">
        <v>45116</v>
      </c>
      <c r="F1548" s="193" t="s">
        <v>4679</v>
      </c>
      <c r="G1548" s="192"/>
      <c r="H1548" s="192"/>
      <c r="I1548" s="192"/>
      <c r="J1548" s="192"/>
      <c r="K1548" s="192"/>
      <c r="L1548" s="192"/>
      <c r="M1548" s="192"/>
      <c r="N1548" s="192"/>
      <c r="O1548" s="192"/>
      <c r="P1548" s="199" t="s">
        <v>4505</v>
      </c>
      <c r="Q1548" s="192"/>
      <c r="R1548" s="192"/>
      <c r="S1548" s="192"/>
      <c r="T1548" s="192"/>
      <c r="U1548" s="192"/>
      <c r="V1548" s="192"/>
      <c r="W1548" s="192"/>
      <c r="X1548" s="192"/>
      <c r="Y1548" s="192"/>
      <c r="Z1548" s="192"/>
      <c r="AA1548" s="192"/>
    </row>
    <row r="1549" spans="1:27">
      <c r="A1549" s="192">
        <v>1548</v>
      </c>
      <c r="B1549" s="193">
        <v>99999972</v>
      </c>
      <c r="C1549" s="192">
        <v>4</v>
      </c>
      <c r="D1549" s="193" t="s">
        <v>56</v>
      </c>
      <c r="E1549" s="198">
        <v>45116</v>
      </c>
      <c r="F1549" s="193" t="s">
        <v>4679</v>
      </c>
      <c r="G1549" s="192"/>
      <c r="H1549" s="192"/>
      <c r="I1549" s="192"/>
      <c r="J1549" s="192"/>
      <c r="K1549" s="192"/>
      <c r="L1549" s="192"/>
      <c r="M1549" s="192"/>
      <c r="N1549" s="192"/>
      <c r="O1549" s="192"/>
      <c r="P1549" s="199" t="s">
        <v>4506</v>
      </c>
      <c r="Q1549" s="192"/>
      <c r="R1549" s="192"/>
      <c r="S1549" s="192"/>
      <c r="T1549" s="192"/>
      <c r="U1549" s="192"/>
      <c r="V1549" s="192"/>
      <c r="W1549" s="192"/>
      <c r="X1549" s="192"/>
      <c r="Y1549" s="192"/>
      <c r="Z1549" s="192"/>
      <c r="AA1549" s="192"/>
    </row>
    <row r="1550" spans="1:27">
      <c r="A1550" s="192">
        <v>1549</v>
      </c>
      <c r="B1550" s="193">
        <v>11712</v>
      </c>
      <c r="C1550" s="192">
        <v>5</v>
      </c>
      <c r="D1550" s="193" t="s">
        <v>51</v>
      </c>
      <c r="E1550" s="198">
        <v>45116</v>
      </c>
      <c r="F1550" s="193" t="s">
        <v>4679</v>
      </c>
      <c r="G1550" s="192"/>
      <c r="H1550" s="192"/>
      <c r="I1550" s="192"/>
      <c r="J1550" s="192"/>
      <c r="K1550" s="192"/>
      <c r="L1550" s="192"/>
      <c r="M1550" s="192"/>
      <c r="N1550" s="192"/>
      <c r="O1550" s="192"/>
      <c r="P1550" s="199" t="s">
        <v>4507</v>
      </c>
      <c r="Q1550" s="192"/>
      <c r="R1550" s="192"/>
      <c r="S1550" s="192"/>
      <c r="T1550" s="192"/>
      <c r="U1550" s="192"/>
      <c r="V1550" s="192"/>
      <c r="W1550" s="192"/>
      <c r="X1550" s="192"/>
      <c r="Y1550" s="192"/>
      <c r="Z1550" s="192"/>
      <c r="AA1550" s="192"/>
    </row>
    <row r="1551" spans="1:27">
      <c r="A1551" s="192">
        <v>1550</v>
      </c>
      <c r="B1551" s="193">
        <v>11717</v>
      </c>
      <c r="C1551" s="192">
        <v>4</v>
      </c>
      <c r="D1551" s="193" t="s">
        <v>56</v>
      </c>
      <c r="E1551" s="198">
        <v>45116</v>
      </c>
      <c r="F1551" s="193" t="s">
        <v>4679</v>
      </c>
      <c r="G1551" s="192"/>
      <c r="H1551" s="192"/>
      <c r="I1551" s="192"/>
      <c r="J1551" s="192"/>
      <c r="K1551" s="192"/>
      <c r="L1551" s="192"/>
      <c r="M1551" s="192"/>
      <c r="N1551" s="192"/>
      <c r="O1551" s="192"/>
      <c r="P1551" s="199" t="s">
        <v>4508</v>
      </c>
      <c r="Q1551" s="192"/>
      <c r="R1551" s="192"/>
      <c r="S1551" s="192"/>
      <c r="T1551" s="192"/>
      <c r="U1551" s="192"/>
      <c r="V1551" s="192"/>
      <c r="W1551" s="192"/>
      <c r="X1551" s="192"/>
      <c r="Y1551" s="192"/>
      <c r="Z1551" s="192"/>
      <c r="AA1551" s="192"/>
    </row>
    <row r="1552" spans="1:27">
      <c r="A1552" s="192">
        <v>1551</v>
      </c>
      <c r="B1552" s="193">
        <v>11732</v>
      </c>
      <c r="C1552" s="192">
        <v>2</v>
      </c>
      <c r="D1552" s="193" t="s">
        <v>51</v>
      </c>
      <c r="E1552" s="198">
        <v>45116</v>
      </c>
      <c r="F1552" s="193" t="s">
        <v>4679</v>
      </c>
      <c r="G1552" s="192"/>
      <c r="H1552" s="192"/>
      <c r="I1552" s="192"/>
      <c r="J1552" s="192"/>
      <c r="K1552" s="192"/>
      <c r="L1552" s="192"/>
      <c r="M1552" s="192"/>
      <c r="N1552" s="192"/>
      <c r="O1552" s="192"/>
      <c r="P1552" s="199" t="s">
        <v>4509</v>
      </c>
      <c r="Q1552" s="192"/>
      <c r="R1552" s="192"/>
      <c r="S1552" s="192"/>
      <c r="T1552" s="192"/>
      <c r="U1552" s="192"/>
      <c r="V1552" s="192"/>
      <c r="W1552" s="192"/>
      <c r="X1552" s="192"/>
      <c r="Y1552" s="192"/>
      <c r="Z1552" s="192"/>
      <c r="AA1552" s="192"/>
    </row>
    <row r="1553" spans="1:27" ht="28.8">
      <c r="A1553" s="192">
        <v>1552</v>
      </c>
      <c r="B1553" s="193">
        <v>104039144</v>
      </c>
      <c r="C1553" s="192">
        <v>1</v>
      </c>
      <c r="D1553" s="193" t="s">
        <v>56</v>
      </c>
      <c r="E1553" s="198">
        <v>45116</v>
      </c>
      <c r="F1553" s="193" t="s">
        <v>4682</v>
      </c>
      <c r="G1553" s="192"/>
      <c r="H1553" s="192"/>
      <c r="I1553" s="192"/>
      <c r="J1553" s="192"/>
      <c r="K1553" s="192"/>
      <c r="L1553" s="192"/>
      <c r="M1553" s="192"/>
      <c r="N1553" s="192"/>
      <c r="O1553" s="192"/>
      <c r="P1553" s="199" t="s">
        <v>4510</v>
      </c>
      <c r="Q1553" s="192"/>
      <c r="R1553" s="192"/>
      <c r="S1553" s="192"/>
      <c r="T1553" s="192"/>
      <c r="U1553" s="192"/>
      <c r="V1553" s="192"/>
      <c r="W1553" s="192"/>
      <c r="X1553" s="192"/>
      <c r="Y1553" s="192"/>
      <c r="Z1553" s="192"/>
      <c r="AA1553" s="192"/>
    </row>
    <row r="1554" spans="1:27" ht="43.2">
      <c r="A1554" s="192">
        <v>1553</v>
      </c>
      <c r="B1554" s="193">
        <v>117434118</v>
      </c>
      <c r="C1554" s="192">
        <v>3</v>
      </c>
      <c r="D1554" s="193" t="s">
        <v>56</v>
      </c>
      <c r="E1554" s="198">
        <v>45116</v>
      </c>
      <c r="F1554" s="193" t="s">
        <v>4680</v>
      </c>
      <c r="G1554" s="192"/>
      <c r="H1554" s="192"/>
      <c r="I1554" s="192"/>
      <c r="J1554" s="192"/>
      <c r="K1554" s="192"/>
      <c r="L1554" s="192"/>
      <c r="M1554" s="192"/>
      <c r="N1554" s="192"/>
      <c r="O1554" s="192"/>
      <c r="P1554" s="199" t="s">
        <v>4511</v>
      </c>
      <c r="Q1554" s="192"/>
      <c r="R1554" s="192"/>
      <c r="S1554" s="192"/>
      <c r="T1554" s="192"/>
      <c r="U1554" s="192"/>
      <c r="V1554" s="192"/>
      <c r="W1554" s="192"/>
      <c r="X1554" s="192"/>
      <c r="Y1554" s="192"/>
      <c r="Z1554" s="192"/>
      <c r="AA1554" s="192"/>
    </row>
    <row r="1555" spans="1:27" ht="86.4">
      <c r="A1555" s="192">
        <v>1554</v>
      </c>
      <c r="B1555" s="193">
        <v>117756403</v>
      </c>
      <c r="C1555" s="192">
        <v>2</v>
      </c>
      <c r="D1555" s="193" t="s">
        <v>56</v>
      </c>
      <c r="E1555" s="198">
        <v>45116</v>
      </c>
      <c r="F1555" s="193" t="s">
        <v>4680</v>
      </c>
      <c r="G1555" s="192"/>
      <c r="H1555" s="192"/>
      <c r="I1555" s="192"/>
      <c r="J1555" s="192"/>
      <c r="K1555" s="192"/>
      <c r="L1555" s="192"/>
      <c r="M1555" s="192"/>
      <c r="N1555" s="192"/>
      <c r="O1555" s="192"/>
      <c r="P1555" s="199" t="s">
        <v>5315</v>
      </c>
      <c r="Q1555" s="192"/>
      <c r="R1555" s="192"/>
      <c r="S1555" s="192"/>
      <c r="T1555" s="192"/>
      <c r="U1555" s="192"/>
      <c r="V1555" s="192"/>
      <c r="W1555" s="192"/>
      <c r="X1555" s="192"/>
      <c r="Y1555" s="192"/>
      <c r="Z1555" s="192"/>
      <c r="AA1555" s="192"/>
    </row>
    <row r="1556" spans="1:27" ht="28.8">
      <c r="A1556" s="192">
        <v>1555</v>
      </c>
      <c r="B1556" s="193">
        <v>117808816</v>
      </c>
      <c r="C1556" s="192">
        <v>4</v>
      </c>
      <c r="D1556" s="193" t="s">
        <v>51</v>
      </c>
      <c r="E1556" s="198">
        <v>45116</v>
      </c>
      <c r="F1556" s="193" t="s">
        <v>4680</v>
      </c>
      <c r="G1556" s="192"/>
      <c r="H1556" s="192"/>
      <c r="I1556" s="192"/>
      <c r="J1556" s="192"/>
      <c r="K1556" s="192"/>
      <c r="L1556" s="192"/>
      <c r="M1556" s="192"/>
      <c r="N1556" s="192"/>
      <c r="O1556" s="192"/>
      <c r="P1556" s="199" t="s">
        <v>4512</v>
      </c>
      <c r="Q1556" s="192"/>
      <c r="R1556" s="192"/>
      <c r="S1556" s="192"/>
      <c r="T1556" s="192"/>
      <c r="U1556" s="192"/>
      <c r="V1556" s="192"/>
      <c r="W1556" s="192"/>
      <c r="X1556" s="192"/>
      <c r="Y1556" s="192"/>
      <c r="Z1556" s="192"/>
      <c r="AA1556" s="192"/>
    </row>
    <row r="1557" spans="1:27">
      <c r="A1557" s="192">
        <v>1556</v>
      </c>
      <c r="B1557" s="193">
        <v>129293916</v>
      </c>
      <c r="C1557" s="192">
        <v>4</v>
      </c>
      <c r="D1557" s="193" t="s">
        <v>56</v>
      </c>
      <c r="E1557" s="198">
        <v>45116</v>
      </c>
      <c r="F1557" s="193" t="s">
        <v>4680</v>
      </c>
      <c r="G1557" s="192"/>
      <c r="H1557" s="192"/>
      <c r="I1557" s="192"/>
      <c r="J1557" s="192"/>
      <c r="K1557" s="192"/>
      <c r="L1557" s="192"/>
      <c r="M1557" s="192"/>
      <c r="N1557" s="192"/>
      <c r="O1557" s="192"/>
      <c r="P1557" s="199" t="s">
        <v>4513</v>
      </c>
      <c r="Q1557" s="192"/>
      <c r="R1557" s="192"/>
      <c r="S1557" s="192"/>
      <c r="T1557" s="192"/>
      <c r="U1557" s="192"/>
      <c r="V1557" s="192"/>
      <c r="W1557" s="192"/>
      <c r="X1557" s="192"/>
      <c r="Y1557" s="192"/>
      <c r="Z1557" s="192"/>
      <c r="AA1557" s="192"/>
    </row>
    <row r="1558" spans="1:27" ht="57.6">
      <c r="A1558" s="192">
        <v>1557</v>
      </c>
      <c r="B1558" s="193">
        <v>129293916</v>
      </c>
      <c r="C1558" s="192">
        <v>1</v>
      </c>
      <c r="D1558" s="193" t="s">
        <v>51</v>
      </c>
      <c r="E1558" s="198">
        <v>45116</v>
      </c>
      <c r="F1558" s="193" t="s">
        <v>4680</v>
      </c>
      <c r="G1558" s="192"/>
      <c r="H1558" s="192"/>
      <c r="I1558" s="192"/>
      <c r="J1558" s="192"/>
      <c r="K1558" s="192"/>
      <c r="L1558" s="192"/>
      <c r="M1558" s="192"/>
      <c r="N1558" s="192"/>
      <c r="O1558" s="192"/>
      <c r="P1558" s="199" t="s">
        <v>4514</v>
      </c>
      <c r="Q1558" s="192"/>
      <c r="R1558" s="192"/>
      <c r="S1558" s="192"/>
      <c r="T1558" s="192"/>
      <c r="U1558" s="192"/>
      <c r="V1558" s="192"/>
      <c r="W1558" s="192"/>
      <c r="X1558" s="192"/>
      <c r="Y1558" s="192"/>
      <c r="Z1558" s="192"/>
      <c r="AA1558" s="192"/>
    </row>
    <row r="1559" spans="1:27" ht="57.6">
      <c r="A1559" s="192">
        <v>1558</v>
      </c>
      <c r="B1559" s="193">
        <v>129293916</v>
      </c>
      <c r="C1559" s="192">
        <v>3</v>
      </c>
      <c r="D1559" s="193" t="s">
        <v>56</v>
      </c>
      <c r="E1559" s="198">
        <v>45116</v>
      </c>
      <c r="F1559" s="193" t="s">
        <v>4680</v>
      </c>
      <c r="G1559" s="192"/>
      <c r="H1559" s="192"/>
      <c r="I1559" s="192"/>
      <c r="J1559" s="192"/>
      <c r="K1559" s="192"/>
      <c r="L1559" s="192"/>
      <c r="M1559" s="192"/>
      <c r="N1559" s="192"/>
      <c r="O1559" s="192"/>
      <c r="P1559" s="199" t="s">
        <v>4515</v>
      </c>
      <c r="Q1559" s="192"/>
      <c r="R1559" s="192"/>
      <c r="S1559" s="192"/>
      <c r="T1559" s="192"/>
      <c r="U1559" s="192"/>
      <c r="V1559" s="192"/>
      <c r="W1559" s="192"/>
      <c r="X1559" s="192"/>
      <c r="Y1559" s="192"/>
      <c r="Z1559" s="192"/>
      <c r="AA1559" s="192"/>
    </row>
    <row r="1560" spans="1:27">
      <c r="A1560" s="192">
        <v>1559</v>
      </c>
      <c r="B1560" s="193">
        <v>129833331</v>
      </c>
      <c r="C1560" s="192">
        <v>5</v>
      </c>
      <c r="D1560" s="193" t="s">
        <v>51</v>
      </c>
      <c r="E1560" s="198">
        <v>45116</v>
      </c>
      <c r="F1560" s="193" t="s">
        <v>4679</v>
      </c>
      <c r="G1560" s="192"/>
      <c r="H1560" s="192"/>
      <c r="I1560" s="192"/>
      <c r="J1560" s="192"/>
      <c r="K1560" s="192"/>
      <c r="L1560" s="192"/>
      <c r="M1560" s="192"/>
      <c r="N1560" s="192"/>
      <c r="O1560" s="192"/>
      <c r="P1560" s="199" t="s">
        <v>4516</v>
      </c>
      <c r="Q1560" s="192"/>
      <c r="R1560" s="192"/>
      <c r="S1560" s="192"/>
      <c r="T1560" s="192"/>
      <c r="U1560" s="192"/>
      <c r="V1560" s="192"/>
      <c r="W1560" s="192"/>
      <c r="X1560" s="192"/>
      <c r="Y1560" s="192"/>
      <c r="Z1560" s="192"/>
      <c r="AA1560" s="192"/>
    </row>
    <row r="1561" spans="1:27" ht="28.8">
      <c r="A1561" s="192">
        <v>1560</v>
      </c>
      <c r="B1561" s="193">
        <v>129833331</v>
      </c>
      <c r="C1561" s="192">
        <v>5</v>
      </c>
      <c r="D1561" s="193" t="s">
        <v>56</v>
      </c>
      <c r="E1561" s="198">
        <v>45116</v>
      </c>
      <c r="F1561" s="193" t="s">
        <v>4679</v>
      </c>
      <c r="G1561" s="192"/>
      <c r="H1561" s="192"/>
      <c r="I1561" s="192"/>
      <c r="J1561" s="192"/>
      <c r="K1561" s="192"/>
      <c r="L1561" s="192"/>
      <c r="M1561" s="192"/>
      <c r="N1561" s="192"/>
      <c r="O1561" s="192"/>
      <c r="P1561" s="199" t="s">
        <v>4517</v>
      </c>
      <c r="Q1561" s="192"/>
      <c r="R1561" s="192"/>
      <c r="S1561" s="192"/>
      <c r="T1561" s="192"/>
      <c r="U1561" s="192"/>
      <c r="V1561" s="192"/>
      <c r="W1561" s="192"/>
      <c r="X1561" s="192"/>
      <c r="Y1561" s="192"/>
      <c r="Z1561" s="192"/>
      <c r="AA1561" s="192"/>
    </row>
    <row r="1562" spans="1:27" ht="28.8">
      <c r="A1562" s="192">
        <v>1561</v>
      </c>
      <c r="B1562" s="193">
        <v>133300764</v>
      </c>
      <c r="C1562" s="192">
        <v>3</v>
      </c>
      <c r="D1562" s="193" t="s">
        <v>51</v>
      </c>
      <c r="E1562" s="198">
        <v>45116</v>
      </c>
      <c r="F1562" s="193" t="s">
        <v>4680</v>
      </c>
      <c r="G1562" s="192"/>
      <c r="H1562" s="192"/>
      <c r="I1562" s="192"/>
      <c r="J1562" s="192"/>
      <c r="K1562" s="192"/>
      <c r="L1562" s="192"/>
      <c r="M1562" s="192"/>
      <c r="N1562" s="192"/>
      <c r="O1562" s="192"/>
      <c r="P1562" s="199" t="s">
        <v>4518</v>
      </c>
      <c r="Q1562" s="192"/>
      <c r="R1562" s="192"/>
      <c r="S1562" s="192"/>
      <c r="T1562" s="192"/>
      <c r="U1562" s="192"/>
      <c r="V1562" s="192"/>
      <c r="W1562" s="192"/>
      <c r="X1562" s="192"/>
      <c r="Y1562" s="192"/>
      <c r="Z1562" s="192"/>
      <c r="AA1562" s="192"/>
    </row>
    <row r="1563" spans="1:27">
      <c r="A1563" s="192">
        <v>1562</v>
      </c>
      <c r="B1563" s="193">
        <v>133300764</v>
      </c>
      <c r="C1563" s="192">
        <v>3</v>
      </c>
      <c r="D1563" s="193" t="s">
        <v>56</v>
      </c>
      <c r="E1563" s="198">
        <v>45116</v>
      </c>
      <c r="F1563" s="193" t="s">
        <v>4680</v>
      </c>
      <c r="G1563" s="192"/>
      <c r="H1563" s="192"/>
      <c r="I1563" s="192"/>
      <c r="J1563" s="192"/>
      <c r="K1563" s="192"/>
      <c r="L1563" s="192"/>
      <c r="M1563" s="192"/>
      <c r="N1563" s="192"/>
      <c r="O1563" s="192"/>
      <c r="P1563" s="199" t="s">
        <v>4519</v>
      </c>
      <c r="Q1563" s="192"/>
      <c r="R1563" s="192"/>
      <c r="S1563" s="192"/>
      <c r="T1563" s="192"/>
      <c r="U1563" s="192"/>
      <c r="V1563" s="192"/>
      <c r="W1563" s="192"/>
      <c r="X1563" s="192"/>
      <c r="Y1563" s="192"/>
      <c r="Z1563" s="192"/>
      <c r="AA1563" s="192"/>
    </row>
    <row r="1564" spans="1:27">
      <c r="A1564" s="192">
        <v>1563</v>
      </c>
      <c r="B1564" s="193">
        <v>134879709</v>
      </c>
      <c r="C1564" s="192">
        <v>4</v>
      </c>
      <c r="D1564" s="193" t="s">
        <v>56</v>
      </c>
      <c r="E1564" s="198">
        <v>45116</v>
      </c>
      <c r="F1564" s="193" t="s">
        <v>4687</v>
      </c>
      <c r="G1564" s="192"/>
      <c r="H1564" s="192"/>
      <c r="I1564" s="192"/>
      <c r="J1564" s="192"/>
      <c r="K1564" s="192"/>
      <c r="L1564" s="192"/>
      <c r="M1564" s="192"/>
      <c r="N1564" s="192"/>
      <c r="O1564" s="192"/>
      <c r="P1564" s="199" t="s">
        <v>4520</v>
      </c>
      <c r="Q1564" s="192"/>
      <c r="R1564" s="192"/>
      <c r="S1564" s="192"/>
      <c r="T1564" s="192"/>
      <c r="U1564" s="192"/>
      <c r="V1564" s="192"/>
      <c r="W1564" s="192"/>
      <c r="X1564" s="192"/>
      <c r="Y1564" s="192"/>
      <c r="Z1564" s="192"/>
      <c r="AA1564" s="192"/>
    </row>
    <row r="1565" spans="1:27" ht="72">
      <c r="A1565" s="192">
        <v>1564</v>
      </c>
      <c r="B1565" s="193">
        <v>135430445</v>
      </c>
      <c r="C1565" s="192">
        <v>2</v>
      </c>
      <c r="D1565" s="193" t="s">
        <v>56</v>
      </c>
      <c r="E1565" s="198">
        <v>45116</v>
      </c>
      <c r="F1565" s="193" t="s">
        <v>4680</v>
      </c>
      <c r="G1565" s="192"/>
      <c r="H1565" s="192"/>
      <c r="I1565" s="192"/>
      <c r="J1565" s="192"/>
      <c r="K1565" s="192"/>
      <c r="L1565" s="192"/>
      <c r="M1565" s="192"/>
      <c r="N1565" s="192"/>
      <c r="O1565" s="192"/>
      <c r="P1565" s="199" t="s">
        <v>4521</v>
      </c>
      <c r="Q1565" s="192"/>
      <c r="R1565" s="192"/>
      <c r="S1565" s="192"/>
      <c r="T1565" s="192"/>
      <c r="U1565" s="192"/>
      <c r="V1565" s="192"/>
      <c r="W1565" s="192"/>
      <c r="X1565" s="192"/>
      <c r="Y1565" s="192"/>
      <c r="Z1565" s="192"/>
      <c r="AA1565" s="192"/>
    </row>
    <row r="1566" spans="1:27" ht="28.8">
      <c r="A1566" s="192">
        <v>1565</v>
      </c>
      <c r="B1566" s="193">
        <v>135523553</v>
      </c>
      <c r="C1566" s="192">
        <v>4</v>
      </c>
      <c r="D1566" s="193" t="s">
        <v>56</v>
      </c>
      <c r="E1566" s="198">
        <v>45116</v>
      </c>
      <c r="F1566" s="193" t="s">
        <v>4686</v>
      </c>
      <c r="G1566" s="192"/>
      <c r="H1566" s="192"/>
      <c r="I1566" s="192"/>
      <c r="J1566" s="192"/>
      <c r="K1566" s="192"/>
      <c r="L1566" s="192"/>
      <c r="M1566" s="192"/>
      <c r="N1566" s="192"/>
      <c r="O1566" s="192"/>
      <c r="P1566" s="199" t="s">
        <v>4522</v>
      </c>
      <c r="Q1566" s="192"/>
      <c r="R1566" s="192"/>
      <c r="S1566" s="192"/>
      <c r="T1566" s="192"/>
      <c r="U1566" s="192"/>
      <c r="V1566" s="192"/>
      <c r="W1566" s="192"/>
      <c r="X1566" s="192"/>
      <c r="Y1566" s="192"/>
      <c r="Z1566" s="192"/>
      <c r="AA1566" s="192"/>
    </row>
    <row r="1567" spans="1:27">
      <c r="A1567" s="192">
        <v>1566</v>
      </c>
      <c r="B1567" s="193">
        <v>135825446</v>
      </c>
      <c r="C1567" s="192">
        <v>1</v>
      </c>
      <c r="D1567" s="193" t="s">
        <v>56</v>
      </c>
      <c r="E1567" s="198">
        <v>45116</v>
      </c>
      <c r="F1567" s="193" t="s">
        <v>4680</v>
      </c>
      <c r="G1567" s="192"/>
      <c r="H1567" s="192"/>
      <c r="I1567" s="192"/>
      <c r="J1567" s="192"/>
      <c r="K1567" s="192"/>
      <c r="L1567" s="192"/>
      <c r="M1567" s="192"/>
      <c r="N1567" s="192"/>
      <c r="O1567" s="192"/>
      <c r="P1567" s="199" t="s">
        <v>4523</v>
      </c>
      <c r="Q1567" s="192"/>
      <c r="R1567" s="192"/>
      <c r="S1567" s="192"/>
      <c r="T1567" s="192"/>
      <c r="U1567" s="192"/>
      <c r="V1567" s="192"/>
      <c r="W1567" s="192"/>
      <c r="X1567" s="192"/>
      <c r="Y1567" s="192"/>
      <c r="Z1567" s="192"/>
      <c r="AA1567" s="192"/>
    </row>
    <row r="1568" spans="1:27" ht="28.8">
      <c r="A1568" s="192">
        <v>1567</v>
      </c>
      <c r="B1568" s="193">
        <v>135825446</v>
      </c>
      <c r="C1568" s="192">
        <v>3</v>
      </c>
      <c r="D1568" s="193" t="s">
        <v>56</v>
      </c>
      <c r="E1568" s="198">
        <v>45116</v>
      </c>
      <c r="F1568" s="193" t="s">
        <v>4680</v>
      </c>
      <c r="G1568" s="192"/>
      <c r="H1568" s="192"/>
      <c r="I1568" s="192"/>
      <c r="J1568" s="192"/>
      <c r="K1568" s="192"/>
      <c r="L1568" s="192"/>
      <c r="M1568" s="192"/>
      <c r="N1568" s="192"/>
      <c r="O1568" s="192"/>
      <c r="P1568" s="199" t="s">
        <v>4524</v>
      </c>
      <c r="Q1568" s="192"/>
      <c r="R1568" s="192"/>
      <c r="S1568" s="192"/>
      <c r="T1568" s="192"/>
      <c r="U1568" s="192"/>
      <c r="V1568" s="192"/>
      <c r="W1568" s="192"/>
      <c r="X1568" s="192"/>
      <c r="Y1568" s="192"/>
      <c r="Z1568" s="192"/>
      <c r="AA1568" s="192"/>
    </row>
    <row r="1569" spans="1:27" ht="72">
      <c r="A1569" s="192">
        <v>1568</v>
      </c>
      <c r="B1569" s="193">
        <v>138853098</v>
      </c>
      <c r="C1569" s="192">
        <v>3</v>
      </c>
      <c r="D1569" s="193" t="s">
        <v>56</v>
      </c>
      <c r="E1569" s="198">
        <v>45116</v>
      </c>
      <c r="F1569" s="193" t="s">
        <v>4679</v>
      </c>
      <c r="G1569" s="192"/>
      <c r="H1569" s="192"/>
      <c r="I1569" s="192"/>
      <c r="J1569" s="192"/>
      <c r="K1569" s="192"/>
      <c r="L1569" s="192"/>
      <c r="M1569" s="192"/>
      <c r="N1569" s="192"/>
      <c r="O1569" s="192"/>
      <c r="P1569" s="199" t="s">
        <v>4525</v>
      </c>
      <c r="Q1569" s="192"/>
      <c r="R1569" s="192"/>
      <c r="S1569" s="192"/>
      <c r="T1569" s="192"/>
      <c r="U1569" s="192"/>
      <c r="V1569" s="192"/>
      <c r="W1569" s="192"/>
      <c r="X1569" s="192"/>
      <c r="Y1569" s="192"/>
      <c r="Z1569" s="192"/>
      <c r="AA1569" s="192"/>
    </row>
    <row r="1570" spans="1:27" ht="28.8">
      <c r="A1570" s="192">
        <v>1569</v>
      </c>
      <c r="B1570" s="193">
        <v>20000352</v>
      </c>
      <c r="C1570" s="192">
        <v>4</v>
      </c>
      <c r="D1570" s="193" t="s">
        <v>56</v>
      </c>
      <c r="E1570" s="198">
        <v>45116</v>
      </c>
      <c r="F1570" s="193" t="s">
        <v>4679</v>
      </c>
      <c r="G1570" s="192"/>
      <c r="H1570" s="192"/>
      <c r="I1570" s="192"/>
      <c r="J1570" s="192"/>
      <c r="K1570" s="192"/>
      <c r="L1570" s="192"/>
      <c r="M1570" s="192"/>
      <c r="N1570" s="192"/>
      <c r="O1570" s="192"/>
      <c r="P1570" s="199" t="s">
        <v>4526</v>
      </c>
      <c r="Q1570" s="192"/>
      <c r="R1570" s="192"/>
      <c r="S1570" s="192"/>
      <c r="T1570" s="192"/>
      <c r="U1570" s="192"/>
      <c r="V1570" s="192"/>
      <c r="W1570" s="192"/>
      <c r="X1570" s="192"/>
      <c r="Y1570" s="192"/>
      <c r="Z1570" s="192"/>
      <c r="AA1570" s="192"/>
    </row>
    <row r="1571" spans="1:27">
      <c r="A1571" s="192">
        <v>1570</v>
      </c>
      <c r="B1571" s="193">
        <v>200033157</v>
      </c>
      <c r="C1571" s="192">
        <v>4</v>
      </c>
      <c r="D1571" s="193" t="s">
        <v>56</v>
      </c>
      <c r="E1571" s="198">
        <v>45116</v>
      </c>
      <c r="F1571" s="193" t="s">
        <v>4679</v>
      </c>
      <c r="G1571" s="192"/>
      <c r="H1571" s="192"/>
      <c r="I1571" s="192"/>
      <c r="J1571" s="192"/>
      <c r="K1571" s="192"/>
      <c r="L1571" s="192"/>
      <c r="M1571" s="192"/>
      <c r="N1571" s="192"/>
      <c r="O1571" s="192"/>
      <c r="P1571" s="199" t="s">
        <v>4527</v>
      </c>
      <c r="Q1571" s="192"/>
      <c r="R1571" s="192"/>
      <c r="S1571" s="192"/>
      <c r="T1571" s="192"/>
      <c r="U1571" s="192"/>
      <c r="V1571" s="192"/>
      <c r="W1571" s="192"/>
      <c r="X1571" s="192"/>
      <c r="Y1571" s="192"/>
      <c r="Z1571" s="192"/>
      <c r="AA1571" s="192"/>
    </row>
    <row r="1572" spans="1:27">
      <c r="A1572" s="192">
        <v>1571</v>
      </c>
      <c r="B1572" s="193">
        <v>200053729</v>
      </c>
      <c r="C1572" s="192">
        <v>5</v>
      </c>
      <c r="D1572" s="193" t="s">
        <v>51</v>
      </c>
      <c r="E1572" s="198">
        <v>45116</v>
      </c>
      <c r="F1572" s="193" t="s">
        <v>4687</v>
      </c>
      <c r="G1572" s="192"/>
      <c r="H1572" s="192"/>
      <c r="I1572" s="192"/>
      <c r="J1572" s="192"/>
      <c r="K1572" s="192"/>
      <c r="L1572" s="192"/>
      <c r="M1572" s="192"/>
      <c r="N1572" s="192"/>
      <c r="O1572" s="192"/>
      <c r="P1572" s="199" t="s">
        <v>4528</v>
      </c>
      <c r="Q1572" s="192"/>
      <c r="R1572" s="192"/>
      <c r="S1572" s="192"/>
      <c r="T1572" s="192"/>
      <c r="U1572" s="192"/>
      <c r="V1572" s="192"/>
      <c r="W1572" s="192"/>
      <c r="X1572" s="192"/>
      <c r="Y1572" s="192"/>
      <c r="Z1572" s="192"/>
      <c r="AA1572" s="192"/>
    </row>
    <row r="1573" spans="1:27">
      <c r="A1573" s="192">
        <v>1572</v>
      </c>
      <c r="B1573" s="193">
        <v>200139378</v>
      </c>
      <c r="C1573" s="192">
        <v>1</v>
      </c>
      <c r="D1573" s="193" t="s">
        <v>56</v>
      </c>
      <c r="E1573" s="198">
        <v>45116</v>
      </c>
      <c r="F1573" s="193" t="s">
        <v>4686</v>
      </c>
      <c r="G1573" s="192"/>
      <c r="H1573" s="192"/>
      <c r="I1573" s="192"/>
      <c r="J1573" s="192"/>
      <c r="K1573" s="192"/>
      <c r="L1573" s="192"/>
      <c r="M1573" s="192"/>
      <c r="N1573" s="192"/>
      <c r="O1573" s="192"/>
      <c r="P1573" s="199" t="s">
        <v>5316</v>
      </c>
      <c r="Q1573" s="192"/>
      <c r="R1573" s="192"/>
      <c r="S1573" s="192"/>
      <c r="T1573" s="192"/>
      <c r="U1573" s="192"/>
      <c r="V1573" s="192"/>
      <c r="W1573" s="192"/>
      <c r="X1573" s="192"/>
      <c r="Y1573" s="192"/>
      <c r="Z1573" s="192"/>
      <c r="AA1573" s="192"/>
    </row>
    <row r="1574" spans="1:27" ht="43.2">
      <c r="A1574" s="192">
        <v>1573</v>
      </c>
      <c r="B1574" s="193">
        <v>200219021</v>
      </c>
      <c r="C1574" s="192">
        <v>4</v>
      </c>
      <c r="D1574" s="193" t="s">
        <v>51</v>
      </c>
      <c r="E1574" s="198">
        <v>45116</v>
      </c>
      <c r="F1574" s="193" t="s">
        <v>4680</v>
      </c>
      <c r="G1574" s="192"/>
      <c r="H1574" s="192"/>
      <c r="I1574" s="192"/>
      <c r="J1574" s="192"/>
      <c r="K1574" s="192"/>
      <c r="L1574" s="192"/>
      <c r="M1574" s="192"/>
      <c r="N1574" s="192"/>
      <c r="O1574" s="192"/>
      <c r="P1574" s="199" t="s">
        <v>4529</v>
      </c>
      <c r="Q1574" s="192"/>
      <c r="R1574" s="192"/>
      <c r="S1574" s="192"/>
      <c r="T1574" s="192"/>
      <c r="U1574" s="192"/>
      <c r="V1574" s="192"/>
      <c r="W1574" s="192"/>
      <c r="X1574" s="192"/>
      <c r="Y1574" s="192"/>
      <c r="Z1574" s="192"/>
      <c r="AA1574" s="192"/>
    </row>
    <row r="1575" spans="1:27" ht="57.6">
      <c r="A1575" s="192">
        <v>1574</v>
      </c>
      <c r="B1575" s="193">
        <v>200219021</v>
      </c>
      <c r="C1575" s="192">
        <v>1</v>
      </c>
      <c r="D1575" s="193" t="s">
        <v>56</v>
      </c>
      <c r="E1575" s="198">
        <v>45116</v>
      </c>
      <c r="F1575" s="193" t="s">
        <v>4680</v>
      </c>
      <c r="G1575" s="192"/>
      <c r="H1575" s="192"/>
      <c r="I1575" s="192"/>
      <c r="J1575" s="192"/>
      <c r="K1575" s="192"/>
      <c r="L1575" s="192"/>
      <c r="M1575" s="192"/>
      <c r="N1575" s="192"/>
      <c r="O1575" s="192"/>
      <c r="P1575" s="199" t="s">
        <v>4530</v>
      </c>
      <c r="Q1575" s="192"/>
      <c r="R1575" s="192"/>
      <c r="S1575" s="192"/>
      <c r="T1575" s="192"/>
      <c r="U1575" s="192"/>
      <c r="V1575" s="192"/>
      <c r="W1575" s="192"/>
      <c r="X1575" s="192"/>
      <c r="Y1575" s="192"/>
      <c r="Z1575" s="192"/>
      <c r="AA1575" s="192"/>
    </row>
    <row r="1576" spans="1:27">
      <c r="A1576" s="192">
        <v>1575</v>
      </c>
      <c r="B1576" s="193">
        <v>200439349</v>
      </c>
      <c r="C1576" s="192">
        <v>4</v>
      </c>
      <c r="D1576" s="193" t="s">
        <v>56</v>
      </c>
      <c r="E1576" s="198">
        <v>45116</v>
      </c>
      <c r="F1576" s="193" t="s">
        <v>4682</v>
      </c>
      <c r="G1576" s="192"/>
      <c r="H1576" s="192"/>
      <c r="I1576" s="192"/>
      <c r="J1576" s="192"/>
      <c r="K1576" s="192"/>
      <c r="L1576" s="192"/>
      <c r="M1576" s="192"/>
      <c r="N1576" s="192"/>
      <c r="O1576" s="192"/>
      <c r="P1576" s="199" t="s">
        <v>4531</v>
      </c>
      <c r="Q1576" s="192"/>
      <c r="R1576" s="192"/>
      <c r="S1576" s="192"/>
      <c r="T1576" s="192"/>
      <c r="U1576" s="192"/>
      <c r="V1576" s="192"/>
      <c r="W1576" s="192"/>
      <c r="X1576" s="192"/>
      <c r="Y1576" s="192"/>
      <c r="Z1576" s="192"/>
      <c r="AA1576" s="192"/>
    </row>
    <row r="1577" spans="1:27">
      <c r="A1577" s="192">
        <v>1576</v>
      </c>
      <c r="B1577" s="193">
        <v>200439349</v>
      </c>
      <c r="C1577" s="192">
        <v>5</v>
      </c>
      <c r="D1577" s="193" t="s">
        <v>56</v>
      </c>
      <c r="E1577" s="198">
        <v>45116</v>
      </c>
      <c r="F1577" s="193" t="s">
        <v>4682</v>
      </c>
      <c r="G1577" s="192"/>
      <c r="H1577" s="192"/>
      <c r="I1577" s="192"/>
      <c r="J1577" s="192"/>
      <c r="K1577" s="192"/>
      <c r="L1577" s="192"/>
      <c r="M1577" s="192"/>
      <c r="N1577" s="192"/>
      <c r="O1577" s="192"/>
      <c r="P1577" s="199" t="s">
        <v>4532</v>
      </c>
      <c r="Q1577" s="192"/>
      <c r="R1577" s="192"/>
      <c r="S1577" s="192"/>
      <c r="T1577" s="192"/>
      <c r="U1577" s="192"/>
      <c r="V1577" s="192"/>
      <c r="W1577" s="192"/>
      <c r="X1577" s="192"/>
      <c r="Y1577" s="192"/>
      <c r="Z1577" s="192"/>
      <c r="AA1577" s="192"/>
    </row>
    <row r="1578" spans="1:27">
      <c r="A1578" s="192">
        <v>1577</v>
      </c>
      <c r="B1578" s="193">
        <v>200439358</v>
      </c>
      <c r="C1578" s="192">
        <v>2</v>
      </c>
      <c r="D1578" s="193" t="s">
        <v>56</v>
      </c>
      <c r="E1578" s="198">
        <v>45116</v>
      </c>
      <c r="F1578" s="193" t="s">
        <v>4681</v>
      </c>
      <c r="G1578" s="192"/>
      <c r="H1578" s="192"/>
      <c r="I1578" s="192"/>
      <c r="J1578" s="192"/>
      <c r="K1578" s="192"/>
      <c r="L1578" s="192"/>
      <c r="M1578" s="192"/>
      <c r="N1578" s="192"/>
      <c r="O1578" s="192"/>
      <c r="P1578" s="199" t="s">
        <v>4533</v>
      </c>
      <c r="Q1578" s="192"/>
      <c r="R1578" s="192"/>
      <c r="S1578" s="192"/>
      <c r="T1578" s="192"/>
      <c r="U1578" s="192"/>
      <c r="V1578" s="192"/>
      <c r="W1578" s="192"/>
      <c r="X1578" s="192"/>
      <c r="Y1578" s="192"/>
      <c r="Z1578" s="192"/>
      <c r="AA1578" s="192"/>
    </row>
    <row r="1579" spans="1:27">
      <c r="A1579" s="192">
        <v>1578</v>
      </c>
      <c r="B1579" s="193">
        <v>200802956</v>
      </c>
      <c r="C1579" s="192">
        <v>3</v>
      </c>
      <c r="D1579" s="193" t="s">
        <v>56</v>
      </c>
      <c r="E1579" s="198">
        <v>45116</v>
      </c>
      <c r="F1579" s="193" t="s">
        <v>4679</v>
      </c>
      <c r="G1579" s="192"/>
      <c r="H1579" s="192"/>
      <c r="I1579" s="192"/>
      <c r="J1579" s="192"/>
      <c r="K1579" s="192"/>
      <c r="L1579" s="192"/>
      <c r="M1579" s="192"/>
      <c r="N1579" s="192"/>
      <c r="O1579" s="192"/>
      <c r="P1579" s="199" t="s">
        <v>4534</v>
      </c>
      <c r="Q1579" s="192"/>
      <c r="R1579" s="192"/>
      <c r="S1579" s="192"/>
      <c r="T1579" s="192"/>
      <c r="U1579" s="192"/>
      <c r="V1579" s="192"/>
      <c r="W1579" s="192"/>
      <c r="X1579" s="192"/>
      <c r="Y1579" s="192"/>
      <c r="Z1579" s="192"/>
      <c r="AA1579" s="192"/>
    </row>
    <row r="1580" spans="1:27">
      <c r="A1580" s="192">
        <v>1579</v>
      </c>
      <c r="B1580" s="193">
        <v>200827237</v>
      </c>
      <c r="C1580" s="192">
        <v>5</v>
      </c>
      <c r="D1580" s="193" t="s">
        <v>56</v>
      </c>
      <c r="E1580" s="198">
        <v>45116</v>
      </c>
      <c r="F1580" s="193" t="s">
        <v>4679</v>
      </c>
      <c r="G1580" s="192"/>
      <c r="H1580" s="192"/>
      <c r="I1580" s="192"/>
      <c r="J1580" s="192"/>
      <c r="K1580" s="192"/>
      <c r="L1580" s="192"/>
      <c r="M1580" s="192"/>
      <c r="N1580" s="192"/>
      <c r="O1580" s="192"/>
      <c r="P1580" s="199" t="s">
        <v>4535</v>
      </c>
      <c r="Q1580" s="192"/>
      <c r="R1580" s="192"/>
      <c r="S1580" s="192"/>
      <c r="T1580" s="192"/>
      <c r="U1580" s="192"/>
      <c r="V1580" s="192"/>
      <c r="W1580" s="192"/>
      <c r="X1580" s="192"/>
      <c r="Y1580" s="192"/>
      <c r="Z1580" s="192"/>
      <c r="AA1580" s="192"/>
    </row>
    <row r="1581" spans="1:27">
      <c r="A1581" s="192">
        <v>1580</v>
      </c>
      <c r="B1581" s="193">
        <v>200883492</v>
      </c>
      <c r="C1581" s="192">
        <v>3</v>
      </c>
      <c r="D1581" s="193" t="s">
        <v>56</v>
      </c>
      <c r="E1581" s="198">
        <v>45116</v>
      </c>
      <c r="F1581" s="193" t="s">
        <v>4679</v>
      </c>
      <c r="G1581" s="192"/>
      <c r="H1581" s="192"/>
      <c r="I1581" s="192"/>
      <c r="J1581" s="192"/>
      <c r="K1581" s="192"/>
      <c r="L1581" s="192"/>
      <c r="M1581" s="192"/>
      <c r="N1581" s="192"/>
      <c r="O1581" s="192"/>
      <c r="P1581" s="199" t="s">
        <v>4536</v>
      </c>
      <c r="Q1581" s="192"/>
      <c r="R1581" s="192"/>
      <c r="S1581" s="192"/>
      <c r="T1581" s="192"/>
      <c r="U1581" s="192"/>
      <c r="V1581" s="192"/>
      <c r="W1581" s="192"/>
      <c r="X1581" s="192"/>
      <c r="Y1581" s="192"/>
      <c r="Z1581" s="192"/>
      <c r="AA1581" s="192"/>
    </row>
    <row r="1582" spans="1:27" ht="57.6">
      <c r="A1582" s="192">
        <v>1581</v>
      </c>
      <c r="B1582" s="193">
        <v>200883501</v>
      </c>
      <c r="C1582" s="192">
        <v>4</v>
      </c>
      <c r="D1582" s="193" t="s">
        <v>56</v>
      </c>
      <c r="E1582" s="198">
        <v>45116</v>
      </c>
      <c r="F1582" s="193" t="s">
        <v>4679</v>
      </c>
      <c r="G1582" s="192"/>
      <c r="H1582" s="192"/>
      <c r="I1582" s="192"/>
      <c r="J1582" s="192"/>
      <c r="K1582" s="192"/>
      <c r="L1582" s="192"/>
      <c r="M1582" s="192"/>
      <c r="N1582" s="192"/>
      <c r="O1582" s="192"/>
      <c r="P1582" s="199" t="s">
        <v>4537</v>
      </c>
      <c r="Q1582" s="192"/>
      <c r="R1582" s="192"/>
      <c r="S1582" s="192"/>
      <c r="T1582" s="192"/>
      <c r="U1582" s="192"/>
      <c r="V1582" s="192"/>
      <c r="W1582" s="192"/>
      <c r="X1582" s="192"/>
      <c r="Y1582" s="192"/>
      <c r="Z1582" s="192"/>
      <c r="AA1582" s="192"/>
    </row>
    <row r="1583" spans="1:27">
      <c r="A1583" s="192">
        <v>1582</v>
      </c>
      <c r="B1583" s="193">
        <v>200884070</v>
      </c>
      <c r="C1583" s="192">
        <v>4</v>
      </c>
      <c r="D1583" s="193" t="s">
        <v>56</v>
      </c>
      <c r="E1583" s="198">
        <v>45116</v>
      </c>
      <c r="F1583" s="193" t="s">
        <v>4679</v>
      </c>
      <c r="G1583" s="192"/>
      <c r="H1583" s="192"/>
      <c r="I1583" s="192"/>
      <c r="J1583" s="192"/>
      <c r="K1583" s="192"/>
      <c r="L1583" s="192"/>
      <c r="M1583" s="192"/>
      <c r="N1583" s="192"/>
      <c r="O1583" s="192"/>
      <c r="P1583" s="199" t="s">
        <v>4538</v>
      </c>
      <c r="Q1583" s="192"/>
      <c r="R1583" s="192"/>
      <c r="S1583" s="192"/>
      <c r="T1583" s="192"/>
      <c r="U1583" s="192"/>
      <c r="V1583" s="192"/>
      <c r="W1583" s="192"/>
      <c r="X1583" s="192"/>
      <c r="Y1583" s="192"/>
      <c r="Z1583" s="192"/>
      <c r="AA1583" s="192"/>
    </row>
    <row r="1584" spans="1:27" ht="72">
      <c r="A1584" s="192">
        <v>1583</v>
      </c>
      <c r="B1584" s="193">
        <v>33000209</v>
      </c>
      <c r="C1584" s="192">
        <v>2</v>
      </c>
      <c r="D1584" s="193" t="s">
        <v>56</v>
      </c>
      <c r="E1584" s="198">
        <v>45116</v>
      </c>
      <c r="F1584" s="193" t="s">
        <v>4680</v>
      </c>
      <c r="G1584" s="192"/>
      <c r="H1584" s="192"/>
      <c r="I1584" s="192"/>
      <c r="J1584" s="192"/>
      <c r="K1584" s="192"/>
      <c r="L1584" s="192"/>
      <c r="M1584" s="192"/>
      <c r="N1584" s="192"/>
      <c r="O1584" s="192"/>
      <c r="P1584" s="199" t="s">
        <v>4539</v>
      </c>
      <c r="Q1584" s="192"/>
      <c r="R1584" s="192"/>
      <c r="S1584" s="192"/>
      <c r="T1584" s="192"/>
      <c r="U1584" s="192"/>
      <c r="V1584" s="192"/>
      <c r="W1584" s="192"/>
      <c r="X1584" s="192"/>
      <c r="Y1584" s="192"/>
      <c r="Z1584" s="192"/>
      <c r="AA1584" s="192"/>
    </row>
    <row r="1585" spans="1:27" ht="28.8">
      <c r="A1585" s="192">
        <v>1584</v>
      </c>
      <c r="B1585" s="193">
        <v>33000225</v>
      </c>
      <c r="C1585" s="192">
        <v>5</v>
      </c>
      <c r="D1585" s="193" t="s">
        <v>51</v>
      </c>
      <c r="E1585" s="198">
        <v>45116</v>
      </c>
      <c r="F1585" s="193" t="s">
        <v>4680</v>
      </c>
      <c r="G1585" s="192"/>
      <c r="H1585" s="192"/>
      <c r="I1585" s="192"/>
      <c r="J1585" s="192"/>
      <c r="K1585" s="192"/>
      <c r="L1585" s="192"/>
      <c r="M1585" s="192"/>
      <c r="N1585" s="192"/>
      <c r="O1585" s="192"/>
      <c r="P1585" s="199" t="s">
        <v>4540</v>
      </c>
      <c r="Q1585" s="192"/>
      <c r="R1585" s="192"/>
      <c r="S1585" s="192"/>
      <c r="T1585" s="192"/>
      <c r="U1585" s="192"/>
      <c r="V1585" s="192"/>
      <c r="W1585" s="192"/>
      <c r="X1585" s="192"/>
      <c r="Y1585" s="192"/>
      <c r="Z1585" s="192"/>
      <c r="AA1585" s="192"/>
    </row>
    <row r="1586" spans="1:27">
      <c r="A1586" s="192">
        <v>1585</v>
      </c>
      <c r="B1586" s="193">
        <v>33000234</v>
      </c>
      <c r="C1586" s="192">
        <v>3</v>
      </c>
      <c r="D1586" s="193" t="s">
        <v>56</v>
      </c>
      <c r="E1586" s="198">
        <v>45116</v>
      </c>
      <c r="F1586" s="193" t="s">
        <v>4680</v>
      </c>
      <c r="G1586" s="192"/>
      <c r="H1586" s="192"/>
      <c r="I1586" s="192"/>
      <c r="J1586" s="192"/>
      <c r="K1586" s="192"/>
      <c r="L1586" s="192"/>
      <c r="M1586" s="192"/>
      <c r="N1586" s="192"/>
      <c r="O1586" s="192"/>
      <c r="P1586" s="199" t="s">
        <v>4541</v>
      </c>
      <c r="Q1586" s="192"/>
      <c r="R1586" s="192"/>
      <c r="S1586" s="192"/>
      <c r="T1586" s="192"/>
      <c r="U1586" s="192"/>
      <c r="V1586" s="192"/>
      <c r="W1586" s="192"/>
      <c r="X1586" s="192"/>
      <c r="Y1586" s="192"/>
      <c r="Z1586" s="192"/>
      <c r="AA1586" s="192"/>
    </row>
    <row r="1587" spans="1:27" ht="28.8">
      <c r="A1587" s="192">
        <v>1586</v>
      </c>
      <c r="B1587" s="193">
        <v>40000148</v>
      </c>
      <c r="C1587" s="192">
        <v>4</v>
      </c>
      <c r="D1587" s="193" t="s">
        <v>56</v>
      </c>
      <c r="E1587" s="198">
        <v>45116</v>
      </c>
      <c r="F1587" s="193" t="s">
        <v>4679</v>
      </c>
      <c r="G1587" s="192"/>
      <c r="H1587" s="192"/>
      <c r="I1587" s="192"/>
      <c r="J1587" s="192"/>
      <c r="K1587" s="192"/>
      <c r="L1587" s="192"/>
      <c r="M1587" s="192"/>
      <c r="N1587" s="192"/>
      <c r="O1587" s="192"/>
      <c r="P1587" s="199" t="s">
        <v>5317</v>
      </c>
      <c r="Q1587" s="192"/>
      <c r="R1587" s="192"/>
      <c r="S1587" s="192"/>
      <c r="T1587" s="192"/>
      <c r="U1587" s="192"/>
      <c r="V1587" s="192"/>
      <c r="W1587" s="192"/>
      <c r="X1587" s="192"/>
      <c r="Y1587" s="192"/>
      <c r="Z1587" s="192"/>
      <c r="AA1587" s="192"/>
    </row>
    <row r="1588" spans="1:27" ht="43.2">
      <c r="A1588" s="192">
        <v>1587</v>
      </c>
      <c r="B1588" s="193">
        <v>40000210</v>
      </c>
      <c r="C1588" s="192">
        <v>4</v>
      </c>
      <c r="D1588" s="193" t="s">
        <v>56</v>
      </c>
      <c r="E1588" s="198">
        <v>45116</v>
      </c>
      <c r="F1588" s="193" t="s">
        <v>4679</v>
      </c>
      <c r="G1588" s="192"/>
      <c r="H1588" s="192"/>
      <c r="I1588" s="192"/>
      <c r="J1588" s="192"/>
      <c r="K1588" s="192"/>
      <c r="L1588" s="192"/>
      <c r="M1588" s="192"/>
      <c r="N1588" s="192"/>
      <c r="O1588" s="192"/>
      <c r="P1588" s="199" t="s">
        <v>4542</v>
      </c>
      <c r="Q1588" s="192"/>
      <c r="R1588" s="192"/>
      <c r="S1588" s="192"/>
      <c r="T1588" s="192"/>
      <c r="U1588" s="192"/>
      <c r="V1588" s="192"/>
      <c r="W1588" s="192"/>
      <c r="X1588" s="192"/>
      <c r="Y1588" s="192"/>
      <c r="Z1588" s="192"/>
      <c r="AA1588" s="192"/>
    </row>
    <row r="1589" spans="1:27">
      <c r="A1589" s="192">
        <v>1588</v>
      </c>
      <c r="B1589" s="193">
        <v>40000210</v>
      </c>
      <c r="C1589" s="192">
        <v>5</v>
      </c>
      <c r="D1589" s="193" t="s">
        <v>51</v>
      </c>
      <c r="E1589" s="198">
        <v>45116</v>
      </c>
      <c r="F1589" s="193" t="s">
        <v>4679</v>
      </c>
      <c r="G1589" s="192"/>
      <c r="H1589" s="192"/>
      <c r="I1589" s="192"/>
      <c r="J1589" s="192"/>
      <c r="K1589" s="192"/>
      <c r="L1589" s="192"/>
      <c r="M1589" s="192"/>
      <c r="N1589" s="192"/>
      <c r="O1589" s="192"/>
      <c r="P1589" s="199" t="s">
        <v>4543</v>
      </c>
      <c r="Q1589" s="192"/>
      <c r="R1589" s="192"/>
      <c r="S1589" s="192"/>
      <c r="T1589" s="192"/>
      <c r="U1589" s="192"/>
      <c r="V1589" s="192"/>
      <c r="W1589" s="192"/>
      <c r="X1589" s="192"/>
      <c r="Y1589" s="192"/>
      <c r="Z1589" s="192"/>
      <c r="AA1589" s="192"/>
    </row>
    <row r="1590" spans="1:27" ht="28.8">
      <c r="A1590" s="192">
        <v>1589</v>
      </c>
      <c r="B1590" s="193">
        <v>40000210</v>
      </c>
      <c r="C1590" s="192">
        <v>3</v>
      </c>
      <c r="D1590" s="193" t="s">
        <v>56</v>
      </c>
      <c r="E1590" s="198">
        <v>45116</v>
      </c>
      <c r="F1590" s="193" t="s">
        <v>4679</v>
      </c>
      <c r="G1590" s="192"/>
      <c r="H1590" s="192"/>
      <c r="I1590" s="192"/>
      <c r="J1590" s="192"/>
      <c r="K1590" s="192"/>
      <c r="L1590" s="192"/>
      <c r="M1590" s="192"/>
      <c r="N1590" s="192"/>
      <c r="O1590" s="192"/>
      <c r="P1590" s="199" t="s">
        <v>5318</v>
      </c>
      <c r="Q1590" s="192"/>
      <c r="R1590" s="192"/>
      <c r="S1590" s="192"/>
      <c r="T1590" s="192"/>
      <c r="U1590" s="192"/>
      <c r="V1590" s="192"/>
      <c r="W1590" s="192"/>
      <c r="X1590" s="192"/>
      <c r="Y1590" s="192"/>
      <c r="Z1590" s="192"/>
      <c r="AA1590" s="192"/>
    </row>
    <row r="1591" spans="1:27" ht="28.8">
      <c r="A1591" s="192">
        <v>1590</v>
      </c>
      <c r="B1591" s="193">
        <v>40000353</v>
      </c>
      <c r="C1591" s="192">
        <v>3</v>
      </c>
      <c r="D1591" s="193" t="s">
        <v>51</v>
      </c>
      <c r="E1591" s="198">
        <v>45116</v>
      </c>
      <c r="F1591" s="193" t="s">
        <v>4680</v>
      </c>
      <c r="G1591" s="192"/>
      <c r="H1591" s="192"/>
      <c r="I1591" s="192"/>
      <c r="J1591" s="192"/>
      <c r="K1591" s="192"/>
      <c r="L1591" s="192"/>
      <c r="M1591" s="192"/>
      <c r="N1591" s="192"/>
      <c r="O1591" s="192"/>
      <c r="P1591" s="199" t="s">
        <v>4544</v>
      </c>
      <c r="Q1591" s="192"/>
      <c r="R1591" s="192"/>
      <c r="S1591" s="192"/>
      <c r="T1591" s="192"/>
      <c r="U1591" s="192"/>
      <c r="V1591" s="192"/>
      <c r="W1591" s="192"/>
      <c r="X1591" s="192"/>
      <c r="Y1591" s="192"/>
      <c r="Z1591" s="192"/>
      <c r="AA1591" s="192"/>
    </row>
    <row r="1592" spans="1:27" ht="28.8">
      <c r="A1592" s="192">
        <v>1591</v>
      </c>
      <c r="B1592" s="193">
        <v>40000356</v>
      </c>
      <c r="C1592" s="192">
        <v>3</v>
      </c>
      <c r="D1592" s="193" t="s">
        <v>56</v>
      </c>
      <c r="E1592" s="198">
        <v>45116</v>
      </c>
      <c r="F1592" s="193" t="s">
        <v>4680</v>
      </c>
      <c r="G1592" s="192"/>
      <c r="H1592" s="192"/>
      <c r="I1592" s="192"/>
      <c r="J1592" s="192"/>
      <c r="K1592" s="192"/>
      <c r="L1592" s="192"/>
      <c r="M1592" s="192"/>
      <c r="N1592" s="192"/>
      <c r="O1592" s="192"/>
      <c r="P1592" s="199" t="s">
        <v>4545</v>
      </c>
      <c r="Q1592" s="192"/>
      <c r="R1592" s="192"/>
      <c r="S1592" s="192"/>
      <c r="T1592" s="192"/>
      <c r="U1592" s="192"/>
      <c r="V1592" s="192"/>
      <c r="W1592" s="192"/>
      <c r="X1592" s="192"/>
      <c r="Y1592" s="192"/>
      <c r="Z1592" s="192"/>
      <c r="AA1592" s="192"/>
    </row>
    <row r="1593" spans="1:27" ht="43.2">
      <c r="A1593" s="192">
        <v>1592</v>
      </c>
      <c r="B1593" s="193">
        <v>40000356</v>
      </c>
      <c r="C1593" s="192">
        <v>5</v>
      </c>
      <c r="D1593" s="193" t="s">
        <v>51</v>
      </c>
      <c r="E1593" s="198">
        <v>45116</v>
      </c>
      <c r="F1593" s="193" t="s">
        <v>4680</v>
      </c>
      <c r="G1593" s="192"/>
      <c r="H1593" s="192"/>
      <c r="I1593" s="192"/>
      <c r="J1593" s="192"/>
      <c r="K1593" s="192"/>
      <c r="L1593" s="192"/>
      <c r="M1593" s="192"/>
      <c r="N1593" s="192"/>
      <c r="O1593" s="192"/>
      <c r="P1593" s="199" t="s">
        <v>5319</v>
      </c>
      <c r="Q1593" s="192"/>
      <c r="R1593" s="192"/>
      <c r="S1593" s="192"/>
      <c r="T1593" s="192"/>
      <c r="U1593" s="192"/>
      <c r="V1593" s="192"/>
      <c r="W1593" s="192"/>
      <c r="X1593" s="192"/>
      <c r="Y1593" s="192"/>
      <c r="Z1593" s="192"/>
      <c r="AA1593" s="192"/>
    </row>
    <row r="1594" spans="1:27" ht="115.2">
      <c r="A1594" s="192">
        <v>1593</v>
      </c>
      <c r="B1594" s="193">
        <v>40000356</v>
      </c>
      <c r="C1594" s="192">
        <v>3</v>
      </c>
      <c r="D1594" s="193" t="s">
        <v>56</v>
      </c>
      <c r="E1594" s="198">
        <v>45116</v>
      </c>
      <c r="F1594" s="193" t="s">
        <v>4680</v>
      </c>
      <c r="G1594" s="192"/>
      <c r="H1594" s="192"/>
      <c r="I1594" s="192"/>
      <c r="J1594" s="192"/>
      <c r="K1594" s="192"/>
      <c r="L1594" s="192"/>
      <c r="M1594" s="192"/>
      <c r="N1594" s="192"/>
      <c r="O1594" s="192"/>
      <c r="P1594" s="199" t="s">
        <v>4546</v>
      </c>
      <c r="Q1594" s="192"/>
      <c r="R1594" s="192"/>
      <c r="S1594" s="192"/>
      <c r="T1594" s="192"/>
      <c r="U1594" s="192"/>
      <c r="V1594" s="192"/>
      <c r="W1594" s="192"/>
      <c r="X1594" s="192"/>
      <c r="Y1594" s="192"/>
      <c r="Z1594" s="192"/>
      <c r="AA1594" s="192"/>
    </row>
    <row r="1595" spans="1:27">
      <c r="A1595" s="192">
        <v>1594</v>
      </c>
      <c r="B1595" s="193">
        <v>40000356</v>
      </c>
      <c r="C1595" s="192">
        <v>4</v>
      </c>
      <c r="D1595" s="193" t="s">
        <v>56</v>
      </c>
      <c r="E1595" s="198">
        <v>45116</v>
      </c>
      <c r="F1595" s="193" t="s">
        <v>4680</v>
      </c>
      <c r="G1595" s="192"/>
      <c r="H1595" s="192"/>
      <c r="I1595" s="192"/>
      <c r="J1595" s="192"/>
      <c r="K1595" s="192"/>
      <c r="L1595" s="192"/>
      <c r="M1595" s="192"/>
      <c r="N1595" s="192"/>
      <c r="O1595" s="192"/>
      <c r="P1595" s="199" t="s">
        <v>4547</v>
      </c>
      <c r="Q1595" s="192"/>
      <c r="R1595" s="192"/>
      <c r="S1595" s="192"/>
      <c r="T1595" s="192"/>
      <c r="U1595" s="192"/>
      <c r="V1595" s="192"/>
      <c r="W1595" s="192"/>
      <c r="X1595" s="192"/>
      <c r="Y1595" s="192"/>
      <c r="Z1595" s="192"/>
      <c r="AA1595" s="192"/>
    </row>
    <row r="1596" spans="1:27">
      <c r="A1596" s="192">
        <v>1595</v>
      </c>
      <c r="B1596" s="193">
        <v>40000392</v>
      </c>
      <c r="C1596" s="192">
        <v>5</v>
      </c>
      <c r="D1596" s="193" t="s">
        <v>51</v>
      </c>
      <c r="E1596" s="198">
        <v>45116</v>
      </c>
      <c r="F1596" s="193" t="s">
        <v>4680</v>
      </c>
      <c r="G1596" s="192"/>
      <c r="H1596" s="192"/>
      <c r="I1596" s="192"/>
      <c r="J1596" s="192"/>
      <c r="K1596" s="192"/>
      <c r="L1596" s="192"/>
      <c r="M1596" s="192"/>
      <c r="N1596" s="192"/>
      <c r="O1596" s="192"/>
      <c r="P1596" s="199" t="s">
        <v>4548</v>
      </c>
      <c r="Q1596" s="192"/>
      <c r="R1596" s="192"/>
      <c r="S1596" s="192"/>
      <c r="T1596" s="192"/>
      <c r="U1596" s="192"/>
      <c r="V1596" s="192"/>
      <c r="W1596" s="192"/>
      <c r="X1596" s="192"/>
      <c r="Y1596" s="192"/>
      <c r="Z1596" s="192"/>
      <c r="AA1596" s="192"/>
    </row>
    <row r="1597" spans="1:27" ht="86.4">
      <c r="A1597" s="192">
        <v>1596</v>
      </c>
      <c r="B1597" s="193">
        <v>40000392</v>
      </c>
      <c r="C1597" s="192">
        <v>2</v>
      </c>
      <c r="D1597" s="193" t="s">
        <v>56</v>
      </c>
      <c r="E1597" s="198">
        <v>45116</v>
      </c>
      <c r="F1597" s="193" t="s">
        <v>4680</v>
      </c>
      <c r="G1597" s="192"/>
      <c r="H1597" s="192"/>
      <c r="I1597" s="192"/>
      <c r="J1597" s="192"/>
      <c r="K1597" s="192"/>
      <c r="L1597" s="192"/>
      <c r="M1597" s="192"/>
      <c r="N1597" s="192"/>
      <c r="O1597" s="192"/>
      <c r="P1597" s="199" t="s">
        <v>5320</v>
      </c>
      <c r="Q1597" s="192"/>
      <c r="R1597" s="192"/>
      <c r="S1597" s="192"/>
      <c r="T1597" s="192"/>
      <c r="U1597" s="192"/>
      <c r="V1597" s="192"/>
      <c r="W1597" s="192"/>
      <c r="X1597" s="192"/>
      <c r="Y1597" s="192"/>
      <c r="Z1597" s="192"/>
      <c r="AA1597" s="192"/>
    </row>
    <row r="1598" spans="1:27">
      <c r="A1598" s="192">
        <v>1597</v>
      </c>
      <c r="B1598" s="193">
        <v>60000075</v>
      </c>
      <c r="C1598" s="192">
        <v>5</v>
      </c>
      <c r="D1598" s="193" t="s">
        <v>51</v>
      </c>
      <c r="E1598" s="198">
        <v>45116</v>
      </c>
      <c r="F1598" s="193" t="s">
        <v>4679</v>
      </c>
      <c r="G1598" s="192"/>
      <c r="H1598" s="192"/>
      <c r="I1598" s="192"/>
      <c r="J1598" s="192"/>
      <c r="K1598" s="192"/>
      <c r="L1598" s="192"/>
      <c r="M1598" s="192"/>
      <c r="N1598" s="192"/>
      <c r="O1598" s="192"/>
      <c r="P1598" s="199" t="s">
        <v>4549</v>
      </c>
      <c r="Q1598" s="192"/>
      <c r="R1598" s="192"/>
      <c r="S1598" s="192"/>
      <c r="T1598" s="192"/>
      <c r="U1598" s="192"/>
      <c r="V1598" s="192"/>
      <c r="W1598" s="192"/>
      <c r="X1598" s="192"/>
      <c r="Y1598" s="192"/>
      <c r="Z1598" s="192"/>
      <c r="AA1598" s="192"/>
    </row>
    <row r="1599" spans="1:27" ht="43.2">
      <c r="A1599" s="192">
        <v>1598</v>
      </c>
      <c r="B1599" s="193">
        <v>61000015</v>
      </c>
      <c r="C1599" s="192">
        <v>3</v>
      </c>
      <c r="D1599" s="193" t="s">
        <v>51</v>
      </c>
      <c r="E1599" s="198">
        <v>45116</v>
      </c>
      <c r="F1599" s="193" t="s">
        <v>4681</v>
      </c>
      <c r="G1599" s="192"/>
      <c r="H1599" s="192"/>
      <c r="I1599" s="192"/>
      <c r="J1599" s="192"/>
      <c r="K1599" s="192"/>
      <c r="L1599" s="192"/>
      <c r="M1599" s="192"/>
      <c r="N1599" s="192"/>
      <c r="O1599" s="192"/>
      <c r="P1599" s="199" t="s">
        <v>4550</v>
      </c>
      <c r="Q1599" s="192"/>
      <c r="R1599" s="192"/>
      <c r="S1599" s="192"/>
      <c r="T1599" s="192"/>
      <c r="U1599" s="192"/>
      <c r="V1599" s="192"/>
      <c r="W1599" s="192"/>
      <c r="X1599" s="192"/>
      <c r="Y1599" s="192"/>
      <c r="Z1599" s="192"/>
      <c r="AA1599" s="192"/>
    </row>
    <row r="1600" spans="1:27" ht="28.8">
      <c r="A1600" s="192">
        <v>1599</v>
      </c>
      <c r="B1600" s="193">
        <v>61000015</v>
      </c>
      <c r="C1600" s="192">
        <v>2</v>
      </c>
      <c r="D1600" s="193" t="s">
        <v>51</v>
      </c>
      <c r="E1600" s="198">
        <v>45116</v>
      </c>
      <c r="F1600" s="193" t="s">
        <v>4681</v>
      </c>
      <c r="G1600" s="192"/>
      <c r="H1600" s="192"/>
      <c r="I1600" s="192"/>
      <c r="J1600" s="192"/>
      <c r="K1600" s="192"/>
      <c r="L1600" s="192"/>
      <c r="M1600" s="192"/>
      <c r="N1600" s="192"/>
      <c r="O1600" s="192"/>
      <c r="P1600" s="199" t="s">
        <v>4551</v>
      </c>
      <c r="Q1600" s="192"/>
      <c r="R1600" s="192"/>
      <c r="S1600" s="192"/>
      <c r="T1600" s="192"/>
      <c r="U1600" s="192"/>
      <c r="V1600" s="192"/>
      <c r="W1600" s="192"/>
      <c r="X1600" s="192"/>
      <c r="Y1600" s="192"/>
      <c r="Z1600" s="192"/>
      <c r="AA1600" s="192"/>
    </row>
    <row r="1601" spans="1:27" ht="57.6">
      <c r="A1601" s="192">
        <v>1600</v>
      </c>
      <c r="B1601" s="193">
        <v>61000028</v>
      </c>
      <c r="C1601" s="192">
        <v>3</v>
      </c>
      <c r="D1601" s="193" t="s">
        <v>51</v>
      </c>
      <c r="E1601" s="198">
        <v>45116</v>
      </c>
      <c r="F1601" s="193" t="s">
        <v>4679</v>
      </c>
      <c r="G1601" s="192"/>
      <c r="H1601" s="192"/>
      <c r="I1601" s="192"/>
      <c r="J1601" s="192"/>
      <c r="K1601" s="192"/>
      <c r="L1601" s="192"/>
      <c r="M1601" s="192"/>
      <c r="N1601" s="192"/>
      <c r="O1601" s="192"/>
      <c r="P1601" s="199" t="s">
        <v>4552</v>
      </c>
      <c r="Q1601" s="192"/>
      <c r="R1601" s="192"/>
      <c r="S1601" s="192"/>
      <c r="T1601" s="192"/>
      <c r="U1601" s="192"/>
      <c r="V1601" s="192"/>
      <c r="W1601" s="192"/>
      <c r="X1601" s="192"/>
      <c r="Y1601" s="192"/>
      <c r="Z1601" s="192"/>
      <c r="AA1601" s="192"/>
    </row>
    <row r="1602" spans="1:27" ht="28.8">
      <c r="A1602" s="192">
        <v>1601</v>
      </c>
      <c r="B1602" s="193">
        <v>61000115</v>
      </c>
      <c r="C1602" s="192">
        <v>4</v>
      </c>
      <c r="D1602" s="193" t="s">
        <v>51</v>
      </c>
      <c r="E1602" s="198">
        <v>45116</v>
      </c>
      <c r="F1602" s="193" t="s">
        <v>4679</v>
      </c>
      <c r="G1602" s="192"/>
      <c r="H1602" s="192"/>
      <c r="I1602" s="192"/>
      <c r="J1602" s="192"/>
      <c r="K1602" s="192"/>
      <c r="L1602" s="192"/>
      <c r="M1602" s="192"/>
      <c r="N1602" s="192"/>
      <c r="O1602" s="192"/>
      <c r="P1602" s="199" t="s">
        <v>4553</v>
      </c>
      <c r="Q1602" s="192"/>
      <c r="R1602" s="192"/>
      <c r="S1602" s="192"/>
      <c r="T1602" s="192"/>
      <c r="U1602" s="192"/>
      <c r="V1602" s="192"/>
      <c r="W1602" s="192"/>
      <c r="X1602" s="192"/>
      <c r="Y1602" s="192"/>
      <c r="Z1602" s="192"/>
      <c r="AA1602" s="192"/>
    </row>
    <row r="1603" spans="1:27">
      <c r="A1603" s="192">
        <v>1602</v>
      </c>
      <c r="B1603" s="193">
        <v>61000115</v>
      </c>
      <c r="C1603" s="192">
        <v>5</v>
      </c>
      <c r="D1603" s="193" t="s">
        <v>51</v>
      </c>
      <c r="E1603" s="198">
        <v>45116</v>
      </c>
      <c r="F1603" s="193" t="s">
        <v>4679</v>
      </c>
      <c r="G1603" s="192"/>
      <c r="H1603" s="192"/>
      <c r="I1603" s="192"/>
      <c r="J1603" s="192"/>
      <c r="K1603" s="192"/>
      <c r="L1603" s="192"/>
      <c r="M1603" s="192"/>
      <c r="N1603" s="192"/>
      <c r="O1603" s="192"/>
      <c r="P1603" s="199" t="s">
        <v>4554</v>
      </c>
      <c r="Q1603" s="192"/>
      <c r="R1603" s="192"/>
      <c r="S1603" s="192"/>
      <c r="T1603" s="192"/>
      <c r="U1603" s="192"/>
      <c r="V1603" s="192"/>
      <c r="W1603" s="192"/>
      <c r="X1603" s="192"/>
      <c r="Y1603" s="192"/>
      <c r="Z1603" s="192"/>
      <c r="AA1603" s="192"/>
    </row>
    <row r="1604" spans="1:27">
      <c r="A1604" s="192">
        <v>1603</v>
      </c>
      <c r="B1604" s="193">
        <v>72000000</v>
      </c>
      <c r="C1604" s="192">
        <v>3</v>
      </c>
      <c r="D1604" s="193" t="s">
        <v>51</v>
      </c>
      <c r="E1604" s="198">
        <v>45116</v>
      </c>
      <c r="F1604" s="193" t="s">
        <v>4679</v>
      </c>
      <c r="G1604" s="192"/>
      <c r="H1604" s="192"/>
      <c r="I1604" s="192"/>
      <c r="J1604" s="192"/>
      <c r="K1604" s="192"/>
      <c r="L1604" s="192"/>
      <c r="M1604" s="192"/>
      <c r="N1604" s="192"/>
      <c r="O1604" s="192"/>
      <c r="P1604" s="199" t="s">
        <v>4555</v>
      </c>
      <c r="Q1604" s="192"/>
      <c r="R1604" s="192"/>
      <c r="S1604" s="192"/>
      <c r="T1604" s="192"/>
      <c r="U1604" s="192"/>
      <c r="V1604" s="192"/>
      <c r="W1604" s="192"/>
      <c r="X1604" s="192"/>
      <c r="Y1604" s="192"/>
      <c r="Z1604" s="192"/>
      <c r="AA1604" s="192"/>
    </row>
    <row r="1605" spans="1:27">
      <c r="A1605" s="192">
        <v>1604</v>
      </c>
      <c r="B1605" s="193">
        <v>11109</v>
      </c>
      <c r="C1605" s="192">
        <v>3</v>
      </c>
      <c r="D1605" s="193" t="s">
        <v>56</v>
      </c>
      <c r="E1605" s="198">
        <v>45118</v>
      </c>
      <c r="F1605" s="193" t="s">
        <v>4679</v>
      </c>
      <c r="G1605" s="192"/>
      <c r="H1605" s="192"/>
      <c r="I1605" s="192"/>
      <c r="J1605" s="192"/>
      <c r="K1605" s="192"/>
      <c r="L1605" s="192"/>
      <c r="M1605" s="192"/>
      <c r="N1605" s="192"/>
      <c r="O1605" s="192"/>
      <c r="P1605" s="199" t="s">
        <v>4556</v>
      </c>
      <c r="Q1605" s="192"/>
      <c r="R1605" s="192"/>
      <c r="S1605" s="192"/>
      <c r="T1605" s="192"/>
      <c r="U1605" s="192"/>
      <c r="V1605" s="192"/>
      <c r="W1605" s="192"/>
      <c r="X1605" s="192"/>
      <c r="Y1605" s="192"/>
      <c r="Z1605" s="192"/>
      <c r="AA1605" s="192"/>
    </row>
    <row r="1606" spans="1:27" ht="86.4">
      <c r="A1606" s="192">
        <v>1605</v>
      </c>
      <c r="B1606" s="193">
        <v>11583</v>
      </c>
      <c r="C1606" s="192">
        <v>3</v>
      </c>
      <c r="D1606" s="193" t="s">
        <v>56</v>
      </c>
      <c r="E1606" s="198">
        <v>45118</v>
      </c>
      <c r="F1606" s="193" t="s">
        <v>4679</v>
      </c>
      <c r="G1606" s="192"/>
      <c r="H1606" s="192"/>
      <c r="I1606" s="192"/>
      <c r="J1606" s="192"/>
      <c r="K1606" s="192"/>
      <c r="L1606" s="192"/>
      <c r="M1606" s="192"/>
      <c r="N1606" s="192"/>
      <c r="O1606" s="192"/>
      <c r="P1606" s="199" t="s">
        <v>5321</v>
      </c>
      <c r="Q1606" s="192"/>
      <c r="R1606" s="192"/>
      <c r="S1606" s="192"/>
      <c r="T1606" s="192"/>
      <c r="U1606" s="192"/>
      <c r="V1606" s="192"/>
      <c r="W1606" s="192"/>
      <c r="X1606" s="192"/>
      <c r="Y1606" s="192"/>
      <c r="Z1606" s="192"/>
      <c r="AA1606" s="192"/>
    </row>
    <row r="1607" spans="1:27" ht="28.8">
      <c r="A1607" s="192">
        <v>1606</v>
      </c>
      <c r="B1607" s="193">
        <v>11737</v>
      </c>
      <c r="C1607" s="192">
        <v>5</v>
      </c>
      <c r="D1607" s="193" t="s">
        <v>56</v>
      </c>
      <c r="E1607" s="198">
        <v>45118</v>
      </c>
      <c r="F1607" s="193" t="s">
        <v>4679</v>
      </c>
      <c r="G1607" s="192"/>
      <c r="H1607" s="192"/>
      <c r="I1607" s="192"/>
      <c r="J1607" s="192"/>
      <c r="K1607" s="192"/>
      <c r="L1607" s="192"/>
      <c r="M1607" s="192"/>
      <c r="N1607" s="192"/>
      <c r="O1607" s="192"/>
      <c r="P1607" s="199" t="s">
        <v>4557</v>
      </c>
      <c r="Q1607" s="192"/>
      <c r="R1607" s="192"/>
      <c r="S1607" s="192"/>
      <c r="T1607" s="192"/>
      <c r="U1607" s="192"/>
      <c r="V1607" s="192"/>
      <c r="W1607" s="192"/>
      <c r="X1607" s="192"/>
      <c r="Y1607" s="192"/>
      <c r="Z1607" s="192"/>
      <c r="AA1607" s="192"/>
    </row>
    <row r="1608" spans="1:27" ht="43.2">
      <c r="A1608" s="192">
        <v>1607</v>
      </c>
      <c r="B1608" s="193">
        <v>11737</v>
      </c>
      <c r="C1608" s="192">
        <v>3</v>
      </c>
      <c r="D1608" s="193" t="s">
        <v>51</v>
      </c>
      <c r="E1608" s="198">
        <v>45118</v>
      </c>
      <c r="F1608" s="193" t="s">
        <v>4679</v>
      </c>
      <c r="G1608" s="192"/>
      <c r="H1608" s="192"/>
      <c r="I1608" s="192"/>
      <c r="J1608" s="192"/>
      <c r="K1608" s="192"/>
      <c r="L1608" s="192"/>
      <c r="M1608" s="192"/>
      <c r="N1608" s="192"/>
      <c r="O1608" s="192"/>
      <c r="P1608" s="199" t="s">
        <v>5322</v>
      </c>
      <c r="Q1608" s="192"/>
      <c r="R1608" s="192"/>
      <c r="S1608" s="192"/>
      <c r="T1608" s="192"/>
      <c r="U1608" s="192"/>
      <c r="V1608" s="192"/>
      <c r="W1608" s="192"/>
      <c r="X1608" s="192"/>
      <c r="Y1608" s="192"/>
      <c r="Z1608" s="192"/>
      <c r="AA1608" s="192"/>
    </row>
    <row r="1609" spans="1:27" ht="28.8">
      <c r="A1609" s="192">
        <v>1608</v>
      </c>
      <c r="B1609" s="193">
        <v>11515</v>
      </c>
      <c r="C1609" s="192">
        <v>4</v>
      </c>
      <c r="D1609" s="193" t="s">
        <v>51</v>
      </c>
      <c r="E1609" s="198">
        <v>45117</v>
      </c>
      <c r="F1609" s="193" t="s">
        <v>4679</v>
      </c>
      <c r="G1609" s="192"/>
      <c r="H1609" s="192"/>
      <c r="I1609" s="192"/>
      <c r="J1609" s="192"/>
      <c r="K1609" s="192"/>
      <c r="L1609" s="192"/>
      <c r="M1609" s="192"/>
      <c r="N1609" s="192"/>
      <c r="O1609" s="192"/>
      <c r="P1609" s="199" t="s">
        <v>4558</v>
      </c>
      <c r="Q1609" s="192"/>
      <c r="R1609" s="192"/>
      <c r="S1609" s="192"/>
      <c r="T1609" s="192"/>
      <c r="U1609" s="192"/>
      <c r="V1609" s="192"/>
      <c r="W1609" s="192"/>
      <c r="X1609" s="192"/>
      <c r="Y1609" s="192"/>
      <c r="Z1609" s="192"/>
      <c r="AA1609" s="192"/>
    </row>
    <row r="1610" spans="1:27">
      <c r="A1610" s="192">
        <v>1609</v>
      </c>
      <c r="B1610" s="193">
        <v>11583</v>
      </c>
      <c r="C1610" s="192">
        <v>1</v>
      </c>
      <c r="D1610" s="193" t="s">
        <v>56</v>
      </c>
      <c r="E1610" s="198">
        <v>45117</v>
      </c>
      <c r="F1610" s="193" t="s">
        <v>4679</v>
      </c>
      <c r="G1610" s="192"/>
      <c r="H1610" s="192"/>
      <c r="I1610" s="192"/>
      <c r="J1610" s="192"/>
      <c r="K1610" s="192"/>
      <c r="L1610" s="192"/>
      <c r="M1610" s="192"/>
      <c r="N1610" s="192"/>
      <c r="O1610" s="192"/>
      <c r="P1610" s="199" t="s">
        <v>4559</v>
      </c>
      <c r="Q1610" s="192"/>
      <c r="R1610" s="192"/>
      <c r="S1610" s="192"/>
      <c r="T1610" s="192"/>
      <c r="U1610" s="192"/>
      <c r="V1610" s="192"/>
      <c r="W1610" s="192"/>
      <c r="X1610" s="192"/>
      <c r="Y1610" s="192"/>
      <c r="Z1610" s="192"/>
      <c r="AA1610" s="192"/>
    </row>
    <row r="1611" spans="1:27" ht="43.2">
      <c r="A1611" s="192">
        <v>1610</v>
      </c>
      <c r="B1611" s="193">
        <v>114481872</v>
      </c>
      <c r="C1611" s="192">
        <v>1</v>
      </c>
      <c r="D1611" s="193" t="s">
        <v>56</v>
      </c>
      <c r="E1611" s="198">
        <v>45117</v>
      </c>
      <c r="F1611" s="193" t="s">
        <v>4679</v>
      </c>
      <c r="G1611" s="192"/>
      <c r="H1611" s="192"/>
      <c r="I1611" s="192"/>
      <c r="J1611" s="192"/>
      <c r="K1611" s="192"/>
      <c r="L1611" s="192"/>
      <c r="M1611" s="192"/>
      <c r="N1611" s="192"/>
      <c r="O1611" s="192"/>
      <c r="P1611" s="199" t="s">
        <v>4560</v>
      </c>
      <c r="Q1611" s="192"/>
      <c r="R1611" s="192"/>
      <c r="S1611" s="192"/>
      <c r="T1611" s="192"/>
      <c r="U1611" s="192"/>
      <c r="V1611" s="192"/>
      <c r="W1611" s="192"/>
      <c r="X1611" s="192"/>
      <c r="Y1611" s="192"/>
      <c r="Z1611" s="192"/>
      <c r="AA1611" s="192"/>
    </row>
    <row r="1612" spans="1:27">
      <c r="A1612" s="192">
        <v>1611</v>
      </c>
      <c r="B1612" s="193">
        <v>114481872</v>
      </c>
      <c r="C1612" s="192">
        <v>4</v>
      </c>
      <c r="D1612" s="193" t="s">
        <v>51</v>
      </c>
      <c r="E1612" s="198">
        <v>45117</v>
      </c>
      <c r="F1612" s="193" t="s">
        <v>4679</v>
      </c>
      <c r="G1612" s="192"/>
      <c r="H1612" s="192"/>
      <c r="I1612" s="192"/>
      <c r="J1612" s="192"/>
      <c r="K1612" s="192"/>
      <c r="L1612" s="192"/>
      <c r="M1612" s="192"/>
      <c r="N1612" s="192"/>
      <c r="O1612" s="192"/>
      <c r="P1612" s="199" t="s">
        <v>4561</v>
      </c>
      <c r="Q1612" s="192"/>
      <c r="R1612" s="192"/>
      <c r="S1612" s="192"/>
      <c r="T1612" s="192"/>
      <c r="U1612" s="192"/>
      <c r="V1612" s="192"/>
      <c r="W1612" s="192"/>
      <c r="X1612" s="192"/>
      <c r="Y1612" s="192"/>
      <c r="Z1612" s="192"/>
      <c r="AA1612" s="192"/>
    </row>
    <row r="1613" spans="1:27" ht="43.2">
      <c r="A1613" s="192">
        <v>1612</v>
      </c>
      <c r="B1613" s="193">
        <v>116907775</v>
      </c>
      <c r="C1613" s="192">
        <v>4</v>
      </c>
      <c r="D1613" s="193" t="s">
        <v>56</v>
      </c>
      <c r="E1613" s="198">
        <v>45117</v>
      </c>
      <c r="F1613" s="193" t="s">
        <v>4679</v>
      </c>
      <c r="G1613" s="192"/>
      <c r="H1613" s="192"/>
      <c r="I1613" s="192"/>
      <c r="J1613" s="192"/>
      <c r="K1613" s="192"/>
      <c r="L1613" s="192"/>
      <c r="M1613" s="192"/>
      <c r="N1613" s="192"/>
      <c r="O1613" s="192"/>
      <c r="P1613" s="199" t="s">
        <v>5323</v>
      </c>
      <c r="Q1613" s="192"/>
      <c r="R1613" s="192"/>
      <c r="S1613" s="192"/>
      <c r="T1613" s="192"/>
      <c r="U1613" s="192"/>
      <c r="V1613" s="192"/>
      <c r="W1613" s="192"/>
      <c r="X1613" s="192"/>
      <c r="Y1613" s="192"/>
      <c r="Z1613" s="192"/>
      <c r="AA1613" s="192"/>
    </row>
    <row r="1614" spans="1:27">
      <c r="A1614" s="192">
        <v>1613</v>
      </c>
      <c r="B1614" s="193">
        <v>136293685</v>
      </c>
      <c r="C1614" s="192">
        <v>1</v>
      </c>
      <c r="D1614" s="193" t="s">
        <v>56</v>
      </c>
      <c r="E1614" s="198">
        <v>45117</v>
      </c>
      <c r="F1614" s="193" t="s">
        <v>4680</v>
      </c>
      <c r="G1614" s="192"/>
      <c r="H1614" s="192"/>
      <c r="I1614" s="192"/>
      <c r="J1614" s="192"/>
      <c r="K1614" s="192"/>
      <c r="L1614" s="192"/>
      <c r="M1614" s="192"/>
      <c r="N1614" s="192"/>
      <c r="O1614" s="192"/>
      <c r="P1614" s="199" t="s">
        <v>4562</v>
      </c>
      <c r="Q1614" s="192"/>
      <c r="R1614" s="192"/>
      <c r="S1614" s="192"/>
      <c r="T1614" s="192"/>
      <c r="U1614" s="192"/>
      <c r="V1614" s="192"/>
      <c r="W1614" s="192"/>
      <c r="X1614" s="192"/>
      <c r="Y1614" s="192"/>
      <c r="Z1614" s="192"/>
      <c r="AA1614" s="192"/>
    </row>
    <row r="1615" spans="1:27" ht="57.6">
      <c r="A1615" s="192">
        <v>1614</v>
      </c>
      <c r="B1615" s="193">
        <v>136293685</v>
      </c>
      <c r="C1615" s="192">
        <v>1</v>
      </c>
      <c r="D1615" s="193" t="s">
        <v>56</v>
      </c>
      <c r="E1615" s="198">
        <v>45117</v>
      </c>
      <c r="F1615" s="193" t="s">
        <v>4680</v>
      </c>
      <c r="G1615" s="192"/>
      <c r="H1615" s="192"/>
      <c r="I1615" s="192"/>
      <c r="J1615" s="192"/>
      <c r="K1615" s="192"/>
      <c r="L1615" s="192"/>
      <c r="M1615" s="192"/>
      <c r="N1615" s="192"/>
      <c r="O1615" s="192"/>
      <c r="P1615" s="199" t="s">
        <v>5324</v>
      </c>
      <c r="Q1615" s="192"/>
      <c r="R1615" s="192"/>
      <c r="S1615" s="192"/>
      <c r="T1615" s="192"/>
      <c r="U1615" s="192"/>
      <c r="V1615" s="192"/>
      <c r="W1615" s="192"/>
      <c r="X1615" s="192"/>
      <c r="Y1615" s="192"/>
      <c r="Z1615" s="192"/>
      <c r="AA1615" s="192"/>
    </row>
    <row r="1616" spans="1:27" ht="28.8">
      <c r="A1616" s="192">
        <v>1615</v>
      </c>
      <c r="B1616" s="193">
        <v>136293685</v>
      </c>
      <c r="C1616" s="192">
        <v>5</v>
      </c>
      <c r="D1616" s="193" t="s">
        <v>56</v>
      </c>
      <c r="E1616" s="198">
        <v>45117</v>
      </c>
      <c r="F1616" s="193" t="s">
        <v>4680</v>
      </c>
      <c r="G1616" s="192"/>
      <c r="H1616" s="192"/>
      <c r="I1616" s="192"/>
      <c r="J1616" s="192"/>
      <c r="K1616" s="192"/>
      <c r="L1616" s="192"/>
      <c r="M1616" s="192"/>
      <c r="N1616" s="192"/>
      <c r="O1616" s="192"/>
      <c r="P1616" s="199" t="s">
        <v>5325</v>
      </c>
      <c r="Q1616" s="192"/>
      <c r="R1616" s="192"/>
      <c r="S1616" s="192"/>
      <c r="T1616" s="192"/>
      <c r="U1616" s="192"/>
      <c r="V1616" s="192"/>
      <c r="W1616" s="192"/>
      <c r="X1616" s="192"/>
      <c r="Y1616" s="192"/>
      <c r="Z1616" s="192"/>
      <c r="AA1616" s="192"/>
    </row>
    <row r="1617" spans="1:27" ht="28.8">
      <c r="A1617" s="192">
        <v>1616</v>
      </c>
      <c r="B1617" s="193">
        <v>136643830</v>
      </c>
      <c r="C1617" s="192">
        <v>1</v>
      </c>
      <c r="D1617" s="193" t="s">
        <v>56</v>
      </c>
      <c r="E1617" s="198">
        <v>45117</v>
      </c>
      <c r="F1617" s="193" t="s">
        <v>4686</v>
      </c>
      <c r="G1617" s="192"/>
      <c r="H1617" s="192"/>
      <c r="I1617" s="192"/>
      <c r="J1617" s="192"/>
      <c r="K1617" s="192"/>
      <c r="L1617" s="192"/>
      <c r="M1617" s="192"/>
      <c r="N1617" s="192"/>
      <c r="O1617" s="192"/>
      <c r="P1617" s="199" t="s">
        <v>5662</v>
      </c>
      <c r="Q1617" s="192"/>
      <c r="R1617" s="192"/>
      <c r="S1617" s="192"/>
      <c r="T1617" s="192"/>
      <c r="U1617" s="192"/>
      <c r="V1617" s="192"/>
      <c r="W1617" s="192"/>
      <c r="X1617" s="192"/>
      <c r="Y1617" s="192"/>
      <c r="Z1617" s="192"/>
      <c r="AA1617" s="192"/>
    </row>
    <row r="1618" spans="1:27" ht="43.2">
      <c r="A1618" s="192">
        <v>1617</v>
      </c>
      <c r="B1618" s="193">
        <v>137355764</v>
      </c>
      <c r="C1618" s="192">
        <v>4</v>
      </c>
      <c r="D1618" s="193" t="s">
        <v>56</v>
      </c>
      <c r="E1618" s="198">
        <v>45117</v>
      </c>
      <c r="F1618" s="193" t="s">
        <v>4679</v>
      </c>
      <c r="G1618" s="192"/>
      <c r="H1618" s="192"/>
      <c r="I1618" s="192"/>
      <c r="J1618" s="192"/>
      <c r="K1618" s="192"/>
      <c r="L1618" s="192"/>
      <c r="M1618" s="192"/>
      <c r="N1618" s="192"/>
      <c r="O1618" s="192"/>
      <c r="P1618" s="199" t="s">
        <v>4563</v>
      </c>
      <c r="Q1618" s="192"/>
      <c r="R1618" s="192"/>
      <c r="S1618" s="192"/>
      <c r="T1618" s="192"/>
      <c r="U1618" s="192"/>
      <c r="V1618" s="192"/>
      <c r="W1618" s="192"/>
      <c r="X1618" s="192"/>
      <c r="Y1618" s="192"/>
      <c r="Z1618" s="192"/>
      <c r="AA1618" s="192"/>
    </row>
    <row r="1619" spans="1:27" ht="28.8">
      <c r="A1619" s="192">
        <v>1618</v>
      </c>
      <c r="B1619" s="193">
        <v>200268175</v>
      </c>
      <c r="C1619" s="192">
        <v>1</v>
      </c>
      <c r="D1619" s="193" t="s">
        <v>56</v>
      </c>
      <c r="E1619" s="198">
        <v>45117</v>
      </c>
      <c r="F1619" s="193" t="s">
        <v>4682</v>
      </c>
      <c r="G1619" s="192"/>
      <c r="H1619" s="192"/>
      <c r="I1619" s="192"/>
      <c r="J1619" s="192"/>
      <c r="K1619" s="192"/>
      <c r="L1619" s="192"/>
      <c r="M1619" s="192"/>
      <c r="N1619" s="192"/>
      <c r="O1619" s="192"/>
      <c r="P1619" s="199" t="s">
        <v>4564</v>
      </c>
      <c r="Q1619" s="192"/>
      <c r="R1619" s="192"/>
      <c r="S1619" s="192"/>
      <c r="T1619" s="192"/>
      <c r="U1619" s="192"/>
      <c r="V1619" s="192"/>
      <c r="W1619" s="192"/>
      <c r="X1619" s="192"/>
      <c r="Y1619" s="192"/>
      <c r="Z1619" s="192"/>
      <c r="AA1619" s="192"/>
    </row>
    <row r="1620" spans="1:27" ht="86.4">
      <c r="A1620" s="192">
        <v>1619</v>
      </c>
      <c r="B1620" s="193">
        <v>200268175</v>
      </c>
      <c r="C1620" s="192">
        <v>1</v>
      </c>
      <c r="D1620" s="193" t="s">
        <v>56</v>
      </c>
      <c r="E1620" s="198">
        <v>45117</v>
      </c>
      <c r="F1620" s="193" t="s">
        <v>4682</v>
      </c>
      <c r="G1620" s="192"/>
      <c r="H1620" s="192"/>
      <c r="I1620" s="192"/>
      <c r="J1620" s="192"/>
      <c r="K1620" s="192"/>
      <c r="L1620" s="192"/>
      <c r="M1620" s="192"/>
      <c r="N1620" s="192"/>
      <c r="O1620" s="192"/>
      <c r="P1620" s="199" t="s">
        <v>5326</v>
      </c>
      <c r="Q1620" s="192"/>
      <c r="R1620" s="192"/>
      <c r="S1620" s="192"/>
      <c r="T1620" s="192"/>
      <c r="U1620" s="192"/>
      <c r="V1620" s="192"/>
      <c r="W1620" s="192"/>
      <c r="X1620" s="192"/>
      <c r="Y1620" s="192"/>
      <c r="Z1620" s="192"/>
      <c r="AA1620" s="192"/>
    </row>
    <row r="1621" spans="1:27" ht="43.2">
      <c r="A1621" s="192">
        <v>1620</v>
      </c>
      <c r="B1621" s="193">
        <v>200333457</v>
      </c>
      <c r="C1621" s="192">
        <v>4</v>
      </c>
      <c r="D1621" s="193" t="s">
        <v>56</v>
      </c>
      <c r="E1621" s="198">
        <v>45117</v>
      </c>
      <c r="F1621" s="193" t="s">
        <v>4679</v>
      </c>
      <c r="G1621" s="192"/>
      <c r="H1621" s="192"/>
      <c r="I1621" s="192"/>
      <c r="J1621" s="192"/>
      <c r="K1621" s="192"/>
      <c r="L1621" s="192"/>
      <c r="M1621" s="192"/>
      <c r="N1621" s="192"/>
      <c r="O1621" s="192"/>
      <c r="P1621" s="199" t="s">
        <v>4565</v>
      </c>
      <c r="Q1621" s="192"/>
      <c r="R1621" s="192"/>
      <c r="S1621" s="192"/>
      <c r="T1621" s="192"/>
      <c r="U1621" s="192"/>
      <c r="V1621" s="192"/>
      <c r="W1621" s="192"/>
      <c r="X1621" s="192"/>
      <c r="Y1621" s="192"/>
      <c r="Z1621" s="192"/>
      <c r="AA1621" s="192"/>
    </row>
    <row r="1622" spans="1:27" ht="28.8">
      <c r="A1622" s="192">
        <v>1621</v>
      </c>
      <c r="B1622" s="193">
        <v>200333457</v>
      </c>
      <c r="C1622" s="192">
        <v>1</v>
      </c>
      <c r="D1622" s="193" t="s">
        <v>56</v>
      </c>
      <c r="E1622" s="198">
        <v>45117</v>
      </c>
      <c r="F1622" s="193" t="s">
        <v>4679</v>
      </c>
      <c r="G1622" s="192"/>
      <c r="H1622" s="192"/>
      <c r="I1622" s="192"/>
      <c r="J1622" s="192"/>
      <c r="K1622" s="192"/>
      <c r="L1622" s="192"/>
      <c r="M1622" s="192"/>
      <c r="N1622" s="192"/>
      <c r="O1622" s="192"/>
      <c r="P1622" s="199" t="s">
        <v>4566</v>
      </c>
      <c r="Q1622" s="192"/>
      <c r="R1622" s="192"/>
      <c r="S1622" s="192"/>
      <c r="T1622" s="192"/>
      <c r="U1622" s="192"/>
      <c r="V1622" s="192"/>
      <c r="W1622" s="192"/>
      <c r="X1622" s="192"/>
      <c r="Y1622" s="192"/>
      <c r="Z1622" s="192"/>
      <c r="AA1622" s="192"/>
    </row>
    <row r="1623" spans="1:27" ht="57.6">
      <c r="A1623" s="192">
        <v>1622</v>
      </c>
      <c r="B1623" s="193">
        <v>200387551</v>
      </c>
      <c r="C1623" s="192">
        <v>5</v>
      </c>
      <c r="D1623" s="193" t="s">
        <v>56</v>
      </c>
      <c r="E1623" s="198">
        <v>45117</v>
      </c>
      <c r="F1623" s="193" t="s">
        <v>4679</v>
      </c>
      <c r="G1623" s="192"/>
      <c r="H1623" s="192"/>
      <c r="I1623" s="192"/>
      <c r="J1623" s="192"/>
      <c r="K1623" s="192"/>
      <c r="L1623" s="192"/>
      <c r="M1623" s="192"/>
      <c r="N1623" s="192"/>
      <c r="O1623" s="192"/>
      <c r="P1623" s="199" t="s">
        <v>5327</v>
      </c>
      <c r="Q1623" s="192"/>
      <c r="R1623" s="192"/>
      <c r="S1623" s="192"/>
      <c r="T1623" s="192"/>
      <c r="U1623" s="192"/>
      <c r="V1623" s="192"/>
      <c r="W1623" s="192"/>
      <c r="X1623" s="192"/>
      <c r="Y1623" s="192"/>
      <c r="Z1623" s="192"/>
      <c r="AA1623" s="192"/>
    </row>
    <row r="1624" spans="1:27" ht="43.2">
      <c r="A1624" s="192">
        <v>1623</v>
      </c>
      <c r="B1624" s="193">
        <v>200465920</v>
      </c>
      <c r="C1624" s="192">
        <v>3</v>
      </c>
      <c r="D1624" s="193" t="s">
        <v>56</v>
      </c>
      <c r="E1624" s="198">
        <v>45117</v>
      </c>
      <c r="F1624" s="193" t="s">
        <v>4679</v>
      </c>
      <c r="G1624" s="192"/>
      <c r="H1624" s="192"/>
      <c r="I1624" s="192"/>
      <c r="J1624" s="192"/>
      <c r="K1624" s="192"/>
      <c r="L1624" s="192"/>
      <c r="M1624" s="192"/>
      <c r="N1624" s="192"/>
      <c r="O1624" s="192"/>
      <c r="P1624" s="199" t="s">
        <v>4567</v>
      </c>
      <c r="Q1624" s="192"/>
      <c r="R1624" s="192"/>
      <c r="S1624" s="192"/>
      <c r="T1624" s="192"/>
      <c r="U1624" s="192"/>
      <c r="V1624" s="192"/>
      <c r="W1624" s="192"/>
      <c r="X1624" s="192"/>
      <c r="Y1624" s="192"/>
      <c r="Z1624" s="192"/>
      <c r="AA1624" s="192"/>
    </row>
    <row r="1625" spans="1:27" ht="28.8">
      <c r="A1625" s="192">
        <v>1624</v>
      </c>
      <c r="B1625" s="193">
        <v>200828450</v>
      </c>
      <c r="C1625" s="192">
        <v>1</v>
      </c>
      <c r="D1625" s="193" t="s">
        <v>51</v>
      </c>
      <c r="E1625" s="198">
        <v>45117</v>
      </c>
      <c r="F1625" s="193" t="s">
        <v>4679</v>
      </c>
      <c r="G1625" s="192"/>
      <c r="H1625" s="192"/>
      <c r="I1625" s="192"/>
      <c r="J1625" s="192"/>
      <c r="K1625" s="192"/>
      <c r="L1625" s="192"/>
      <c r="M1625" s="192"/>
      <c r="N1625" s="192"/>
      <c r="O1625" s="192"/>
      <c r="P1625" s="199" t="s">
        <v>4568</v>
      </c>
      <c r="Q1625" s="192"/>
      <c r="R1625" s="192"/>
      <c r="S1625" s="192"/>
      <c r="T1625" s="192"/>
      <c r="U1625" s="192"/>
      <c r="V1625" s="192"/>
      <c r="W1625" s="192"/>
      <c r="X1625" s="192"/>
      <c r="Y1625" s="192"/>
      <c r="Z1625" s="192"/>
      <c r="AA1625" s="192"/>
    </row>
    <row r="1626" spans="1:27" ht="57.6">
      <c r="A1626" s="192">
        <v>1625</v>
      </c>
      <c r="B1626" s="193">
        <v>200884070</v>
      </c>
      <c r="C1626" s="192">
        <v>4</v>
      </c>
      <c r="D1626" s="193" t="s">
        <v>56</v>
      </c>
      <c r="E1626" s="198">
        <v>45117</v>
      </c>
      <c r="F1626" s="193" t="s">
        <v>4679</v>
      </c>
      <c r="G1626" s="192"/>
      <c r="H1626" s="192"/>
      <c r="I1626" s="192"/>
      <c r="J1626" s="192"/>
      <c r="K1626" s="192"/>
      <c r="L1626" s="192"/>
      <c r="M1626" s="192"/>
      <c r="N1626" s="192"/>
      <c r="O1626" s="192"/>
      <c r="P1626" s="199" t="s">
        <v>5663</v>
      </c>
      <c r="Q1626" s="192"/>
      <c r="R1626" s="192"/>
      <c r="S1626" s="192"/>
      <c r="T1626" s="192"/>
      <c r="U1626" s="192"/>
      <c r="V1626" s="192"/>
      <c r="W1626" s="192"/>
      <c r="X1626" s="192"/>
      <c r="Y1626" s="192"/>
      <c r="Z1626" s="192"/>
      <c r="AA1626" s="192"/>
    </row>
    <row r="1627" spans="1:27" ht="28.8">
      <c r="A1627" s="192">
        <v>1626</v>
      </c>
      <c r="B1627" s="193">
        <v>40000148</v>
      </c>
      <c r="C1627" s="192">
        <v>5</v>
      </c>
      <c r="D1627" s="193" t="s">
        <v>51</v>
      </c>
      <c r="E1627" s="198">
        <v>45117</v>
      </c>
      <c r="F1627" s="193" t="s">
        <v>4679</v>
      </c>
      <c r="G1627" s="192"/>
      <c r="H1627" s="192"/>
      <c r="I1627" s="192"/>
      <c r="J1627" s="192"/>
      <c r="K1627" s="192"/>
      <c r="L1627" s="192"/>
      <c r="M1627" s="192"/>
      <c r="N1627" s="192"/>
      <c r="O1627" s="192"/>
      <c r="P1627" s="199" t="s">
        <v>4569</v>
      </c>
      <c r="Q1627" s="192"/>
      <c r="R1627" s="192"/>
      <c r="S1627" s="192"/>
      <c r="T1627" s="192"/>
      <c r="U1627" s="192"/>
      <c r="V1627" s="192"/>
      <c r="W1627" s="192"/>
      <c r="X1627" s="192"/>
      <c r="Y1627" s="192"/>
      <c r="Z1627" s="192"/>
      <c r="AA1627" s="192"/>
    </row>
    <row r="1628" spans="1:27">
      <c r="A1628" s="192">
        <v>1627</v>
      </c>
      <c r="B1628" s="193">
        <v>40000350</v>
      </c>
      <c r="C1628" s="192">
        <v>2</v>
      </c>
      <c r="D1628" s="193" t="s">
        <v>51</v>
      </c>
      <c r="E1628" s="198">
        <v>45117</v>
      </c>
      <c r="F1628" s="193" t="s">
        <v>4680</v>
      </c>
      <c r="G1628" s="192"/>
      <c r="H1628" s="192"/>
      <c r="I1628" s="192"/>
      <c r="J1628" s="192"/>
      <c r="K1628" s="192"/>
      <c r="L1628" s="192"/>
      <c r="M1628" s="192"/>
      <c r="N1628" s="192"/>
      <c r="O1628" s="192"/>
      <c r="P1628" s="199" t="s">
        <v>4570</v>
      </c>
      <c r="Q1628" s="192"/>
      <c r="R1628" s="192"/>
      <c r="S1628" s="192"/>
      <c r="T1628" s="192"/>
      <c r="U1628" s="192"/>
      <c r="V1628" s="192"/>
      <c r="W1628" s="192"/>
      <c r="X1628" s="192"/>
      <c r="Y1628" s="192"/>
      <c r="Z1628" s="192"/>
      <c r="AA1628" s="192"/>
    </row>
    <row r="1629" spans="1:27">
      <c r="A1629" s="192">
        <v>1628</v>
      </c>
      <c r="B1629" s="193">
        <v>40000356</v>
      </c>
      <c r="C1629" s="192">
        <v>5</v>
      </c>
      <c r="D1629" s="193" t="s">
        <v>51</v>
      </c>
      <c r="E1629" s="198">
        <v>45117</v>
      </c>
      <c r="F1629" s="193" t="s">
        <v>4680</v>
      </c>
      <c r="G1629" s="192"/>
      <c r="H1629" s="192"/>
      <c r="I1629" s="192"/>
      <c r="J1629" s="192"/>
      <c r="K1629" s="192"/>
      <c r="L1629" s="192"/>
      <c r="M1629" s="192"/>
      <c r="N1629" s="192"/>
      <c r="O1629" s="192"/>
      <c r="P1629" s="199" t="s">
        <v>4571</v>
      </c>
      <c r="Q1629" s="192"/>
      <c r="R1629" s="192"/>
      <c r="S1629" s="192"/>
      <c r="T1629" s="192"/>
      <c r="U1629" s="192"/>
      <c r="V1629" s="192"/>
      <c r="W1629" s="192"/>
      <c r="X1629" s="192"/>
      <c r="Y1629" s="192"/>
      <c r="Z1629" s="192"/>
      <c r="AA1629" s="192"/>
    </row>
    <row r="1630" spans="1:27" ht="28.8">
      <c r="A1630" s="192">
        <v>1629</v>
      </c>
      <c r="B1630" s="193">
        <v>61000041</v>
      </c>
      <c r="C1630" s="192">
        <v>3</v>
      </c>
      <c r="D1630" s="193" t="s">
        <v>51</v>
      </c>
      <c r="E1630" s="198">
        <v>45117</v>
      </c>
      <c r="F1630" s="193" t="s">
        <v>4680</v>
      </c>
      <c r="G1630" s="192"/>
      <c r="H1630" s="192"/>
      <c r="I1630" s="192"/>
      <c r="J1630" s="192"/>
      <c r="K1630" s="192"/>
      <c r="L1630" s="192"/>
      <c r="M1630" s="192"/>
      <c r="N1630" s="192"/>
      <c r="O1630" s="192"/>
      <c r="P1630" s="199" t="s">
        <v>5328</v>
      </c>
      <c r="Q1630" s="192"/>
      <c r="R1630" s="192"/>
      <c r="S1630" s="192"/>
      <c r="T1630" s="192"/>
      <c r="U1630" s="192"/>
      <c r="V1630" s="192"/>
      <c r="W1630" s="192"/>
      <c r="X1630" s="192"/>
      <c r="Y1630" s="192"/>
      <c r="Z1630" s="192"/>
      <c r="AA1630" s="192"/>
    </row>
    <row r="1631" spans="1:27" ht="28.8">
      <c r="A1631" s="192">
        <v>1630</v>
      </c>
      <c r="B1631" s="193">
        <v>61000092</v>
      </c>
      <c r="C1631" s="192">
        <v>1</v>
      </c>
      <c r="D1631" s="193" t="s">
        <v>56</v>
      </c>
      <c r="E1631" s="198">
        <v>45117</v>
      </c>
      <c r="F1631" s="193" t="s">
        <v>4680</v>
      </c>
      <c r="G1631" s="192"/>
      <c r="H1631" s="192"/>
      <c r="I1631" s="192"/>
      <c r="J1631" s="192"/>
      <c r="K1631" s="192"/>
      <c r="L1631" s="192"/>
      <c r="M1631" s="192"/>
      <c r="N1631" s="192"/>
      <c r="O1631" s="192"/>
      <c r="P1631" s="199" t="s">
        <v>4572</v>
      </c>
      <c r="Q1631" s="192"/>
      <c r="R1631" s="192"/>
      <c r="S1631" s="192"/>
      <c r="T1631" s="192"/>
      <c r="U1631" s="192"/>
      <c r="V1631" s="192"/>
      <c r="W1631" s="192"/>
      <c r="X1631" s="192"/>
      <c r="Y1631" s="192"/>
      <c r="Z1631" s="192"/>
      <c r="AA1631" s="192"/>
    </row>
    <row r="1632" spans="1:27" ht="100.8">
      <c r="A1632" s="192">
        <v>1631</v>
      </c>
      <c r="B1632" s="193">
        <v>72000058</v>
      </c>
      <c r="C1632" s="192">
        <v>3</v>
      </c>
      <c r="D1632" s="193" t="s">
        <v>56</v>
      </c>
      <c r="E1632" s="198">
        <v>45117</v>
      </c>
      <c r="F1632" s="193" t="s">
        <v>4681</v>
      </c>
      <c r="G1632" s="192"/>
      <c r="H1632" s="192"/>
      <c r="I1632" s="192"/>
      <c r="J1632" s="192"/>
      <c r="K1632" s="192"/>
      <c r="L1632" s="192"/>
      <c r="M1632" s="192"/>
      <c r="N1632" s="192"/>
      <c r="O1632" s="192"/>
      <c r="P1632" s="199" t="s">
        <v>5329</v>
      </c>
      <c r="Q1632" s="192"/>
      <c r="R1632" s="192"/>
      <c r="S1632" s="192"/>
      <c r="T1632" s="192"/>
      <c r="U1632" s="192"/>
      <c r="V1632" s="192"/>
      <c r="W1632" s="192"/>
      <c r="X1632" s="192"/>
      <c r="Y1632" s="192"/>
      <c r="Z1632" s="192"/>
      <c r="AA1632" s="192"/>
    </row>
    <row r="1633" spans="1:27">
      <c r="A1633" s="192">
        <v>1632</v>
      </c>
      <c r="B1633" s="193">
        <v>11721</v>
      </c>
      <c r="C1633" s="192">
        <v>4</v>
      </c>
      <c r="D1633" s="193" t="s">
        <v>51</v>
      </c>
      <c r="E1633" s="198">
        <v>45117</v>
      </c>
      <c r="F1633" s="193" t="s">
        <v>4679</v>
      </c>
      <c r="G1633" s="192"/>
      <c r="H1633" s="192"/>
      <c r="I1633" s="192"/>
      <c r="J1633" s="192"/>
      <c r="K1633" s="192"/>
      <c r="L1633" s="192"/>
      <c r="M1633" s="192"/>
      <c r="N1633" s="192"/>
      <c r="O1633" s="192"/>
      <c r="P1633" s="199" t="s">
        <v>5330</v>
      </c>
      <c r="Q1633" s="192"/>
      <c r="R1633" s="192"/>
      <c r="S1633" s="192"/>
      <c r="T1633" s="192"/>
      <c r="U1633" s="192"/>
      <c r="V1633" s="192"/>
      <c r="W1633" s="192"/>
      <c r="X1633" s="192"/>
      <c r="Y1633" s="192"/>
      <c r="Z1633" s="192"/>
      <c r="AA1633" s="192"/>
    </row>
    <row r="1634" spans="1:27" ht="86.4">
      <c r="A1634" s="192">
        <v>1633</v>
      </c>
      <c r="B1634" s="193">
        <v>11737</v>
      </c>
      <c r="C1634" s="192">
        <v>4</v>
      </c>
      <c r="D1634" s="193" t="s">
        <v>56</v>
      </c>
      <c r="E1634" s="198">
        <v>45117</v>
      </c>
      <c r="F1634" s="193" t="s">
        <v>4679</v>
      </c>
      <c r="G1634" s="192"/>
      <c r="H1634" s="192"/>
      <c r="I1634" s="192"/>
      <c r="J1634" s="192"/>
      <c r="K1634" s="192"/>
      <c r="L1634" s="192"/>
      <c r="M1634" s="192"/>
      <c r="N1634" s="192"/>
      <c r="O1634" s="192"/>
      <c r="P1634" s="199" t="s">
        <v>4573</v>
      </c>
      <c r="Q1634" s="192"/>
      <c r="R1634" s="192"/>
      <c r="S1634" s="192"/>
      <c r="T1634" s="192"/>
      <c r="U1634" s="192"/>
      <c r="V1634" s="192"/>
      <c r="W1634" s="192"/>
      <c r="X1634" s="192"/>
      <c r="Y1634" s="192"/>
      <c r="Z1634" s="192"/>
      <c r="AA1634" s="192"/>
    </row>
    <row r="1635" spans="1:27" ht="115.2">
      <c r="A1635" s="192">
        <v>1634</v>
      </c>
      <c r="B1635" s="193">
        <v>100896943</v>
      </c>
      <c r="C1635" s="192">
        <v>1</v>
      </c>
      <c r="D1635" s="193" t="s">
        <v>56</v>
      </c>
      <c r="E1635" s="198">
        <v>45117</v>
      </c>
      <c r="F1635" s="193" t="s">
        <v>4679</v>
      </c>
      <c r="G1635" s="192"/>
      <c r="H1635" s="192"/>
      <c r="I1635" s="192"/>
      <c r="J1635" s="192"/>
      <c r="K1635" s="192"/>
      <c r="L1635" s="192"/>
      <c r="M1635" s="192"/>
      <c r="N1635" s="192"/>
      <c r="O1635" s="192"/>
      <c r="P1635" s="199" t="s">
        <v>5331</v>
      </c>
      <c r="Q1635" s="192"/>
      <c r="R1635" s="192"/>
      <c r="S1635" s="192"/>
      <c r="T1635" s="192"/>
      <c r="U1635" s="192"/>
      <c r="V1635" s="192"/>
      <c r="W1635" s="192"/>
      <c r="X1635" s="192"/>
      <c r="Y1635" s="192"/>
      <c r="Z1635" s="192"/>
      <c r="AA1635" s="192"/>
    </row>
    <row r="1636" spans="1:27" ht="57.6">
      <c r="A1636" s="192">
        <v>1635</v>
      </c>
      <c r="B1636" s="193">
        <v>100896943</v>
      </c>
      <c r="C1636" s="192">
        <v>3</v>
      </c>
      <c r="D1636" s="193" t="s">
        <v>56</v>
      </c>
      <c r="E1636" s="198">
        <v>45117</v>
      </c>
      <c r="F1636" s="193" t="s">
        <v>4679</v>
      </c>
      <c r="G1636" s="192"/>
      <c r="H1636" s="192"/>
      <c r="I1636" s="192"/>
      <c r="J1636" s="192"/>
      <c r="K1636" s="192"/>
      <c r="L1636" s="192"/>
      <c r="M1636" s="192"/>
      <c r="N1636" s="192"/>
      <c r="O1636" s="192"/>
      <c r="P1636" s="199" t="s">
        <v>4574</v>
      </c>
      <c r="Q1636" s="192"/>
      <c r="R1636" s="192"/>
      <c r="S1636" s="192"/>
      <c r="T1636" s="192"/>
      <c r="U1636" s="192"/>
      <c r="V1636" s="192"/>
      <c r="W1636" s="192"/>
      <c r="X1636" s="192"/>
      <c r="Y1636" s="192"/>
      <c r="Z1636" s="192"/>
      <c r="AA1636" s="192"/>
    </row>
    <row r="1637" spans="1:27">
      <c r="A1637" s="192">
        <v>1636</v>
      </c>
      <c r="B1637" s="193">
        <v>101478212</v>
      </c>
      <c r="C1637" s="192">
        <v>5</v>
      </c>
      <c r="D1637" s="193" t="s">
        <v>51</v>
      </c>
      <c r="E1637" s="198">
        <v>45117</v>
      </c>
      <c r="F1637" s="193" t="s">
        <v>4679</v>
      </c>
      <c r="G1637" s="192"/>
      <c r="H1637" s="192"/>
      <c r="I1637" s="192"/>
      <c r="J1637" s="192"/>
      <c r="K1637" s="192"/>
      <c r="L1637" s="192"/>
      <c r="M1637" s="192"/>
      <c r="N1637" s="192"/>
      <c r="O1637" s="192"/>
      <c r="P1637" s="199" t="s">
        <v>4575</v>
      </c>
      <c r="Q1637" s="192"/>
      <c r="R1637" s="192"/>
      <c r="S1637" s="192"/>
      <c r="T1637" s="192"/>
      <c r="U1637" s="192"/>
      <c r="V1637" s="192"/>
      <c r="W1637" s="192"/>
      <c r="X1637" s="192"/>
      <c r="Y1637" s="192"/>
      <c r="Z1637" s="192"/>
      <c r="AA1637" s="192"/>
    </row>
    <row r="1638" spans="1:27" ht="100.8">
      <c r="A1638" s="192">
        <v>1637</v>
      </c>
      <c r="B1638" s="193">
        <v>117756403</v>
      </c>
      <c r="C1638" s="192">
        <v>1</v>
      </c>
      <c r="D1638" s="193" t="s">
        <v>51</v>
      </c>
      <c r="E1638" s="198">
        <v>45117</v>
      </c>
      <c r="F1638" s="193" t="s">
        <v>4680</v>
      </c>
      <c r="G1638" s="192"/>
      <c r="H1638" s="192"/>
      <c r="I1638" s="192"/>
      <c r="J1638" s="192"/>
      <c r="K1638" s="192"/>
      <c r="L1638" s="192"/>
      <c r="M1638" s="192"/>
      <c r="N1638" s="192"/>
      <c r="O1638" s="192"/>
      <c r="P1638" s="199" t="s">
        <v>4576</v>
      </c>
      <c r="Q1638" s="192"/>
      <c r="R1638" s="192"/>
      <c r="S1638" s="192"/>
      <c r="T1638" s="192"/>
      <c r="U1638" s="192"/>
      <c r="V1638" s="192"/>
      <c r="W1638" s="192"/>
      <c r="X1638" s="192"/>
      <c r="Y1638" s="192"/>
      <c r="Z1638" s="192"/>
      <c r="AA1638" s="192"/>
    </row>
    <row r="1639" spans="1:27">
      <c r="A1639" s="192">
        <v>1638</v>
      </c>
      <c r="B1639" s="193">
        <v>117757674</v>
      </c>
      <c r="C1639" s="192">
        <v>1</v>
      </c>
      <c r="D1639" s="193" t="s">
        <v>56</v>
      </c>
      <c r="E1639" s="198">
        <v>45117</v>
      </c>
      <c r="F1639" s="193" t="s">
        <v>4680</v>
      </c>
      <c r="G1639" s="192"/>
      <c r="H1639" s="192"/>
      <c r="I1639" s="192"/>
      <c r="J1639" s="192"/>
      <c r="K1639" s="192"/>
      <c r="L1639" s="192"/>
      <c r="M1639" s="192"/>
      <c r="N1639" s="192"/>
      <c r="O1639" s="192"/>
      <c r="P1639" s="199" t="s">
        <v>5332</v>
      </c>
      <c r="Q1639" s="192"/>
      <c r="R1639" s="192"/>
      <c r="S1639" s="192"/>
      <c r="T1639" s="192"/>
      <c r="U1639" s="192"/>
      <c r="V1639" s="192"/>
      <c r="W1639" s="192"/>
      <c r="X1639" s="192"/>
      <c r="Y1639" s="192"/>
      <c r="Z1639" s="192"/>
      <c r="AA1639" s="192"/>
    </row>
    <row r="1640" spans="1:27" ht="28.8">
      <c r="A1640" s="192">
        <v>1639</v>
      </c>
      <c r="B1640" s="193">
        <v>117808816</v>
      </c>
      <c r="C1640" s="192">
        <v>1</v>
      </c>
      <c r="D1640" s="193" t="s">
        <v>56</v>
      </c>
      <c r="E1640" s="198">
        <v>45117</v>
      </c>
      <c r="F1640" s="193" t="s">
        <v>4680</v>
      </c>
      <c r="G1640" s="192"/>
      <c r="H1640" s="192"/>
      <c r="I1640" s="192"/>
      <c r="J1640" s="192"/>
      <c r="K1640" s="192"/>
      <c r="L1640" s="192"/>
      <c r="M1640" s="192"/>
      <c r="N1640" s="192"/>
      <c r="O1640" s="192"/>
      <c r="P1640" s="199" t="s">
        <v>5333</v>
      </c>
      <c r="Q1640" s="192"/>
      <c r="R1640" s="192"/>
      <c r="S1640" s="192"/>
      <c r="T1640" s="192"/>
      <c r="U1640" s="192"/>
      <c r="V1640" s="192"/>
      <c r="W1640" s="192"/>
      <c r="X1640" s="192"/>
      <c r="Y1640" s="192"/>
      <c r="Z1640" s="192"/>
      <c r="AA1640" s="192"/>
    </row>
    <row r="1641" spans="1:27">
      <c r="A1641" s="192">
        <v>1640</v>
      </c>
      <c r="B1641" s="193">
        <v>118143809</v>
      </c>
      <c r="C1641" s="192">
        <v>3</v>
      </c>
      <c r="D1641" s="193" t="s">
        <v>56</v>
      </c>
      <c r="E1641" s="198">
        <v>45117</v>
      </c>
      <c r="F1641" s="193" t="s">
        <v>4682</v>
      </c>
      <c r="G1641" s="192"/>
      <c r="H1641" s="192"/>
      <c r="I1641" s="192"/>
      <c r="J1641" s="192"/>
      <c r="K1641" s="192"/>
      <c r="L1641" s="192"/>
      <c r="M1641" s="192"/>
      <c r="N1641" s="192"/>
      <c r="O1641" s="192"/>
      <c r="P1641" s="199" t="s">
        <v>5334</v>
      </c>
      <c r="Q1641" s="192"/>
      <c r="R1641" s="192"/>
      <c r="S1641" s="192"/>
      <c r="T1641" s="192"/>
      <c r="U1641" s="192"/>
      <c r="V1641" s="192"/>
      <c r="W1641" s="192"/>
      <c r="X1641" s="192"/>
      <c r="Y1641" s="192"/>
      <c r="Z1641" s="192"/>
      <c r="AA1641" s="192"/>
    </row>
    <row r="1642" spans="1:27" ht="28.8">
      <c r="A1642" s="192">
        <v>1641</v>
      </c>
      <c r="B1642" s="193">
        <v>119250454</v>
      </c>
      <c r="C1642" s="192">
        <v>1</v>
      </c>
      <c r="D1642" s="193" t="s">
        <v>56</v>
      </c>
      <c r="E1642" s="198">
        <v>45117</v>
      </c>
      <c r="F1642" s="193" t="s">
        <v>4680</v>
      </c>
      <c r="G1642" s="192"/>
      <c r="H1642" s="192"/>
      <c r="I1642" s="192"/>
      <c r="J1642" s="192"/>
      <c r="K1642" s="192"/>
      <c r="L1642" s="192"/>
      <c r="M1642" s="192"/>
      <c r="N1642" s="192"/>
      <c r="O1642" s="192"/>
      <c r="P1642" s="199" t="s">
        <v>4577</v>
      </c>
      <c r="Q1642" s="192"/>
      <c r="R1642" s="192"/>
      <c r="S1642" s="192"/>
      <c r="T1642" s="192"/>
      <c r="U1642" s="192"/>
      <c r="V1642" s="192"/>
      <c r="W1642" s="192"/>
      <c r="X1642" s="192"/>
      <c r="Y1642" s="192"/>
      <c r="Z1642" s="192"/>
      <c r="AA1642" s="192"/>
    </row>
    <row r="1643" spans="1:27" ht="43.2">
      <c r="A1643" s="192">
        <v>1642</v>
      </c>
      <c r="B1643" s="193">
        <v>119250454</v>
      </c>
      <c r="C1643" s="192">
        <v>4</v>
      </c>
      <c r="D1643" s="193" t="s">
        <v>56</v>
      </c>
      <c r="E1643" s="198">
        <v>45117</v>
      </c>
      <c r="F1643" s="193" t="s">
        <v>4680</v>
      </c>
      <c r="G1643" s="192"/>
      <c r="H1643" s="192"/>
      <c r="I1643" s="192"/>
      <c r="J1643" s="192"/>
      <c r="K1643" s="192"/>
      <c r="L1643" s="192"/>
      <c r="M1643" s="192"/>
      <c r="N1643" s="192"/>
      <c r="O1643" s="192"/>
      <c r="P1643" s="199" t="s">
        <v>4578</v>
      </c>
      <c r="Q1643" s="192"/>
      <c r="R1643" s="192"/>
      <c r="S1643" s="192"/>
      <c r="T1643" s="192"/>
      <c r="U1643" s="192"/>
      <c r="V1643" s="192"/>
      <c r="W1643" s="192"/>
      <c r="X1643" s="192"/>
      <c r="Y1643" s="192"/>
      <c r="Z1643" s="192"/>
      <c r="AA1643" s="192"/>
    </row>
    <row r="1644" spans="1:27">
      <c r="A1644" s="192">
        <v>1643</v>
      </c>
      <c r="B1644" s="193">
        <v>122470909</v>
      </c>
      <c r="C1644" s="192">
        <v>4</v>
      </c>
      <c r="D1644" s="193" t="s">
        <v>51</v>
      </c>
      <c r="E1644" s="198">
        <v>45117</v>
      </c>
      <c r="F1644" s="193" t="s">
        <v>4679</v>
      </c>
      <c r="G1644" s="192"/>
      <c r="H1644" s="192"/>
      <c r="I1644" s="192"/>
      <c r="J1644" s="192"/>
      <c r="K1644" s="192"/>
      <c r="L1644" s="192"/>
      <c r="M1644" s="192"/>
      <c r="N1644" s="192"/>
      <c r="O1644" s="192"/>
      <c r="P1644" s="199" t="s">
        <v>4579</v>
      </c>
      <c r="Q1644" s="192"/>
      <c r="R1644" s="192"/>
      <c r="S1644" s="192"/>
      <c r="T1644" s="192"/>
      <c r="U1644" s="192"/>
      <c r="V1644" s="192"/>
      <c r="W1644" s="192"/>
      <c r="X1644" s="192"/>
      <c r="Y1644" s="192"/>
      <c r="Z1644" s="192"/>
      <c r="AA1644" s="192"/>
    </row>
    <row r="1645" spans="1:27" ht="43.2">
      <c r="A1645" s="192">
        <v>1644</v>
      </c>
      <c r="B1645" s="193">
        <v>124300831</v>
      </c>
      <c r="C1645" s="192">
        <v>4</v>
      </c>
      <c r="D1645" s="193" t="s">
        <v>56</v>
      </c>
      <c r="E1645" s="198">
        <v>45117</v>
      </c>
      <c r="F1645" s="193" t="s">
        <v>4679</v>
      </c>
      <c r="G1645" s="192"/>
      <c r="H1645" s="192"/>
      <c r="I1645" s="192"/>
      <c r="J1645" s="192"/>
      <c r="K1645" s="192"/>
      <c r="L1645" s="192"/>
      <c r="M1645" s="192"/>
      <c r="N1645" s="192"/>
      <c r="O1645" s="192"/>
      <c r="P1645" s="199" t="s">
        <v>5335</v>
      </c>
      <c r="Q1645" s="192"/>
      <c r="R1645" s="192"/>
      <c r="S1645" s="192"/>
      <c r="T1645" s="192"/>
      <c r="U1645" s="192"/>
      <c r="V1645" s="192"/>
      <c r="W1645" s="192"/>
      <c r="X1645" s="192"/>
      <c r="Y1645" s="192"/>
      <c r="Z1645" s="192"/>
      <c r="AA1645" s="192"/>
    </row>
    <row r="1646" spans="1:27">
      <c r="A1646" s="192">
        <v>1645</v>
      </c>
      <c r="B1646" s="193">
        <v>127719516</v>
      </c>
      <c r="C1646" s="192">
        <v>5</v>
      </c>
      <c r="D1646" s="193" t="s">
        <v>51</v>
      </c>
      <c r="E1646" s="198">
        <v>45117</v>
      </c>
      <c r="F1646" s="193" t="s">
        <v>4682</v>
      </c>
      <c r="G1646" s="192"/>
      <c r="H1646" s="192"/>
      <c r="I1646" s="192"/>
      <c r="J1646" s="192"/>
      <c r="K1646" s="192"/>
      <c r="L1646" s="192"/>
      <c r="M1646" s="192"/>
      <c r="N1646" s="192"/>
      <c r="O1646" s="192"/>
      <c r="P1646" s="199" t="s">
        <v>4580</v>
      </c>
      <c r="Q1646" s="192"/>
      <c r="R1646" s="192"/>
      <c r="S1646" s="192"/>
      <c r="T1646" s="192"/>
      <c r="U1646" s="192"/>
      <c r="V1646" s="192"/>
      <c r="W1646" s="192"/>
      <c r="X1646" s="192"/>
      <c r="Y1646" s="192"/>
      <c r="Z1646" s="192"/>
      <c r="AA1646" s="192"/>
    </row>
    <row r="1647" spans="1:27" ht="100.8">
      <c r="A1647" s="192">
        <v>1646</v>
      </c>
      <c r="B1647" s="193">
        <v>127719516</v>
      </c>
      <c r="C1647" s="192">
        <v>4</v>
      </c>
      <c r="D1647" s="193" t="s">
        <v>51</v>
      </c>
      <c r="E1647" s="198">
        <v>45117</v>
      </c>
      <c r="F1647" s="193" t="s">
        <v>4682</v>
      </c>
      <c r="G1647" s="192"/>
      <c r="H1647" s="192"/>
      <c r="I1647" s="192"/>
      <c r="J1647" s="192"/>
      <c r="K1647" s="192"/>
      <c r="L1647" s="192"/>
      <c r="M1647" s="192"/>
      <c r="N1647" s="192"/>
      <c r="O1647" s="192"/>
      <c r="P1647" s="199" t="s">
        <v>4581</v>
      </c>
      <c r="Q1647" s="192"/>
      <c r="R1647" s="192"/>
      <c r="S1647" s="192"/>
      <c r="T1647" s="192"/>
      <c r="U1647" s="192"/>
      <c r="V1647" s="192"/>
      <c r="W1647" s="192"/>
      <c r="X1647" s="192"/>
      <c r="Y1647" s="192"/>
      <c r="Z1647" s="192"/>
      <c r="AA1647" s="192"/>
    </row>
    <row r="1648" spans="1:27" ht="129.6">
      <c r="A1648" s="192">
        <v>1647</v>
      </c>
      <c r="B1648" s="193">
        <v>129293916</v>
      </c>
      <c r="C1648" s="192">
        <v>2</v>
      </c>
      <c r="D1648" s="193" t="s">
        <v>56</v>
      </c>
      <c r="E1648" s="198">
        <v>45117</v>
      </c>
      <c r="F1648" s="193" t="s">
        <v>4680</v>
      </c>
      <c r="G1648" s="192"/>
      <c r="H1648" s="192"/>
      <c r="I1648" s="192"/>
      <c r="J1648" s="192"/>
      <c r="K1648" s="192"/>
      <c r="L1648" s="192"/>
      <c r="M1648" s="192"/>
      <c r="N1648" s="192"/>
      <c r="O1648" s="192"/>
      <c r="P1648" s="199" t="s">
        <v>5664</v>
      </c>
      <c r="Q1648" s="192"/>
      <c r="R1648" s="192"/>
      <c r="S1648" s="192"/>
      <c r="T1648" s="192"/>
      <c r="U1648" s="192"/>
      <c r="V1648" s="192"/>
      <c r="W1648" s="192"/>
      <c r="X1648" s="192"/>
      <c r="Y1648" s="192"/>
      <c r="Z1648" s="192"/>
      <c r="AA1648" s="192"/>
    </row>
    <row r="1649" spans="1:27" ht="28.8">
      <c r="A1649" s="192">
        <v>1648</v>
      </c>
      <c r="B1649" s="193">
        <v>129310520</v>
      </c>
      <c r="C1649" s="192">
        <v>5</v>
      </c>
      <c r="D1649" s="193" t="s">
        <v>56</v>
      </c>
      <c r="E1649" s="198">
        <v>45117</v>
      </c>
      <c r="F1649" s="193" t="s">
        <v>4680</v>
      </c>
      <c r="G1649" s="192"/>
      <c r="H1649" s="192"/>
      <c r="I1649" s="192"/>
      <c r="J1649" s="192"/>
      <c r="K1649" s="192"/>
      <c r="L1649" s="192"/>
      <c r="M1649" s="192"/>
      <c r="N1649" s="192"/>
      <c r="O1649" s="192"/>
      <c r="P1649" s="199" t="s">
        <v>5336</v>
      </c>
      <c r="Q1649" s="192"/>
      <c r="R1649" s="192"/>
      <c r="S1649" s="192"/>
      <c r="T1649" s="192"/>
      <c r="U1649" s="192"/>
      <c r="V1649" s="192"/>
      <c r="W1649" s="192"/>
      <c r="X1649" s="192"/>
      <c r="Y1649" s="192"/>
      <c r="Z1649" s="192"/>
      <c r="AA1649" s="192"/>
    </row>
    <row r="1650" spans="1:27" ht="43.2">
      <c r="A1650" s="192">
        <v>1649</v>
      </c>
      <c r="B1650" s="193">
        <v>129698809</v>
      </c>
      <c r="C1650" s="192">
        <v>3</v>
      </c>
      <c r="D1650" s="193" t="s">
        <v>56</v>
      </c>
      <c r="E1650" s="198">
        <v>45117</v>
      </c>
      <c r="F1650" s="193" t="s">
        <v>4679</v>
      </c>
      <c r="G1650" s="192"/>
      <c r="H1650" s="192"/>
      <c r="I1650" s="192"/>
      <c r="J1650" s="192"/>
      <c r="K1650" s="192"/>
      <c r="L1650" s="192"/>
      <c r="M1650" s="192"/>
      <c r="N1650" s="192"/>
      <c r="O1650" s="192"/>
      <c r="P1650" s="199" t="s">
        <v>4582</v>
      </c>
      <c r="Q1650" s="192"/>
      <c r="R1650" s="192"/>
      <c r="S1650" s="192"/>
      <c r="T1650" s="192"/>
      <c r="U1650" s="192"/>
      <c r="V1650" s="192"/>
      <c r="W1650" s="192"/>
      <c r="X1650" s="192"/>
      <c r="Y1650" s="192"/>
      <c r="Z1650" s="192"/>
      <c r="AA1650" s="192"/>
    </row>
    <row r="1651" spans="1:27">
      <c r="A1651" s="192">
        <v>1650</v>
      </c>
      <c r="B1651" s="193">
        <v>129698809</v>
      </c>
      <c r="C1651" s="192">
        <v>4</v>
      </c>
      <c r="D1651" s="193" t="s">
        <v>56</v>
      </c>
      <c r="E1651" s="198">
        <v>45117</v>
      </c>
      <c r="F1651" s="193" t="s">
        <v>4679</v>
      </c>
      <c r="G1651" s="192"/>
      <c r="H1651" s="192"/>
      <c r="I1651" s="192"/>
      <c r="J1651" s="192"/>
      <c r="K1651" s="192"/>
      <c r="L1651" s="192"/>
      <c r="M1651" s="192"/>
      <c r="N1651" s="192"/>
      <c r="O1651" s="192"/>
      <c r="P1651" s="199" t="s">
        <v>5337</v>
      </c>
      <c r="Q1651" s="192"/>
      <c r="R1651" s="192"/>
      <c r="S1651" s="192"/>
      <c r="T1651" s="192"/>
      <c r="U1651" s="192"/>
      <c r="V1651" s="192"/>
      <c r="W1651" s="192"/>
      <c r="X1651" s="192"/>
      <c r="Y1651" s="192"/>
      <c r="Z1651" s="192"/>
      <c r="AA1651" s="192"/>
    </row>
    <row r="1652" spans="1:27" ht="86.4">
      <c r="A1652" s="192">
        <v>1651</v>
      </c>
      <c r="B1652" s="193">
        <v>200707145</v>
      </c>
      <c r="C1652" s="192">
        <v>5</v>
      </c>
      <c r="D1652" s="193" t="s">
        <v>56</v>
      </c>
      <c r="E1652" s="198">
        <v>45110</v>
      </c>
      <c r="F1652" s="193" t="s">
        <v>4680</v>
      </c>
      <c r="G1652" s="192"/>
      <c r="H1652" s="192"/>
      <c r="I1652" s="192"/>
      <c r="J1652" s="192"/>
      <c r="K1652" s="192"/>
      <c r="L1652" s="192"/>
      <c r="M1652" s="192"/>
      <c r="N1652" s="192"/>
      <c r="O1652" s="192"/>
      <c r="P1652" s="199" t="s">
        <v>4583</v>
      </c>
      <c r="Q1652" s="192"/>
      <c r="R1652" s="192"/>
      <c r="S1652" s="192"/>
      <c r="T1652" s="192"/>
      <c r="U1652" s="192"/>
      <c r="V1652" s="192"/>
      <c r="W1652" s="192"/>
      <c r="X1652" s="192"/>
      <c r="Y1652" s="192"/>
      <c r="Z1652" s="192"/>
      <c r="AA1652" s="192"/>
    </row>
    <row r="1653" spans="1:27" ht="28.8">
      <c r="A1653" s="192">
        <v>1652</v>
      </c>
      <c r="B1653" s="193">
        <v>200802448</v>
      </c>
      <c r="C1653" s="192">
        <v>5</v>
      </c>
      <c r="D1653" s="193" t="s">
        <v>51</v>
      </c>
      <c r="E1653" s="198">
        <v>45110</v>
      </c>
      <c r="F1653" s="193" t="s">
        <v>4679</v>
      </c>
      <c r="G1653" s="192"/>
      <c r="H1653" s="192"/>
      <c r="I1653" s="192"/>
      <c r="J1653" s="192"/>
      <c r="K1653" s="192"/>
      <c r="L1653" s="192"/>
      <c r="M1653" s="192"/>
      <c r="N1653" s="192"/>
      <c r="O1653" s="192"/>
      <c r="P1653" s="199" t="s">
        <v>4584</v>
      </c>
      <c r="Q1653" s="192"/>
      <c r="R1653" s="192"/>
      <c r="S1653" s="192"/>
      <c r="T1653" s="192"/>
      <c r="U1653" s="192"/>
      <c r="V1653" s="192"/>
      <c r="W1653" s="192"/>
      <c r="X1653" s="192"/>
      <c r="Y1653" s="192"/>
      <c r="Z1653" s="192"/>
      <c r="AA1653" s="192"/>
    </row>
    <row r="1654" spans="1:27" ht="28.8">
      <c r="A1654" s="192">
        <v>1653</v>
      </c>
      <c r="B1654" s="193">
        <v>33000225</v>
      </c>
      <c r="C1654" s="192">
        <v>4</v>
      </c>
      <c r="D1654" s="193" t="s">
        <v>51</v>
      </c>
      <c r="E1654" s="198">
        <v>45110</v>
      </c>
      <c r="F1654" s="193" t="s">
        <v>4680</v>
      </c>
      <c r="G1654" s="192"/>
      <c r="H1654" s="192"/>
      <c r="I1654" s="192"/>
      <c r="J1654" s="192"/>
      <c r="K1654" s="192"/>
      <c r="L1654" s="192"/>
      <c r="M1654" s="192"/>
      <c r="N1654" s="192"/>
      <c r="O1654" s="192"/>
      <c r="P1654" s="199" t="s">
        <v>4585</v>
      </c>
      <c r="Q1654" s="192"/>
      <c r="R1654" s="192"/>
      <c r="S1654" s="192"/>
      <c r="T1654" s="192"/>
      <c r="U1654" s="192"/>
      <c r="V1654" s="192"/>
      <c r="W1654" s="192"/>
      <c r="X1654" s="192"/>
      <c r="Y1654" s="192"/>
      <c r="Z1654" s="192"/>
      <c r="AA1654" s="192"/>
    </row>
    <row r="1655" spans="1:27">
      <c r="A1655" s="192">
        <v>1654</v>
      </c>
      <c r="B1655" s="193">
        <v>33000234</v>
      </c>
      <c r="C1655" s="192">
        <v>4</v>
      </c>
      <c r="D1655" s="193" t="s">
        <v>51</v>
      </c>
      <c r="E1655" s="198">
        <v>45110</v>
      </c>
      <c r="F1655" s="193" t="s">
        <v>4680</v>
      </c>
      <c r="G1655" s="192"/>
      <c r="H1655" s="192"/>
      <c r="I1655" s="192"/>
      <c r="J1655" s="192"/>
      <c r="K1655" s="192"/>
      <c r="L1655" s="192"/>
      <c r="M1655" s="192"/>
      <c r="N1655" s="192"/>
      <c r="O1655" s="192"/>
      <c r="P1655" s="199" t="s">
        <v>4586</v>
      </c>
      <c r="Q1655" s="192"/>
      <c r="R1655" s="192"/>
      <c r="S1655" s="192"/>
      <c r="T1655" s="192"/>
      <c r="U1655" s="192"/>
      <c r="V1655" s="192"/>
      <c r="W1655" s="192"/>
      <c r="X1655" s="192"/>
      <c r="Y1655" s="192"/>
      <c r="Z1655" s="192"/>
      <c r="AA1655" s="192"/>
    </row>
    <row r="1656" spans="1:27">
      <c r="A1656" s="192">
        <v>1655</v>
      </c>
      <c r="B1656" s="193">
        <v>40000154</v>
      </c>
      <c r="C1656" s="192">
        <v>1</v>
      </c>
      <c r="D1656" s="193" t="s">
        <v>56</v>
      </c>
      <c r="E1656" s="198">
        <v>45110</v>
      </c>
      <c r="F1656" s="193" t="s">
        <v>4679</v>
      </c>
      <c r="G1656" s="192"/>
      <c r="H1656" s="192"/>
      <c r="I1656" s="192"/>
      <c r="J1656" s="192"/>
      <c r="K1656" s="192"/>
      <c r="L1656" s="192"/>
      <c r="M1656" s="192"/>
      <c r="N1656" s="192"/>
      <c r="O1656" s="192"/>
      <c r="P1656" s="199" t="s">
        <v>4587</v>
      </c>
      <c r="Q1656" s="192"/>
      <c r="R1656" s="192"/>
      <c r="S1656" s="192"/>
      <c r="T1656" s="192"/>
      <c r="U1656" s="192"/>
      <c r="V1656" s="192"/>
      <c r="W1656" s="192"/>
      <c r="X1656" s="192"/>
      <c r="Y1656" s="192"/>
      <c r="Z1656" s="192"/>
      <c r="AA1656" s="192"/>
    </row>
    <row r="1657" spans="1:27" ht="28.8">
      <c r="A1657" s="192">
        <v>1656</v>
      </c>
      <c r="B1657" s="193">
        <v>40000264</v>
      </c>
      <c r="C1657" s="192">
        <v>3</v>
      </c>
      <c r="D1657" s="193" t="s">
        <v>56</v>
      </c>
      <c r="E1657" s="198">
        <v>45110</v>
      </c>
      <c r="F1657" s="193" t="s">
        <v>4680</v>
      </c>
      <c r="G1657" s="192"/>
      <c r="H1657" s="192"/>
      <c r="I1657" s="192"/>
      <c r="J1657" s="192"/>
      <c r="K1657" s="192"/>
      <c r="L1657" s="192"/>
      <c r="M1657" s="192"/>
      <c r="N1657" s="192"/>
      <c r="O1657" s="192"/>
      <c r="P1657" s="199" t="s">
        <v>4588</v>
      </c>
      <c r="Q1657" s="192"/>
      <c r="R1657" s="192"/>
      <c r="S1657" s="192"/>
      <c r="T1657" s="192"/>
      <c r="U1657" s="192"/>
      <c r="V1657" s="192"/>
      <c r="W1657" s="192"/>
      <c r="X1657" s="192"/>
      <c r="Y1657" s="192"/>
      <c r="Z1657" s="192"/>
      <c r="AA1657" s="192"/>
    </row>
    <row r="1658" spans="1:27" ht="28.8">
      <c r="A1658" s="192">
        <v>1657</v>
      </c>
      <c r="B1658" s="193">
        <v>40000300</v>
      </c>
      <c r="C1658" s="192">
        <v>2</v>
      </c>
      <c r="D1658" s="193" t="s">
        <v>56</v>
      </c>
      <c r="E1658" s="198">
        <v>45110</v>
      </c>
      <c r="F1658" s="193" t="s">
        <v>4680</v>
      </c>
      <c r="G1658" s="192"/>
      <c r="H1658" s="192"/>
      <c r="I1658" s="192"/>
      <c r="J1658" s="192"/>
      <c r="K1658" s="192"/>
      <c r="L1658" s="192"/>
      <c r="M1658" s="192"/>
      <c r="N1658" s="192"/>
      <c r="O1658" s="192"/>
      <c r="P1658" s="199" t="s">
        <v>5338</v>
      </c>
      <c r="Q1658" s="192"/>
      <c r="R1658" s="192"/>
      <c r="S1658" s="192"/>
      <c r="T1658" s="192"/>
      <c r="U1658" s="192"/>
      <c r="V1658" s="192"/>
      <c r="W1658" s="192"/>
      <c r="X1658" s="192"/>
      <c r="Y1658" s="192"/>
      <c r="Z1658" s="192"/>
      <c r="AA1658" s="192"/>
    </row>
    <row r="1659" spans="1:27" ht="28.8">
      <c r="A1659" s="192">
        <v>1658</v>
      </c>
      <c r="B1659" s="193">
        <v>40000353</v>
      </c>
      <c r="C1659" s="192">
        <v>3</v>
      </c>
      <c r="D1659" s="193" t="s">
        <v>56</v>
      </c>
      <c r="E1659" s="198">
        <v>45110</v>
      </c>
      <c r="F1659" s="193" t="s">
        <v>4680</v>
      </c>
      <c r="G1659" s="192"/>
      <c r="H1659" s="192"/>
      <c r="I1659" s="192"/>
      <c r="J1659" s="192"/>
      <c r="K1659" s="192"/>
      <c r="L1659" s="192"/>
      <c r="M1659" s="192"/>
      <c r="N1659" s="192"/>
      <c r="O1659" s="192"/>
      <c r="P1659" s="199" t="s">
        <v>5339</v>
      </c>
      <c r="Q1659" s="192"/>
      <c r="R1659" s="192"/>
      <c r="S1659" s="192"/>
      <c r="T1659" s="192"/>
      <c r="U1659" s="192"/>
      <c r="V1659" s="192"/>
      <c r="W1659" s="192"/>
      <c r="X1659" s="192"/>
      <c r="Y1659" s="192"/>
      <c r="Z1659" s="192"/>
      <c r="AA1659" s="192"/>
    </row>
    <row r="1660" spans="1:27">
      <c r="A1660" s="192">
        <v>1659</v>
      </c>
      <c r="B1660" s="193">
        <v>40000384</v>
      </c>
      <c r="C1660" s="192">
        <v>2</v>
      </c>
      <c r="D1660" s="193" t="s">
        <v>51</v>
      </c>
      <c r="E1660" s="198">
        <v>45110</v>
      </c>
      <c r="F1660" s="193" t="s">
        <v>4680</v>
      </c>
      <c r="G1660" s="192"/>
      <c r="H1660" s="192"/>
      <c r="I1660" s="192"/>
      <c r="J1660" s="192"/>
      <c r="K1660" s="192"/>
      <c r="L1660" s="192"/>
      <c r="M1660" s="192"/>
      <c r="N1660" s="192"/>
      <c r="O1660" s="192"/>
      <c r="P1660" s="199" t="s">
        <v>4589</v>
      </c>
      <c r="Q1660" s="192"/>
      <c r="R1660" s="192"/>
      <c r="S1660" s="192"/>
      <c r="T1660" s="192"/>
      <c r="U1660" s="192"/>
      <c r="V1660" s="192"/>
      <c r="W1660" s="192"/>
      <c r="X1660" s="192"/>
      <c r="Y1660" s="192"/>
      <c r="Z1660" s="192"/>
      <c r="AA1660" s="192"/>
    </row>
    <row r="1661" spans="1:27" ht="28.8">
      <c r="A1661" s="192">
        <v>1660</v>
      </c>
      <c r="B1661" s="193">
        <v>40000384</v>
      </c>
      <c r="C1661" s="192">
        <v>5</v>
      </c>
      <c r="D1661" s="193" t="s">
        <v>56</v>
      </c>
      <c r="E1661" s="198">
        <v>45110</v>
      </c>
      <c r="F1661" s="193" t="s">
        <v>4680</v>
      </c>
      <c r="G1661" s="192"/>
      <c r="H1661" s="192"/>
      <c r="I1661" s="192"/>
      <c r="J1661" s="192"/>
      <c r="K1661" s="192"/>
      <c r="L1661" s="192"/>
      <c r="M1661" s="192"/>
      <c r="N1661" s="192"/>
      <c r="O1661" s="192"/>
      <c r="P1661" s="199" t="s">
        <v>4590</v>
      </c>
      <c r="Q1661" s="192"/>
      <c r="R1661" s="192"/>
      <c r="S1661" s="192"/>
      <c r="T1661" s="192"/>
      <c r="U1661" s="192"/>
      <c r="V1661" s="192"/>
      <c r="W1661" s="192"/>
      <c r="X1661" s="192"/>
      <c r="Y1661" s="192"/>
      <c r="Z1661" s="192"/>
      <c r="AA1661" s="192"/>
    </row>
    <row r="1662" spans="1:27" ht="43.2">
      <c r="A1662" s="192">
        <v>1661</v>
      </c>
      <c r="B1662" s="193">
        <v>40000385</v>
      </c>
      <c r="C1662" s="192">
        <v>1</v>
      </c>
      <c r="D1662" s="193" t="s">
        <v>56</v>
      </c>
      <c r="E1662" s="198">
        <v>45110</v>
      </c>
      <c r="F1662" s="193" t="s">
        <v>4680</v>
      </c>
      <c r="G1662" s="192"/>
      <c r="H1662" s="192"/>
      <c r="I1662" s="192"/>
      <c r="J1662" s="192"/>
      <c r="K1662" s="192"/>
      <c r="L1662" s="192"/>
      <c r="M1662" s="192"/>
      <c r="N1662" s="192"/>
      <c r="O1662" s="192"/>
      <c r="P1662" s="199" t="s">
        <v>5340</v>
      </c>
      <c r="Q1662" s="192"/>
      <c r="R1662" s="192"/>
      <c r="S1662" s="192"/>
      <c r="T1662" s="192"/>
      <c r="U1662" s="192"/>
      <c r="V1662" s="192"/>
      <c r="W1662" s="192"/>
      <c r="X1662" s="192"/>
      <c r="Y1662" s="192"/>
      <c r="Z1662" s="192"/>
      <c r="AA1662" s="192"/>
    </row>
    <row r="1663" spans="1:27" ht="72">
      <c r="A1663" s="192">
        <v>1662</v>
      </c>
      <c r="B1663" s="193">
        <v>40000397</v>
      </c>
      <c r="C1663" s="192">
        <v>3</v>
      </c>
      <c r="D1663" s="193" t="s">
        <v>56</v>
      </c>
      <c r="E1663" s="198">
        <v>45110</v>
      </c>
      <c r="F1663" s="193" t="s">
        <v>4679</v>
      </c>
      <c r="G1663" s="192"/>
      <c r="H1663" s="192"/>
      <c r="I1663" s="192"/>
      <c r="J1663" s="192"/>
      <c r="K1663" s="192"/>
      <c r="L1663" s="192"/>
      <c r="M1663" s="192"/>
      <c r="N1663" s="192"/>
      <c r="O1663" s="192"/>
      <c r="P1663" s="199" t="s">
        <v>4591</v>
      </c>
      <c r="Q1663" s="192"/>
      <c r="R1663" s="192"/>
      <c r="S1663" s="192"/>
      <c r="T1663" s="192"/>
      <c r="U1663" s="192"/>
      <c r="V1663" s="192"/>
      <c r="W1663" s="192"/>
      <c r="X1663" s="192"/>
      <c r="Y1663" s="192"/>
      <c r="Z1663" s="192"/>
      <c r="AA1663" s="192"/>
    </row>
    <row r="1664" spans="1:27" ht="57.6">
      <c r="A1664" s="192">
        <v>1663</v>
      </c>
      <c r="B1664" s="193">
        <v>40000397</v>
      </c>
      <c r="C1664" s="192">
        <v>4</v>
      </c>
      <c r="D1664" s="193" t="s">
        <v>56</v>
      </c>
      <c r="E1664" s="198">
        <v>45110</v>
      </c>
      <c r="F1664" s="193" t="s">
        <v>4679</v>
      </c>
      <c r="G1664" s="192"/>
      <c r="H1664" s="192"/>
      <c r="I1664" s="192"/>
      <c r="J1664" s="192"/>
      <c r="K1664" s="192"/>
      <c r="L1664" s="192"/>
      <c r="M1664" s="192"/>
      <c r="N1664" s="192"/>
      <c r="O1664" s="192"/>
      <c r="P1664" s="199" t="s">
        <v>5341</v>
      </c>
      <c r="Q1664" s="192"/>
      <c r="R1664" s="192"/>
      <c r="S1664" s="192"/>
      <c r="T1664" s="192"/>
      <c r="U1664" s="192"/>
      <c r="V1664" s="192"/>
      <c r="W1664" s="192"/>
      <c r="X1664" s="192"/>
      <c r="Y1664" s="192"/>
      <c r="Z1664" s="192"/>
      <c r="AA1664" s="192"/>
    </row>
    <row r="1665" spans="1:27">
      <c r="A1665" s="192">
        <v>1664</v>
      </c>
      <c r="B1665" s="193">
        <v>40000401</v>
      </c>
      <c r="C1665" s="192">
        <v>3</v>
      </c>
      <c r="D1665" s="193" t="s">
        <v>56</v>
      </c>
      <c r="E1665" s="198">
        <v>45110</v>
      </c>
      <c r="F1665" s="193" t="s">
        <v>4679</v>
      </c>
      <c r="G1665" s="192"/>
      <c r="H1665" s="192"/>
      <c r="I1665" s="192"/>
      <c r="J1665" s="192"/>
      <c r="K1665" s="192"/>
      <c r="L1665" s="192"/>
      <c r="M1665" s="192"/>
      <c r="N1665" s="192"/>
      <c r="O1665" s="192"/>
      <c r="P1665" s="199" t="s">
        <v>4592</v>
      </c>
      <c r="Q1665" s="192"/>
      <c r="R1665" s="192"/>
      <c r="S1665" s="192"/>
      <c r="T1665" s="192"/>
      <c r="U1665" s="192"/>
      <c r="V1665" s="192"/>
      <c r="W1665" s="192"/>
      <c r="X1665" s="192"/>
      <c r="Y1665" s="192"/>
      <c r="Z1665" s="192"/>
      <c r="AA1665" s="192"/>
    </row>
    <row r="1666" spans="1:27">
      <c r="A1666" s="192">
        <v>1665</v>
      </c>
      <c r="B1666" s="193">
        <v>50000119</v>
      </c>
      <c r="C1666" s="192">
        <v>4</v>
      </c>
      <c r="D1666" s="193" t="s">
        <v>51</v>
      </c>
      <c r="E1666" s="198">
        <v>45110</v>
      </c>
      <c r="F1666" s="193" t="s">
        <v>4684</v>
      </c>
      <c r="G1666" s="192"/>
      <c r="H1666" s="192"/>
      <c r="I1666" s="192"/>
      <c r="J1666" s="192"/>
      <c r="K1666" s="192"/>
      <c r="L1666" s="192"/>
      <c r="M1666" s="192"/>
      <c r="N1666" s="192"/>
      <c r="O1666" s="192"/>
      <c r="P1666" s="199" t="s">
        <v>4593</v>
      </c>
      <c r="Q1666" s="192"/>
      <c r="R1666" s="192"/>
      <c r="S1666" s="192"/>
      <c r="T1666" s="192"/>
      <c r="U1666" s="192"/>
      <c r="V1666" s="192"/>
      <c r="W1666" s="192"/>
      <c r="X1666" s="192"/>
      <c r="Y1666" s="192"/>
      <c r="Z1666" s="192"/>
      <c r="AA1666" s="192"/>
    </row>
    <row r="1667" spans="1:27">
      <c r="A1667" s="192">
        <v>1666</v>
      </c>
      <c r="B1667" s="193">
        <v>61000092</v>
      </c>
      <c r="C1667" s="192">
        <v>3</v>
      </c>
      <c r="D1667" s="193" t="s">
        <v>56</v>
      </c>
      <c r="E1667" s="198">
        <v>45110</v>
      </c>
      <c r="F1667" s="193" t="s">
        <v>4680</v>
      </c>
      <c r="G1667" s="192"/>
      <c r="H1667" s="192"/>
      <c r="I1667" s="192"/>
      <c r="J1667" s="192"/>
      <c r="K1667" s="192"/>
      <c r="L1667" s="192"/>
      <c r="M1667" s="192"/>
      <c r="N1667" s="192"/>
      <c r="O1667" s="192"/>
      <c r="P1667" s="199" t="s">
        <v>4594</v>
      </c>
      <c r="Q1667" s="192"/>
      <c r="R1667" s="192"/>
      <c r="S1667" s="192"/>
      <c r="T1667" s="192"/>
      <c r="U1667" s="192"/>
      <c r="V1667" s="192"/>
      <c r="W1667" s="192"/>
      <c r="X1667" s="192"/>
      <c r="Y1667" s="192"/>
      <c r="Z1667" s="192"/>
      <c r="AA1667" s="192"/>
    </row>
    <row r="1668" spans="1:27" ht="43.2">
      <c r="A1668" s="192">
        <v>1667</v>
      </c>
      <c r="B1668" s="193">
        <v>61000092</v>
      </c>
      <c r="C1668" s="192">
        <v>1</v>
      </c>
      <c r="D1668" s="193" t="s">
        <v>56</v>
      </c>
      <c r="E1668" s="198">
        <v>45110</v>
      </c>
      <c r="F1668" s="193" t="s">
        <v>4680</v>
      </c>
      <c r="G1668" s="192"/>
      <c r="H1668" s="192"/>
      <c r="I1668" s="192"/>
      <c r="J1668" s="192"/>
      <c r="K1668" s="192"/>
      <c r="L1668" s="192"/>
      <c r="M1668" s="192"/>
      <c r="N1668" s="192"/>
      <c r="O1668" s="192"/>
      <c r="P1668" s="199" t="s">
        <v>5342</v>
      </c>
      <c r="Q1668" s="192"/>
      <c r="R1668" s="192"/>
      <c r="S1668" s="192"/>
      <c r="T1668" s="192"/>
      <c r="U1668" s="192"/>
      <c r="V1668" s="192"/>
      <c r="W1668" s="192"/>
      <c r="X1668" s="192"/>
      <c r="Y1668" s="192"/>
      <c r="Z1668" s="192"/>
      <c r="AA1668" s="192"/>
    </row>
    <row r="1669" spans="1:27" ht="28.8">
      <c r="A1669" s="192">
        <v>1668</v>
      </c>
      <c r="B1669" s="193">
        <v>71000349</v>
      </c>
      <c r="C1669" s="192">
        <v>3</v>
      </c>
      <c r="D1669" s="193" t="s">
        <v>56</v>
      </c>
      <c r="E1669" s="198">
        <v>45110</v>
      </c>
      <c r="F1669" s="193" t="s">
        <v>4680</v>
      </c>
      <c r="G1669" s="192"/>
      <c r="H1669" s="192"/>
      <c r="I1669" s="192"/>
      <c r="J1669" s="192"/>
      <c r="K1669" s="192"/>
      <c r="L1669" s="192"/>
      <c r="M1669" s="192"/>
      <c r="N1669" s="192"/>
      <c r="O1669" s="192"/>
      <c r="P1669" s="199" t="s">
        <v>4595</v>
      </c>
      <c r="Q1669" s="192"/>
      <c r="R1669" s="192"/>
      <c r="S1669" s="192"/>
      <c r="T1669" s="192"/>
      <c r="U1669" s="192"/>
      <c r="V1669" s="192"/>
      <c r="W1669" s="192"/>
      <c r="X1669" s="192"/>
      <c r="Y1669" s="192"/>
      <c r="Z1669" s="192"/>
      <c r="AA1669" s="192"/>
    </row>
    <row r="1670" spans="1:27">
      <c r="A1670" s="192">
        <v>1669</v>
      </c>
      <c r="B1670" s="193">
        <v>71000349</v>
      </c>
      <c r="C1670" s="192">
        <v>1</v>
      </c>
      <c r="D1670" s="193" t="s">
        <v>56</v>
      </c>
      <c r="E1670" s="198">
        <v>45110</v>
      </c>
      <c r="F1670" s="193" t="s">
        <v>4680</v>
      </c>
      <c r="G1670" s="192"/>
      <c r="H1670" s="192"/>
      <c r="I1670" s="192"/>
      <c r="J1670" s="192"/>
      <c r="K1670" s="192"/>
      <c r="L1670" s="192"/>
      <c r="M1670" s="192"/>
      <c r="N1670" s="192"/>
      <c r="O1670" s="192"/>
      <c r="P1670" s="199" t="s">
        <v>4596</v>
      </c>
      <c r="Q1670" s="192"/>
      <c r="R1670" s="192"/>
      <c r="S1670" s="192"/>
      <c r="T1670" s="192"/>
      <c r="U1670" s="192"/>
      <c r="V1670" s="192"/>
      <c r="W1670" s="192"/>
      <c r="X1670" s="192"/>
      <c r="Y1670" s="192"/>
      <c r="Z1670" s="192"/>
      <c r="AA1670" s="192"/>
    </row>
    <row r="1671" spans="1:27" ht="28.8">
      <c r="A1671" s="192">
        <v>1670</v>
      </c>
      <c r="B1671" s="193">
        <v>72000033</v>
      </c>
      <c r="C1671" s="192">
        <v>5</v>
      </c>
      <c r="D1671" s="193" t="s">
        <v>51</v>
      </c>
      <c r="E1671" s="198">
        <v>45110</v>
      </c>
      <c r="F1671" s="193" t="s">
        <v>4679</v>
      </c>
      <c r="G1671" s="192"/>
      <c r="H1671" s="192"/>
      <c r="I1671" s="192"/>
      <c r="J1671" s="192"/>
      <c r="K1671" s="192"/>
      <c r="L1671" s="192"/>
      <c r="M1671" s="192"/>
      <c r="N1671" s="192"/>
      <c r="O1671" s="192"/>
      <c r="P1671" s="199" t="s">
        <v>4597</v>
      </c>
      <c r="Q1671" s="192"/>
      <c r="R1671" s="192"/>
      <c r="S1671" s="192"/>
      <c r="T1671" s="192"/>
      <c r="U1671" s="192"/>
      <c r="V1671" s="192"/>
      <c r="W1671" s="192"/>
      <c r="X1671" s="192"/>
      <c r="Y1671" s="192"/>
      <c r="Z1671" s="192"/>
      <c r="AA1671" s="192"/>
    </row>
    <row r="1672" spans="1:27">
      <c r="A1672" s="192">
        <v>1671</v>
      </c>
      <c r="B1672" s="193">
        <v>72000058</v>
      </c>
      <c r="C1672" s="192">
        <v>5</v>
      </c>
      <c r="D1672" s="193" t="s">
        <v>51</v>
      </c>
      <c r="E1672" s="198">
        <v>45110</v>
      </c>
      <c r="F1672" s="193" t="s">
        <v>4681</v>
      </c>
      <c r="G1672" s="192"/>
      <c r="H1672" s="192"/>
      <c r="I1672" s="192"/>
      <c r="J1672" s="192"/>
      <c r="K1672" s="192"/>
      <c r="L1672" s="192"/>
      <c r="M1672" s="192"/>
      <c r="N1672" s="192"/>
      <c r="O1672" s="192"/>
      <c r="P1672" s="199" t="s">
        <v>4598</v>
      </c>
      <c r="Q1672" s="192"/>
      <c r="R1672" s="192"/>
      <c r="S1672" s="192"/>
      <c r="T1672" s="192"/>
      <c r="U1672" s="192"/>
      <c r="V1672" s="192"/>
      <c r="W1672" s="192"/>
      <c r="X1672" s="192"/>
      <c r="Y1672" s="192"/>
      <c r="Z1672" s="192"/>
      <c r="AA1672" s="192"/>
    </row>
    <row r="1673" spans="1:27">
      <c r="A1673" s="192">
        <v>1672</v>
      </c>
      <c r="B1673" s="193">
        <v>72000155</v>
      </c>
      <c r="C1673" s="192">
        <v>4</v>
      </c>
      <c r="D1673" s="193" t="s">
        <v>56</v>
      </c>
      <c r="E1673" s="198">
        <v>45110</v>
      </c>
      <c r="F1673" s="193" t="s">
        <v>4679</v>
      </c>
      <c r="G1673" s="192"/>
      <c r="H1673" s="192"/>
      <c r="I1673" s="192"/>
      <c r="J1673" s="192"/>
      <c r="K1673" s="192"/>
      <c r="L1673" s="192"/>
      <c r="M1673" s="192"/>
      <c r="N1673" s="192"/>
      <c r="O1673" s="192"/>
      <c r="P1673" s="199" t="s">
        <v>4599</v>
      </c>
      <c r="Q1673" s="192"/>
      <c r="R1673" s="192"/>
      <c r="S1673" s="192"/>
      <c r="T1673" s="192"/>
      <c r="U1673" s="192"/>
      <c r="V1673" s="192"/>
      <c r="W1673" s="192"/>
      <c r="X1673" s="192"/>
      <c r="Y1673" s="192"/>
      <c r="Z1673" s="192"/>
      <c r="AA1673" s="192"/>
    </row>
    <row r="1674" spans="1:27">
      <c r="A1674" s="192">
        <v>1673</v>
      </c>
      <c r="B1674" s="193">
        <v>11503</v>
      </c>
      <c r="C1674" s="192">
        <v>4</v>
      </c>
      <c r="D1674" s="193" t="s">
        <v>51</v>
      </c>
      <c r="E1674" s="198">
        <v>45112</v>
      </c>
      <c r="F1674" s="193" t="s">
        <v>4679</v>
      </c>
      <c r="G1674" s="192"/>
      <c r="H1674" s="192"/>
      <c r="I1674" s="192"/>
      <c r="J1674" s="192"/>
      <c r="K1674" s="192"/>
      <c r="L1674" s="192"/>
      <c r="M1674" s="192"/>
      <c r="N1674" s="192"/>
      <c r="O1674" s="192"/>
      <c r="P1674" s="199" t="s">
        <v>4600</v>
      </c>
      <c r="Q1674" s="192"/>
      <c r="R1674" s="192"/>
      <c r="S1674" s="192"/>
      <c r="T1674" s="192"/>
      <c r="U1674" s="192"/>
      <c r="V1674" s="192"/>
      <c r="W1674" s="192"/>
      <c r="X1674" s="192"/>
      <c r="Y1674" s="192"/>
      <c r="Z1674" s="192"/>
      <c r="AA1674" s="192"/>
    </row>
    <row r="1675" spans="1:27" ht="28.8">
      <c r="A1675" s="192">
        <v>1674</v>
      </c>
      <c r="B1675" s="193">
        <v>11503</v>
      </c>
      <c r="C1675" s="192">
        <v>4</v>
      </c>
      <c r="D1675" s="193" t="s">
        <v>51</v>
      </c>
      <c r="E1675" s="198">
        <v>45112</v>
      </c>
      <c r="F1675" s="193" t="s">
        <v>4679</v>
      </c>
      <c r="G1675" s="192"/>
      <c r="H1675" s="192"/>
      <c r="I1675" s="192"/>
      <c r="J1675" s="192"/>
      <c r="K1675" s="192"/>
      <c r="L1675" s="192"/>
      <c r="M1675" s="192"/>
      <c r="N1675" s="192"/>
      <c r="O1675" s="192"/>
      <c r="P1675" s="199" t="s">
        <v>4601</v>
      </c>
      <c r="Q1675" s="192"/>
      <c r="R1675" s="192"/>
      <c r="S1675" s="192"/>
      <c r="T1675" s="192"/>
      <c r="U1675" s="192"/>
      <c r="V1675" s="192"/>
      <c r="W1675" s="192"/>
      <c r="X1675" s="192"/>
      <c r="Y1675" s="192"/>
      <c r="Z1675" s="192"/>
      <c r="AA1675" s="192"/>
    </row>
    <row r="1676" spans="1:27" ht="28.8">
      <c r="A1676" s="192">
        <v>1675</v>
      </c>
      <c r="B1676" s="193">
        <v>11503</v>
      </c>
      <c r="C1676" s="192">
        <v>4</v>
      </c>
      <c r="D1676" s="193" t="s">
        <v>56</v>
      </c>
      <c r="E1676" s="198">
        <v>45112</v>
      </c>
      <c r="F1676" s="193" t="s">
        <v>4679</v>
      </c>
      <c r="G1676" s="192"/>
      <c r="H1676" s="192"/>
      <c r="I1676" s="192"/>
      <c r="J1676" s="192"/>
      <c r="K1676" s="192"/>
      <c r="L1676" s="192"/>
      <c r="M1676" s="192"/>
      <c r="N1676" s="192"/>
      <c r="O1676" s="192"/>
      <c r="P1676" s="199" t="s">
        <v>4602</v>
      </c>
      <c r="Q1676" s="192"/>
      <c r="R1676" s="192"/>
      <c r="S1676" s="192"/>
      <c r="T1676" s="192"/>
      <c r="U1676" s="192"/>
      <c r="V1676" s="192"/>
      <c r="W1676" s="192"/>
      <c r="X1676" s="192"/>
      <c r="Y1676" s="192"/>
      <c r="Z1676" s="192"/>
      <c r="AA1676" s="192"/>
    </row>
    <row r="1677" spans="1:27">
      <c r="A1677" s="192">
        <v>1676</v>
      </c>
      <c r="B1677" s="193">
        <v>11503</v>
      </c>
      <c r="C1677" s="192">
        <v>4</v>
      </c>
      <c r="D1677" s="193" t="s">
        <v>56</v>
      </c>
      <c r="E1677" s="198">
        <v>45112</v>
      </c>
      <c r="F1677" s="193" t="s">
        <v>4679</v>
      </c>
      <c r="G1677" s="192"/>
      <c r="H1677" s="192"/>
      <c r="I1677" s="192"/>
      <c r="J1677" s="192"/>
      <c r="K1677" s="192"/>
      <c r="L1677" s="192"/>
      <c r="M1677" s="192"/>
      <c r="N1677" s="192"/>
      <c r="O1677" s="192"/>
      <c r="P1677" s="199" t="s">
        <v>4603</v>
      </c>
      <c r="Q1677" s="192"/>
      <c r="R1677" s="192"/>
      <c r="S1677" s="192"/>
      <c r="T1677" s="192"/>
      <c r="U1677" s="192"/>
      <c r="V1677" s="192"/>
      <c r="W1677" s="192"/>
      <c r="X1677" s="192"/>
      <c r="Y1677" s="192"/>
      <c r="Z1677" s="192"/>
      <c r="AA1677" s="192"/>
    </row>
    <row r="1678" spans="1:27">
      <c r="A1678" s="192">
        <v>1677</v>
      </c>
      <c r="B1678" s="193">
        <v>11515</v>
      </c>
      <c r="C1678" s="192">
        <v>4</v>
      </c>
      <c r="D1678" s="193" t="s">
        <v>56</v>
      </c>
      <c r="E1678" s="198">
        <v>45111</v>
      </c>
      <c r="F1678" s="193" t="s">
        <v>4679</v>
      </c>
      <c r="G1678" s="192"/>
      <c r="H1678" s="192"/>
      <c r="I1678" s="192"/>
      <c r="J1678" s="192"/>
      <c r="K1678" s="192"/>
      <c r="L1678" s="192"/>
      <c r="M1678" s="192"/>
      <c r="N1678" s="192"/>
      <c r="O1678" s="192"/>
      <c r="P1678" s="199" t="s">
        <v>4604</v>
      </c>
      <c r="Q1678" s="192"/>
      <c r="R1678" s="192"/>
      <c r="S1678" s="192"/>
      <c r="T1678" s="192"/>
      <c r="U1678" s="192"/>
      <c r="V1678" s="192"/>
      <c r="W1678" s="192"/>
      <c r="X1678" s="192"/>
      <c r="Y1678" s="192"/>
      <c r="Z1678" s="192"/>
      <c r="AA1678" s="192"/>
    </row>
    <row r="1679" spans="1:27">
      <c r="A1679" s="192">
        <v>1678</v>
      </c>
      <c r="B1679" s="193">
        <v>11583</v>
      </c>
      <c r="C1679" s="192">
        <v>5</v>
      </c>
      <c r="D1679" s="193" t="s">
        <v>51</v>
      </c>
      <c r="E1679" s="198">
        <v>45111</v>
      </c>
      <c r="F1679" s="193" t="s">
        <v>4679</v>
      </c>
      <c r="G1679" s="192"/>
      <c r="H1679" s="192"/>
      <c r="I1679" s="192"/>
      <c r="J1679" s="192"/>
      <c r="K1679" s="192"/>
      <c r="L1679" s="192"/>
      <c r="M1679" s="192"/>
      <c r="N1679" s="192"/>
      <c r="O1679" s="192"/>
      <c r="P1679" s="199" t="s">
        <v>4605</v>
      </c>
      <c r="Q1679" s="192"/>
      <c r="R1679" s="192"/>
      <c r="S1679" s="192"/>
      <c r="T1679" s="192"/>
      <c r="U1679" s="192"/>
      <c r="V1679" s="192"/>
      <c r="W1679" s="192"/>
      <c r="X1679" s="192"/>
      <c r="Y1679" s="192"/>
      <c r="Z1679" s="192"/>
      <c r="AA1679" s="192"/>
    </row>
    <row r="1680" spans="1:27" ht="28.8">
      <c r="A1680" s="192">
        <v>1679</v>
      </c>
      <c r="B1680" s="193">
        <v>104050760</v>
      </c>
      <c r="C1680" s="192">
        <v>3</v>
      </c>
      <c r="D1680" s="193" t="s">
        <v>56</v>
      </c>
      <c r="E1680" s="198">
        <v>45111</v>
      </c>
      <c r="F1680" s="193" t="s">
        <v>4679</v>
      </c>
      <c r="G1680" s="192"/>
      <c r="H1680" s="192"/>
      <c r="I1680" s="192"/>
      <c r="J1680" s="192"/>
      <c r="K1680" s="192"/>
      <c r="L1680" s="192"/>
      <c r="M1680" s="192"/>
      <c r="N1680" s="192"/>
      <c r="O1680" s="192"/>
      <c r="P1680" s="199" t="s">
        <v>4606</v>
      </c>
      <c r="Q1680" s="192"/>
      <c r="R1680" s="192"/>
      <c r="S1680" s="192"/>
      <c r="T1680" s="192"/>
      <c r="U1680" s="192"/>
      <c r="V1680" s="192"/>
      <c r="W1680" s="192"/>
      <c r="X1680" s="192"/>
      <c r="Y1680" s="192"/>
      <c r="Z1680" s="192"/>
      <c r="AA1680" s="192"/>
    </row>
    <row r="1681" spans="1:27" ht="28.8">
      <c r="A1681" s="192">
        <v>1680</v>
      </c>
      <c r="B1681" s="193">
        <v>113379051</v>
      </c>
      <c r="C1681" s="192">
        <v>4</v>
      </c>
      <c r="D1681" s="193" t="s">
        <v>56</v>
      </c>
      <c r="E1681" s="198">
        <v>45111</v>
      </c>
      <c r="F1681" s="193" t="s">
        <v>4686</v>
      </c>
      <c r="G1681" s="192"/>
      <c r="H1681" s="192"/>
      <c r="I1681" s="192"/>
      <c r="J1681" s="192"/>
      <c r="K1681" s="192"/>
      <c r="L1681" s="192"/>
      <c r="M1681" s="192"/>
      <c r="N1681" s="192"/>
      <c r="O1681" s="192"/>
      <c r="P1681" s="199" t="s">
        <v>4607</v>
      </c>
      <c r="Q1681" s="192"/>
      <c r="R1681" s="192"/>
      <c r="S1681" s="192"/>
      <c r="T1681" s="192"/>
      <c r="U1681" s="192"/>
      <c r="V1681" s="192"/>
      <c r="W1681" s="192"/>
      <c r="X1681" s="192"/>
      <c r="Y1681" s="192"/>
      <c r="Z1681" s="192"/>
      <c r="AA1681" s="192"/>
    </row>
    <row r="1682" spans="1:27">
      <c r="A1682" s="192">
        <v>1681</v>
      </c>
      <c r="B1682" s="193">
        <v>113460554</v>
      </c>
      <c r="C1682" s="192">
        <v>5</v>
      </c>
      <c r="D1682" s="193" t="s">
        <v>51</v>
      </c>
      <c r="E1682" s="198">
        <v>45111</v>
      </c>
      <c r="F1682" s="193" t="s">
        <v>4679</v>
      </c>
      <c r="G1682" s="192"/>
      <c r="H1682" s="192"/>
      <c r="I1682" s="192"/>
      <c r="J1682" s="192"/>
      <c r="K1682" s="192"/>
      <c r="L1682" s="192"/>
      <c r="M1682" s="192"/>
      <c r="N1682" s="192"/>
      <c r="O1682" s="192"/>
      <c r="P1682" s="199" t="s">
        <v>4608</v>
      </c>
      <c r="Q1682" s="192"/>
      <c r="R1682" s="192"/>
      <c r="S1682" s="192"/>
      <c r="T1682" s="192"/>
      <c r="U1682" s="192"/>
      <c r="V1682" s="192"/>
      <c r="W1682" s="192"/>
      <c r="X1682" s="192"/>
      <c r="Y1682" s="192"/>
      <c r="Z1682" s="192"/>
      <c r="AA1682" s="192"/>
    </row>
    <row r="1683" spans="1:27" ht="43.2">
      <c r="A1683" s="192">
        <v>1682</v>
      </c>
      <c r="B1683" s="193">
        <v>113508774</v>
      </c>
      <c r="C1683" s="192">
        <v>4</v>
      </c>
      <c r="D1683" s="193" t="s">
        <v>51</v>
      </c>
      <c r="E1683" s="198">
        <v>45111</v>
      </c>
      <c r="F1683" s="193" t="s">
        <v>4679</v>
      </c>
      <c r="G1683" s="192"/>
      <c r="H1683" s="192"/>
      <c r="I1683" s="192"/>
      <c r="J1683" s="192"/>
      <c r="K1683" s="192"/>
      <c r="L1683" s="192"/>
      <c r="M1683" s="192"/>
      <c r="N1683" s="192"/>
      <c r="O1683" s="192"/>
      <c r="P1683" s="199" t="s">
        <v>4609</v>
      </c>
      <c r="Q1683" s="192"/>
      <c r="R1683" s="192"/>
      <c r="S1683" s="192"/>
      <c r="T1683" s="192"/>
      <c r="U1683" s="192"/>
      <c r="V1683" s="192"/>
      <c r="W1683" s="192"/>
      <c r="X1683" s="192"/>
      <c r="Y1683" s="192"/>
      <c r="Z1683" s="192"/>
      <c r="AA1683" s="192"/>
    </row>
    <row r="1684" spans="1:27" ht="57.6">
      <c r="A1684" s="192">
        <v>1683</v>
      </c>
      <c r="B1684" s="193">
        <v>118388040</v>
      </c>
      <c r="C1684" s="192">
        <v>1</v>
      </c>
      <c r="D1684" s="193" t="s">
        <v>56</v>
      </c>
      <c r="E1684" s="198">
        <v>45111</v>
      </c>
      <c r="F1684" s="193" t="s">
        <v>4681</v>
      </c>
      <c r="G1684" s="192"/>
      <c r="H1684" s="192"/>
      <c r="I1684" s="192"/>
      <c r="J1684" s="192"/>
      <c r="K1684" s="192"/>
      <c r="L1684" s="192"/>
      <c r="M1684" s="192"/>
      <c r="N1684" s="192"/>
      <c r="O1684" s="192"/>
      <c r="P1684" s="199" t="s">
        <v>4610</v>
      </c>
      <c r="Q1684" s="192"/>
      <c r="R1684" s="192"/>
      <c r="S1684" s="192"/>
      <c r="T1684" s="192"/>
      <c r="U1684" s="192"/>
      <c r="V1684" s="192"/>
      <c r="W1684" s="192"/>
      <c r="X1684" s="192"/>
      <c r="Y1684" s="192"/>
      <c r="Z1684" s="192"/>
      <c r="AA1684" s="192"/>
    </row>
    <row r="1685" spans="1:27" ht="28.8">
      <c r="A1685" s="192">
        <v>1684</v>
      </c>
      <c r="B1685" s="193">
        <v>122470909</v>
      </c>
      <c r="C1685" s="192">
        <v>5</v>
      </c>
      <c r="D1685" s="193" t="s">
        <v>51</v>
      </c>
      <c r="E1685" s="198">
        <v>45111</v>
      </c>
      <c r="F1685" s="193" t="s">
        <v>4679</v>
      </c>
      <c r="G1685" s="192"/>
      <c r="H1685" s="192"/>
      <c r="I1685" s="192"/>
      <c r="J1685" s="192"/>
      <c r="K1685" s="192"/>
      <c r="L1685" s="192"/>
      <c r="M1685" s="192"/>
      <c r="N1685" s="192"/>
      <c r="O1685" s="192"/>
      <c r="P1685" s="199" t="s">
        <v>4611</v>
      </c>
      <c r="Q1685" s="192"/>
      <c r="R1685" s="192"/>
      <c r="S1685" s="192"/>
      <c r="T1685" s="192"/>
      <c r="U1685" s="192"/>
      <c r="V1685" s="192"/>
      <c r="W1685" s="192"/>
      <c r="X1685" s="192"/>
      <c r="Y1685" s="192"/>
      <c r="Z1685" s="192"/>
      <c r="AA1685" s="192"/>
    </row>
    <row r="1686" spans="1:27">
      <c r="A1686" s="192">
        <v>1685</v>
      </c>
      <c r="B1686" s="193">
        <v>122470909</v>
      </c>
      <c r="C1686" s="192">
        <v>4</v>
      </c>
      <c r="D1686" s="193" t="s">
        <v>51</v>
      </c>
      <c r="E1686" s="198">
        <v>45111</v>
      </c>
      <c r="F1686" s="193" t="s">
        <v>4679</v>
      </c>
      <c r="G1686" s="192"/>
      <c r="H1686" s="192"/>
      <c r="I1686" s="192"/>
      <c r="J1686" s="192"/>
      <c r="K1686" s="192"/>
      <c r="L1686" s="192"/>
      <c r="M1686" s="192"/>
      <c r="N1686" s="192"/>
      <c r="O1686" s="192"/>
      <c r="P1686" s="199" t="s">
        <v>5343</v>
      </c>
      <c r="Q1686" s="192"/>
      <c r="R1686" s="192"/>
      <c r="S1686" s="192"/>
      <c r="T1686" s="192"/>
      <c r="U1686" s="192"/>
      <c r="V1686" s="192"/>
      <c r="W1686" s="192"/>
      <c r="X1686" s="192"/>
      <c r="Y1686" s="192"/>
      <c r="Z1686" s="192"/>
      <c r="AA1686" s="192"/>
    </row>
    <row r="1687" spans="1:27" ht="28.8">
      <c r="A1687" s="192">
        <v>1686</v>
      </c>
      <c r="B1687" s="193">
        <v>131104622</v>
      </c>
      <c r="C1687" s="192">
        <v>3</v>
      </c>
      <c r="D1687" s="193" t="s">
        <v>56</v>
      </c>
      <c r="E1687" s="198">
        <v>45111</v>
      </c>
      <c r="F1687" s="193" t="s">
        <v>4679</v>
      </c>
      <c r="G1687" s="192"/>
      <c r="H1687" s="192"/>
      <c r="I1687" s="192"/>
      <c r="J1687" s="192"/>
      <c r="K1687" s="192"/>
      <c r="L1687" s="192"/>
      <c r="M1687" s="192"/>
      <c r="N1687" s="192"/>
      <c r="O1687" s="192"/>
      <c r="P1687" s="199" t="s">
        <v>4612</v>
      </c>
      <c r="Q1687" s="192"/>
      <c r="R1687" s="192"/>
      <c r="S1687" s="192"/>
      <c r="T1687" s="192"/>
      <c r="U1687" s="192"/>
      <c r="V1687" s="192"/>
      <c r="W1687" s="192"/>
      <c r="X1687" s="192"/>
      <c r="Y1687" s="192"/>
      <c r="Z1687" s="192"/>
      <c r="AA1687" s="192"/>
    </row>
    <row r="1688" spans="1:27" ht="28.8">
      <c r="A1688" s="192">
        <v>1687</v>
      </c>
      <c r="B1688" s="193">
        <v>131104622</v>
      </c>
      <c r="C1688" s="192">
        <v>1</v>
      </c>
      <c r="D1688" s="193" t="s">
        <v>56</v>
      </c>
      <c r="E1688" s="198">
        <v>45111</v>
      </c>
      <c r="F1688" s="193" t="s">
        <v>4679</v>
      </c>
      <c r="G1688" s="192"/>
      <c r="H1688" s="192"/>
      <c r="I1688" s="192"/>
      <c r="J1688" s="192"/>
      <c r="K1688" s="192"/>
      <c r="L1688" s="192"/>
      <c r="M1688" s="192"/>
      <c r="N1688" s="192"/>
      <c r="O1688" s="192"/>
      <c r="P1688" s="199" t="s">
        <v>4613</v>
      </c>
      <c r="Q1688" s="192"/>
      <c r="R1688" s="192"/>
      <c r="S1688" s="192"/>
      <c r="T1688" s="192"/>
      <c r="U1688" s="192"/>
      <c r="V1688" s="192"/>
      <c r="W1688" s="192"/>
      <c r="X1688" s="192"/>
      <c r="Y1688" s="192"/>
      <c r="Z1688" s="192"/>
      <c r="AA1688" s="192"/>
    </row>
    <row r="1689" spans="1:27" ht="57.6">
      <c r="A1689" s="192">
        <v>1688</v>
      </c>
      <c r="B1689" s="193">
        <v>131106049</v>
      </c>
      <c r="C1689" s="192">
        <v>3</v>
      </c>
      <c r="D1689" s="193" t="s">
        <v>51</v>
      </c>
      <c r="E1689" s="198">
        <v>45111</v>
      </c>
      <c r="F1689" s="193" t="s">
        <v>4679</v>
      </c>
      <c r="G1689" s="192"/>
      <c r="H1689" s="192"/>
      <c r="I1689" s="192"/>
      <c r="J1689" s="192"/>
      <c r="K1689" s="192"/>
      <c r="L1689" s="192"/>
      <c r="M1689" s="192"/>
      <c r="N1689" s="192"/>
      <c r="O1689" s="192"/>
      <c r="P1689" s="199" t="s">
        <v>4614</v>
      </c>
      <c r="Q1689" s="192"/>
      <c r="R1689" s="192"/>
      <c r="S1689" s="192"/>
      <c r="T1689" s="192"/>
      <c r="U1689" s="192"/>
      <c r="V1689" s="192"/>
      <c r="W1689" s="192"/>
      <c r="X1689" s="192"/>
      <c r="Y1689" s="192"/>
      <c r="Z1689" s="192"/>
      <c r="AA1689" s="192"/>
    </row>
    <row r="1690" spans="1:27" ht="43.2">
      <c r="A1690" s="192">
        <v>1689</v>
      </c>
      <c r="B1690" s="193">
        <v>131607939</v>
      </c>
      <c r="C1690" s="192">
        <v>1</v>
      </c>
      <c r="D1690" s="193" t="s">
        <v>56</v>
      </c>
      <c r="E1690" s="198">
        <v>45111</v>
      </c>
      <c r="F1690" s="193" t="s">
        <v>4686</v>
      </c>
      <c r="G1690" s="192"/>
      <c r="H1690" s="192"/>
      <c r="I1690" s="192"/>
      <c r="J1690" s="192"/>
      <c r="K1690" s="192"/>
      <c r="L1690" s="192"/>
      <c r="M1690" s="192"/>
      <c r="N1690" s="192"/>
      <c r="O1690" s="192"/>
      <c r="P1690" s="199" t="s">
        <v>4615</v>
      </c>
      <c r="Q1690" s="192"/>
      <c r="R1690" s="192"/>
      <c r="S1690" s="192"/>
      <c r="T1690" s="192"/>
      <c r="U1690" s="192"/>
      <c r="V1690" s="192"/>
      <c r="W1690" s="192"/>
      <c r="X1690" s="192"/>
      <c r="Y1690" s="192"/>
      <c r="Z1690" s="192"/>
      <c r="AA1690" s="192"/>
    </row>
    <row r="1691" spans="1:27">
      <c r="A1691" s="192">
        <v>1690</v>
      </c>
      <c r="B1691" s="193">
        <v>136293685</v>
      </c>
      <c r="C1691" s="192">
        <v>4</v>
      </c>
      <c r="D1691" s="193" t="s">
        <v>56</v>
      </c>
      <c r="E1691" s="198">
        <v>45111</v>
      </c>
      <c r="F1691" s="193" t="s">
        <v>4680</v>
      </c>
      <c r="G1691" s="192"/>
      <c r="H1691" s="192"/>
      <c r="I1691" s="192"/>
      <c r="J1691" s="192"/>
      <c r="K1691" s="192"/>
      <c r="L1691" s="192"/>
      <c r="M1691" s="192"/>
      <c r="N1691" s="192"/>
      <c r="O1691" s="192"/>
      <c r="P1691" s="199" t="s">
        <v>5665</v>
      </c>
      <c r="Q1691" s="192"/>
      <c r="R1691" s="192"/>
      <c r="S1691" s="192"/>
      <c r="T1691" s="192"/>
      <c r="U1691" s="192"/>
      <c r="V1691" s="192"/>
      <c r="W1691" s="192"/>
      <c r="X1691" s="192"/>
      <c r="Y1691" s="192"/>
      <c r="Z1691" s="192"/>
      <c r="AA1691" s="192"/>
    </row>
    <row r="1692" spans="1:27">
      <c r="A1692" s="192">
        <v>1691</v>
      </c>
      <c r="B1692" s="193">
        <v>136293685</v>
      </c>
      <c r="C1692" s="192">
        <v>3</v>
      </c>
      <c r="D1692" s="193" t="s">
        <v>56</v>
      </c>
      <c r="E1692" s="198">
        <v>45111</v>
      </c>
      <c r="F1692" s="193" t="s">
        <v>4680</v>
      </c>
      <c r="G1692" s="192"/>
      <c r="H1692" s="192"/>
      <c r="I1692" s="192"/>
      <c r="J1692" s="192"/>
      <c r="K1692" s="192"/>
      <c r="L1692" s="192"/>
      <c r="M1692" s="192"/>
      <c r="N1692" s="192"/>
      <c r="O1692" s="192"/>
      <c r="P1692" s="199" t="s">
        <v>4616</v>
      </c>
      <c r="Q1692" s="192"/>
      <c r="R1692" s="192"/>
      <c r="S1692" s="192"/>
      <c r="T1692" s="192"/>
      <c r="U1692" s="192"/>
      <c r="V1692" s="192"/>
      <c r="W1692" s="192"/>
      <c r="X1692" s="192"/>
      <c r="Y1692" s="192"/>
      <c r="Z1692" s="192"/>
      <c r="AA1692" s="192"/>
    </row>
    <row r="1693" spans="1:27" ht="86.4">
      <c r="A1693" s="192">
        <v>1692</v>
      </c>
      <c r="B1693" s="193">
        <v>136293685</v>
      </c>
      <c r="C1693" s="192">
        <v>3</v>
      </c>
      <c r="D1693" s="193" t="s">
        <v>56</v>
      </c>
      <c r="E1693" s="198">
        <v>45111</v>
      </c>
      <c r="F1693" s="193" t="s">
        <v>4680</v>
      </c>
      <c r="G1693" s="192"/>
      <c r="H1693" s="192"/>
      <c r="I1693" s="192"/>
      <c r="J1693" s="192"/>
      <c r="K1693" s="192"/>
      <c r="L1693" s="192"/>
      <c r="M1693" s="192"/>
      <c r="N1693" s="192"/>
      <c r="O1693" s="192"/>
      <c r="P1693" s="199" t="s">
        <v>5666</v>
      </c>
      <c r="Q1693" s="192"/>
      <c r="R1693" s="192"/>
      <c r="S1693" s="192"/>
      <c r="T1693" s="192"/>
      <c r="U1693" s="192"/>
      <c r="V1693" s="192"/>
      <c r="W1693" s="192"/>
      <c r="X1693" s="192"/>
      <c r="Y1693" s="192"/>
      <c r="Z1693" s="192"/>
      <c r="AA1693" s="192"/>
    </row>
    <row r="1694" spans="1:27">
      <c r="A1694" s="192">
        <v>1693</v>
      </c>
      <c r="B1694" s="193">
        <v>136680089</v>
      </c>
      <c r="C1694" s="192">
        <v>4</v>
      </c>
      <c r="D1694" s="193" t="s">
        <v>51</v>
      </c>
      <c r="E1694" s="198">
        <v>45111</v>
      </c>
      <c r="F1694" s="193" t="s">
        <v>4687</v>
      </c>
      <c r="G1694" s="192"/>
      <c r="H1694" s="192"/>
      <c r="I1694" s="192"/>
      <c r="J1694" s="192"/>
      <c r="K1694" s="192"/>
      <c r="L1694" s="192"/>
      <c r="M1694" s="192"/>
      <c r="N1694" s="192"/>
      <c r="O1694" s="192"/>
      <c r="P1694" s="199" t="s">
        <v>4617</v>
      </c>
      <c r="Q1694" s="192"/>
      <c r="R1694" s="192"/>
      <c r="S1694" s="192"/>
      <c r="T1694" s="192"/>
      <c r="U1694" s="192"/>
      <c r="V1694" s="192"/>
      <c r="W1694" s="192"/>
      <c r="X1694" s="192"/>
      <c r="Y1694" s="192"/>
      <c r="Z1694" s="192"/>
      <c r="AA1694" s="192"/>
    </row>
    <row r="1695" spans="1:27" ht="43.2">
      <c r="A1695" s="192">
        <v>1694</v>
      </c>
      <c r="B1695" s="193">
        <v>20000754</v>
      </c>
      <c r="C1695" s="192">
        <v>3</v>
      </c>
      <c r="D1695" s="193" t="s">
        <v>56</v>
      </c>
      <c r="E1695" s="198">
        <v>45111</v>
      </c>
      <c r="F1695" s="193" t="s">
        <v>4681</v>
      </c>
      <c r="G1695" s="192"/>
      <c r="H1695" s="192"/>
      <c r="I1695" s="192"/>
      <c r="J1695" s="192"/>
      <c r="K1695" s="192"/>
      <c r="L1695" s="192"/>
      <c r="M1695" s="192"/>
      <c r="N1695" s="192"/>
      <c r="O1695" s="192"/>
      <c r="P1695" s="199" t="s">
        <v>5344</v>
      </c>
      <c r="Q1695" s="192"/>
      <c r="R1695" s="192"/>
      <c r="S1695" s="192"/>
      <c r="T1695" s="192"/>
      <c r="U1695" s="192"/>
      <c r="V1695" s="192"/>
      <c r="W1695" s="192"/>
      <c r="X1695" s="192"/>
      <c r="Y1695" s="192"/>
      <c r="Z1695" s="192"/>
      <c r="AA1695" s="192"/>
    </row>
    <row r="1696" spans="1:27" ht="28.8">
      <c r="A1696" s="192">
        <v>1695</v>
      </c>
      <c r="B1696" s="193">
        <v>20000760</v>
      </c>
      <c r="C1696" s="192">
        <v>4</v>
      </c>
      <c r="D1696" s="193" t="s">
        <v>51</v>
      </c>
      <c r="E1696" s="198">
        <v>45111</v>
      </c>
      <c r="F1696" s="193" t="s">
        <v>4681</v>
      </c>
      <c r="G1696" s="192"/>
      <c r="H1696" s="192"/>
      <c r="I1696" s="192"/>
      <c r="J1696" s="192"/>
      <c r="K1696" s="192"/>
      <c r="L1696" s="192"/>
      <c r="M1696" s="192"/>
      <c r="N1696" s="192"/>
      <c r="O1696" s="192"/>
      <c r="P1696" s="199" t="s">
        <v>4618</v>
      </c>
      <c r="Q1696" s="192"/>
      <c r="R1696" s="192"/>
      <c r="S1696" s="192"/>
      <c r="T1696" s="192"/>
      <c r="U1696" s="192"/>
      <c r="V1696" s="192"/>
      <c r="W1696" s="192"/>
      <c r="X1696" s="192"/>
      <c r="Y1696" s="192"/>
      <c r="Z1696" s="192"/>
      <c r="AA1696" s="192"/>
    </row>
    <row r="1697" spans="1:27">
      <c r="A1697" s="192">
        <v>1696</v>
      </c>
      <c r="B1697" s="193">
        <v>200268175</v>
      </c>
      <c r="C1697" s="192">
        <v>1</v>
      </c>
      <c r="D1697" s="193" t="s">
        <v>56</v>
      </c>
      <c r="E1697" s="198">
        <v>45111</v>
      </c>
      <c r="F1697" s="193" t="s">
        <v>4682</v>
      </c>
      <c r="G1697" s="192"/>
      <c r="H1697" s="192"/>
      <c r="I1697" s="192"/>
      <c r="J1697" s="192"/>
      <c r="K1697" s="192"/>
      <c r="L1697" s="192"/>
      <c r="M1697" s="192"/>
      <c r="N1697" s="192"/>
      <c r="O1697" s="192"/>
      <c r="P1697" s="199" t="s">
        <v>4619</v>
      </c>
      <c r="Q1697" s="192"/>
      <c r="R1697" s="192"/>
      <c r="S1697" s="192"/>
      <c r="T1697" s="192"/>
      <c r="U1697" s="192"/>
      <c r="V1697" s="192"/>
      <c r="W1697" s="192"/>
      <c r="X1697" s="192"/>
      <c r="Y1697" s="192"/>
      <c r="Z1697" s="192"/>
      <c r="AA1697" s="192"/>
    </row>
    <row r="1698" spans="1:27" ht="86.4">
      <c r="A1698" s="192">
        <v>1697</v>
      </c>
      <c r="B1698" s="193">
        <v>200541490</v>
      </c>
      <c r="C1698" s="192">
        <v>1</v>
      </c>
      <c r="D1698" s="193" t="s">
        <v>56</v>
      </c>
      <c r="E1698" s="198">
        <v>45111</v>
      </c>
      <c r="F1698" s="193" t="s">
        <v>4682</v>
      </c>
      <c r="G1698" s="192"/>
      <c r="H1698" s="192"/>
      <c r="I1698" s="192"/>
      <c r="J1698" s="192"/>
      <c r="K1698" s="192"/>
      <c r="L1698" s="192"/>
      <c r="M1698" s="192"/>
      <c r="N1698" s="192"/>
      <c r="O1698" s="192"/>
      <c r="P1698" s="199" t="s">
        <v>5345</v>
      </c>
      <c r="Q1698" s="192"/>
      <c r="R1698" s="192"/>
      <c r="S1698" s="192"/>
      <c r="T1698" s="192"/>
      <c r="U1698" s="192"/>
      <c r="V1698" s="192"/>
      <c r="W1698" s="192"/>
      <c r="X1698" s="192"/>
      <c r="Y1698" s="192"/>
      <c r="Z1698" s="192"/>
      <c r="AA1698" s="192"/>
    </row>
    <row r="1699" spans="1:27">
      <c r="A1699" s="192">
        <v>1698</v>
      </c>
      <c r="B1699" s="193">
        <v>200884070</v>
      </c>
      <c r="C1699" s="192">
        <v>1</v>
      </c>
      <c r="D1699" s="193" t="s">
        <v>56</v>
      </c>
      <c r="E1699" s="198">
        <v>45111</v>
      </c>
      <c r="F1699" s="193" t="s">
        <v>4679</v>
      </c>
      <c r="G1699" s="192"/>
      <c r="H1699" s="192"/>
      <c r="I1699" s="192"/>
      <c r="J1699" s="192"/>
      <c r="K1699" s="192"/>
      <c r="L1699" s="192"/>
      <c r="M1699" s="192"/>
      <c r="N1699" s="192"/>
      <c r="O1699" s="192"/>
      <c r="P1699" s="199" t="s">
        <v>4620</v>
      </c>
      <c r="Q1699" s="192"/>
      <c r="R1699" s="192"/>
      <c r="S1699" s="192"/>
      <c r="T1699" s="192"/>
      <c r="U1699" s="192"/>
      <c r="V1699" s="192"/>
      <c r="W1699" s="192"/>
      <c r="X1699" s="192"/>
      <c r="Y1699" s="192"/>
      <c r="Z1699" s="192"/>
      <c r="AA1699" s="192"/>
    </row>
    <row r="1700" spans="1:27">
      <c r="A1700" s="192">
        <v>1699</v>
      </c>
      <c r="B1700" s="193">
        <v>200884070</v>
      </c>
      <c r="C1700" s="192">
        <v>4</v>
      </c>
      <c r="D1700" s="193" t="s">
        <v>56</v>
      </c>
      <c r="E1700" s="198">
        <v>45111</v>
      </c>
      <c r="F1700" s="193" t="s">
        <v>4679</v>
      </c>
      <c r="G1700" s="192"/>
      <c r="H1700" s="192"/>
      <c r="I1700" s="192"/>
      <c r="J1700" s="192"/>
      <c r="K1700" s="192"/>
      <c r="L1700" s="192"/>
      <c r="M1700" s="192"/>
      <c r="N1700" s="192"/>
      <c r="O1700" s="192"/>
      <c r="P1700" s="199" t="s">
        <v>4621</v>
      </c>
      <c r="Q1700" s="192"/>
      <c r="R1700" s="192"/>
      <c r="S1700" s="192"/>
      <c r="T1700" s="192"/>
      <c r="U1700" s="192"/>
      <c r="V1700" s="192"/>
      <c r="W1700" s="192"/>
      <c r="X1700" s="192"/>
      <c r="Y1700" s="192"/>
      <c r="Z1700" s="192"/>
      <c r="AA1700" s="192"/>
    </row>
    <row r="1701" spans="1:27">
      <c r="A1701" s="192">
        <v>1700</v>
      </c>
      <c r="B1701" s="193">
        <v>200884070</v>
      </c>
      <c r="C1701" s="192">
        <v>1</v>
      </c>
      <c r="D1701" s="193" t="s">
        <v>56</v>
      </c>
      <c r="E1701" s="198">
        <v>45111</v>
      </c>
      <c r="F1701" s="193" t="s">
        <v>4679</v>
      </c>
      <c r="G1701" s="192"/>
      <c r="H1701" s="192"/>
      <c r="I1701" s="192"/>
      <c r="J1701" s="192"/>
      <c r="K1701" s="192"/>
      <c r="L1701" s="192"/>
      <c r="M1701" s="192"/>
      <c r="N1701" s="192"/>
      <c r="O1701" s="192"/>
      <c r="P1701" s="199" t="s">
        <v>5346</v>
      </c>
      <c r="Q1701" s="192"/>
      <c r="R1701" s="192"/>
      <c r="S1701" s="192"/>
      <c r="T1701" s="192"/>
      <c r="U1701" s="192"/>
      <c r="V1701" s="192"/>
      <c r="W1701" s="192"/>
      <c r="X1701" s="192"/>
      <c r="Y1701" s="192"/>
      <c r="Z1701" s="192"/>
      <c r="AA1701" s="192"/>
    </row>
    <row r="1702" spans="1:27" ht="28.8">
      <c r="A1702" s="192">
        <v>1701</v>
      </c>
      <c r="B1702" s="193">
        <v>40000154</v>
      </c>
      <c r="C1702" s="192">
        <v>1</v>
      </c>
      <c r="D1702" s="193" t="s">
        <v>56</v>
      </c>
      <c r="E1702" s="198">
        <v>45111</v>
      </c>
      <c r="F1702" s="193" t="s">
        <v>4679</v>
      </c>
      <c r="G1702" s="192"/>
      <c r="H1702" s="192"/>
      <c r="I1702" s="192"/>
      <c r="J1702" s="192"/>
      <c r="K1702" s="192"/>
      <c r="L1702" s="192"/>
      <c r="M1702" s="192"/>
      <c r="N1702" s="192"/>
      <c r="O1702" s="192"/>
      <c r="P1702" s="199" t="s">
        <v>5347</v>
      </c>
      <c r="Q1702" s="192"/>
      <c r="R1702" s="192"/>
      <c r="S1702" s="192"/>
      <c r="T1702" s="192"/>
      <c r="U1702" s="192"/>
      <c r="V1702" s="192"/>
      <c r="W1702" s="192"/>
      <c r="X1702" s="192"/>
      <c r="Y1702" s="192"/>
      <c r="Z1702" s="192"/>
      <c r="AA1702" s="192"/>
    </row>
    <row r="1703" spans="1:27" ht="28.8">
      <c r="A1703" s="192">
        <v>1702</v>
      </c>
      <c r="B1703" s="193">
        <v>40000158</v>
      </c>
      <c r="C1703" s="192">
        <v>5</v>
      </c>
      <c r="D1703" s="193" t="s">
        <v>51</v>
      </c>
      <c r="E1703" s="198">
        <v>45111</v>
      </c>
      <c r="F1703" s="193" t="s">
        <v>4679</v>
      </c>
      <c r="G1703" s="192"/>
      <c r="H1703" s="192"/>
      <c r="I1703" s="192"/>
      <c r="J1703" s="192"/>
      <c r="K1703" s="192"/>
      <c r="L1703" s="192"/>
      <c r="M1703" s="192"/>
      <c r="N1703" s="192"/>
      <c r="O1703" s="192"/>
      <c r="P1703" s="199" t="s">
        <v>5348</v>
      </c>
      <c r="Q1703" s="192"/>
      <c r="R1703" s="192"/>
      <c r="S1703" s="192"/>
      <c r="T1703" s="192"/>
      <c r="U1703" s="192"/>
      <c r="V1703" s="192"/>
      <c r="W1703" s="192"/>
      <c r="X1703" s="192"/>
      <c r="Y1703" s="192"/>
      <c r="Z1703" s="192"/>
      <c r="AA1703" s="192"/>
    </row>
    <row r="1704" spans="1:27">
      <c r="A1704" s="192">
        <v>1703</v>
      </c>
      <c r="B1704" s="193">
        <v>40000210</v>
      </c>
      <c r="C1704" s="192">
        <v>1</v>
      </c>
      <c r="D1704" s="193" t="s">
        <v>51</v>
      </c>
      <c r="E1704" s="198">
        <v>45111</v>
      </c>
      <c r="F1704" s="193" t="s">
        <v>4679</v>
      </c>
      <c r="G1704" s="192"/>
      <c r="H1704" s="192"/>
      <c r="I1704" s="192"/>
      <c r="J1704" s="192"/>
      <c r="K1704" s="192"/>
      <c r="L1704" s="192"/>
      <c r="M1704" s="192"/>
      <c r="N1704" s="192"/>
      <c r="O1704" s="192"/>
      <c r="P1704" s="199" t="s">
        <v>4622</v>
      </c>
      <c r="Q1704" s="192"/>
      <c r="R1704" s="192"/>
      <c r="S1704" s="192"/>
      <c r="T1704" s="192"/>
      <c r="U1704" s="192"/>
      <c r="V1704" s="192"/>
      <c r="W1704" s="192"/>
      <c r="X1704" s="192"/>
      <c r="Y1704" s="192"/>
      <c r="Z1704" s="192"/>
      <c r="AA1704" s="192"/>
    </row>
    <row r="1705" spans="1:27" ht="43.2">
      <c r="A1705" s="192">
        <v>1704</v>
      </c>
      <c r="B1705" s="193">
        <v>40000210</v>
      </c>
      <c r="C1705" s="192">
        <v>2</v>
      </c>
      <c r="D1705" s="193" t="s">
        <v>56</v>
      </c>
      <c r="E1705" s="198">
        <v>45111</v>
      </c>
      <c r="F1705" s="193" t="s">
        <v>4679</v>
      </c>
      <c r="G1705" s="192"/>
      <c r="H1705" s="192"/>
      <c r="I1705" s="192"/>
      <c r="J1705" s="192"/>
      <c r="K1705" s="192"/>
      <c r="L1705" s="192"/>
      <c r="M1705" s="192"/>
      <c r="N1705" s="192"/>
      <c r="O1705" s="192"/>
      <c r="P1705" s="199" t="s">
        <v>4623</v>
      </c>
      <c r="Q1705" s="192"/>
      <c r="R1705" s="192"/>
      <c r="S1705" s="192"/>
      <c r="T1705" s="192"/>
      <c r="U1705" s="192"/>
      <c r="V1705" s="192"/>
      <c r="W1705" s="192"/>
      <c r="X1705" s="192"/>
      <c r="Y1705" s="192"/>
      <c r="Z1705" s="192"/>
      <c r="AA1705" s="192"/>
    </row>
    <row r="1706" spans="1:27">
      <c r="A1706" s="192">
        <v>1705</v>
      </c>
      <c r="B1706" s="193">
        <v>40000349</v>
      </c>
      <c r="C1706" s="192">
        <v>3</v>
      </c>
      <c r="D1706" s="193" t="s">
        <v>56</v>
      </c>
      <c r="E1706" s="198">
        <v>45111</v>
      </c>
      <c r="F1706" s="193" t="s">
        <v>4680</v>
      </c>
      <c r="G1706" s="192"/>
      <c r="H1706" s="192"/>
      <c r="I1706" s="192"/>
      <c r="J1706" s="192"/>
      <c r="K1706" s="192"/>
      <c r="L1706" s="192"/>
      <c r="M1706" s="192"/>
      <c r="N1706" s="192"/>
      <c r="O1706" s="192"/>
      <c r="P1706" s="199" t="s">
        <v>4624</v>
      </c>
      <c r="Q1706" s="192"/>
      <c r="R1706" s="192"/>
      <c r="S1706" s="192"/>
      <c r="T1706" s="192"/>
      <c r="U1706" s="192"/>
      <c r="V1706" s="192"/>
      <c r="W1706" s="192"/>
      <c r="X1706" s="192"/>
      <c r="Y1706" s="192"/>
      <c r="Z1706" s="192"/>
      <c r="AA1706" s="192"/>
    </row>
    <row r="1707" spans="1:27" ht="43.2">
      <c r="A1707" s="192">
        <v>1706</v>
      </c>
      <c r="B1707" s="193">
        <v>40000349</v>
      </c>
      <c r="C1707" s="192">
        <v>1</v>
      </c>
      <c r="D1707" s="193" t="s">
        <v>56</v>
      </c>
      <c r="E1707" s="198">
        <v>45111</v>
      </c>
      <c r="F1707" s="193" t="s">
        <v>4680</v>
      </c>
      <c r="G1707" s="192"/>
      <c r="H1707" s="192"/>
      <c r="I1707" s="192"/>
      <c r="J1707" s="192"/>
      <c r="K1707" s="192"/>
      <c r="L1707" s="192"/>
      <c r="M1707" s="192"/>
      <c r="N1707" s="192"/>
      <c r="O1707" s="192"/>
      <c r="P1707" s="199" t="s">
        <v>4625</v>
      </c>
      <c r="Q1707" s="192"/>
      <c r="R1707" s="192"/>
      <c r="S1707" s="192"/>
      <c r="T1707" s="192"/>
      <c r="U1707" s="192"/>
      <c r="V1707" s="192"/>
      <c r="W1707" s="192"/>
      <c r="X1707" s="192"/>
      <c r="Y1707" s="192"/>
      <c r="Z1707" s="192"/>
      <c r="AA1707" s="192"/>
    </row>
    <row r="1708" spans="1:27" ht="144">
      <c r="A1708" s="192">
        <v>1707</v>
      </c>
      <c r="B1708" s="193">
        <v>40000352</v>
      </c>
      <c r="C1708" s="192">
        <v>1</v>
      </c>
      <c r="D1708" s="193" t="s">
        <v>56</v>
      </c>
      <c r="E1708" s="198">
        <v>45111</v>
      </c>
      <c r="F1708" s="193" t="s">
        <v>4680</v>
      </c>
      <c r="G1708" s="192"/>
      <c r="H1708" s="192"/>
      <c r="I1708" s="192"/>
      <c r="J1708" s="192"/>
      <c r="K1708" s="192"/>
      <c r="L1708" s="192"/>
      <c r="M1708" s="192"/>
      <c r="N1708" s="192"/>
      <c r="O1708" s="192"/>
      <c r="P1708" s="199" t="s">
        <v>5349</v>
      </c>
      <c r="Q1708" s="192"/>
      <c r="R1708" s="192"/>
      <c r="S1708" s="192"/>
      <c r="T1708" s="192"/>
      <c r="U1708" s="192"/>
      <c r="V1708" s="192"/>
      <c r="W1708" s="192"/>
      <c r="X1708" s="192"/>
      <c r="Y1708" s="192"/>
      <c r="Z1708" s="192"/>
      <c r="AA1708" s="192"/>
    </row>
    <row r="1709" spans="1:27" ht="28.8">
      <c r="A1709" s="192">
        <v>1708</v>
      </c>
      <c r="B1709" s="193">
        <v>40000356</v>
      </c>
      <c r="C1709" s="192">
        <v>3</v>
      </c>
      <c r="D1709" s="193" t="s">
        <v>51</v>
      </c>
      <c r="E1709" s="198">
        <v>45111</v>
      </c>
      <c r="F1709" s="193" t="s">
        <v>4680</v>
      </c>
      <c r="G1709" s="192"/>
      <c r="H1709" s="192"/>
      <c r="I1709" s="192"/>
      <c r="J1709" s="192"/>
      <c r="K1709" s="192"/>
      <c r="L1709" s="192"/>
      <c r="M1709" s="192"/>
      <c r="N1709" s="192"/>
      <c r="O1709" s="192"/>
      <c r="P1709" s="199" t="s">
        <v>4626</v>
      </c>
      <c r="Q1709" s="192"/>
      <c r="R1709" s="192"/>
      <c r="S1709" s="192"/>
      <c r="T1709" s="192"/>
      <c r="U1709" s="192"/>
      <c r="V1709" s="192"/>
      <c r="W1709" s="192"/>
      <c r="X1709" s="192"/>
      <c r="Y1709" s="192"/>
      <c r="Z1709" s="192"/>
      <c r="AA1709" s="192"/>
    </row>
    <row r="1710" spans="1:27" ht="28.8">
      <c r="A1710" s="192">
        <v>1709</v>
      </c>
      <c r="B1710" s="193">
        <v>71000273</v>
      </c>
      <c r="C1710" s="192">
        <v>4</v>
      </c>
      <c r="D1710" s="193" t="s">
        <v>51</v>
      </c>
      <c r="E1710" s="198">
        <v>45111</v>
      </c>
      <c r="F1710" s="193" t="s">
        <v>4679</v>
      </c>
      <c r="G1710" s="192"/>
      <c r="H1710" s="192"/>
      <c r="I1710" s="192"/>
      <c r="J1710" s="192"/>
      <c r="K1710" s="192"/>
      <c r="L1710" s="192"/>
      <c r="M1710" s="192"/>
      <c r="N1710" s="192"/>
      <c r="O1710" s="192"/>
      <c r="P1710" s="199" t="s">
        <v>5350</v>
      </c>
      <c r="Q1710" s="192"/>
      <c r="R1710" s="192"/>
      <c r="S1710" s="192"/>
      <c r="T1710" s="192"/>
      <c r="U1710" s="192"/>
      <c r="V1710" s="192"/>
      <c r="W1710" s="192"/>
      <c r="X1710" s="192"/>
      <c r="Y1710" s="192"/>
      <c r="Z1710" s="192"/>
      <c r="AA1710" s="192"/>
    </row>
    <row r="1711" spans="1:27">
      <c r="A1711" s="192">
        <v>1710</v>
      </c>
      <c r="B1711" s="193">
        <v>72000033</v>
      </c>
      <c r="C1711" s="192">
        <v>5</v>
      </c>
      <c r="D1711" s="193" t="s">
        <v>51</v>
      </c>
      <c r="E1711" s="198">
        <v>45111</v>
      </c>
      <c r="F1711" s="193" t="s">
        <v>4679</v>
      </c>
      <c r="G1711" s="192"/>
      <c r="H1711" s="192"/>
      <c r="I1711" s="192"/>
      <c r="J1711" s="192"/>
      <c r="K1711" s="192"/>
      <c r="L1711" s="192"/>
      <c r="M1711" s="192"/>
      <c r="N1711" s="192"/>
      <c r="O1711" s="192"/>
      <c r="P1711" s="199" t="s">
        <v>4627</v>
      </c>
      <c r="Q1711" s="192"/>
      <c r="R1711" s="192"/>
      <c r="S1711" s="192"/>
      <c r="T1711" s="192"/>
      <c r="U1711" s="192"/>
      <c r="V1711" s="192"/>
      <c r="W1711" s="192"/>
      <c r="X1711" s="192"/>
      <c r="Y1711" s="192"/>
      <c r="Z1711" s="192"/>
      <c r="AA1711" s="192"/>
    </row>
    <row r="1712" spans="1:27">
      <c r="A1712" s="192">
        <v>1711</v>
      </c>
      <c r="B1712" s="193">
        <v>72000094</v>
      </c>
      <c r="C1712" s="192">
        <v>3</v>
      </c>
      <c r="D1712" s="193" t="s">
        <v>51</v>
      </c>
      <c r="E1712" s="198">
        <v>45111</v>
      </c>
      <c r="F1712" s="193" t="s">
        <v>4679</v>
      </c>
      <c r="G1712" s="192"/>
      <c r="H1712" s="192"/>
      <c r="I1712" s="192"/>
      <c r="J1712" s="192"/>
      <c r="K1712" s="192"/>
      <c r="L1712" s="192"/>
      <c r="M1712" s="192"/>
      <c r="N1712" s="192"/>
      <c r="O1712" s="192"/>
      <c r="P1712" s="199" t="s">
        <v>4628</v>
      </c>
      <c r="Q1712" s="192"/>
      <c r="R1712" s="192"/>
      <c r="S1712" s="192"/>
      <c r="T1712" s="192"/>
      <c r="U1712" s="192"/>
      <c r="V1712" s="192"/>
      <c r="W1712" s="192"/>
      <c r="X1712" s="192"/>
      <c r="Y1712" s="192"/>
      <c r="Z1712" s="192"/>
      <c r="AA1712" s="192"/>
    </row>
    <row r="1713" spans="1:27" ht="43.2">
      <c r="A1713" s="192">
        <v>1712</v>
      </c>
      <c r="B1713" s="193">
        <v>72000108</v>
      </c>
      <c r="C1713" s="192">
        <v>1</v>
      </c>
      <c r="D1713" s="193" t="s">
        <v>51</v>
      </c>
      <c r="E1713" s="198">
        <v>45111</v>
      </c>
      <c r="F1713" s="193" t="s">
        <v>4681</v>
      </c>
      <c r="G1713" s="192"/>
      <c r="H1713" s="192"/>
      <c r="I1713" s="192"/>
      <c r="J1713" s="192"/>
      <c r="K1713" s="192"/>
      <c r="L1713" s="192"/>
      <c r="M1713" s="192"/>
      <c r="N1713" s="192"/>
      <c r="O1713" s="192"/>
      <c r="P1713" s="199" t="s">
        <v>4629</v>
      </c>
      <c r="Q1713" s="192"/>
      <c r="R1713" s="192"/>
      <c r="S1713" s="192"/>
      <c r="T1713" s="192"/>
      <c r="U1713" s="192"/>
      <c r="V1713" s="192"/>
      <c r="W1713" s="192"/>
      <c r="X1713" s="192"/>
      <c r="Y1713" s="192"/>
      <c r="Z1713" s="192"/>
      <c r="AA1713" s="192"/>
    </row>
    <row r="1714" spans="1:27">
      <c r="A1714" s="192">
        <v>1713</v>
      </c>
      <c r="B1714" s="193">
        <v>11717</v>
      </c>
      <c r="C1714" s="192">
        <v>3</v>
      </c>
      <c r="D1714" s="193" t="s">
        <v>56</v>
      </c>
      <c r="E1714" s="198">
        <v>45111</v>
      </c>
      <c r="F1714" s="193" t="s">
        <v>4679</v>
      </c>
      <c r="G1714" s="192"/>
      <c r="H1714" s="192"/>
      <c r="I1714" s="192"/>
      <c r="J1714" s="192"/>
      <c r="K1714" s="192"/>
      <c r="L1714" s="192"/>
      <c r="M1714" s="192"/>
      <c r="N1714" s="192"/>
      <c r="O1714" s="192"/>
      <c r="P1714" s="199" t="s">
        <v>4630</v>
      </c>
      <c r="Q1714" s="192"/>
      <c r="R1714" s="192"/>
      <c r="S1714" s="192"/>
      <c r="T1714" s="192"/>
      <c r="U1714" s="192"/>
      <c r="V1714" s="192"/>
      <c r="W1714" s="192"/>
      <c r="X1714" s="192"/>
      <c r="Y1714" s="192"/>
      <c r="Z1714" s="192"/>
      <c r="AA1714" s="192"/>
    </row>
    <row r="1715" spans="1:27">
      <c r="A1715" s="192">
        <v>1714</v>
      </c>
      <c r="B1715" s="193">
        <v>11721</v>
      </c>
      <c r="C1715" s="192">
        <v>5</v>
      </c>
      <c r="D1715" s="193" t="s">
        <v>51</v>
      </c>
      <c r="E1715" s="198">
        <v>45111</v>
      </c>
      <c r="F1715" s="193" t="s">
        <v>4679</v>
      </c>
      <c r="G1715" s="192"/>
      <c r="H1715" s="192"/>
      <c r="I1715" s="192"/>
      <c r="J1715" s="192"/>
      <c r="K1715" s="192"/>
      <c r="L1715" s="192"/>
      <c r="M1715" s="192"/>
      <c r="N1715" s="192"/>
      <c r="O1715" s="192"/>
      <c r="P1715" s="199" t="s">
        <v>4631</v>
      </c>
      <c r="Q1715" s="192"/>
      <c r="R1715" s="192"/>
      <c r="S1715" s="192"/>
      <c r="T1715" s="192"/>
      <c r="U1715" s="192"/>
      <c r="V1715" s="192"/>
      <c r="W1715" s="192"/>
      <c r="X1715" s="192"/>
      <c r="Y1715" s="192"/>
      <c r="Z1715" s="192"/>
      <c r="AA1715" s="192"/>
    </row>
    <row r="1716" spans="1:27" ht="57.6">
      <c r="A1716" s="192">
        <v>1715</v>
      </c>
      <c r="B1716" s="193">
        <v>11732</v>
      </c>
      <c r="C1716" s="192">
        <v>3</v>
      </c>
      <c r="D1716" s="193" t="s">
        <v>56</v>
      </c>
      <c r="E1716" s="198">
        <v>45111</v>
      </c>
      <c r="F1716" s="193" t="s">
        <v>4679</v>
      </c>
      <c r="G1716" s="192"/>
      <c r="H1716" s="192"/>
      <c r="I1716" s="192"/>
      <c r="J1716" s="192"/>
      <c r="K1716" s="192"/>
      <c r="L1716" s="192"/>
      <c r="M1716" s="192"/>
      <c r="N1716" s="192"/>
      <c r="O1716" s="192"/>
      <c r="P1716" s="199" t="s">
        <v>4632</v>
      </c>
      <c r="Q1716" s="192"/>
      <c r="R1716" s="192"/>
      <c r="S1716" s="192"/>
      <c r="T1716" s="192"/>
      <c r="U1716" s="192"/>
      <c r="V1716" s="192"/>
      <c r="W1716" s="192"/>
      <c r="X1716" s="192"/>
      <c r="Y1716" s="192"/>
      <c r="Z1716" s="192"/>
      <c r="AA1716" s="192"/>
    </row>
    <row r="1717" spans="1:27">
      <c r="A1717" s="192">
        <v>1716</v>
      </c>
      <c r="B1717" s="193">
        <v>20000650</v>
      </c>
      <c r="C1717" s="192">
        <v>3</v>
      </c>
      <c r="D1717" s="193" t="s">
        <v>56</v>
      </c>
      <c r="E1717" s="198">
        <v>45111</v>
      </c>
      <c r="F1717" s="193" t="s">
        <v>4679</v>
      </c>
      <c r="G1717" s="192"/>
      <c r="H1717" s="192"/>
      <c r="I1717" s="192"/>
      <c r="J1717" s="192"/>
      <c r="K1717" s="192"/>
      <c r="L1717" s="192"/>
      <c r="M1717" s="192"/>
      <c r="N1717" s="192"/>
      <c r="O1717" s="192"/>
      <c r="P1717" s="199" t="s">
        <v>4633</v>
      </c>
      <c r="Q1717" s="192"/>
      <c r="R1717" s="192"/>
      <c r="S1717" s="192"/>
      <c r="T1717" s="192"/>
      <c r="U1717" s="192"/>
      <c r="V1717" s="192"/>
      <c r="W1717" s="192"/>
      <c r="X1717" s="192"/>
      <c r="Y1717" s="192"/>
      <c r="Z1717" s="192"/>
      <c r="AA1717" s="192"/>
    </row>
    <row r="1718" spans="1:27" ht="43.2">
      <c r="A1718" s="192">
        <v>1717</v>
      </c>
      <c r="B1718" s="193">
        <v>200884523</v>
      </c>
      <c r="C1718" s="192">
        <v>5</v>
      </c>
      <c r="D1718" s="193" t="s">
        <v>51</v>
      </c>
      <c r="E1718" s="198">
        <v>45108</v>
      </c>
      <c r="F1718" s="193" t="s">
        <v>4679</v>
      </c>
      <c r="G1718" s="192"/>
      <c r="H1718" s="192"/>
      <c r="I1718" s="192"/>
      <c r="J1718" s="192"/>
      <c r="K1718" s="192"/>
      <c r="L1718" s="192"/>
      <c r="M1718" s="192"/>
      <c r="N1718" s="192"/>
      <c r="O1718" s="192"/>
      <c r="P1718" s="199" t="s">
        <v>4634</v>
      </c>
      <c r="Q1718" s="192"/>
      <c r="R1718" s="192"/>
      <c r="S1718" s="192"/>
      <c r="T1718" s="192"/>
      <c r="U1718" s="192"/>
      <c r="V1718" s="192"/>
      <c r="W1718" s="192"/>
      <c r="X1718" s="192"/>
      <c r="Y1718" s="192"/>
      <c r="Z1718" s="192"/>
      <c r="AA1718" s="192"/>
    </row>
    <row r="1719" spans="1:27">
      <c r="A1719" s="192">
        <v>1718</v>
      </c>
      <c r="B1719" s="193">
        <v>33000156</v>
      </c>
      <c r="C1719" s="192">
        <v>5</v>
      </c>
      <c r="D1719" s="193" t="s">
        <v>56</v>
      </c>
      <c r="E1719" s="198">
        <v>45108</v>
      </c>
      <c r="F1719" s="193" t="s">
        <v>4680</v>
      </c>
      <c r="G1719" s="192"/>
      <c r="H1719" s="192"/>
      <c r="I1719" s="192"/>
      <c r="J1719" s="192"/>
      <c r="K1719" s="192"/>
      <c r="L1719" s="192"/>
      <c r="M1719" s="192"/>
      <c r="N1719" s="192"/>
      <c r="O1719" s="192"/>
      <c r="P1719" s="199" t="s">
        <v>4635</v>
      </c>
      <c r="Q1719" s="192"/>
      <c r="R1719" s="192"/>
      <c r="S1719" s="192"/>
      <c r="T1719" s="192"/>
      <c r="U1719" s="192"/>
      <c r="V1719" s="192"/>
      <c r="W1719" s="192"/>
      <c r="X1719" s="192"/>
      <c r="Y1719" s="192"/>
      <c r="Z1719" s="192"/>
      <c r="AA1719" s="192"/>
    </row>
    <row r="1720" spans="1:27">
      <c r="A1720" s="192">
        <v>1719</v>
      </c>
      <c r="B1720" s="193">
        <v>33000157</v>
      </c>
      <c r="C1720" s="192">
        <v>3</v>
      </c>
      <c r="D1720" s="193" t="s">
        <v>56</v>
      </c>
      <c r="E1720" s="198">
        <v>45108</v>
      </c>
      <c r="F1720" s="193" t="s">
        <v>4679</v>
      </c>
      <c r="G1720" s="192"/>
      <c r="H1720" s="192"/>
      <c r="I1720" s="192"/>
      <c r="J1720" s="192"/>
      <c r="K1720" s="192"/>
      <c r="L1720" s="192"/>
      <c r="M1720" s="192"/>
      <c r="N1720" s="192"/>
      <c r="O1720" s="192"/>
      <c r="P1720" s="199" t="s">
        <v>4636</v>
      </c>
      <c r="Q1720" s="192"/>
      <c r="R1720" s="192"/>
      <c r="S1720" s="192"/>
      <c r="T1720" s="192"/>
      <c r="U1720" s="192"/>
      <c r="V1720" s="192"/>
      <c r="W1720" s="192"/>
      <c r="X1720" s="192"/>
      <c r="Y1720" s="192"/>
      <c r="Z1720" s="192"/>
      <c r="AA1720" s="192"/>
    </row>
    <row r="1721" spans="1:27">
      <c r="A1721" s="192">
        <v>1720</v>
      </c>
      <c r="B1721" s="193">
        <v>33000161</v>
      </c>
      <c r="C1721" s="192">
        <v>4</v>
      </c>
      <c r="D1721" s="193" t="s">
        <v>56</v>
      </c>
      <c r="E1721" s="198">
        <v>45108</v>
      </c>
      <c r="F1721" s="193" t="s">
        <v>4679</v>
      </c>
      <c r="G1721" s="192"/>
      <c r="H1721" s="192"/>
      <c r="I1721" s="192"/>
      <c r="J1721" s="192"/>
      <c r="K1721" s="192"/>
      <c r="L1721" s="192"/>
      <c r="M1721" s="192"/>
      <c r="N1721" s="192"/>
      <c r="O1721" s="192"/>
      <c r="P1721" s="199" t="s">
        <v>4637</v>
      </c>
      <c r="Q1721" s="192"/>
      <c r="R1721" s="192"/>
      <c r="S1721" s="192"/>
      <c r="T1721" s="192"/>
      <c r="U1721" s="192"/>
      <c r="V1721" s="192"/>
      <c r="W1721" s="192"/>
      <c r="X1721" s="192"/>
      <c r="Y1721" s="192"/>
      <c r="Z1721" s="192"/>
      <c r="AA1721" s="192"/>
    </row>
    <row r="1722" spans="1:27">
      <c r="A1722" s="192">
        <v>1721</v>
      </c>
      <c r="B1722" s="193">
        <v>33000234</v>
      </c>
      <c r="C1722" s="192">
        <v>5</v>
      </c>
      <c r="D1722" s="193" t="s">
        <v>56</v>
      </c>
      <c r="E1722" s="198">
        <v>45108</v>
      </c>
      <c r="F1722" s="193" t="s">
        <v>4680</v>
      </c>
      <c r="G1722" s="192"/>
      <c r="H1722" s="192"/>
      <c r="I1722" s="192"/>
      <c r="J1722" s="192"/>
      <c r="K1722" s="192"/>
      <c r="L1722" s="192"/>
      <c r="M1722" s="192"/>
      <c r="N1722" s="192"/>
      <c r="O1722" s="192"/>
      <c r="P1722" s="199" t="s">
        <v>4638</v>
      </c>
      <c r="Q1722" s="192"/>
      <c r="R1722" s="192"/>
      <c r="S1722" s="192"/>
      <c r="T1722" s="192"/>
      <c r="U1722" s="192"/>
      <c r="V1722" s="192"/>
      <c r="W1722" s="192"/>
      <c r="X1722" s="192"/>
      <c r="Y1722" s="192"/>
      <c r="Z1722" s="192"/>
      <c r="AA1722" s="192"/>
    </row>
    <row r="1723" spans="1:27">
      <c r="A1723" s="192">
        <v>1722</v>
      </c>
      <c r="B1723" s="193">
        <v>40000251</v>
      </c>
      <c r="C1723" s="192">
        <v>4</v>
      </c>
      <c r="D1723" s="193" t="s">
        <v>51</v>
      </c>
      <c r="E1723" s="198">
        <v>45108</v>
      </c>
      <c r="F1723" s="193" t="s">
        <v>4679</v>
      </c>
      <c r="G1723" s="192"/>
      <c r="H1723" s="192"/>
      <c r="I1723" s="192"/>
      <c r="J1723" s="192"/>
      <c r="K1723" s="192"/>
      <c r="L1723" s="192"/>
      <c r="M1723" s="192"/>
      <c r="N1723" s="192"/>
      <c r="O1723" s="192"/>
      <c r="P1723" s="199" t="s">
        <v>4639</v>
      </c>
      <c r="Q1723" s="192"/>
      <c r="R1723" s="192"/>
      <c r="S1723" s="192"/>
      <c r="T1723" s="192"/>
      <c r="U1723" s="192"/>
      <c r="V1723" s="192"/>
      <c r="W1723" s="192"/>
      <c r="X1723" s="192"/>
      <c r="Y1723" s="192"/>
      <c r="Z1723" s="192"/>
      <c r="AA1723" s="192"/>
    </row>
    <row r="1724" spans="1:27" ht="57.6">
      <c r="A1724" s="192">
        <v>1723</v>
      </c>
      <c r="B1724" s="193">
        <v>40000264</v>
      </c>
      <c r="C1724" s="192">
        <v>1</v>
      </c>
      <c r="D1724" s="193" t="s">
        <v>56</v>
      </c>
      <c r="E1724" s="198">
        <v>45108</v>
      </c>
      <c r="F1724" s="193" t="s">
        <v>4680</v>
      </c>
      <c r="G1724" s="192"/>
      <c r="H1724" s="192"/>
      <c r="I1724" s="192"/>
      <c r="J1724" s="192"/>
      <c r="K1724" s="192"/>
      <c r="L1724" s="192"/>
      <c r="M1724" s="192"/>
      <c r="N1724" s="192"/>
      <c r="O1724" s="192"/>
      <c r="P1724" s="199" t="s">
        <v>4640</v>
      </c>
      <c r="Q1724" s="192"/>
      <c r="R1724" s="192"/>
      <c r="S1724" s="192"/>
      <c r="T1724" s="192"/>
      <c r="U1724" s="192"/>
      <c r="V1724" s="192"/>
      <c r="W1724" s="192"/>
      <c r="X1724" s="192"/>
      <c r="Y1724" s="192"/>
      <c r="Z1724" s="192"/>
      <c r="AA1724" s="192"/>
    </row>
    <row r="1725" spans="1:27">
      <c r="A1725" s="192">
        <v>1724</v>
      </c>
      <c r="B1725" s="193">
        <v>40000264</v>
      </c>
      <c r="C1725" s="192">
        <v>3</v>
      </c>
      <c r="D1725" s="193" t="s">
        <v>51</v>
      </c>
      <c r="E1725" s="198">
        <v>45108</v>
      </c>
      <c r="F1725" s="193" t="s">
        <v>4680</v>
      </c>
      <c r="G1725" s="192"/>
      <c r="H1725" s="192"/>
      <c r="I1725" s="192"/>
      <c r="J1725" s="192"/>
      <c r="K1725" s="192"/>
      <c r="L1725" s="192"/>
      <c r="M1725" s="192"/>
      <c r="N1725" s="192"/>
      <c r="O1725" s="192"/>
      <c r="P1725" s="199" t="s">
        <v>4641</v>
      </c>
      <c r="Q1725" s="192"/>
      <c r="R1725" s="192"/>
      <c r="S1725" s="192"/>
      <c r="T1725" s="192"/>
      <c r="U1725" s="192"/>
      <c r="V1725" s="192"/>
      <c r="W1725" s="192"/>
      <c r="X1725" s="192"/>
      <c r="Y1725" s="192"/>
      <c r="Z1725" s="192"/>
      <c r="AA1725" s="192"/>
    </row>
    <row r="1726" spans="1:27">
      <c r="A1726" s="192">
        <v>1725</v>
      </c>
      <c r="B1726" s="193">
        <v>40000352</v>
      </c>
      <c r="C1726" s="192">
        <v>1</v>
      </c>
      <c r="D1726" s="193" t="s">
        <v>56</v>
      </c>
      <c r="E1726" s="198">
        <v>45108</v>
      </c>
      <c r="F1726" s="193" t="s">
        <v>4680</v>
      </c>
      <c r="G1726" s="192"/>
      <c r="H1726" s="192"/>
      <c r="I1726" s="192"/>
      <c r="J1726" s="192"/>
      <c r="K1726" s="192"/>
      <c r="L1726" s="192"/>
      <c r="M1726" s="192"/>
      <c r="N1726" s="192"/>
      <c r="O1726" s="192"/>
      <c r="P1726" s="199" t="s">
        <v>4642</v>
      </c>
      <c r="Q1726" s="192"/>
      <c r="R1726" s="192"/>
      <c r="S1726" s="192"/>
      <c r="T1726" s="192"/>
      <c r="U1726" s="192"/>
      <c r="V1726" s="192"/>
      <c r="W1726" s="192"/>
      <c r="X1726" s="192"/>
      <c r="Y1726" s="192"/>
      <c r="Z1726" s="192"/>
      <c r="AA1726" s="192"/>
    </row>
    <row r="1727" spans="1:27" ht="43.2">
      <c r="A1727" s="192">
        <v>1726</v>
      </c>
      <c r="B1727" s="193">
        <v>40000383</v>
      </c>
      <c r="C1727" s="192">
        <v>1</v>
      </c>
      <c r="D1727" s="193" t="s">
        <v>56</v>
      </c>
      <c r="E1727" s="198">
        <v>45108</v>
      </c>
      <c r="F1727" s="193" t="s">
        <v>4680</v>
      </c>
      <c r="G1727" s="192"/>
      <c r="H1727" s="192"/>
      <c r="I1727" s="192"/>
      <c r="J1727" s="192"/>
      <c r="K1727" s="192"/>
      <c r="L1727" s="192"/>
      <c r="M1727" s="192"/>
      <c r="N1727" s="192"/>
      <c r="O1727" s="192"/>
      <c r="P1727" s="199" t="s">
        <v>5351</v>
      </c>
      <c r="Q1727" s="192"/>
      <c r="R1727" s="192"/>
      <c r="S1727" s="192"/>
      <c r="T1727" s="192"/>
      <c r="U1727" s="192"/>
      <c r="V1727" s="192"/>
      <c r="W1727" s="192"/>
      <c r="X1727" s="192"/>
      <c r="Y1727" s="192"/>
      <c r="Z1727" s="192"/>
      <c r="AA1727" s="192"/>
    </row>
    <row r="1728" spans="1:27" ht="43.2">
      <c r="A1728" s="192">
        <v>1727</v>
      </c>
      <c r="B1728" s="193">
        <v>40000399</v>
      </c>
      <c r="C1728" s="192">
        <v>2</v>
      </c>
      <c r="D1728" s="193" t="s">
        <v>56</v>
      </c>
      <c r="E1728" s="198">
        <v>45108</v>
      </c>
      <c r="F1728" s="193" t="s">
        <v>4679</v>
      </c>
      <c r="G1728" s="192"/>
      <c r="H1728" s="192"/>
      <c r="I1728" s="192"/>
      <c r="J1728" s="192"/>
      <c r="K1728" s="192"/>
      <c r="L1728" s="192"/>
      <c r="M1728" s="192"/>
      <c r="N1728" s="192"/>
      <c r="O1728" s="192"/>
      <c r="P1728" s="199" t="s">
        <v>4643</v>
      </c>
      <c r="Q1728" s="192"/>
      <c r="R1728" s="192"/>
      <c r="S1728" s="192"/>
      <c r="T1728" s="192"/>
      <c r="U1728" s="192"/>
      <c r="V1728" s="192"/>
      <c r="W1728" s="192"/>
      <c r="X1728" s="192"/>
      <c r="Y1728" s="192"/>
      <c r="Z1728" s="192"/>
      <c r="AA1728" s="192"/>
    </row>
    <row r="1729" spans="1:27" ht="57.6">
      <c r="A1729" s="192">
        <v>1728</v>
      </c>
      <c r="B1729" s="193">
        <v>61000060</v>
      </c>
      <c r="C1729" s="192">
        <v>2</v>
      </c>
      <c r="D1729" s="193" t="s">
        <v>51</v>
      </c>
      <c r="E1729" s="198">
        <v>45108</v>
      </c>
      <c r="F1729" s="193" t="s">
        <v>4681</v>
      </c>
      <c r="G1729" s="192"/>
      <c r="H1729" s="192"/>
      <c r="I1729" s="192"/>
      <c r="J1729" s="192"/>
      <c r="K1729" s="192"/>
      <c r="L1729" s="192"/>
      <c r="M1729" s="192"/>
      <c r="N1729" s="192"/>
      <c r="O1729" s="192"/>
      <c r="P1729" s="199" t="s">
        <v>5352</v>
      </c>
      <c r="Q1729" s="192"/>
      <c r="R1729" s="192"/>
      <c r="S1729" s="192"/>
      <c r="T1729" s="192"/>
      <c r="U1729" s="192"/>
      <c r="V1729" s="192"/>
      <c r="W1729" s="192"/>
      <c r="X1729" s="192"/>
      <c r="Y1729" s="192"/>
      <c r="Z1729" s="192"/>
      <c r="AA1729" s="192"/>
    </row>
    <row r="1730" spans="1:27" ht="28.8">
      <c r="A1730" s="192">
        <v>1729</v>
      </c>
      <c r="B1730" s="193">
        <v>61000092</v>
      </c>
      <c r="C1730" s="192">
        <v>4</v>
      </c>
      <c r="D1730" s="193" t="s">
        <v>56</v>
      </c>
      <c r="E1730" s="198">
        <v>45108</v>
      </c>
      <c r="F1730" s="193" t="s">
        <v>4680</v>
      </c>
      <c r="G1730" s="192"/>
      <c r="H1730" s="192"/>
      <c r="I1730" s="192"/>
      <c r="J1730" s="192"/>
      <c r="K1730" s="192"/>
      <c r="L1730" s="192"/>
      <c r="M1730" s="192"/>
      <c r="N1730" s="192"/>
      <c r="O1730" s="192"/>
      <c r="P1730" s="199" t="s">
        <v>4644</v>
      </c>
      <c r="Q1730" s="192"/>
      <c r="R1730" s="192"/>
      <c r="S1730" s="192"/>
      <c r="T1730" s="192"/>
      <c r="U1730" s="192"/>
      <c r="V1730" s="192"/>
      <c r="W1730" s="192"/>
      <c r="X1730" s="192"/>
      <c r="Y1730" s="192"/>
      <c r="Z1730" s="192"/>
      <c r="AA1730" s="192"/>
    </row>
    <row r="1731" spans="1:27">
      <c r="A1731" s="192">
        <v>1730</v>
      </c>
      <c r="B1731" s="193">
        <v>61000108</v>
      </c>
      <c r="C1731" s="192">
        <v>3</v>
      </c>
      <c r="D1731" s="193" t="s">
        <v>56</v>
      </c>
      <c r="E1731" s="198">
        <v>45108</v>
      </c>
      <c r="F1731" s="193" t="s">
        <v>4679</v>
      </c>
      <c r="G1731" s="192"/>
      <c r="H1731" s="192"/>
      <c r="I1731" s="192"/>
      <c r="J1731" s="192"/>
      <c r="K1731" s="192"/>
      <c r="L1731" s="192"/>
      <c r="M1731" s="192"/>
      <c r="N1731" s="192"/>
      <c r="O1731" s="192"/>
      <c r="P1731" s="199" t="s">
        <v>4645</v>
      </c>
      <c r="Q1731" s="192"/>
      <c r="R1731" s="192"/>
      <c r="S1731" s="192"/>
      <c r="T1731" s="192"/>
      <c r="U1731" s="192"/>
      <c r="V1731" s="192"/>
      <c r="W1731" s="192"/>
      <c r="X1731" s="192"/>
      <c r="Y1731" s="192"/>
      <c r="Z1731" s="192"/>
      <c r="AA1731" s="192"/>
    </row>
    <row r="1732" spans="1:27" ht="28.8">
      <c r="A1732" s="192">
        <v>1731</v>
      </c>
      <c r="B1732" s="193">
        <v>71000349</v>
      </c>
      <c r="C1732" s="192">
        <v>2</v>
      </c>
      <c r="D1732" s="193" t="s">
        <v>56</v>
      </c>
      <c r="E1732" s="198">
        <v>45108</v>
      </c>
      <c r="F1732" s="193" t="s">
        <v>4680</v>
      </c>
      <c r="G1732" s="192"/>
      <c r="H1732" s="192"/>
      <c r="I1732" s="192"/>
      <c r="J1732" s="192"/>
      <c r="K1732" s="192"/>
      <c r="L1732" s="192"/>
      <c r="M1732" s="192"/>
      <c r="N1732" s="192"/>
      <c r="O1732" s="192"/>
      <c r="P1732" s="199" t="s">
        <v>5353</v>
      </c>
      <c r="Q1732" s="192"/>
      <c r="R1732" s="192"/>
      <c r="S1732" s="192"/>
      <c r="T1732" s="192"/>
      <c r="U1732" s="192"/>
      <c r="V1732" s="192"/>
      <c r="W1732" s="192"/>
      <c r="X1732" s="192"/>
      <c r="Y1732" s="192"/>
      <c r="Z1732" s="192"/>
      <c r="AA1732" s="192"/>
    </row>
    <row r="1733" spans="1:27" ht="86.4">
      <c r="A1733" s="192">
        <v>1732</v>
      </c>
      <c r="B1733" s="193">
        <v>71000349</v>
      </c>
      <c r="C1733" s="192">
        <v>3</v>
      </c>
      <c r="D1733" s="193" t="s">
        <v>56</v>
      </c>
      <c r="E1733" s="198">
        <v>45108</v>
      </c>
      <c r="F1733" s="193" t="s">
        <v>4680</v>
      </c>
      <c r="G1733" s="192"/>
      <c r="H1733" s="192"/>
      <c r="I1733" s="192"/>
      <c r="J1733" s="192"/>
      <c r="K1733" s="192"/>
      <c r="L1733" s="192"/>
      <c r="M1733" s="192"/>
      <c r="N1733" s="192"/>
      <c r="O1733" s="192"/>
      <c r="P1733" s="199" t="s">
        <v>5354</v>
      </c>
      <c r="Q1733" s="192"/>
      <c r="R1733" s="192"/>
      <c r="S1733" s="192"/>
      <c r="T1733" s="192"/>
      <c r="U1733" s="192"/>
      <c r="V1733" s="192"/>
      <c r="W1733" s="192"/>
      <c r="X1733" s="192"/>
      <c r="Y1733" s="192"/>
      <c r="Z1733" s="192"/>
      <c r="AA1733" s="192"/>
    </row>
    <row r="1734" spans="1:27" ht="72">
      <c r="A1734" s="192">
        <v>1733</v>
      </c>
      <c r="B1734" s="193">
        <v>71000349</v>
      </c>
      <c r="C1734" s="192">
        <v>3</v>
      </c>
      <c r="D1734" s="193" t="s">
        <v>56</v>
      </c>
      <c r="E1734" s="198">
        <v>45108</v>
      </c>
      <c r="F1734" s="193" t="s">
        <v>4680</v>
      </c>
      <c r="G1734" s="192"/>
      <c r="H1734" s="192"/>
      <c r="I1734" s="192"/>
      <c r="J1734" s="192"/>
      <c r="K1734" s="192"/>
      <c r="L1734" s="192"/>
      <c r="M1734" s="192"/>
      <c r="N1734" s="192"/>
      <c r="O1734" s="192"/>
      <c r="P1734" s="199" t="s">
        <v>5667</v>
      </c>
      <c r="Q1734" s="192"/>
      <c r="R1734" s="192"/>
      <c r="S1734" s="192"/>
      <c r="T1734" s="192"/>
      <c r="U1734" s="192"/>
      <c r="V1734" s="192"/>
      <c r="W1734" s="192"/>
      <c r="X1734" s="192"/>
      <c r="Y1734" s="192"/>
      <c r="Z1734" s="192"/>
      <c r="AA1734" s="192"/>
    </row>
    <row r="1735" spans="1:27" ht="57.6">
      <c r="A1735" s="192">
        <v>1734</v>
      </c>
      <c r="B1735" s="193">
        <v>72000033</v>
      </c>
      <c r="C1735" s="192">
        <v>4</v>
      </c>
      <c r="D1735" s="193" t="s">
        <v>56</v>
      </c>
      <c r="E1735" s="198">
        <v>45108</v>
      </c>
      <c r="F1735" s="193" t="s">
        <v>4679</v>
      </c>
      <c r="G1735" s="192"/>
      <c r="H1735" s="192"/>
      <c r="I1735" s="192"/>
      <c r="J1735" s="192"/>
      <c r="K1735" s="192"/>
      <c r="L1735" s="192"/>
      <c r="M1735" s="192"/>
      <c r="N1735" s="192"/>
      <c r="O1735" s="192"/>
      <c r="P1735" s="199" t="s">
        <v>5355</v>
      </c>
      <c r="Q1735" s="192"/>
      <c r="R1735" s="192"/>
      <c r="S1735" s="192"/>
      <c r="T1735" s="192"/>
      <c r="U1735" s="192"/>
      <c r="V1735" s="192"/>
      <c r="W1735" s="192"/>
      <c r="X1735" s="192"/>
      <c r="Y1735" s="192"/>
      <c r="Z1735" s="192"/>
      <c r="AA1735" s="192"/>
    </row>
    <row r="1736" spans="1:27" ht="28.8">
      <c r="A1736" s="192">
        <v>1735</v>
      </c>
      <c r="B1736" s="193">
        <v>72000033</v>
      </c>
      <c r="C1736" s="192">
        <v>5</v>
      </c>
      <c r="D1736" s="193" t="s">
        <v>51</v>
      </c>
      <c r="E1736" s="198">
        <v>45108</v>
      </c>
      <c r="F1736" s="193" t="s">
        <v>4679</v>
      </c>
      <c r="G1736" s="192"/>
      <c r="H1736" s="192"/>
      <c r="I1736" s="192"/>
      <c r="J1736" s="192"/>
      <c r="K1736" s="192"/>
      <c r="L1736" s="192"/>
      <c r="M1736" s="192"/>
      <c r="N1736" s="192"/>
      <c r="O1736" s="192"/>
      <c r="P1736" s="199" t="s">
        <v>5356</v>
      </c>
      <c r="Q1736" s="192"/>
      <c r="R1736" s="192"/>
      <c r="S1736" s="192"/>
      <c r="T1736" s="192"/>
      <c r="U1736" s="192"/>
      <c r="V1736" s="192"/>
      <c r="W1736" s="192"/>
      <c r="X1736" s="192"/>
      <c r="Y1736" s="192"/>
      <c r="Z1736" s="192"/>
      <c r="AA1736" s="192"/>
    </row>
    <row r="1737" spans="1:27" ht="28.8">
      <c r="A1737" s="192">
        <v>1736</v>
      </c>
      <c r="B1737" s="193">
        <v>72000155</v>
      </c>
      <c r="C1737" s="192">
        <v>3</v>
      </c>
      <c r="D1737" s="193" t="s">
        <v>56</v>
      </c>
      <c r="E1737" s="198">
        <v>45108</v>
      </c>
      <c r="F1737" s="193" t="s">
        <v>4679</v>
      </c>
      <c r="G1737" s="192"/>
      <c r="H1737" s="192"/>
      <c r="I1737" s="192"/>
      <c r="J1737" s="192"/>
      <c r="K1737" s="192"/>
      <c r="L1737" s="192"/>
      <c r="M1737" s="192"/>
      <c r="N1737" s="192"/>
      <c r="O1737" s="192"/>
      <c r="P1737" s="199" t="s">
        <v>4646</v>
      </c>
      <c r="Q1737" s="192"/>
      <c r="R1737" s="192"/>
      <c r="S1737" s="192"/>
      <c r="T1737" s="192"/>
      <c r="U1737" s="192"/>
      <c r="V1737" s="192"/>
      <c r="W1737" s="192"/>
      <c r="X1737" s="192"/>
      <c r="Y1737" s="192"/>
      <c r="Z1737" s="192"/>
      <c r="AA1737" s="192"/>
    </row>
    <row r="1738" spans="1:27" ht="57.6">
      <c r="A1738" s="192">
        <v>1737</v>
      </c>
      <c r="B1738" s="193">
        <v>72000180</v>
      </c>
      <c r="C1738" s="192">
        <v>2</v>
      </c>
      <c r="D1738" s="193" t="s">
        <v>56</v>
      </c>
      <c r="E1738" s="198">
        <v>45108</v>
      </c>
      <c r="F1738" s="193" t="s">
        <v>4680</v>
      </c>
      <c r="G1738" s="192"/>
      <c r="H1738" s="192"/>
      <c r="I1738" s="192"/>
      <c r="J1738" s="192"/>
      <c r="K1738" s="192"/>
      <c r="L1738" s="192"/>
      <c r="M1738" s="192"/>
      <c r="N1738" s="192"/>
      <c r="O1738" s="192"/>
      <c r="P1738" s="199" t="s">
        <v>4647</v>
      </c>
      <c r="Q1738" s="192"/>
      <c r="R1738" s="192"/>
      <c r="S1738" s="192"/>
      <c r="T1738" s="192"/>
      <c r="U1738" s="192"/>
      <c r="V1738" s="192"/>
      <c r="W1738" s="192"/>
      <c r="X1738" s="192"/>
      <c r="Y1738" s="192"/>
      <c r="Z1738" s="192"/>
      <c r="AA1738" s="192"/>
    </row>
    <row r="1739" spans="1:27">
      <c r="A1739" s="192">
        <v>1738</v>
      </c>
      <c r="B1739" s="193">
        <v>104590112</v>
      </c>
      <c r="C1739" s="192">
        <v>3</v>
      </c>
      <c r="D1739" s="193" t="s">
        <v>56</v>
      </c>
      <c r="E1739" s="198">
        <v>45109</v>
      </c>
      <c r="F1739" s="193" t="s">
        <v>4679</v>
      </c>
      <c r="G1739" s="192"/>
      <c r="H1739" s="192"/>
      <c r="I1739" s="192"/>
      <c r="J1739" s="192"/>
      <c r="K1739" s="192"/>
      <c r="L1739" s="192"/>
      <c r="M1739" s="192"/>
      <c r="N1739" s="192"/>
      <c r="O1739" s="192"/>
      <c r="P1739" s="199" t="s">
        <v>4648</v>
      </c>
      <c r="Q1739" s="192"/>
      <c r="R1739" s="192"/>
      <c r="S1739" s="192"/>
      <c r="T1739" s="192"/>
      <c r="U1739" s="192"/>
      <c r="V1739" s="192"/>
      <c r="W1739" s="192"/>
      <c r="X1739" s="192"/>
      <c r="Y1739" s="192"/>
      <c r="Z1739" s="192"/>
      <c r="AA1739" s="192"/>
    </row>
    <row r="1740" spans="1:27" ht="28.8">
      <c r="A1740" s="192">
        <v>1739</v>
      </c>
      <c r="B1740" s="193">
        <v>11169337</v>
      </c>
      <c r="C1740" s="192">
        <v>1</v>
      </c>
      <c r="D1740" s="193" t="s">
        <v>56</v>
      </c>
      <c r="E1740" s="198">
        <v>45109</v>
      </c>
      <c r="F1740" s="193" t="s">
        <v>4683</v>
      </c>
      <c r="G1740" s="192"/>
      <c r="H1740" s="192"/>
      <c r="I1740" s="192"/>
      <c r="J1740" s="192"/>
      <c r="K1740" s="192"/>
      <c r="L1740" s="192"/>
      <c r="M1740" s="192"/>
      <c r="N1740" s="192"/>
      <c r="O1740" s="192"/>
      <c r="P1740" s="199" t="s">
        <v>4649</v>
      </c>
      <c r="Q1740" s="192"/>
      <c r="R1740" s="192"/>
      <c r="S1740" s="192"/>
      <c r="T1740" s="192"/>
      <c r="U1740" s="192"/>
      <c r="V1740" s="192"/>
      <c r="W1740" s="192"/>
      <c r="X1740" s="192"/>
      <c r="Y1740" s="192"/>
      <c r="Z1740" s="192"/>
      <c r="AA1740" s="192"/>
    </row>
    <row r="1741" spans="1:27">
      <c r="A1741" s="192">
        <v>1740</v>
      </c>
      <c r="B1741" s="193">
        <v>115837510</v>
      </c>
      <c r="C1741" s="192">
        <v>1</v>
      </c>
      <c r="D1741" s="193" t="s">
        <v>56</v>
      </c>
      <c r="E1741" s="198">
        <v>45109</v>
      </c>
      <c r="F1741" s="193" t="s">
        <v>4686</v>
      </c>
      <c r="G1741" s="192"/>
      <c r="H1741" s="192"/>
      <c r="I1741" s="192"/>
      <c r="J1741" s="192"/>
      <c r="K1741" s="192"/>
      <c r="L1741" s="192"/>
      <c r="M1741" s="192"/>
      <c r="N1741" s="192"/>
      <c r="O1741" s="192"/>
      <c r="P1741" s="199" t="s">
        <v>4650</v>
      </c>
      <c r="Q1741" s="192"/>
      <c r="R1741" s="192"/>
      <c r="S1741" s="192"/>
      <c r="T1741" s="192"/>
      <c r="U1741" s="192"/>
      <c r="V1741" s="192"/>
      <c r="W1741" s="192"/>
      <c r="X1741" s="192"/>
      <c r="Y1741" s="192"/>
      <c r="Z1741" s="192"/>
      <c r="AA1741" s="192"/>
    </row>
    <row r="1742" spans="1:27">
      <c r="A1742" s="192">
        <v>1741</v>
      </c>
      <c r="B1742" s="193">
        <v>115998528</v>
      </c>
      <c r="C1742" s="192">
        <v>5</v>
      </c>
      <c r="D1742" s="193" t="s">
        <v>56</v>
      </c>
      <c r="E1742" s="198">
        <v>45109</v>
      </c>
      <c r="F1742" s="193" t="s">
        <v>4679</v>
      </c>
      <c r="G1742" s="192"/>
      <c r="H1742" s="192"/>
      <c r="I1742" s="192"/>
      <c r="J1742" s="192"/>
      <c r="K1742" s="192"/>
      <c r="L1742" s="192"/>
      <c r="M1742" s="192"/>
      <c r="N1742" s="192"/>
      <c r="O1742" s="192"/>
      <c r="P1742" s="199" t="s">
        <v>4651</v>
      </c>
      <c r="Q1742" s="192"/>
      <c r="R1742" s="192"/>
      <c r="S1742" s="192"/>
      <c r="T1742" s="192"/>
      <c r="U1742" s="192"/>
      <c r="V1742" s="192"/>
      <c r="W1742" s="192"/>
      <c r="X1742" s="192"/>
      <c r="Y1742" s="192"/>
      <c r="Z1742" s="192"/>
      <c r="AA1742" s="192"/>
    </row>
    <row r="1743" spans="1:27" ht="28.8">
      <c r="A1743" s="192">
        <v>1742</v>
      </c>
      <c r="B1743" s="193">
        <v>116003369</v>
      </c>
      <c r="C1743" s="192">
        <v>4</v>
      </c>
      <c r="D1743" s="193" t="s">
        <v>56</v>
      </c>
      <c r="E1743" s="198">
        <v>45109</v>
      </c>
      <c r="F1743" s="193" t="s">
        <v>4679</v>
      </c>
      <c r="G1743" s="192"/>
      <c r="H1743" s="192"/>
      <c r="I1743" s="192"/>
      <c r="J1743" s="192"/>
      <c r="K1743" s="192"/>
      <c r="L1743" s="192"/>
      <c r="M1743" s="192"/>
      <c r="N1743" s="192"/>
      <c r="O1743" s="192"/>
      <c r="P1743" s="199" t="s">
        <v>4652</v>
      </c>
      <c r="Q1743" s="192"/>
      <c r="R1743" s="192"/>
      <c r="S1743" s="192"/>
      <c r="T1743" s="192"/>
      <c r="U1743" s="192"/>
      <c r="V1743" s="192"/>
      <c r="W1743" s="192"/>
      <c r="X1743" s="192"/>
      <c r="Y1743" s="192"/>
      <c r="Z1743" s="192"/>
      <c r="AA1743" s="192"/>
    </row>
    <row r="1744" spans="1:27" ht="28.8">
      <c r="A1744" s="192">
        <v>1743</v>
      </c>
      <c r="B1744" s="193">
        <v>124300831</v>
      </c>
      <c r="C1744" s="192">
        <v>5</v>
      </c>
      <c r="D1744" s="193" t="s">
        <v>51</v>
      </c>
      <c r="E1744" s="198">
        <v>45109</v>
      </c>
      <c r="F1744" s="193" t="s">
        <v>4679</v>
      </c>
      <c r="G1744" s="192"/>
      <c r="H1744" s="192"/>
      <c r="I1744" s="192"/>
      <c r="J1744" s="192"/>
      <c r="K1744" s="192"/>
      <c r="L1744" s="192"/>
      <c r="M1744" s="192"/>
      <c r="N1744" s="192"/>
      <c r="O1744" s="192"/>
      <c r="P1744" s="199" t="s">
        <v>5357</v>
      </c>
      <c r="Q1744" s="192"/>
      <c r="R1744" s="192"/>
      <c r="S1744" s="192"/>
      <c r="T1744" s="192"/>
      <c r="U1744" s="192"/>
      <c r="V1744" s="192"/>
      <c r="W1744" s="192"/>
      <c r="X1744" s="192"/>
      <c r="Y1744" s="192"/>
      <c r="Z1744" s="192"/>
      <c r="AA1744" s="192"/>
    </row>
    <row r="1745" spans="1:27" ht="43.2">
      <c r="A1745" s="192">
        <v>1744</v>
      </c>
      <c r="B1745" s="193">
        <v>126653534</v>
      </c>
      <c r="C1745" s="192">
        <v>1</v>
      </c>
      <c r="D1745" s="193" t="s">
        <v>56</v>
      </c>
      <c r="E1745" s="198">
        <v>45109</v>
      </c>
      <c r="F1745" s="193" t="s">
        <v>4679</v>
      </c>
      <c r="G1745" s="192"/>
      <c r="H1745" s="192"/>
      <c r="I1745" s="192"/>
      <c r="J1745" s="192"/>
      <c r="K1745" s="192"/>
      <c r="L1745" s="192"/>
      <c r="M1745" s="192"/>
      <c r="N1745" s="192"/>
      <c r="O1745" s="192"/>
      <c r="P1745" s="199" t="s">
        <v>4653</v>
      </c>
      <c r="Q1745" s="192"/>
      <c r="R1745" s="192"/>
      <c r="S1745" s="192"/>
      <c r="T1745" s="192"/>
      <c r="U1745" s="192"/>
      <c r="V1745" s="192"/>
      <c r="W1745" s="192"/>
      <c r="X1745" s="192"/>
      <c r="Y1745" s="192"/>
      <c r="Z1745" s="192"/>
      <c r="AA1745" s="192"/>
    </row>
    <row r="1746" spans="1:27" ht="86.4">
      <c r="A1746" s="192">
        <v>1745</v>
      </c>
      <c r="B1746" s="193">
        <v>126954395</v>
      </c>
      <c r="C1746" s="192">
        <v>1</v>
      </c>
      <c r="D1746" s="193" t="s">
        <v>56</v>
      </c>
      <c r="E1746" s="198">
        <v>45109</v>
      </c>
      <c r="F1746" s="193" t="s">
        <v>4680</v>
      </c>
      <c r="G1746" s="192"/>
      <c r="H1746" s="192"/>
      <c r="I1746" s="192"/>
      <c r="J1746" s="192"/>
      <c r="K1746" s="192"/>
      <c r="L1746" s="192"/>
      <c r="M1746" s="192"/>
      <c r="N1746" s="192"/>
      <c r="O1746" s="192"/>
      <c r="P1746" s="199" t="s">
        <v>5358</v>
      </c>
      <c r="Q1746" s="192"/>
      <c r="R1746" s="192"/>
      <c r="S1746" s="192"/>
      <c r="T1746" s="192"/>
      <c r="U1746" s="192"/>
      <c r="V1746" s="192"/>
      <c r="W1746" s="192"/>
      <c r="X1746" s="192"/>
      <c r="Y1746" s="192"/>
      <c r="Z1746" s="192"/>
      <c r="AA1746" s="192"/>
    </row>
    <row r="1747" spans="1:27">
      <c r="A1747" s="192">
        <v>1746</v>
      </c>
      <c r="B1747" s="193">
        <v>126954395</v>
      </c>
      <c r="C1747" s="192">
        <v>4</v>
      </c>
      <c r="D1747" s="193" t="s">
        <v>56</v>
      </c>
      <c r="E1747" s="198">
        <v>45109</v>
      </c>
      <c r="F1747" s="193" t="s">
        <v>4680</v>
      </c>
      <c r="G1747" s="192"/>
      <c r="H1747" s="192"/>
      <c r="I1747" s="192"/>
      <c r="J1747" s="192"/>
      <c r="K1747" s="192"/>
      <c r="L1747" s="192"/>
      <c r="M1747" s="192"/>
      <c r="N1747" s="192"/>
      <c r="O1747" s="192"/>
      <c r="P1747" s="199" t="s">
        <v>4654</v>
      </c>
      <c r="Q1747" s="192"/>
      <c r="R1747" s="192"/>
      <c r="S1747" s="192"/>
      <c r="T1747" s="192"/>
      <c r="U1747" s="192"/>
      <c r="V1747" s="192"/>
      <c r="W1747" s="192"/>
      <c r="X1747" s="192"/>
      <c r="Y1747" s="192"/>
      <c r="Z1747" s="192"/>
      <c r="AA1747" s="192"/>
    </row>
    <row r="1748" spans="1:27">
      <c r="A1748" s="192">
        <v>1747</v>
      </c>
      <c r="B1748" s="193">
        <v>127719516</v>
      </c>
      <c r="C1748" s="192">
        <v>3</v>
      </c>
      <c r="D1748" s="193" t="s">
        <v>56</v>
      </c>
      <c r="E1748" s="198">
        <v>45109</v>
      </c>
      <c r="F1748" s="193" t="s">
        <v>4682</v>
      </c>
      <c r="G1748" s="192"/>
      <c r="H1748" s="192"/>
      <c r="I1748" s="192"/>
      <c r="J1748" s="192"/>
      <c r="K1748" s="192"/>
      <c r="L1748" s="192"/>
      <c r="M1748" s="192"/>
      <c r="N1748" s="192"/>
      <c r="O1748" s="192"/>
      <c r="P1748" s="199" t="s">
        <v>4655</v>
      </c>
      <c r="Q1748" s="192"/>
      <c r="R1748" s="192"/>
      <c r="S1748" s="192"/>
      <c r="T1748" s="192"/>
      <c r="U1748" s="192"/>
      <c r="V1748" s="192"/>
      <c r="W1748" s="192"/>
      <c r="X1748" s="192"/>
      <c r="Y1748" s="192"/>
      <c r="Z1748" s="192"/>
      <c r="AA1748" s="192"/>
    </row>
    <row r="1749" spans="1:27" ht="28.8">
      <c r="A1749" s="192">
        <v>1748</v>
      </c>
      <c r="B1749" s="193">
        <v>127719516</v>
      </c>
      <c r="C1749" s="192">
        <v>2</v>
      </c>
      <c r="D1749" s="193" t="s">
        <v>51</v>
      </c>
      <c r="E1749" s="198">
        <v>45109</v>
      </c>
      <c r="F1749" s="193" t="s">
        <v>4682</v>
      </c>
      <c r="G1749" s="192"/>
      <c r="H1749" s="192"/>
      <c r="I1749" s="192"/>
      <c r="J1749" s="192"/>
      <c r="K1749" s="192"/>
      <c r="L1749" s="192"/>
      <c r="M1749" s="192"/>
      <c r="N1749" s="192"/>
      <c r="O1749" s="192"/>
      <c r="P1749" s="199" t="s">
        <v>4656</v>
      </c>
      <c r="Q1749" s="192"/>
      <c r="R1749" s="192"/>
      <c r="S1749" s="192"/>
      <c r="T1749" s="192"/>
      <c r="U1749" s="192"/>
      <c r="V1749" s="192"/>
      <c r="W1749" s="192"/>
      <c r="X1749" s="192"/>
      <c r="Y1749" s="192"/>
      <c r="Z1749" s="192"/>
      <c r="AA1749" s="192"/>
    </row>
    <row r="1750" spans="1:27" ht="28.8">
      <c r="A1750" s="192">
        <v>1749</v>
      </c>
      <c r="B1750" s="193">
        <v>129293916</v>
      </c>
      <c r="C1750" s="192">
        <v>4</v>
      </c>
      <c r="D1750" s="193" t="s">
        <v>51</v>
      </c>
      <c r="E1750" s="198">
        <v>45109</v>
      </c>
      <c r="F1750" s="193" t="s">
        <v>4680</v>
      </c>
      <c r="G1750" s="192"/>
      <c r="H1750" s="192"/>
      <c r="I1750" s="192"/>
      <c r="J1750" s="192"/>
      <c r="K1750" s="192"/>
      <c r="L1750" s="192"/>
      <c r="M1750" s="192"/>
      <c r="N1750" s="192"/>
      <c r="O1750" s="192"/>
      <c r="P1750" s="199" t="s">
        <v>4657</v>
      </c>
      <c r="Q1750" s="192"/>
      <c r="R1750" s="192"/>
      <c r="S1750" s="192"/>
      <c r="T1750" s="192"/>
      <c r="U1750" s="192"/>
      <c r="V1750" s="192"/>
      <c r="W1750" s="192"/>
      <c r="X1750" s="192"/>
      <c r="Y1750" s="192"/>
      <c r="Z1750" s="192"/>
      <c r="AA1750" s="192"/>
    </row>
    <row r="1751" spans="1:27" ht="28.8">
      <c r="A1751" s="192">
        <v>1750</v>
      </c>
      <c r="B1751" s="193">
        <v>129293916</v>
      </c>
      <c r="C1751" s="192">
        <v>3</v>
      </c>
      <c r="D1751" s="193" t="s">
        <v>51</v>
      </c>
      <c r="E1751" s="198">
        <v>45109</v>
      </c>
      <c r="F1751" s="193" t="s">
        <v>4680</v>
      </c>
      <c r="G1751" s="192"/>
      <c r="H1751" s="192"/>
      <c r="I1751" s="192"/>
      <c r="J1751" s="192"/>
      <c r="K1751" s="192"/>
      <c r="L1751" s="192"/>
      <c r="M1751" s="192"/>
      <c r="N1751" s="192"/>
      <c r="O1751" s="192"/>
      <c r="P1751" s="199" t="s">
        <v>4658</v>
      </c>
      <c r="Q1751" s="192"/>
      <c r="R1751" s="192"/>
      <c r="S1751" s="192"/>
      <c r="T1751" s="192"/>
      <c r="U1751" s="192"/>
      <c r="V1751" s="192"/>
      <c r="W1751" s="192"/>
      <c r="X1751" s="192"/>
      <c r="Y1751" s="192"/>
      <c r="Z1751" s="192"/>
      <c r="AA1751" s="192"/>
    </row>
    <row r="1752" spans="1:27" ht="28.8">
      <c r="A1752" s="192">
        <v>1751</v>
      </c>
      <c r="B1752" s="193">
        <v>129833331</v>
      </c>
      <c r="C1752" s="192">
        <v>2</v>
      </c>
      <c r="D1752" s="193" t="s">
        <v>56</v>
      </c>
      <c r="E1752" s="198">
        <v>45109</v>
      </c>
      <c r="F1752" s="193" t="s">
        <v>4679</v>
      </c>
      <c r="G1752" s="192"/>
      <c r="H1752" s="192"/>
      <c r="I1752" s="192"/>
      <c r="J1752" s="192"/>
      <c r="K1752" s="192"/>
      <c r="L1752" s="192"/>
      <c r="M1752" s="192"/>
      <c r="N1752" s="192"/>
      <c r="O1752" s="192"/>
      <c r="P1752" s="199" t="s">
        <v>4659</v>
      </c>
      <c r="Q1752" s="192"/>
      <c r="R1752" s="192"/>
      <c r="S1752" s="192"/>
      <c r="T1752" s="192"/>
      <c r="U1752" s="192"/>
      <c r="V1752" s="192"/>
      <c r="W1752" s="192"/>
      <c r="X1752" s="192"/>
      <c r="Y1752" s="192"/>
      <c r="Z1752" s="192"/>
      <c r="AA1752" s="192"/>
    </row>
    <row r="1753" spans="1:27">
      <c r="A1753" s="192">
        <v>1752</v>
      </c>
      <c r="B1753" s="193">
        <v>130042856</v>
      </c>
      <c r="C1753" s="192">
        <v>5</v>
      </c>
      <c r="D1753" s="193" t="s">
        <v>51</v>
      </c>
      <c r="E1753" s="198">
        <v>45109</v>
      </c>
      <c r="F1753" s="193" t="s">
        <v>4679</v>
      </c>
      <c r="G1753" s="192"/>
      <c r="H1753" s="192"/>
      <c r="I1753" s="192"/>
      <c r="J1753" s="192"/>
      <c r="K1753" s="192"/>
      <c r="L1753" s="192"/>
      <c r="M1753" s="192"/>
      <c r="N1753" s="192"/>
      <c r="O1753" s="192"/>
      <c r="P1753" s="199" t="s">
        <v>4660</v>
      </c>
      <c r="Q1753" s="192"/>
      <c r="R1753" s="192"/>
      <c r="S1753" s="192"/>
      <c r="T1753" s="192"/>
      <c r="U1753" s="192"/>
      <c r="V1753" s="192"/>
      <c r="W1753" s="192"/>
      <c r="X1753" s="192"/>
      <c r="Y1753" s="192"/>
      <c r="Z1753" s="192"/>
      <c r="AA1753" s="192"/>
    </row>
    <row r="1754" spans="1:27" ht="43.2">
      <c r="A1754" s="192">
        <v>1753</v>
      </c>
      <c r="B1754" s="193">
        <v>131543530</v>
      </c>
      <c r="C1754" s="192">
        <v>5</v>
      </c>
      <c r="D1754" s="193" t="s">
        <v>56</v>
      </c>
      <c r="E1754" s="198">
        <v>45109</v>
      </c>
      <c r="F1754" s="193" t="s">
        <v>4679</v>
      </c>
      <c r="G1754" s="192"/>
      <c r="H1754" s="192"/>
      <c r="I1754" s="192"/>
      <c r="J1754" s="192"/>
      <c r="K1754" s="192"/>
      <c r="L1754" s="192"/>
      <c r="M1754" s="192"/>
      <c r="N1754" s="192"/>
      <c r="O1754" s="192"/>
      <c r="P1754" s="199" t="s">
        <v>4661</v>
      </c>
      <c r="Q1754" s="192"/>
      <c r="R1754" s="192"/>
      <c r="S1754" s="192"/>
      <c r="T1754" s="192"/>
      <c r="U1754" s="192"/>
      <c r="V1754" s="192"/>
      <c r="W1754" s="192"/>
      <c r="X1754" s="192"/>
      <c r="Y1754" s="192"/>
      <c r="Z1754" s="192"/>
      <c r="AA1754" s="192"/>
    </row>
    <row r="1755" spans="1:27" ht="57.6">
      <c r="A1755" s="192">
        <v>1754</v>
      </c>
      <c r="B1755" s="193">
        <v>131758997</v>
      </c>
      <c r="C1755" s="192">
        <v>1</v>
      </c>
      <c r="D1755" s="193" t="s">
        <v>56</v>
      </c>
      <c r="E1755" s="198">
        <v>45109</v>
      </c>
      <c r="F1755" s="193" t="s">
        <v>4680</v>
      </c>
      <c r="G1755" s="192"/>
      <c r="H1755" s="192"/>
      <c r="I1755" s="192"/>
      <c r="J1755" s="192"/>
      <c r="K1755" s="192"/>
      <c r="L1755" s="192"/>
      <c r="M1755" s="192"/>
      <c r="N1755" s="192"/>
      <c r="O1755" s="192"/>
      <c r="P1755" s="199" t="s">
        <v>4662</v>
      </c>
      <c r="Q1755" s="192"/>
      <c r="R1755" s="192"/>
      <c r="S1755" s="192"/>
      <c r="T1755" s="192"/>
      <c r="U1755" s="192"/>
      <c r="V1755" s="192"/>
      <c r="W1755" s="192"/>
      <c r="X1755" s="192"/>
      <c r="Y1755" s="192"/>
      <c r="Z1755" s="192"/>
      <c r="AA1755" s="192"/>
    </row>
    <row r="1756" spans="1:27" ht="144">
      <c r="A1756" s="192">
        <v>1755</v>
      </c>
      <c r="B1756" s="193">
        <v>133297747</v>
      </c>
      <c r="C1756" s="192">
        <v>3</v>
      </c>
      <c r="D1756" s="193" t="s">
        <v>56</v>
      </c>
      <c r="E1756" s="198">
        <v>45109</v>
      </c>
      <c r="F1756" s="193" t="s">
        <v>4682</v>
      </c>
      <c r="G1756" s="192"/>
      <c r="H1756" s="192"/>
      <c r="I1756" s="192"/>
      <c r="J1756" s="192"/>
      <c r="K1756" s="192"/>
      <c r="L1756" s="192"/>
      <c r="M1756" s="192"/>
      <c r="N1756" s="192"/>
      <c r="O1756" s="192"/>
      <c r="P1756" s="199" t="s">
        <v>5359</v>
      </c>
      <c r="Q1756" s="192"/>
      <c r="R1756" s="192"/>
      <c r="S1756" s="192"/>
      <c r="T1756" s="192"/>
      <c r="U1756" s="192"/>
      <c r="V1756" s="192"/>
      <c r="W1756" s="192"/>
      <c r="X1756" s="192"/>
      <c r="Y1756" s="192"/>
      <c r="Z1756" s="192"/>
      <c r="AA1756" s="192"/>
    </row>
    <row r="1757" spans="1:27" ht="57.6">
      <c r="A1757" s="192">
        <v>1756</v>
      </c>
      <c r="B1757" s="193">
        <v>133297747</v>
      </c>
      <c r="C1757" s="192">
        <v>2</v>
      </c>
      <c r="D1757" s="193" t="s">
        <v>51</v>
      </c>
      <c r="E1757" s="198">
        <v>45109</v>
      </c>
      <c r="F1757" s="193" t="s">
        <v>4682</v>
      </c>
      <c r="G1757" s="192"/>
      <c r="H1757" s="192"/>
      <c r="I1757" s="192"/>
      <c r="J1757" s="192"/>
      <c r="K1757" s="192"/>
      <c r="L1757" s="192"/>
      <c r="M1757" s="192"/>
      <c r="N1757" s="192"/>
      <c r="O1757" s="192"/>
      <c r="P1757" s="199" t="s">
        <v>4663</v>
      </c>
      <c r="Q1757" s="192"/>
      <c r="R1757" s="192"/>
      <c r="S1757" s="192"/>
      <c r="T1757" s="192"/>
      <c r="U1757" s="192"/>
      <c r="V1757" s="192"/>
      <c r="W1757" s="192"/>
      <c r="X1757" s="192"/>
      <c r="Y1757" s="192"/>
      <c r="Z1757" s="192"/>
      <c r="AA1757" s="192"/>
    </row>
    <row r="1758" spans="1:27" ht="57.6">
      <c r="A1758" s="192">
        <v>1757</v>
      </c>
      <c r="B1758" s="193">
        <v>133300764</v>
      </c>
      <c r="C1758" s="192">
        <v>1</v>
      </c>
      <c r="D1758" s="193" t="s">
        <v>56</v>
      </c>
      <c r="E1758" s="198">
        <v>45109</v>
      </c>
      <c r="F1758" s="193" t="s">
        <v>4680</v>
      </c>
      <c r="G1758" s="192"/>
      <c r="H1758" s="192"/>
      <c r="I1758" s="192"/>
      <c r="J1758" s="192"/>
      <c r="K1758" s="192"/>
      <c r="L1758" s="192"/>
      <c r="M1758" s="192"/>
      <c r="N1758" s="192"/>
      <c r="O1758" s="192"/>
      <c r="P1758" s="199" t="s">
        <v>4664</v>
      </c>
      <c r="Q1758" s="192"/>
      <c r="R1758" s="192"/>
      <c r="S1758" s="192"/>
      <c r="T1758" s="192"/>
      <c r="U1758" s="192"/>
      <c r="V1758" s="192"/>
      <c r="W1758" s="192"/>
      <c r="X1758" s="192"/>
      <c r="Y1758" s="192"/>
      <c r="Z1758" s="192"/>
      <c r="AA1758" s="192"/>
    </row>
    <row r="1759" spans="1:27">
      <c r="A1759" s="192">
        <v>1758</v>
      </c>
      <c r="B1759" s="193">
        <v>135825446</v>
      </c>
      <c r="C1759" s="192">
        <v>1</v>
      </c>
      <c r="D1759" s="193" t="s">
        <v>51</v>
      </c>
      <c r="E1759" s="198">
        <v>45109</v>
      </c>
      <c r="F1759" s="193" t="s">
        <v>4680</v>
      </c>
      <c r="G1759" s="192"/>
      <c r="H1759" s="192"/>
      <c r="I1759" s="192"/>
      <c r="J1759" s="192"/>
      <c r="K1759" s="192"/>
      <c r="L1759" s="192"/>
      <c r="M1759" s="192"/>
      <c r="N1759" s="192"/>
      <c r="O1759" s="192"/>
      <c r="P1759" s="199" t="s">
        <v>4665</v>
      </c>
      <c r="Q1759" s="192"/>
      <c r="R1759" s="192"/>
      <c r="S1759" s="192"/>
      <c r="T1759" s="192"/>
      <c r="U1759" s="192"/>
      <c r="V1759" s="192"/>
      <c r="W1759" s="192"/>
      <c r="X1759" s="192"/>
      <c r="Y1759" s="192"/>
      <c r="Z1759" s="192"/>
      <c r="AA1759" s="192"/>
    </row>
    <row r="1760" spans="1:27" ht="28.8">
      <c r="A1760" s="192">
        <v>1759</v>
      </c>
      <c r="B1760" s="193">
        <v>138957691</v>
      </c>
      <c r="C1760" s="192">
        <v>5</v>
      </c>
      <c r="D1760" s="193" t="s">
        <v>51</v>
      </c>
      <c r="E1760" s="198">
        <v>45109</v>
      </c>
      <c r="F1760" s="193" t="s">
        <v>4679</v>
      </c>
      <c r="G1760" s="192"/>
      <c r="H1760" s="192"/>
      <c r="I1760" s="192"/>
      <c r="J1760" s="192"/>
      <c r="K1760" s="192"/>
      <c r="L1760" s="192"/>
      <c r="M1760" s="192"/>
      <c r="N1760" s="192"/>
      <c r="O1760" s="192"/>
      <c r="P1760" s="199" t="s">
        <v>4666</v>
      </c>
      <c r="Q1760" s="192"/>
      <c r="R1760" s="192"/>
      <c r="S1760" s="192"/>
      <c r="T1760" s="192"/>
      <c r="U1760" s="192"/>
      <c r="V1760" s="192"/>
      <c r="W1760" s="192"/>
      <c r="X1760" s="192"/>
      <c r="Y1760" s="192"/>
      <c r="Z1760" s="192"/>
      <c r="AA1760" s="192"/>
    </row>
    <row r="1761" spans="1:27" ht="57.6">
      <c r="A1761" s="192">
        <v>1760</v>
      </c>
      <c r="B1761" s="193">
        <v>200031909</v>
      </c>
      <c r="C1761" s="192">
        <v>3</v>
      </c>
      <c r="D1761" s="193" t="s">
        <v>56</v>
      </c>
      <c r="E1761" s="198">
        <v>45109</v>
      </c>
      <c r="F1761" s="193" t="s">
        <v>4687</v>
      </c>
      <c r="G1761" s="192"/>
      <c r="H1761" s="192"/>
      <c r="I1761" s="192"/>
      <c r="J1761" s="192"/>
      <c r="K1761" s="192"/>
      <c r="L1761" s="192"/>
      <c r="M1761" s="192"/>
      <c r="N1761" s="192"/>
      <c r="O1761" s="192"/>
      <c r="P1761" s="199" t="s">
        <v>4667</v>
      </c>
      <c r="Q1761" s="192"/>
      <c r="R1761" s="192"/>
      <c r="S1761" s="192"/>
      <c r="T1761" s="192"/>
      <c r="U1761" s="192"/>
      <c r="V1761" s="192"/>
      <c r="W1761" s="192"/>
      <c r="X1761" s="192"/>
      <c r="Y1761" s="192"/>
      <c r="Z1761" s="192"/>
      <c r="AA1761" s="192"/>
    </row>
    <row r="1762" spans="1:27" ht="28.8">
      <c r="A1762" s="192">
        <v>1761</v>
      </c>
      <c r="B1762" s="193">
        <v>200033157</v>
      </c>
      <c r="C1762" s="192">
        <v>4</v>
      </c>
      <c r="D1762" s="193" t="s">
        <v>56</v>
      </c>
      <c r="E1762" s="198">
        <v>45109</v>
      </c>
      <c r="F1762" s="193" t="s">
        <v>4679</v>
      </c>
      <c r="G1762" s="192"/>
      <c r="H1762" s="192"/>
      <c r="I1762" s="192"/>
      <c r="J1762" s="192"/>
      <c r="K1762" s="192"/>
      <c r="L1762" s="192"/>
      <c r="M1762" s="192"/>
      <c r="N1762" s="192"/>
      <c r="O1762" s="192"/>
      <c r="P1762" s="199" t="s">
        <v>4668</v>
      </c>
      <c r="Q1762" s="192"/>
      <c r="R1762" s="192"/>
      <c r="S1762" s="192"/>
      <c r="T1762" s="192"/>
      <c r="U1762" s="192"/>
      <c r="V1762" s="192"/>
      <c r="W1762" s="192"/>
      <c r="X1762" s="192"/>
      <c r="Y1762" s="192"/>
      <c r="Z1762" s="192"/>
      <c r="AA1762" s="192"/>
    </row>
    <row r="1763" spans="1:27" ht="28.8">
      <c r="A1763" s="192">
        <v>1762</v>
      </c>
      <c r="B1763" s="193">
        <v>200465920</v>
      </c>
      <c r="C1763" s="192">
        <v>3</v>
      </c>
      <c r="D1763" s="193" t="s">
        <v>56</v>
      </c>
      <c r="E1763" s="198">
        <v>45109</v>
      </c>
      <c r="F1763" s="193" t="s">
        <v>4679</v>
      </c>
      <c r="G1763" s="192"/>
      <c r="H1763" s="192"/>
      <c r="I1763" s="192"/>
      <c r="J1763" s="192"/>
      <c r="K1763" s="192"/>
      <c r="L1763" s="192"/>
      <c r="M1763" s="192"/>
      <c r="N1763" s="192"/>
      <c r="O1763" s="192"/>
      <c r="P1763" s="199" t="s">
        <v>5360</v>
      </c>
      <c r="Q1763" s="192"/>
      <c r="R1763" s="192"/>
      <c r="S1763" s="192"/>
      <c r="T1763" s="192"/>
      <c r="U1763" s="192"/>
      <c r="V1763" s="192"/>
      <c r="W1763" s="192"/>
      <c r="X1763" s="192"/>
      <c r="Y1763" s="192"/>
      <c r="Z1763" s="192"/>
      <c r="AA1763" s="192"/>
    </row>
    <row r="1764" spans="1:27" ht="28.8">
      <c r="A1764" s="192">
        <v>1763</v>
      </c>
      <c r="B1764" s="193">
        <v>200633758</v>
      </c>
      <c r="C1764" s="192">
        <v>2</v>
      </c>
      <c r="D1764" s="193" t="s">
        <v>56</v>
      </c>
      <c r="E1764" s="198">
        <v>45109</v>
      </c>
      <c r="F1764" s="193" t="s">
        <v>4680</v>
      </c>
      <c r="G1764" s="192"/>
      <c r="H1764" s="192"/>
      <c r="I1764" s="192"/>
      <c r="J1764" s="192"/>
      <c r="K1764" s="192"/>
      <c r="L1764" s="192"/>
      <c r="M1764" s="192"/>
      <c r="N1764" s="192"/>
      <c r="O1764" s="192"/>
      <c r="P1764" s="199" t="s">
        <v>5361</v>
      </c>
      <c r="Q1764" s="192"/>
      <c r="R1764" s="192"/>
      <c r="S1764" s="192"/>
      <c r="T1764" s="192"/>
      <c r="U1764" s="192"/>
      <c r="V1764" s="192"/>
      <c r="W1764" s="192"/>
      <c r="X1764" s="192"/>
      <c r="Y1764" s="192"/>
      <c r="Z1764" s="192"/>
      <c r="AA1764" s="192"/>
    </row>
    <row r="1765" spans="1:27" ht="57.6">
      <c r="A1765" s="192">
        <v>1764</v>
      </c>
      <c r="B1765" s="193">
        <v>200633758</v>
      </c>
      <c r="C1765" s="192">
        <v>3</v>
      </c>
      <c r="D1765" s="193" t="s">
        <v>56</v>
      </c>
      <c r="E1765" s="198">
        <v>45109</v>
      </c>
      <c r="F1765" s="193" t="s">
        <v>4680</v>
      </c>
      <c r="G1765" s="192"/>
      <c r="H1765" s="192"/>
      <c r="I1765" s="192"/>
      <c r="J1765" s="192"/>
      <c r="K1765" s="192"/>
      <c r="L1765" s="192"/>
      <c r="M1765" s="192"/>
      <c r="N1765" s="192"/>
      <c r="O1765" s="192"/>
      <c r="P1765" s="199" t="s">
        <v>5668</v>
      </c>
      <c r="Q1765" s="192"/>
      <c r="R1765" s="192"/>
      <c r="S1765" s="192"/>
      <c r="T1765" s="192"/>
      <c r="U1765" s="192"/>
      <c r="V1765" s="192"/>
      <c r="W1765" s="192"/>
      <c r="X1765" s="192"/>
      <c r="Y1765" s="192"/>
      <c r="Z1765" s="192"/>
      <c r="AA1765" s="192"/>
    </row>
    <row r="1766" spans="1:27" ht="43.2">
      <c r="A1766" s="192">
        <v>1765</v>
      </c>
      <c r="B1766" s="193">
        <v>200673136</v>
      </c>
      <c r="C1766" s="192">
        <v>4</v>
      </c>
      <c r="D1766" s="193" t="s">
        <v>56</v>
      </c>
      <c r="E1766" s="198">
        <v>45109</v>
      </c>
      <c r="F1766" s="193" t="s">
        <v>4679</v>
      </c>
      <c r="G1766" s="192"/>
      <c r="H1766" s="192"/>
      <c r="I1766" s="192"/>
      <c r="J1766" s="192"/>
      <c r="K1766" s="192"/>
      <c r="L1766" s="192"/>
      <c r="M1766" s="192"/>
      <c r="N1766" s="192"/>
      <c r="O1766" s="192"/>
      <c r="P1766" s="199" t="s">
        <v>4669</v>
      </c>
      <c r="Q1766" s="192"/>
      <c r="R1766" s="192"/>
      <c r="S1766" s="192"/>
      <c r="T1766" s="192"/>
      <c r="U1766" s="192"/>
      <c r="V1766" s="192"/>
      <c r="W1766" s="192"/>
      <c r="X1766" s="192"/>
      <c r="Y1766" s="192"/>
      <c r="Z1766" s="192"/>
      <c r="AA1766" s="192"/>
    </row>
    <row r="1767" spans="1:27" ht="43.2">
      <c r="A1767" s="192">
        <v>1766</v>
      </c>
      <c r="B1767" s="193">
        <v>200802449</v>
      </c>
      <c r="C1767" s="192">
        <v>4</v>
      </c>
      <c r="D1767" s="193" t="s">
        <v>56</v>
      </c>
      <c r="E1767" s="198">
        <v>45109</v>
      </c>
      <c r="F1767" s="193" t="s">
        <v>4679</v>
      </c>
      <c r="G1767" s="192"/>
      <c r="H1767" s="192"/>
      <c r="I1767" s="192"/>
      <c r="J1767" s="192"/>
      <c r="K1767" s="192"/>
      <c r="L1767" s="192"/>
      <c r="M1767" s="192"/>
      <c r="N1767" s="192"/>
      <c r="O1767" s="192"/>
      <c r="P1767" s="199" t="s">
        <v>4670</v>
      </c>
      <c r="Q1767" s="192"/>
      <c r="R1767" s="192"/>
      <c r="S1767" s="192"/>
      <c r="T1767" s="192"/>
      <c r="U1767" s="192"/>
      <c r="V1767" s="192"/>
      <c r="W1767" s="192"/>
      <c r="X1767" s="192"/>
      <c r="Y1767" s="192"/>
      <c r="Z1767" s="192"/>
      <c r="AA1767" s="192"/>
    </row>
    <row r="1768" spans="1:27" ht="57.6">
      <c r="A1768" s="192">
        <v>1767</v>
      </c>
      <c r="B1768" s="193">
        <v>200802953</v>
      </c>
      <c r="C1768" s="192">
        <v>3</v>
      </c>
      <c r="D1768" s="193" t="s">
        <v>56</v>
      </c>
      <c r="E1768" s="198">
        <v>45109</v>
      </c>
      <c r="F1768" s="193" t="s">
        <v>4679</v>
      </c>
      <c r="G1768" s="192"/>
      <c r="H1768" s="192"/>
      <c r="I1768" s="192"/>
      <c r="J1768" s="192"/>
      <c r="K1768" s="192"/>
      <c r="L1768" s="192"/>
      <c r="M1768" s="192"/>
      <c r="N1768" s="192"/>
      <c r="O1768" s="192"/>
      <c r="P1768" s="199" t="s">
        <v>4671</v>
      </c>
      <c r="Q1768" s="192"/>
      <c r="R1768" s="192"/>
      <c r="S1768" s="192"/>
      <c r="T1768" s="192"/>
      <c r="U1768" s="192"/>
      <c r="V1768" s="192"/>
      <c r="W1768" s="192"/>
      <c r="X1768" s="192"/>
      <c r="Y1768" s="192"/>
      <c r="Z1768" s="192"/>
      <c r="AA1768" s="192"/>
    </row>
    <row r="1769" spans="1:27" ht="43.2">
      <c r="A1769" s="192">
        <v>1768</v>
      </c>
      <c r="B1769" s="193">
        <v>40000247</v>
      </c>
      <c r="C1769" s="192">
        <v>4</v>
      </c>
      <c r="D1769" s="193" t="s">
        <v>51</v>
      </c>
      <c r="E1769" s="198">
        <v>45109</v>
      </c>
      <c r="F1769" s="193" t="s">
        <v>4680</v>
      </c>
      <c r="G1769" s="192"/>
      <c r="H1769" s="192"/>
      <c r="I1769" s="192"/>
      <c r="J1769" s="192"/>
      <c r="K1769" s="192"/>
      <c r="L1769" s="192"/>
      <c r="M1769" s="192"/>
      <c r="N1769" s="192"/>
      <c r="O1769" s="192"/>
      <c r="P1769" s="199" t="s">
        <v>5362</v>
      </c>
      <c r="Q1769" s="192"/>
      <c r="R1769" s="192"/>
      <c r="S1769" s="192"/>
      <c r="T1769" s="192"/>
      <c r="U1769" s="192"/>
      <c r="V1769" s="192"/>
      <c r="W1769" s="192"/>
      <c r="X1769" s="192"/>
      <c r="Y1769" s="192"/>
      <c r="Z1769" s="192"/>
      <c r="AA1769" s="192"/>
    </row>
    <row r="1770" spans="1:27" ht="43.2">
      <c r="A1770" s="192">
        <v>1769</v>
      </c>
      <c r="B1770" s="193">
        <v>40000264</v>
      </c>
      <c r="C1770" s="192">
        <v>3</v>
      </c>
      <c r="D1770" s="193" t="s">
        <v>56</v>
      </c>
      <c r="E1770" s="198">
        <v>45109</v>
      </c>
      <c r="F1770" s="193" t="s">
        <v>4680</v>
      </c>
      <c r="G1770" s="192"/>
      <c r="H1770" s="192"/>
      <c r="I1770" s="192"/>
      <c r="J1770" s="192"/>
      <c r="K1770" s="192"/>
      <c r="L1770" s="192"/>
      <c r="M1770" s="192"/>
      <c r="N1770" s="192"/>
      <c r="O1770" s="192"/>
      <c r="P1770" s="199" t="s">
        <v>5363</v>
      </c>
      <c r="Q1770" s="192"/>
      <c r="R1770" s="192"/>
      <c r="S1770" s="192"/>
      <c r="T1770" s="192"/>
      <c r="U1770" s="192"/>
      <c r="V1770" s="192"/>
      <c r="W1770" s="192"/>
      <c r="X1770" s="192"/>
      <c r="Y1770" s="192"/>
      <c r="Z1770" s="192"/>
      <c r="AA1770" s="192"/>
    </row>
    <row r="1771" spans="1:27" ht="216">
      <c r="A1771" s="192">
        <v>1770</v>
      </c>
      <c r="B1771" s="193">
        <v>33000156</v>
      </c>
      <c r="C1771" s="192">
        <v>1</v>
      </c>
      <c r="D1771" s="193" t="s">
        <v>56</v>
      </c>
      <c r="E1771" s="198">
        <v>45109</v>
      </c>
      <c r="F1771" s="193" t="s">
        <v>4680</v>
      </c>
      <c r="G1771" s="192"/>
      <c r="H1771" s="192"/>
      <c r="I1771" s="192"/>
      <c r="J1771" s="192"/>
      <c r="K1771" s="192"/>
      <c r="L1771" s="192"/>
      <c r="M1771" s="192"/>
      <c r="N1771" s="192"/>
      <c r="O1771" s="192"/>
      <c r="P1771" s="199" t="s">
        <v>4672</v>
      </c>
      <c r="Q1771" s="192"/>
      <c r="R1771" s="192"/>
      <c r="S1771" s="192"/>
      <c r="T1771" s="192"/>
      <c r="U1771" s="192"/>
      <c r="V1771" s="192"/>
      <c r="W1771" s="192"/>
      <c r="X1771" s="192"/>
      <c r="Y1771" s="192"/>
      <c r="Z1771" s="192"/>
      <c r="AA1771" s="192"/>
    </row>
    <row r="1772" spans="1:27" ht="28.8">
      <c r="A1772" s="192">
        <v>1771</v>
      </c>
      <c r="B1772" s="193">
        <v>33000156</v>
      </c>
      <c r="C1772" s="192">
        <v>5</v>
      </c>
      <c r="D1772" s="193" t="s">
        <v>56</v>
      </c>
      <c r="E1772" s="198">
        <v>45109</v>
      </c>
      <c r="F1772" s="193" t="s">
        <v>4680</v>
      </c>
      <c r="G1772" s="192"/>
      <c r="H1772" s="192"/>
      <c r="I1772" s="192"/>
      <c r="J1772" s="192"/>
      <c r="K1772" s="192"/>
      <c r="L1772" s="192"/>
      <c r="M1772" s="192"/>
      <c r="N1772" s="192"/>
      <c r="O1772" s="192"/>
      <c r="P1772" s="199" t="s">
        <v>4673</v>
      </c>
      <c r="Q1772" s="192"/>
      <c r="R1772" s="192"/>
      <c r="S1772" s="192"/>
      <c r="T1772" s="192"/>
      <c r="U1772" s="192"/>
      <c r="V1772" s="192"/>
      <c r="W1772" s="192"/>
      <c r="X1772" s="192"/>
      <c r="Y1772" s="192"/>
      <c r="Z1772" s="192"/>
      <c r="AA1772" s="192"/>
    </row>
    <row r="1773" spans="1:27">
      <c r="A1773" s="192">
        <v>1772</v>
      </c>
      <c r="B1773" s="193">
        <v>33000157</v>
      </c>
      <c r="C1773" s="192">
        <v>4</v>
      </c>
      <c r="D1773" s="193" t="s">
        <v>51</v>
      </c>
      <c r="E1773" s="198">
        <v>45109</v>
      </c>
      <c r="F1773" s="193" t="s">
        <v>4679</v>
      </c>
      <c r="G1773" s="192"/>
      <c r="H1773" s="192"/>
      <c r="I1773" s="192"/>
      <c r="J1773" s="192"/>
      <c r="K1773" s="192"/>
      <c r="L1773" s="192"/>
      <c r="M1773" s="192"/>
      <c r="N1773" s="192"/>
      <c r="O1773" s="192"/>
      <c r="P1773" s="199" t="s">
        <v>4674</v>
      </c>
      <c r="Q1773" s="192"/>
      <c r="R1773" s="192"/>
      <c r="S1773" s="192"/>
      <c r="T1773" s="192"/>
      <c r="U1773" s="192"/>
      <c r="V1773" s="192"/>
      <c r="W1773" s="192"/>
      <c r="X1773" s="192"/>
      <c r="Y1773" s="192"/>
      <c r="Z1773" s="192"/>
      <c r="AA1773" s="192"/>
    </row>
    <row r="1774" spans="1:27" ht="72">
      <c r="A1774" s="192">
        <v>1773</v>
      </c>
      <c r="B1774" s="193">
        <v>33000198</v>
      </c>
      <c r="C1774" s="192">
        <v>4</v>
      </c>
      <c r="D1774" s="193" t="s">
        <v>56</v>
      </c>
      <c r="E1774" s="198">
        <v>45109</v>
      </c>
      <c r="F1774" s="193" t="s">
        <v>4680</v>
      </c>
      <c r="G1774" s="192"/>
      <c r="H1774" s="192"/>
      <c r="I1774" s="192"/>
      <c r="J1774" s="192"/>
      <c r="K1774" s="192"/>
      <c r="L1774" s="192"/>
      <c r="M1774" s="192"/>
      <c r="N1774" s="192"/>
      <c r="O1774" s="192"/>
      <c r="P1774" s="199" t="s">
        <v>4675</v>
      </c>
      <c r="Q1774" s="192"/>
      <c r="R1774" s="192"/>
      <c r="S1774" s="192"/>
      <c r="T1774" s="192"/>
      <c r="U1774" s="192"/>
      <c r="V1774" s="192"/>
      <c r="W1774" s="192"/>
      <c r="X1774" s="192"/>
      <c r="Y1774" s="192"/>
      <c r="Z1774" s="192"/>
      <c r="AA1774" s="192"/>
    </row>
    <row r="1775" spans="1:27">
      <c r="A1775" s="192">
        <v>1774</v>
      </c>
      <c r="B1775" s="193">
        <v>40000210</v>
      </c>
      <c r="C1775" s="192">
        <v>5</v>
      </c>
      <c r="D1775" s="193" t="s">
        <v>51</v>
      </c>
      <c r="E1775" s="198">
        <v>45109</v>
      </c>
      <c r="F1775" s="193" t="s">
        <v>4679</v>
      </c>
      <c r="G1775" s="192"/>
      <c r="H1775" s="192"/>
      <c r="I1775" s="192"/>
      <c r="J1775" s="192"/>
      <c r="K1775" s="192"/>
      <c r="L1775" s="192"/>
      <c r="M1775" s="192"/>
      <c r="N1775" s="192"/>
      <c r="O1775" s="192"/>
      <c r="P1775" s="199" t="s">
        <v>4676</v>
      </c>
      <c r="Q1775" s="192"/>
      <c r="R1775" s="192"/>
      <c r="S1775" s="192"/>
      <c r="T1775" s="192"/>
      <c r="U1775" s="192"/>
      <c r="V1775" s="192"/>
      <c r="W1775" s="192"/>
      <c r="X1775" s="192"/>
      <c r="Y1775" s="192"/>
      <c r="Z1775" s="192"/>
      <c r="AA1775" s="192"/>
    </row>
    <row r="1776" spans="1:27">
      <c r="B1776" s="194"/>
      <c r="C1776" s="90">
        <v>0</v>
      </c>
      <c r="D1776" s="194"/>
      <c r="E1776" s="90">
        <v>0</v>
      </c>
      <c r="F1776" s="194"/>
    </row>
    <row r="1777" spans="2:6">
      <c r="B1777" s="194"/>
      <c r="C1777" s="90">
        <v>0</v>
      </c>
      <c r="D1777" s="194"/>
      <c r="E1777" s="90">
        <v>0</v>
      </c>
      <c r="F1777" s="194"/>
    </row>
  </sheetData>
  <sheetProtection algorithmName="SHA-512" hashValue="RPjSrCDwz04m2RG3SfQCsu+nIBhkUfOxMm5cqRlww2W2OBpzLhPn/cwSOAf0CG+LZ0FPMwsCS8LTCwVGbkBcGw==" saltValue="Jb2KTffle4RidbDmmYhIzQ==" spinCount="100000" sheet="1" objects="1" scenarios="1"/>
  <sortState xmlns:xlrd2="http://schemas.microsoft.com/office/spreadsheetml/2017/richdata2" ref="A2:BZ888">
    <sortCondition ref="A2"/>
  </sortState>
  <pageMargins left="0.7" right="0.7" top="0.75" bottom="0.75" header="0.3" footer="0.3"/>
  <pageSetup orientation="portrait" vertic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6" tint="-0.249977111117893"/>
  </sheetPr>
  <dimension ref="A1:BN103"/>
  <sheetViews>
    <sheetView showGridLines="0" showRowColHeaders="0" tabSelected="1" zoomScaleNormal="100" workbookViewId="0">
      <pane ySplit="2" topLeftCell="A3" activePane="bottomLeft" state="frozen"/>
      <selection pane="bottomLeft" activeCell="AQ2" sqref="AQ2:BN2"/>
    </sheetView>
  </sheetViews>
  <sheetFormatPr defaultRowHeight="14.4"/>
  <cols>
    <col min="1" max="1" width="43.6640625" customWidth="1"/>
    <col min="2" max="2" width="22.5546875" bestFit="1" customWidth="1"/>
    <col min="3" max="3" width="7.88671875" bestFit="1" customWidth="1"/>
    <col min="4" max="4" width="16.109375" bestFit="1" customWidth="1"/>
    <col min="5" max="5" width="13.77734375" bestFit="1" customWidth="1"/>
    <col min="6" max="6" width="15.6640625" bestFit="1" customWidth="1"/>
    <col min="7" max="7" width="16.44140625" hidden="1" customWidth="1"/>
    <col min="8" max="8" width="9.5546875" hidden="1" customWidth="1"/>
    <col min="9" max="9" width="18" hidden="1" customWidth="1"/>
    <col min="10" max="10" width="11.33203125" hidden="1" customWidth="1"/>
    <col min="11" max="11" width="6.33203125" hidden="1" customWidth="1"/>
    <col min="12" max="12" width="4" hidden="1" customWidth="1"/>
    <col min="13" max="13" width="3.88671875" customWidth="1"/>
    <col min="14" max="14" width="14.5546875" hidden="1" customWidth="1"/>
    <col min="15" max="15" width="4" hidden="1" customWidth="1"/>
    <col min="16" max="16" width="28.21875" bestFit="1" customWidth="1"/>
    <col min="17" max="17" width="35.6640625" bestFit="1" customWidth="1"/>
    <col min="18" max="18" width="10.44140625" bestFit="1" customWidth="1"/>
    <col min="19" max="19" width="9.109375" customWidth="1"/>
    <col min="20" max="20" width="3.6640625" customWidth="1"/>
    <col min="21" max="21" width="7.5546875" hidden="1" customWidth="1"/>
    <col min="22" max="22" width="24.88671875" bestFit="1" customWidth="1"/>
    <col min="23" max="23" width="16.88671875" customWidth="1"/>
    <col min="24" max="24" width="9.109375" customWidth="1"/>
    <col min="25" max="25" width="9.109375" hidden="1" customWidth="1"/>
    <col min="26" max="26" width="13.33203125" hidden="1" customWidth="1"/>
    <col min="27" max="27" width="8.5546875" hidden="1" customWidth="1"/>
    <col min="28" max="28" width="9.109375" hidden="1" customWidth="1"/>
    <col min="29" max="29" width="10.109375" hidden="1" customWidth="1"/>
    <col min="30" max="30" width="12.6640625" hidden="1" customWidth="1"/>
    <col min="31" max="31" width="13.33203125" hidden="1" customWidth="1"/>
    <col min="32" max="32" width="12.6640625" hidden="1" customWidth="1"/>
    <col min="33" max="33" width="9.109375" hidden="1" customWidth="1"/>
    <col min="34" max="34" width="26.33203125" hidden="1" customWidth="1"/>
    <col min="35" max="35" width="9.109375" hidden="1" customWidth="1"/>
    <col min="36" max="36" width="13.33203125" hidden="1" customWidth="1"/>
    <col min="37" max="37" width="9.6640625" hidden="1" customWidth="1"/>
    <col min="38" max="41" width="9.109375" hidden="1" customWidth="1"/>
    <col min="42" max="42" width="12.6640625" bestFit="1" customWidth="1"/>
    <col min="43" max="66" width="11.88671875" customWidth="1"/>
  </cols>
  <sheetData>
    <row r="1" spans="1:66">
      <c r="A1" s="142"/>
      <c r="B1" s="143" t="s">
        <v>121</v>
      </c>
      <c r="C1" s="142"/>
      <c r="D1" s="142"/>
      <c r="E1" s="142"/>
      <c r="F1" s="142"/>
      <c r="G1" s="142"/>
      <c r="H1" s="142"/>
      <c r="I1" s="142"/>
      <c r="J1" s="142"/>
      <c r="K1" s="142"/>
      <c r="L1" s="142"/>
      <c r="M1" s="144"/>
      <c r="N1" s="145" t="s">
        <v>148</v>
      </c>
      <c r="O1" s="142"/>
      <c r="P1" s="145" t="s">
        <v>474</v>
      </c>
      <c r="Q1" s="146"/>
      <c r="R1" s="146"/>
      <c r="S1" s="146"/>
      <c r="U1" s="142"/>
      <c r="V1" s="143" t="s">
        <v>1418</v>
      </c>
      <c r="W1" s="143"/>
      <c r="X1" s="142"/>
      <c r="Y1" s="142"/>
      <c r="Z1" s="147" t="s">
        <v>90</v>
      </c>
      <c r="AA1" s="142" t="s">
        <v>92</v>
      </c>
      <c r="AC1" s="15" t="s">
        <v>106</v>
      </c>
      <c r="AD1" t="s">
        <v>103</v>
      </c>
      <c r="AE1" s="19" t="s">
        <v>90</v>
      </c>
      <c r="AF1" t="s">
        <v>93</v>
      </c>
      <c r="AH1" s="15" t="s">
        <v>105</v>
      </c>
      <c r="AJ1" s="19" t="s">
        <v>90</v>
      </c>
      <c r="AK1" t="s">
        <v>101</v>
      </c>
      <c r="AM1" s="15" t="s">
        <v>104</v>
      </c>
      <c r="AP1" s="143" t="s">
        <v>1419</v>
      </c>
      <c r="AQ1" s="143"/>
      <c r="AR1" s="143"/>
      <c r="AS1" s="143"/>
    </row>
    <row r="2" spans="1:66">
      <c r="C2" s="44" t="s">
        <v>58</v>
      </c>
      <c r="D2" s="44" t="s">
        <v>70</v>
      </c>
      <c r="E2" s="44" t="s">
        <v>71</v>
      </c>
      <c r="F2" s="44" t="s">
        <v>472</v>
      </c>
      <c r="G2" t="s">
        <v>78</v>
      </c>
      <c r="H2" t="s">
        <v>80</v>
      </c>
      <c r="I2" s="7" t="s">
        <v>128</v>
      </c>
      <c r="J2" s="7" t="s">
        <v>129</v>
      </c>
      <c r="K2" s="7" t="s">
        <v>141</v>
      </c>
      <c r="N2" s="7" t="s">
        <v>1</v>
      </c>
      <c r="P2" s="7" t="s">
        <v>2091</v>
      </c>
      <c r="Q2" s="7" t="s">
        <v>84</v>
      </c>
      <c r="R2" s="7" t="s">
        <v>90</v>
      </c>
      <c r="S2" s="7" t="s">
        <v>95</v>
      </c>
      <c r="AC2" t="str">
        <f>IF(AA1="Agent",TRIM(StringConcat(" ",Z4:Z100)),"")</f>
        <v>KNOW COMM/SOFT HANG LANG TRANSF DISP OWN PROF RSPNS HOLD SCRIPT PRSS</v>
      </c>
      <c r="AD2" t="s">
        <v>103</v>
      </c>
      <c r="AH2" s="85" t="str">
        <f>IF(AF1="Non-agent",TRIM(StringConcat(" ",AE4:AE100)),"")</f>
        <v>ACC ESC IVR LOY POL PROD PROC WEB SECURITY BILL CREDIT NOTIFY PRICE STORE SUSP WAIT CANCEL CONN ORDER PERM RETURN SHPDLV TOOLS WARR PCHNL PAY RENEW REWARD DOC LEGAL ADV CULT INV PARTS</v>
      </c>
      <c r="AI2" t="s">
        <v>103</v>
      </c>
      <c r="AM2" t="str">
        <f>IF(AK1="Shared",TRIM(StringConcat(" ",AJ4:AJ100)),"")</f>
        <v>GNRL MULTI RES TIME AUTH PNK MISINFO EFF SALES</v>
      </c>
      <c r="AN2" t="s">
        <v>103</v>
      </c>
      <c r="AQ2" s="98">
        <v>45108</v>
      </c>
      <c r="AR2" s="98">
        <v>45109</v>
      </c>
      <c r="AS2" s="10">
        <v>45110</v>
      </c>
      <c r="AT2" s="10">
        <v>45111</v>
      </c>
      <c r="AU2" s="10">
        <v>45112</v>
      </c>
      <c r="AV2" s="10">
        <v>45113</v>
      </c>
      <c r="AW2" s="10">
        <v>45114</v>
      </c>
      <c r="AX2" s="10">
        <v>45115</v>
      </c>
      <c r="AY2" s="10">
        <v>45116</v>
      </c>
      <c r="AZ2" s="10">
        <v>45117</v>
      </c>
      <c r="BA2" s="10">
        <v>45118</v>
      </c>
      <c r="BB2" s="10"/>
      <c r="BC2" s="10"/>
      <c r="BD2" s="10"/>
      <c r="BE2" s="10"/>
      <c r="BF2" s="10"/>
      <c r="BG2" s="10"/>
      <c r="BH2" s="10"/>
      <c r="BI2" s="10"/>
      <c r="BJ2" s="10"/>
      <c r="BK2" s="10"/>
      <c r="BL2" s="10"/>
      <c r="BM2" s="10"/>
      <c r="BN2" s="10"/>
    </row>
    <row r="3" spans="1:66">
      <c r="C3" s="45" t="s">
        <v>57</v>
      </c>
      <c r="D3" s="152" t="s">
        <v>785</v>
      </c>
      <c r="E3" s="54" t="s">
        <v>785</v>
      </c>
      <c r="F3" s="179" t="s">
        <v>59</v>
      </c>
      <c r="G3" s="20">
        <f t="shared" ref="G3:G18" si="0">IFERROR(VLOOKUP(F3,$G$20:$H$24,2,FALSE),"")</f>
        <v>0</v>
      </c>
      <c r="H3" s="1"/>
      <c r="I3" s="1">
        <f>IF(COUNTA(D3:E3)=2,0,IF(COUNTA(D3:E3)=0,0,0))</f>
        <v>0</v>
      </c>
      <c r="J3" s="1" t="str">
        <f>IFERROR(INDEX(Dictionary!$BC:$BE,MATCH(Configuration!D3,Dictionary!$BC:$BC,0),3),"")</f>
        <v/>
      </c>
      <c r="K3" t="b">
        <f>IF(AND(Configuration!$F3="Number",D3&lt;&gt;""),COUNT(Data!A:A)+1=COUNTA(Data!A:A),"")</f>
        <v>1</v>
      </c>
      <c r="M3" s="3"/>
      <c r="N3" t="s">
        <v>158</v>
      </c>
      <c r="P3" s="94" t="s">
        <v>158</v>
      </c>
      <c r="Q3" s="94" t="s">
        <v>627</v>
      </c>
      <c r="R3" s="94" t="s">
        <v>93</v>
      </c>
      <c r="S3" s="130"/>
      <c r="V3" s="46" t="s">
        <v>94</v>
      </c>
      <c r="W3" s="95"/>
      <c r="Z3" s="19" t="s">
        <v>102</v>
      </c>
      <c r="AE3" s="19" t="s">
        <v>102</v>
      </c>
      <c r="AJ3" s="19" t="s">
        <v>102</v>
      </c>
      <c r="AP3" t="s">
        <v>588</v>
      </c>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row>
    <row r="4" spans="1:66">
      <c r="C4" s="45" t="s">
        <v>60</v>
      </c>
      <c r="D4" s="92" t="s">
        <v>4690</v>
      </c>
      <c r="E4" s="45" t="s">
        <v>55</v>
      </c>
      <c r="F4" s="179" t="s">
        <v>73</v>
      </c>
      <c r="G4" s="20">
        <f t="shared" si="0"/>
        <v>0</v>
      </c>
      <c r="H4" s="1">
        <f ca="1">IF(D4="","",COUNTA(OFFSET('Survey Data'!$B$1,0,Configuration!J4-1,100001,1)))</f>
        <v>8179</v>
      </c>
      <c r="I4" s="1">
        <f>IF(COUNTA(D4:E4)=2,0,IF(COUNTA(D4:E4)=0,0,0))</f>
        <v>0</v>
      </c>
      <c r="J4" s="1">
        <f>IFERROR(INDEX(Dictionary!$BC:$BE,MATCH(Configuration!D4,Dictionary!$BC:$BC,0),3),"")</f>
        <v>7</v>
      </c>
      <c r="K4" t="str">
        <f>IF(AND(Configuration!$F4="Number",D4&lt;&gt;""),COUNT(Data!B:B)+1=COUNTA(Data!B:B),"")</f>
        <v/>
      </c>
      <c r="L4">
        <f>IF(AND(D4&lt;&gt;"",J4=""),1,0)</f>
        <v>0</v>
      </c>
      <c r="N4" t="s">
        <v>5364</v>
      </c>
      <c r="P4" s="94" t="s">
        <v>5364</v>
      </c>
      <c r="Q4" s="94" t="s">
        <v>5365</v>
      </c>
      <c r="R4" s="94" t="s">
        <v>93</v>
      </c>
      <c r="S4" s="130"/>
      <c r="Z4" s="20" t="s">
        <v>3</v>
      </c>
      <c r="AE4" s="20" t="s">
        <v>158</v>
      </c>
      <c r="AJ4" s="20" t="s">
        <v>154</v>
      </c>
      <c r="AP4" t="s">
        <v>1415</v>
      </c>
      <c r="AQ4" s="178"/>
      <c r="AR4" s="178"/>
      <c r="AS4" s="178"/>
      <c r="AT4" s="178"/>
      <c r="AU4" s="178"/>
      <c r="AV4" s="178"/>
      <c r="AW4" s="178"/>
      <c r="AX4" s="178"/>
      <c r="AY4" s="178"/>
      <c r="AZ4" s="178"/>
      <c r="BA4" s="178"/>
      <c r="BB4" s="178"/>
      <c r="BC4" s="178"/>
      <c r="BD4" s="178"/>
      <c r="BE4" s="178"/>
      <c r="BF4" s="178"/>
      <c r="BG4" s="178"/>
      <c r="BH4" s="178"/>
      <c r="BI4" s="178"/>
      <c r="BJ4" s="178"/>
      <c r="BK4" s="178"/>
      <c r="BL4" s="178"/>
      <c r="BM4" s="178"/>
      <c r="BN4" s="178"/>
    </row>
    <row r="5" spans="1:66">
      <c r="C5" s="45" t="s">
        <v>61</v>
      </c>
      <c r="D5" s="92" t="s">
        <v>4689</v>
      </c>
      <c r="E5" s="54" t="s">
        <v>72</v>
      </c>
      <c r="F5" s="180" t="s">
        <v>59</v>
      </c>
      <c r="G5" s="20">
        <f t="shared" si="0"/>
        <v>0</v>
      </c>
      <c r="H5" s="1">
        <f ca="1">IF(D5="","",COUNTA(OFFSET('Survey Data'!$A$1,0,Configuration!J5-1,100001,1)))</f>
        <v>8179</v>
      </c>
      <c r="I5" s="1">
        <f>IF(COUNTA(D5:E5)=2,0,IF(COUNTA(D5:E5)=0,0,1))</f>
        <v>0</v>
      </c>
      <c r="J5" s="1">
        <f>IFERROR(INDEX(Dictionary!$BC:$BE,MATCH(Configuration!D5,Dictionary!$BC:$BC,0),3),"")</f>
        <v>5</v>
      </c>
      <c r="K5" t="b">
        <f>IF(AND(Configuration!$F5="Number",D5&lt;&gt;""),COUNT(Data!C:C)+1=COUNTA(Data!C:C),"")</f>
        <v>1</v>
      </c>
      <c r="L5">
        <f t="shared" ref="L5:L18" si="1">IF(AND(D5&lt;&gt;"",J5=""),1,0)</f>
        <v>0</v>
      </c>
      <c r="N5" t="s">
        <v>518</v>
      </c>
      <c r="P5" s="94" t="s">
        <v>3237</v>
      </c>
      <c r="Q5" s="94" t="s">
        <v>3238</v>
      </c>
      <c r="R5" s="94" t="s">
        <v>93</v>
      </c>
      <c r="S5" s="130"/>
      <c r="V5" s="46" t="s">
        <v>590</v>
      </c>
      <c r="W5" s="95"/>
      <c r="Z5" s="20" t="s">
        <v>151</v>
      </c>
      <c r="AC5" s="5" t="s">
        <v>1414</v>
      </c>
      <c r="AE5" s="20" t="s">
        <v>174</v>
      </c>
      <c r="AJ5" s="20" t="s">
        <v>165</v>
      </c>
      <c r="AP5" t="s">
        <v>1416</v>
      </c>
      <c r="AQ5" s="178"/>
      <c r="AR5" s="178"/>
      <c r="AS5" s="178"/>
      <c r="AT5" s="178"/>
      <c r="AU5" s="178"/>
      <c r="AV5" s="178"/>
      <c r="AW5" s="178"/>
      <c r="AX5" s="178"/>
      <c r="AY5" s="178"/>
      <c r="AZ5" s="178"/>
      <c r="BA5" s="178"/>
      <c r="BB5" s="178"/>
      <c r="BC5" s="178"/>
      <c r="BD5" s="178"/>
      <c r="BE5" s="178"/>
      <c r="BF5" s="178"/>
      <c r="BG5" s="178"/>
      <c r="BH5" s="178"/>
      <c r="BI5" s="178"/>
      <c r="BJ5" s="178"/>
      <c r="BK5" s="178"/>
      <c r="BL5" s="178"/>
      <c r="BM5" s="178"/>
      <c r="BN5" s="178"/>
    </row>
    <row r="6" spans="1:66">
      <c r="C6" s="45" t="s">
        <v>62</v>
      </c>
      <c r="D6" s="92" t="s">
        <v>4688</v>
      </c>
      <c r="E6" s="45" t="s">
        <v>35</v>
      </c>
      <c r="F6" s="179" t="s">
        <v>73</v>
      </c>
      <c r="G6" s="20">
        <f t="shared" si="0"/>
        <v>0</v>
      </c>
      <c r="H6" s="1">
        <f ca="1">IF(D6="","",COUNTA(OFFSET('Survey Data'!$A$1,0,Configuration!J6-1,100001,1)))</f>
        <v>8179</v>
      </c>
      <c r="I6" s="1">
        <f>IF(COUNTA(D6:E6)=2,0,IF(COUNTA(D6:E6)=0,0,0))</f>
        <v>0</v>
      </c>
      <c r="J6" s="1">
        <f>IFERROR(INDEX(Dictionary!$BC:$BE,MATCH(Configuration!D6,Dictionary!$BC:$BC,0),3),"")</f>
        <v>4</v>
      </c>
      <c r="K6" t="str">
        <f>IF(AND(Configuration!$F6="Number",D6&lt;&gt;""),COUNT(Data!D:D)+1=COUNTA(Data!D:D),"")</f>
        <v/>
      </c>
      <c r="L6">
        <f t="shared" si="1"/>
        <v>0</v>
      </c>
      <c r="N6" t="s">
        <v>527</v>
      </c>
      <c r="P6" s="94" t="s">
        <v>518</v>
      </c>
      <c r="Q6" s="94" t="s">
        <v>2101</v>
      </c>
      <c r="R6" s="94" t="s">
        <v>101</v>
      </c>
      <c r="S6" s="130"/>
      <c r="Z6" s="20" t="s">
        <v>178</v>
      </c>
      <c r="AC6" s="142" t="s">
        <v>92</v>
      </c>
      <c r="AE6" s="20" t="s">
        <v>157</v>
      </c>
      <c r="AJ6" s="20" t="s">
        <v>159</v>
      </c>
      <c r="AQ6" s="1"/>
      <c r="AR6" s="157"/>
      <c r="AS6" s="156"/>
      <c r="AT6" s="156"/>
    </row>
    <row r="7" spans="1:66">
      <c r="C7" s="45" t="s">
        <v>63</v>
      </c>
      <c r="D7" s="92" t="s">
        <v>4677</v>
      </c>
      <c r="E7" s="54" t="s">
        <v>811</v>
      </c>
      <c r="F7" s="92" t="s">
        <v>82</v>
      </c>
      <c r="G7" s="20" t="str">
        <f t="shared" si="0"/>
        <v>m/d/yyyy</v>
      </c>
      <c r="H7" s="1">
        <f ca="1">IF(D7="","",COUNTA(OFFSET('Survey Data'!$A$1,0,Configuration!J7-1,100001,1)))</f>
        <v>8179</v>
      </c>
      <c r="I7" s="50">
        <f>IF(COUNTA(D7:E7)=2,0,IF(COUNTA(D7:E7)=0,0,0))</f>
        <v>0</v>
      </c>
      <c r="J7" s="1">
        <f>IFERROR(INDEX(Dictionary!$BC:$BE,MATCH(Configuration!D7,Dictionary!$BC:$BC,0),3),"")</f>
        <v>2</v>
      </c>
      <c r="K7" t="str">
        <f>IF(AND(Configuration!$F7="Number",D7&lt;&gt;""),COUNT(Data!E:E)+1=COUNTA(Data!E:E),"")</f>
        <v/>
      </c>
      <c r="L7">
        <f t="shared" si="1"/>
        <v>0</v>
      </c>
      <c r="N7" t="s">
        <v>2098</v>
      </c>
      <c r="P7" s="94" t="s">
        <v>527</v>
      </c>
      <c r="Q7" s="94" t="s">
        <v>528</v>
      </c>
      <c r="R7" s="94" t="s">
        <v>93</v>
      </c>
      <c r="S7" s="130"/>
      <c r="V7" s="46" t="s">
        <v>589</v>
      </c>
      <c r="W7" s="95"/>
      <c r="Z7" s="20" t="s">
        <v>160</v>
      </c>
      <c r="AC7" t="s">
        <v>93</v>
      </c>
      <c r="AE7" s="20" t="s">
        <v>150</v>
      </c>
      <c r="AJ7" s="20" t="s">
        <v>164</v>
      </c>
    </row>
    <row r="8" spans="1:66">
      <c r="C8" s="45" t="s">
        <v>64</v>
      </c>
      <c r="D8" s="92" t="s">
        <v>4678</v>
      </c>
      <c r="E8" s="92" t="s">
        <v>5766</v>
      </c>
      <c r="F8" s="92" t="s">
        <v>73</v>
      </c>
      <c r="G8" s="20">
        <f t="shared" si="0"/>
        <v>0</v>
      </c>
      <c r="H8" s="1">
        <f ca="1">IF(D8="","",COUNTA(OFFSET('Survey Data'!$A$1,0,Configuration!J8-1,100001,1)))</f>
        <v>8179</v>
      </c>
      <c r="I8" s="51">
        <f t="shared" ref="I8:I18" si="2">IF(COUNTA(D8:E8)=2,0,IF(COUNTA(D8:E8)=0,0,1))</f>
        <v>0</v>
      </c>
      <c r="J8" s="1">
        <f>IFERROR(INDEX(Dictionary!$BC:$BE,MATCH(Configuration!D8,Dictionary!$BC:$BC,0),3),"")</f>
        <v>3</v>
      </c>
      <c r="K8" t="str">
        <f>IF(AND(Configuration!$F8="Number",D8&lt;&gt;""),COUNT(Data!F:F)+1=COUNTA(Data!F:F),"")</f>
        <v/>
      </c>
      <c r="L8">
        <f t="shared" si="1"/>
        <v>0</v>
      </c>
      <c r="N8" t="s">
        <v>151</v>
      </c>
      <c r="P8" s="94" t="s">
        <v>2098</v>
      </c>
      <c r="Q8" s="94" t="s">
        <v>2099</v>
      </c>
      <c r="R8" s="94" t="s">
        <v>93</v>
      </c>
      <c r="S8" s="130"/>
      <c r="Z8" s="20" t="s">
        <v>162</v>
      </c>
      <c r="AC8" t="s">
        <v>101</v>
      </c>
      <c r="AE8" s="20" t="s">
        <v>166</v>
      </c>
      <c r="AJ8" s="20" t="s">
        <v>518</v>
      </c>
    </row>
    <row r="9" spans="1:66">
      <c r="C9" s="45" t="s">
        <v>65</v>
      </c>
      <c r="D9" s="92"/>
      <c r="E9" s="92"/>
      <c r="F9" s="92"/>
      <c r="G9" s="20" t="str">
        <f t="shared" si="0"/>
        <v/>
      </c>
      <c r="H9" s="1" t="str">
        <f ca="1">IF(D9="","",COUNTA(OFFSET('Survey Data'!$A$1,0,Configuration!J9-1,100001,1)))</f>
        <v/>
      </c>
      <c r="I9" s="51">
        <f t="shared" si="2"/>
        <v>0</v>
      </c>
      <c r="J9" s="1" t="str">
        <f>IFERROR(INDEX(Dictionary!$BC:$BE,MATCH(Configuration!D9,Dictionary!$BC:$BC,0),3),"")</f>
        <v/>
      </c>
      <c r="K9" t="str">
        <f>IF(AND(Configuration!$F9="Number",D9&lt;&gt;""),COUNT(Data!G:G)+1=COUNTA(Data!G:G),"")</f>
        <v/>
      </c>
      <c r="L9">
        <f t="shared" si="1"/>
        <v>0</v>
      </c>
      <c r="N9" t="s">
        <v>2698</v>
      </c>
      <c r="P9" s="94" t="s">
        <v>151</v>
      </c>
      <c r="Q9" s="94" t="s">
        <v>2047</v>
      </c>
      <c r="R9" s="94" t="s">
        <v>92</v>
      </c>
      <c r="S9" s="130"/>
      <c r="Z9" s="20" t="s">
        <v>675</v>
      </c>
      <c r="AE9" s="20" t="s">
        <v>155</v>
      </c>
      <c r="AJ9" s="20" t="s">
        <v>671</v>
      </c>
    </row>
    <row r="10" spans="1:66">
      <c r="C10" s="45" t="s">
        <v>66</v>
      </c>
      <c r="D10" s="92"/>
      <c r="E10" s="92"/>
      <c r="F10" s="92"/>
      <c r="G10" s="20" t="str">
        <f t="shared" si="0"/>
        <v/>
      </c>
      <c r="H10" s="1" t="str">
        <f ca="1">IF(D10="","",COUNTA(OFFSET('Survey Data'!$A$1,0,Configuration!J10-1,100001,1)))</f>
        <v/>
      </c>
      <c r="I10" s="51">
        <f t="shared" si="2"/>
        <v>0</v>
      </c>
      <c r="J10" s="1" t="str">
        <f>IFERROR(INDEX(Dictionary!$BC:$BE,MATCH(Configuration!D10,Dictionary!$BC:$BC,0),3),"")</f>
        <v/>
      </c>
      <c r="K10" t="str">
        <f>IF(AND(Configuration!$F10="Number",D10&lt;&gt;""),COUNT(Data!H:H)+1=COUNTA(Data!H:H),"")</f>
        <v/>
      </c>
      <c r="L10">
        <f t="shared" si="1"/>
        <v>0</v>
      </c>
      <c r="N10" t="s">
        <v>551</v>
      </c>
      <c r="P10" s="94" t="s">
        <v>2698</v>
      </c>
      <c r="Q10" s="94" t="s">
        <v>2699</v>
      </c>
      <c r="R10" s="94" t="s">
        <v>93</v>
      </c>
      <c r="S10" s="130"/>
      <c r="Z10" s="20" t="s">
        <v>2095</v>
      </c>
      <c r="AE10" s="20" t="s">
        <v>168</v>
      </c>
      <c r="AJ10" s="20" t="s">
        <v>2700</v>
      </c>
    </row>
    <row r="11" spans="1:66">
      <c r="C11" s="45" t="s">
        <v>67</v>
      </c>
      <c r="D11" s="92"/>
      <c r="E11" s="92"/>
      <c r="F11" s="92"/>
      <c r="G11" s="20" t="str">
        <f t="shared" si="0"/>
        <v/>
      </c>
      <c r="H11" s="1" t="str">
        <f ca="1">IF(D11="","",COUNTA(OFFSET('Survey Data'!$A$1,0,Configuration!J11-1,100001,1)))</f>
        <v/>
      </c>
      <c r="I11" s="51">
        <f t="shared" si="2"/>
        <v>0</v>
      </c>
      <c r="J11" s="1" t="str">
        <f>IFERROR(INDEX(Dictionary!$BC:$BE,MATCH(Configuration!D11,Dictionary!$BC:$BC,0),3),"")</f>
        <v/>
      </c>
      <c r="K11" t="str">
        <f>IF(AND(Configuration!$F11="Number",D11&lt;&gt;""),COUNT(Data!I:I)+1=COUNTA(Data!I:I),"")</f>
        <v/>
      </c>
      <c r="L11">
        <f t="shared" si="1"/>
        <v>0</v>
      </c>
      <c r="N11" t="s">
        <v>5669</v>
      </c>
      <c r="P11" s="94" t="s">
        <v>551</v>
      </c>
      <c r="Q11" s="94" t="s">
        <v>3383</v>
      </c>
      <c r="R11" s="94" t="s">
        <v>93</v>
      </c>
      <c r="S11" s="130"/>
      <c r="Z11" s="20" t="s">
        <v>3157</v>
      </c>
      <c r="AE11" s="20" t="s">
        <v>193</v>
      </c>
      <c r="AJ11" s="20" t="s">
        <v>5557</v>
      </c>
    </row>
    <row r="12" spans="1:66">
      <c r="C12" s="45" t="s">
        <v>68</v>
      </c>
      <c r="D12" s="92"/>
      <c r="E12" s="92"/>
      <c r="F12" s="92"/>
      <c r="G12" s="20" t="str">
        <f t="shared" si="0"/>
        <v/>
      </c>
      <c r="H12" s="1" t="str">
        <f ca="1">IF(D12="","",COUNTA(OFFSET('Survey Data'!$A$1,0,Configuration!J12-1,100001,1)))</f>
        <v/>
      </c>
      <c r="I12" s="51">
        <f t="shared" si="2"/>
        <v>0</v>
      </c>
      <c r="J12" s="1" t="str">
        <f>IFERROR(INDEX(Dictionary!$BC:$BE,MATCH(Configuration!D12,Dictionary!$BC:$BC,0),3),"")</f>
        <v/>
      </c>
      <c r="K12" t="str">
        <f>IF(AND(Configuration!$F12="Number",D12&lt;&gt;""),COUNT(Data!J:J)+1=COUNTA(Data!J:J),"")</f>
        <v/>
      </c>
      <c r="L12">
        <f t="shared" si="1"/>
        <v>0</v>
      </c>
      <c r="N12" t="s">
        <v>675</v>
      </c>
      <c r="P12" s="94" t="s">
        <v>5669</v>
      </c>
      <c r="Q12" s="94" t="s">
        <v>5670</v>
      </c>
      <c r="R12" s="94" t="s">
        <v>93</v>
      </c>
      <c r="S12" s="130"/>
      <c r="Z12" s="20" t="s">
        <v>3123</v>
      </c>
      <c r="AE12" s="20" t="s">
        <v>153</v>
      </c>
      <c r="AJ12" s="20" t="s">
        <v>5635</v>
      </c>
    </row>
    <row r="13" spans="1:66">
      <c r="C13" s="45" t="s">
        <v>5</v>
      </c>
      <c r="D13" s="92"/>
      <c r="E13" s="92"/>
      <c r="F13" s="92"/>
      <c r="G13" s="20" t="str">
        <f t="shared" si="0"/>
        <v/>
      </c>
      <c r="H13" s="1" t="str">
        <f ca="1">IF(D13="","",COUNTA(OFFSET('Survey Data'!$A$1,0,Configuration!J13-1,100001,1)))</f>
        <v/>
      </c>
      <c r="I13" s="51">
        <f t="shared" si="2"/>
        <v>0</v>
      </c>
      <c r="J13" s="1" t="str">
        <f>IFERROR(INDEX(Dictionary!$BC:$BE,MATCH(Configuration!D13,Dictionary!$BC:$BC,0),3),"")</f>
        <v/>
      </c>
      <c r="K13" t="str">
        <f>IF(AND(Configuration!$F13="Number",D13&lt;&gt;""),COUNT(Data!K:K)+1=COUNTA(Data!K:K),"")</f>
        <v/>
      </c>
      <c r="L13">
        <f t="shared" si="1"/>
        <v>0</v>
      </c>
      <c r="N13" t="s">
        <v>3718</v>
      </c>
      <c r="P13" s="94" t="s">
        <v>675</v>
      </c>
      <c r="Q13" s="94" t="s">
        <v>676</v>
      </c>
      <c r="R13" s="94" t="s">
        <v>92</v>
      </c>
      <c r="S13" s="130"/>
      <c r="Z13" s="20" t="s">
        <v>167</v>
      </c>
      <c r="AE13" s="20" t="s">
        <v>527</v>
      </c>
    </row>
    <row r="14" spans="1:66">
      <c r="C14" s="45" t="s">
        <v>6</v>
      </c>
      <c r="D14" s="92"/>
      <c r="E14" s="92"/>
      <c r="F14" s="92"/>
      <c r="G14" s="20" t="str">
        <f t="shared" si="0"/>
        <v/>
      </c>
      <c r="H14" s="1" t="str">
        <f ca="1">IF(D14="","",COUNTA(OFFSET('Survey Data'!$A$1,0,Configuration!J14-1,100001,1)))</f>
        <v/>
      </c>
      <c r="I14" s="51">
        <f t="shared" si="2"/>
        <v>0</v>
      </c>
      <c r="J14" s="1" t="str">
        <f>IFERROR(INDEX(Dictionary!$BC:$BE,MATCH(Configuration!D14,Dictionary!$BC:$BC,0),3),"")</f>
        <v/>
      </c>
      <c r="K14" t="str">
        <f>IF(AND(Configuration!$F14="Number",D14&lt;&gt;""),COUNT(Data!L:L)+1=COUNTA(Data!L:L),"")</f>
        <v/>
      </c>
      <c r="L14">
        <f t="shared" si="1"/>
        <v>0</v>
      </c>
      <c r="N14" t="s">
        <v>5557</v>
      </c>
      <c r="P14" s="94" t="s">
        <v>3718</v>
      </c>
      <c r="Q14" s="94" t="s">
        <v>3719</v>
      </c>
      <c r="R14" s="94" t="s">
        <v>93</v>
      </c>
      <c r="S14" s="130"/>
      <c r="Z14" s="20" t="s">
        <v>3362</v>
      </c>
      <c r="AE14" s="20" t="s">
        <v>551</v>
      </c>
    </row>
    <row r="15" spans="1:66">
      <c r="C15" s="45" t="s">
        <v>21</v>
      </c>
      <c r="D15" s="92"/>
      <c r="E15" s="92"/>
      <c r="F15" s="92"/>
      <c r="G15" s="20" t="str">
        <f t="shared" si="0"/>
        <v/>
      </c>
      <c r="H15" s="1" t="str">
        <f ca="1">IF(D15="","",COUNTA(OFFSET('Survey Data'!$A$1,0,Configuration!J15-1,100001,1)))</f>
        <v/>
      </c>
      <c r="I15" s="51">
        <f t="shared" si="2"/>
        <v>0</v>
      </c>
      <c r="J15" s="1" t="str">
        <f>IFERROR(INDEX(Dictionary!$BC:$BE,MATCH(Configuration!D15,Dictionary!$BC:$BC,0),3),"")</f>
        <v/>
      </c>
      <c r="K15" t="str">
        <f>IF(AND(Configuration!$F15="Number",D15&lt;&gt;""),COUNT(Data!M:M)+1=COUNTA(Data!M:M),"")</f>
        <v/>
      </c>
      <c r="L15">
        <f t="shared" si="1"/>
        <v>0</v>
      </c>
      <c r="N15" t="s">
        <v>174</v>
      </c>
      <c r="P15" s="94" t="s">
        <v>5557</v>
      </c>
      <c r="Q15" s="94" t="s">
        <v>5558</v>
      </c>
      <c r="R15" s="94" t="s">
        <v>101</v>
      </c>
      <c r="S15" s="130"/>
      <c r="Z15" s="20" t="s">
        <v>3488</v>
      </c>
      <c r="AE15" s="20" t="s">
        <v>529</v>
      </c>
    </row>
    <row r="16" spans="1:66">
      <c r="C16" s="45" t="s">
        <v>22</v>
      </c>
      <c r="D16" s="92"/>
      <c r="E16" s="92"/>
      <c r="F16" s="92"/>
      <c r="G16" s="20" t="str">
        <f t="shared" si="0"/>
        <v/>
      </c>
      <c r="H16" s="1" t="str">
        <f ca="1">IF(D16="","",COUNTA(OFFSET('Survey Data'!$A$1,0,Configuration!J16-1,100001,1)))</f>
        <v/>
      </c>
      <c r="I16" s="51">
        <f t="shared" si="2"/>
        <v>0</v>
      </c>
      <c r="J16" s="1" t="str">
        <f>IFERROR(INDEX(Dictionary!$BC:$BE,MATCH(Configuration!D16,Dictionary!$BC:$BC,0),3),"")</f>
        <v/>
      </c>
      <c r="K16" t="str">
        <f>IF(AND(Configuration!$F16="Number",D16&lt;&gt;""),COUNT(Data!N:N)+1=COUNTA(Data!N:N),"")</f>
        <v/>
      </c>
      <c r="L16">
        <f t="shared" si="1"/>
        <v>0</v>
      </c>
      <c r="N16" t="s">
        <v>154</v>
      </c>
      <c r="P16" s="94" t="s">
        <v>174</v>
      </c>
      <c r="Q16" s="94" t="s">
        <v>625</v>
      </c>
      <c r="R16" s="94" t="s">
        <v>93</v>
      </c>
      <c r="S16" s="130"/>
      <c r="AE16" s="20" t="s">
        <v>548</v>
      </c>
    </row>
    <row r="17" spans="2:31">
      <c r="C17" s="45" t="s">
        <v>23</v>
      </c>
      <c r="D17" s="92"/>
      <c r="E17" s="92"/>
      <c r="F17" s="92"/>
      <c r="G17" s="20" t="str">
        <f t="shared" si="0"/>
        <v/>
      </c>
      <c r="H17" s="1" t="str">
        <f ca="1">IF(D17="","",COUNTA(OFFSET('Survey Data'!$A$1,0,Configuration!J17-1,100001,1)))</f>
        <v/>
      </c>
      <c r="I17" s="51">
        <f t="shared" si="2"/>
        <v>0</v>
      </c>
      <c r="J17" s="1" t="str">
        <f>IFERROR(INDEX(Dictionary!$BC:$BE,MATCH(Configuration!D17,Dictionary!$BC:$BC,0),3),"")</f>
        <v/>
      </c>
      <c r="K17" t="str">
        <f>IF(AND(Configuration!$F17="Number",D17&lt;&gt;""),COUNT(Data!O:O)+1=COUNTA(Data!O:O),"")</f>
        <v/>
      </c>
      <c r="L17">
        <f t="shared" si="1"/>
        <v>0</v>
      </c>
      <c r="N17" t="s">
        <v>178</v>
      </c>
      <c r="P17" s="94" t="s">
        <v>154</v>
      </c>
      <c r="Q17" s="94" t="s">
        <v>468</v>
      </c>
      <c r="R17" s="94" t="s">
        <v>101</v>
      </c>
      <c r="S17" s="130" t="s">
        <v>613</v>
      </c>
      <c r="AE17" s="20" t="s">
        <v>507</v>
      </c>
    </row>
    <row r="18" spans="2:31">
      <c r="C18" s="45" t="s">
        <v>130</v>
      </c>
      <c r="D18" s="92" t="s">
        <v>4012</v>
      </c>
      <c r="E18" s="54" t="s">
        <v>7</v>
      </c>
      <c r="F18" s="45" t="s">
        <v>73</v>
      </c>
      <c r="G18" s="20">
        <f t="shared" si="0"/>
        <v>0</v>
      </c>
      <c r="H18" s="1">
        <f ca="1">IF(D18="","",COUNTA(OFFSET('Survey Data'!$A$1,0,Configuration!J18-1,100001,1)))</f>
        <v>8179</v>
      </c>
      <c r="I18" s="52">
        <f t="shared" si="2"/>
        <v>0</v>
      </c>
      <c r="J18" s="1">
        <f>IFERROR(INDEX(Dictionary!$BC:$BE,MATCH(Configuration!D18,Dictionary!$BC:$BC,0),3),"")</f>
        <v>1</v>
      </c>
      <c r="L18">
        <f t="shared" si="1"/>
        <v>0</v>
      </c>
      <c r="N18" t="s">
        <v>167</v>
      </c>
      <c r="P18" s="94" t="s">
        <v>178</v>
      </c>
      <c r="Q18" s="94" t="s">
        <v>619</v>
      </c>
      <c r="R18" s="94" t="s">
        <v>92</v>
      </c>
      <c r="S18" s="130"/>
      <c r="AE18" s="20" t="s">
        <v>549</v>
      </c>
    </row>
    <row r="19" spans="2:31">
      <c r="I19" s="48">
        <f>SUM(I3:I18)</f>
        <v>0</v>
      </c>
      <c r="L19" s="16">
        <f>SUM(L4:L18)</f>
        <v>0</v>
      </c>
      <c r="N19" t="s">
        <v>5560</v>
      </c>
      <c r="P19" s="94" t="s">
        <v>167</v>
      </c>
      <c r="Q19" s="94" t="s">
        <v>2827</v>
      </c>
      <c r="R19" s="94" t="s">
        <v>92</v>
      </c>
      <c r="S19" s="130"/>
      <c r="AE19" s="20" t="s">
        <v>655</v>
      </c>
    </row>
    <row r="20" spans="2:31">
      <c r="G20" s="16" t="s">
        <v>82</v>
      </c>
      <c r="H20" s="47" t="s">
        <v>81</v>
      </c>
      <c r="N20" t="s">
        <v>157</v>
      </c>
      <c r="P20" s="94" t="s">
        <v>5560</v>
      </c>
      <c r="Q20" s="94" t="s">
        <v>5561</v>
      </c>
      <c r="R20" s="94" t="s">
        <v>93</v>
      </c>
      <c r="S20" s="130"/>
      <c r="AE20" s="20" t="s">
        <v>2098</v>
      </c>
    </row>
    <row r="21" spans="2:31">
      <c r="G21" s="16" t="s">
        <v>687</v>
      </c>
      <c r="H21" s="47" t="s">
        <v>688</v>
      </c>
      <c r="N21" t="s">
        <v>3</v>
      </c>
      <c r="P21" s="94" t="s">
        <v>157</v>
      </c>
      <c r="Q21" s="94" t="s">
        <v>157</v>
      </c>
      <c r="R21" s="94" t="s">
        <v>93</v>
      </c>
      <c r="S21" s="130"/>
      <c r="AE21" s="20" t="s">
        <v>2698</v>
      </c>
    </row>
    <row r="22" spans="2:31">
      <c r="B22" s="12" t="s">
        <v>145</v>
      </c>
      <c r="G22" s="16" t="s">
        <v>59</v>
      </c>
      <c r="H22" s="16">
        <v>0</v>
      </c>
      <c r="N22" t="s">
        <v>160</v>
      </c>
      <c r="P22" s="94" t="s">
        <v>3</v>
      </c>
      <c r="Q22" s="94" t="s">
        <v>629</v>
      </c>
      <c r="R22" s="94" t="s">
        <v>92</v>
      </c>
      <c r="S22" s="130"/>
      <c r="AE22" s="20" t="s">
        <v>2097</v>
      </c>
    </row>
    <row r="23" spans="2:31">
      <c r="D23" s="53" t="s">
        <v>143</v>
      </c>
      <c r="E23" s="53" t="s">
        <v>144</v>
      </c>
      <c r="G23" s="16" t="s">
        <v>69</v>
      </c>
      <c r="H23" s="16"/>
      <c r="N23" t="s">
        <v>3554</v>
      </c>
      <c r="P23" s="94" t="s">
        <v>160</v>
      </c>
      <c r="Q23" s="94" t="s">
        <v>634</v>
      </c>
      <c r="R23" s="94" t="s">
        <v>92</v>
      </c>
      <c r="S23" s="130"/>
      <c r="AE23" s="20" t="s">
        <v>2093</v>
      </c>
    </row>
    <row r="24" spans="2:31">
      <c r="D24" s="154" t="str">
        <f>IF(Dictionary!BJ2="","",Dictionary!BJ2)</f>
        <v>Yes</v>
      </c>
      <c r="E24" s="16" t="s">
        <v>51</v>
      </c>
      <c r="G24" s="16" t="s">
        <v>73</v>
      </c>
      <c r="H24" s="16"/>
      <c r="N24" t="s">
        <v>150</v>
      </c>
      <c r="P24" s="94" t="s">
        <v>3554</v>
      </c>
      <c r="Q24" s="94" t="s">
        <v>3555</v>
      </c>
      <c r="R24" s="94" t="s">
        <v>93</v>
      </c>
      <c r="S24" s="130"/>
      <c r="AE24" s="20" t="s">
        <v>2141</v>
      </c>
    </row>
    <row r="25" spans="2:31">
      <c r="D25" s="154" t="str">
        <f>IF(Dictionary!BJ3="","",Dictionary!BJ3)</f>
        <v>No</v>
      </c>
      <c r="E25" s="16" t="s">
        <v>56</v>
      </c>
      <c r="I25" s="1" t="s">
        <v>147</v>
      </c>
      <c r="J25" t="s">
        <v>2090</v>
      </c>
      <c r="N25" t="s">
        <v>2700</v>
      </c>
      <c r="P25" s="94" t="s">
        <v>150</v>
      </c>
      <c r="Q25" s="94" t="s">
        <v>620</v>
      </c>
      <c r="R25" s="94" t="s">
        <v>93</v>
      </c>
      <c r="S25" s="130" t="s">
        <v>613</v>
      </c>
      <c r="AE25" s="20" t="s">
        <v>3127</v>
      </c>
    </row>
    <row r="26" spans="2:31">
      <c r="D26" s="154">
        <f>IF(Dictionary!BJ4="","",Dictionary!BJ4)</f>
        <v>1</v>
      </c>
      <c r="E26" s="93" t="s">
        <v>56</v>
      </c>
      <c r="H26" s="55" t="s">
        <v>57</v>
      </c>
      <c r="I26" s="50"/>
      <c r="J26">
        <f>IF(COUNTA(D26:E26)=2,0,IF(AND(D26="",E26=""),0,1))</f>
        <v>0</v>
      </c>
      <c r="N26" t="s">
        <v>165</v>
      </c>
      <c r="P26" s="94" t="s">
        <v>2700</v>
      </c>
      <c r="Q26" s="94" t="s">
        <v>2701</v>
      </c>
      <c r="R26" s="94" t="s">
        <v>101</v>
      </c>
      <c r="S26" s="130"/>
      <c r="AE26" s="20" t="s">
        <v>3132</v>
      </c>
    </row>
    <row r="27" spans="2:31">
      <c r="D27" s="154">
        <f>IF(Dictionary!BJ5="","",Dictionary!BJ5)</f>
        <v>3</v>
      </c>
      <c r="E27" s="93" t="s">
        <v>56</v>
      </c>
      <c r="H27" s="55" t="s">
        <v>60</v>
      </c>
      <c r="I27" s="50"/>
      <c r="J27">
        <f t="shared" ref="J27:J35" si="3">IF(COUNTA(D27:E27)=2,0,IF(AND(D27="",E27=""),0,1))</f>
        <v>0</v>
      </c>
      <c r="N27" t="s">
        <v>529</v>
      </c>
      <c r="P27" s="94" t="s">
        <v>165</v>
      </c>
      <c r="Q27" s="94" t="s">
        <v>628</v>
      </c>
      <c r="R27" s="94" t="s">
        <v>101</v>
      </c>
      <c r="S27" s="130"/>
      <c r="AE27" s="20" t="s">
        <v>2467</v>
      </c>
    </row>
    <row r="28" spans="2:31">
      <c r="D28" s="154">
        <f>IF(Dictionary!BJ6="","",Dictionary!BJ6)</f>
        <v>2</v>
      </c>
      <c r="E28" s="93" t="s">
        <v>56</v>
      </c>
      <c r="H28" s="55" t="s">
        <v>61</v>
      </c>
      <c r="I28" s="51"/>
      <c r="J28">
        <f t="shared" si="3"/>
        <v>0</v>
      </c>
      <c r="N28" t="s">
        <v>2097</v>
      </c>
      <c r="P28" s="94" t="s">
        <v>529</v>
      </c>
      <c r="Q28" s="94" t="s">
        <v>530</v>
      </c>
      <c r="R28" s="94" t="s">
        <v>93</v>
      </c>
      <c r="S28" s="130"/>
      <c r="AE28" s="20" t="s">
        <v>3380</v>
      </c>
    </row>
    <row r="29" spans="2:31">
      <c r="D29" s="154">
        <f>IF(Dictionary!BJ7="","",Dictionary!BJ7)</f>
        <v>4</v>
      </c>
      <c r="E29" s="93" t="s">
        <v>51</v>
      </c>
      <c r="H29" s="55" t="s">
        <v>62</v>
      </c>
      <c r="I29" s="51"/>
      <c r="J29">
        <f t="shared" si="3"/>
        <v>0</v>
      </c>
      <c r="N29" t="s">
        <v>2095</v>
      </c>
      <c r="P29" s="94" t="s">
        <v>2097</v>
      </c>
      <c r="Q29" s="94" t="s">
        <v>2100</v>
      </c>
      <c r="R29" s="94" t="s">
        <v>93</v>
      </c>
      <c r="S29" s="130"/>
      <c r="AE29" s="20" t="s">
        <v>3473</v>
      </c>
    </row>
    <row r="30" spans="2:31">
      <c r="D30" s="154">
        <f>IF(Dictionary!BJ8="","",Dictionary!BJ8)</f>
        <v>5</v>
      </c>
      <c r="E30" s="93" t="s">
        <v>51</v>
      </c>
      <c r="H30" s="55" t="s">
        <v>63</v>
      </c>
      <c r="I30" s="51">
        <f>IF(COUNTA(E7:F7)=2,0,IF(COUNTA(E7:F7)=0,0,1))</f>
        <v>0</v>
      </c>
      <c r="J30">
        <f t="shared" si="3"/>
        <v>0</v>
      </c>
      <c r="N30" t="s">
        <v>5562</v>
      </c>
      <c r="P30" s="94" t="s">
        <v>2095</v>
      </c>
      <c r="Q30" s="94" t="s">
        <v>2096</v>
      </c>
      <c r="R30" s="94" t="s">
        <v>92</v>
      </c>
      <c r="S30" s="130"/>
      <c r="AE30" s="20" t="s">
        <v>3483</v>
      </c>
    </row>
    <row r="31" spans="2:31">
      <c r="D31" s="154" t="str">
        <f>IF(Dictionary!BJ9="","",Dictionary!BJ9)</f>
        <v/>
      </c>
      <c r="E31" s="93" t="s">
        <v>56</v>
      </c>
      <c r="H31" s="55" t="s">
        <v>64</v>
      </c>
      <c r="I31" s="51">
        <f t="shared" ref="I31:I40" si="4">IF(COUNTA(E8:F8)=2,0,IF(COUNTA(E8:F8)=0,0,1))</f>
        <v>0</v>
      </c>
      <c r="J31">
        <f t="shared" si="3"/>
        <v>0</v>
      </c>
      <c r="N31" t="s">
        <v>3473</v>
      </c>
      <c r="P31" s="94" t="s">
        <v>5562</v>
      </c>
      <c r="Q31" s="94" t="s">
        <v>5559</v>
      </c>
      <c r="R31" s="94" t="s">
        <v>93</v>
      </c>
      <c r="S31" s="130"/>
      <c r="AE31" s="20" t="s">
        <v>3537</v>
      </c>
    </row>
    <row r="32" spans="2:31">
      <c r="D32" s="154" t="str">
        <f>IF(Dictionary!BJ10="","",Dictionary!BJ10)</f>
        <v/>
      </c>
      <c r="E32" s="93"/>
      <c r="H32" s="55" t="s">
        <v>65</v>
      </c>
      <c r="I32" s="51">
        <f t="shared" si="4"/>
        <v>0</v>
      </c>
      <c r="J32">
        <f t="shared" si="3"/>
        <v>0</v>
      </c>
      <c r="N32" t="s">
        <v>3380</v>
      </c>
      <c r="P32" s="94" t="s">
        <v>3473</v>
      </c>
      <c r="Q32" s="94" t="s">
        <v>3474</v>
      </c>
      <c r="R32" s="94" t="s">
        <v>93</v>
      </c>
      <c r="S32" s="130"/>
      <c r="AE32" s="20" t="s">
        <v>3718</v>
      </c>
    </row>
    <row r="33" spans="4:31">
      <c r="D33" s="154" t="str">
        <f>IF(Dictionary!BJ11="","",Dictionary!BJ11)</f>
        <v/>
      </c>
      <c r="E33" s="93"/>
      <c r="H33" s="55" t="s">
        <v>66</v>
      </c>
      <c r="I33" s="51">
        <f t="shared" si="4"/>
        <v>0</v>
      </c>
      <c r="J33">
        <f t="shared" si="3"/>
        <v>0</v>
      </c>
      <c r="N33" t="s">
        <v>2093</v>
      </c>
      <c r="P33" s="94" t="s">
        <v>3380</v>
      </c>
      <c r="Q33" s="94" t="s">
        <v>3381</v>
      </c>
      <c r="R33" s="94" t="s">
        <v>93</v>
      </c>
      <c r="S33" s="130"/>
      <c r="AE33" s="20" t="s">
        <v>3554</v>
      </c>
    </row>
    <row r="34" spans="4:31">
      <c r="D34" s="154" t="str">
        <f>IF(Dictionary!BJ12="","",Dictionary!BJ12)</f>
        <v/>
      </c>
      <c r="E34" s="93"/>
      <c r="H34" s="55" t="s">
        <v>67</v>
      </c>
      <c r="I34" s="51">
        <f t="shared" si="4"/>
        <v>0</v>
      </c>
      <c r="J34">
        <f t="shared" si="3"/>
        <v>0</v>
      </c>
      <c r="N34" t="s">
        <v>671</v>
      </c>
      <c r="P34" s="94" t="s">
        <v>2093</v>
      </c>
      <c r="Q34" s="94" t="s">
        <v>2094</v>
      </c>
      <c r="R34" s="94" t="s">
        <v>93</v>
      </c>
      <c r="S34" s="130"/>
      <c r="AE34" s="20" t="s">
        <v>5364</v>
      </c>
    </row>
    <row r="35" spans="4:31">
      <c r="D35" s="154" t="str">
        <f>IF(Dictionary!BJ13="","",Dictionary!BJ13)</f>
        <v/>
      </c>
      <c r="E35" s="93"/>
      <c r="H35" s="55" t="s">
        <v>68</v>
      </c>
      <c r="I35" s="51">
        <f t="shared" si="4"/>
        <v>0</v>
      </c>
      <c r="J35">
        <f t="shared" si="3"/>
        <v>0</v>
      </c>
      <c r="N35" t="s">
        <v>166</v>
      </c>
      <c r="P35" s="94" t="s">
        <v>671</v>
      </c>
      <c r="Q35" s="94" t="s">
        <v>3134</v>
      </c>
      <c r="R35" s="94" t="s">
        <v>101</v>
      </c>
      <c r="S35" s="130"/>
      <c r="AE35" s="20" t="s">
        <v>5669</v>
      </c>
    </row>
    <row r="36" spans="4:31">
      <c r="H36" s="55" t="s">
        <v>5</v>
      </c>
      <c r="I36" s="51">
        <f t="shared" si="4"/>
        <v>0</v>
      </c>
      <c r="N36" t="s">
        <v>548</v>
      </c>
      <c r="P36" s="94" t="s">
        <v>166</v>
      </c>
      <c r="Q36" s="94" t="s">
        <v>630</v>
      </c>
      <c r="R36" s="94" t="s">
        <v>93</v>
      </c>
      <c r="S36" s="130"/>
      <c r="AE36" s="20" t="s">
        <v>5560</v>
      </c>
    </row>
    <row r="37" spans="4:31">
      <c r="H37" s="55" t="s">
        <v>6</v>
      </c>
      <c r="I37" s="51">
        <f t="shared" si="4"/>
        <v>0</v>
      </c>
      <c r="N37" t="s">
        <v>168</v>
      </c>
      <c r="P37" s="94" t="s">
        <v>548</v>
      </c>
      <c r="Q37" s="94" t="s">
        <v>685</v>
      </c>
      <c r="R37" s="94" t="s">
        <v>93</v>
      </c>
      <c r="S37" s="130"/>
      <c r="AE37" s="20" t="s">
        <v>5562</v>
      </c>
    </row>
    <row r="38" spans="4:31">
      <c r="H38" s="55" t="s">
        <v>21</v>
      </c>
      <c r="I38" s="51">
        <f t="shared" si="4"/>
        <v>0</v>
      </c>
      <c r="N38" t="s">
        <v>155</v>
      </c>
      <c r="P38" s="94" t="s">
        <v>168</v>
      </c>
      <c r="Q38" s="94" t="s">
        <v>471</v>
      </c>
      <c r="R38" s="94" t="s">
        <v>93</v>
      </c>
      <c r="S38" s="130"/>
    </row>
    <row r="39" spans="4:31">
      <c r="H39" s="55" t="s">
        <v>22</v>
      </c>
      <c r="I39" s="51">
        <f t="shared" si="4"/>
        <v>0</v>
      </c>
      <c r="N39" t="s">
        <v>3157</v>
      </c>
      <c r="P39" s="94" t="s">
        <v>155</v>
      </c>
      <c r="Q39" s="94" t="s">
        <v>621</v>
      </c>
      <c r="R39" s="94" t="s">
        <v>93</v>
      </c>
      <c r="S39" s="130"/>
    </row>
    <row r="40" spans="4:31">
      <c r="H40" s="55" t="s">
        <v>23</v>
      </c>
      <c r="I40" s="51">
        <f t="shared" si="4"/>
        <v>0</v>
      </c>
      <c r="N40" t="s">
        <v>3488</v>
      </c>
      <c r="P40" s="94" t="s">
        <v>3157</v>
      </c>
      <c r="Q40" s="94" t="s">
        <v>3158</v>
      </c>
      <c r="R40" s="94" t="s">
        <v>92</v>
      </c>
      <c r="S40" s="130"/>
    </row>
    <row r="41" spans="4:31">
      <c r="H41" s="55" t="s">
        <v>130</v>
      </c>
      <c r="I41" s="52">
        <v>0</v>
      </c>
      <c r="N41" t="s">
        <v>3483</v>
      </c>
      <c r="P41" s="94" t="s">
        <v>3488</v>
      </c>
      <c r="Q41" s="94" t="s">
        <v>2828</v>
      </c>
      <c r="R41" s="94" t="s">
        <v>92</v>
      </c>
      <c r="S41" s="130"/>
    </row>
    <row r="42" spans="4:31">
      <c r="I42" s="48">
        <f>SUM(I26:I41)</f>
        <v>0</v>
      </c>
      <c r="J42">
        <f>SUM(J26:J35)</f>
        <v>0</v>
      </c>
      <c r="N42" t="s">
        <v>159</v>
      </c>
      <c r="P42" s="94" t="s">
        <v>3483</v>
      </c>
      <c r="Q42" s="94" t="s">
        <v>3484</v>
      </c>
      <c r="R42" s="94" t="s">
        <v>93</v>
      </c>
      <c r="S42" s="130"/>
    </row>
    <row r="43" spans="4:31">
      <c r="N43" t="s">
        <v>2141</v>
      </c>
      <c r="P43" s="94" t="s">
        <v>159</v>
      </c>
      <c r="Q43" s="94" t="s">
        <v>35</v>
      </c>
      <c r="R43" s="94" t="s">
        <v>101</v>
      </c>
      <c r="S43" s="130"/>
    </row>
    <row r="44" spans="4:31">
      <c r="N44" t="s">
        <v>3537</v>
      </c>
      <c r="P44" s="94" t="s">
        <v>2141</v>
      </c>
      <c r="Q44" s="94" t="s">
        <v>2142</v>
      </c>
      <c r="R44" s="94" t="s">
        <v>93</v>
      </c>
      <c r="S44" s="130"/>
    </row>
    <row r="45" spans="4:31">
      <c r="N45" t="s">
        <v>3123</v>
      </c>
      <c r="P45" s="94" t="s">
        <v>3537</v>
      </c>
      <c r="Q45" s="94" t="s">
        <v>3538</v>
      </c>
      <c r="R45" s="94" t="s">
        <v>93</v>
      </c>
      <c r="S45" s="130"/>
    </row>
    <row r="46" spans="4:31">
      <c r="N46" t="s">
        <v>5635</v>
      </c>
      <c r="P46" s="94" t="s">
        <v>3123</v>
      </c>
      <c r="Q46" s="94" t="s">
        <v>3135</v>
      </c>
      <c r="R46" s="94" t="s">
        <v>92</v>
      </c>
      <c r="S46" s="130"/>
    </row>
    <row r="47" spans="4:31">
      <c r="N47" t="s">
        <v>3362</v>
      </c>
      <c r="P47" s="94" t="s">
        <v>5635</v>
      </c>
      <c r="Q47" s="94" t="s">
        <v>5636</v>
      </c>
      <c r="R47" s="94" t="s">
        <v>101</v>
      </c>
      <c r="S47" s="130"/>
    </row>
    <row r="48" spans="4:31">
      <c r="N48" t="s">
        <v>153</v>
      </c>
      <c r="P48" s="94" t="s">
        <v>3362</v>
      </c>
      <c r="Q48" s="94" t="s">
        <v>3363</v>
      </c>
      <c r="R48" s="94" t="s">
        <v>92</v>
      </c>
      <c r="S48" s="130"/>
    </row>
    <row r="49" spans="14:19">
      <c r="N49" t="s">
        <v>3127</v>
      </c>
      <c r="P49" s="94" t="s">
        <v>153</v>
      </c>
      <c r="Q49" s="94" t="s">
        <v>3720</v>
      </c>
      <c r="R49" s="94" t="s">
        <v>93</v>
      </c>
      <c r="S49" s="130"/>
    </row>
    <row r="50" spans="14:19">
      <c r="N50" t="s">
        <v>507</v>
      </c>
      <c r="P50" s="94" t="s">
        <v>3541</v>
      </c>
      <c r="Q50" s="94" t="s">
        <v>3542</v>
      </c>
      <c r="R50" s="94" t="s">
        <v>92</v>
      </c>
      <c r="S50" s="130"/>
    </row>
    <row r="51" spans="14:19">
      <c r="N51" t="s">
        <v>549</v>
      </c>
      <c r="P51" s="94" t="s">
        <v>3127</v>
      </c>
      <c r="Q51" s="94" t="s">
        <v>3133</v>
      </c>
      <c r="R51" s="94" t="s">
        <v>93</v>
      </c>
      <c r="S51" s="130"/>
    </row>
    <row r="52" spans="14:19">
      <c r="N52" t="s">
        <v>164</v>
      </c>
      <c r="P52" s="94" t="s">
        <v>507</v>
      </c>
      <c r="Q52" s="94" t="s">
        <v>815</v>
      </c>
      <c r="R52" s="94" t="s">
        <v>93</v>
      </c>
      <c r="S52" s="130"/>
    </row>
    <row r="53" spans="14:19">
      <c r="N53" t="s">
        <v>3132</v>
      </c>
      <c r="P53" s="94" t="s">
        <v>549</v>
      </c>
      <c r="Q53" s="94" t="s">
        <v>550</v>
      </c>
      <c r="R53" s="94" t="s">
        <v>93</v>
      </c>
      <c r="S53" s="130"/>
    </row>
    <row r="54" spans="14:19">
      <c r="N54" t="s">
        <v>162</v>
      </c>
      <c r="P54" s="94" t="s">
        <v>164</v>
      </c>
      <c r="Q54" s="94" t="s">
        <v>633</v>
      </c>
      <c r="R54" s="94" t="s">
        <v>101</v>
      </c>
      <c r="S54" s="130"/>
    </row>
    <row r="55" spans="14:19">
      <c r="N55" t="s">
        <v>655</v>
      </c>
      <c r="P55" s="94" t="s">
        <v>3132</v>
      </c>
      <c r="Q55" s="94" t="s">
        <v>3136</v>
      </c>
      <c r="R55" s="94" t="s">
        <v>93</v>
      </c>
      <c r="S55" s="130"/>
    </row>
    <row r="56" spans="14:19">
      <c r="N56" t="s">
        <v>2467</v>
      </c>
      <c r="P56" s="94" t="s">
        <v>162</v>
      </c>
      <c r="Q56" s="94" t="s">
        <v>3556</v>
      </c>
      <c r="R56" s="94" t="s">
        <v>92</v>
      </c>
      <c r="S56" s="130"/>
    </row>
    <row r="57" spans="14:19">
      <c r="N57" t="s">
        <v>193</v>
      </c>
      <c r="P57" s="94" t="s">
        <v>655</v>
      </c>
      <c r="Q57" s="94" t="s">
        <v>656</v>
      </c>
      <c r="R57" s="94" t="s">
        <v>93</v>
      </c>
      <c r="S57" s="130"/>
    </row>
    <row r="58" spans="14:19">
      <c r="N58" s="49" t="s">
        <v>473</v>
      </c>
      <c r="P58" s="94" t="s">
        <v>2467</v>
      </c>
      <c r="Q58" s="94" t="s">
        <v>3543</v>
      </c>
      <c r="R58" s="94" t="s">
        <v>93</v>
      </c>
      <c r="S58" s="130"/>
    </row>
    <row r="59" spans="14:19">
      <c r="N59" s="49" t="s">
        <v>86</v>
      </c>
      <c r="P59" s="94" t="s">
        <v>193</v>
      </c>
      <c r="Q59" s="94" t="s">
        <v>623</v>
      </c>
      <c r="R59" s="94" t="s">
        <v>93</v>
      </c>
      <c r="S59" s="130"/>
    </row>
    <row r="60" spans="14:19">
      <c r="P60" s="94"/>
      <c r="Q60" s="94"/>
      <c r="R60" s="94"/>
      <c r="S60" s="130"/>
    </row>
    <row r="61" spans="14:19">
      <c r="P61" s="94"/>
      <c r="Q61" s="94"/>
      <c r="R61" s="94"/>
      <c r="S61" s="130"/>
    </row>
    <row r="62" spans="14:19">
      <c r="P62" s="94"/>
      <c r="Q62" s="94"/>
      <c r="R62" s="94"/>
      <c r="S62" s="130"/>
    </row>
    <row r="63" spans="14:19">
      <c r="P63" s="94"/>
      <c r="Q63" s="94"/>
      <c r="R63" s="94"/>
      <c r="S63" s="130"/>
    </row>
    <row r="64" spans="14:19">
      <c r="P64" s="94"/>
      <c r="Q64" s="94"/>
      <c r="R64" s="94"/>
      <c r="S64" s="130"/>
    </row>
    <row r="65" spans="16:19">
      <c r="P65" s="94"/>
      <c r="Q65" s="94"/>
      <c r="R65" s="94"/>
      <c r="S65" s="130"/>
    </row>
    <row r="66" spans="16:19">
      <c r="P66" s="94"/>
      <c r="Q66" s="94"/>
      <c r="R66" s="94"/>
      <c r="S66" s="130"/>
    </row>
    <row r="67" spans="16:19">
      <c r="P67" s="94"/>
      <c r="Q67" s="94"/>
      <c r="R67" s="94"/>
      <c r="S67" s="130"/>
    </row>
    <row r="68" spans="16:19">
      <c r="P68" s="94"/>
      <c r="Q68" s="94"/>
      <c r="R68" s="94"/>
      <c r="S68" s="130"/>
    </row>
    <row r="69" spans="16:19">
      <c r="P69" s="94"/>
      <c r="Q69" s="94"/>
      <c r="R69" s="94"/>
      <c r="S69" s="130"/>
    </row>
    <row r="70" spans="16:19">
      <c r="P70" s="94"/>
      <c r="Q70" s="94"/>
      <c r="R70" s="94"/>
      <c r="S70" s="130"/>
    </row>
    <row r="71" spans="16:19">
      <c r="P71" s="94"/>
      <c r="Q71" s="94"/>
      <c r="R71" s="94"/>
      <c r="S71" s="130"/>
    </row>
    <row r="72" spans="16:19">
      <c r="P72" s="94"/>
      <c r="Q72" s="94"/>
      <c r="R72" s="94"/>
      <c r="S72" s="130"/>
    </row>
    <row r="73" spans="16:19">
      <c r="P73" s="94"/>
      <c r="Q73" s="94"/>
      <c r="R73" s="94"/>
      <c r="S73" s="130"/>
    </row>
    <row r="74" spans="16:19">
      <c r="P74" s="94"/>
      <c r="Q74" s="94"/>
      <c r="R74" s="94"/>
      <c r="S74" s="130"/>
    </row>
    <row r="75" spans="16:19">
      <c r="P75" s="94"/>
      <c r="Q75" s="94"/>
      <c r="R75" s="94"/>
      <c r="S75" s="130"/>
    </row>
    <row r="76" spans="16:19">
      <c r="P76" s="94"/>
      <c r="Q76" s="94"/>
      <c r="R76" s="94"/>
      <c r="S76" s="130"/>
    </row>
    <row r="77" spans="16:19">
      <c r="P77" s="94"/>
      <c r="Q77" s="94"/>
      <c r="R77" s="94"/>
      <c r="S77" s="130"/>
    </row>
    <row r="78" spans="16:19">
      <c r="P78" s="94"/>
      <c r="Q78" s="94"/>
      <c r="R78" s="94"/>
      <c r="S78" s="130"/>
    </row>
    <row r="79" spans="16:19">
      <c r="P79" s="94"/>
      <c r="Q79" s="94"/>
      <c r="R79" s="94"/>
      <c r="S79" s="130"/>
    </row>
    <row r="80" spans="16:19">
      <c r="P80" s="94"/>
      <c r="Q80" s="94"/>
      <c r="R80" s="94"/>
      <c r="S80" s="130"/>
    </row>
    <row r="81" spans="16:19">
      <c r="P81" s="94"/>
      <c r="Q81" s="94"/>
      <c r="R81" s="94"/>
      <c r="S81" s="130"/>
    </row>
    <row r="82" spans="16:19">
      <c r="P82" s="94"/>
      <c r="Q82" s="94"/>
      <c r="R82" s="94"/>
      <c r="S82" s="130"/>
    </row>
    <row r="83" spans="16:19">
      <c r="P83" s="94"/>
      <c r="Q83" s="94"/>
      <c r="R83" s="94"/>
      <c r="S83" s="130"/>
    </row>
    <row r="84" spans="16:19">
      <c r="P84" s="94"/>
      <c r="Q84" s="94"/>
      <c r="R84" s="94"/>
      <c r="S84" s="130"/>
    </row>
    <row r="85" spans="16:19">
      <c r="P85" s="94"/>
      <c r="Q85" s="94"/>
      <c r="R85" s="94"/>
      <c r="S85" s="130"/>
    </row>
    <row r="86" spans="16:19">
      <c r="P86" s="94"/>
      <c r="Q86" s="94"/>
      <c r="R86" s="94"/>
      <c r="S86" s="130"/>
    </row>
    <row r="87" spans="16:19">
      <c r="P87" s="94"/>
      <c r="Q87" s="94"/>
      <c r="R87" s="94"/>
      <c r="S87" s="130"/>
    </row>
    <row r="88" spans="16:19">
      <c r="P88" s="94"/>
      <c r="Q88" s="94"/>
      <c r="R88" s="94"/>
      <c r="S88" s="130"/>
    </row>
    <row r="89" spans="16:19">
      <c r="P89" s="94"/>
      <c r="Q89" s="94"/>
      <c r="R89" s="94"/>
      <c r="S89" s="130"/>
    </row>
    <row r="90" spans="16:19">
      <c r="P90" s="94"/>
      <c r="Q90" s="94"/>
      <c r="R90" s="94"/>
      <c r="S90" s="130"/>
    </row>
    <row r="91" spans="16:19">
      <c r="P91" s="94"/>
      <c r="Q91" s="94"/>
      <c r="R91" s="94"/>
      <c r="S91" s="130"/>
    </row>
    <row r="92" spans="16:19">
      <c r="P92" s="94"/>
      <c r="Q92" s="94"/>
      <c r="R92" s="94"/>
      <c r="S92" s="130"/>
    </row>
    <row r="93" spans="16:19">
      <c r="P93" s="94"/>
      <c r="Q93" s="94"/>
      <c r="R93" s="94"/>
      <c r="S93" s="130"/>
    </row>
    <row r="94" spans="16:19">
      <c r="P94" s="94"/>
      <c r="Q94" s="94"/>
      <c r="R94" s="94"/>
      <c r="S94" s="130"/>
    </row>
    <row r="95" spans="16:19">
      <c r="P95" s="94"/>
      <c r="Q95" s="94"/>
      <c r="R95" s="94"/>
      <c r="S95" s="130"/>
    </row>
    <row r="96" spans="16:19">
      <c r="P96" s="94"/>
      <c r="Q96" s="94"/>
      <c r="R96" s="94"/>
      <c r="S96" s="130"/>
    </row>
    <row r="97" spans="16:19">
      <c r="P97" s="94"/>
      <c r="Q97" s="94"/>
      <c r="R97" s="94"/>
      <c r="S97" s="130"/>
    </row>
    <row r="98" spans="16:19">
      <c r="P98" s="94"/>
      <c r="Q98" s="94"/>
      <c r="R98" s="94"/>
      <c r="S98" s="130"/>
    </row>
    <row r="99" spans="16:19">
      <c r="P99" s="94"/>
      <c r="Q99" s="94"/>
      <c r="R99" s="94"/>
      <c r="S99" s="130"/>
    </row>
    <row r="100" spans="16:19">
      <c r="P100" s="94"/>
      <c r="Q100" s="94"/>
      <c r="R100" s="94"/>
      <c r="S100" s="130"/>
    </row>
    <row r="101" spans="16:19">
      <c r="P101" s="94"/>
      <c r="Q101" s="94"/>
      <c r="R101" s="94"/>
      <c r="S101" s="130"/>
    </row>
    <row r="102" spans="16:19">
      <c r="P102" s="94"/>
      <c r="Q102" s="94"/>
      <c r="R102" s="94"/>
      <c r="S102" s="130"/>
    </row>
    <row r="103" spans="16:19">
      <c r="P103" s="94"/>
      <c r="Q103" s="94"/>
      <c r="R103" s="94"/>
      <c r="S103" s="130"/>
    </row>
  </sheetData>
  <sheetProtection algorithmName="SHA-512" hashValue="nKezBclHzVEhzXr9kPGq0LUlRKRZ/B01+AZqaVOxN9sdaDG8+xcpiCPTOlFmecUSNt21U0i0gMZjkUAY2GP0vw==" saltValue="Pu+UgHE7kBjKBMEQVXqQVg==" spinCount="100000" sheet="1" objects="1" scenarios="1"/>
  <sortState xmlns:xlrd2="http://schemas.microsoft.com/office/spreadsheetml/2017/richdata2" ref="P3:S103">
    <sortCondition ref="P3"/>
  </sortState>
  <dataValidations count="16">
    <dataValidation type="whole" allowBlank="1" showInputMessage="1" showErrorMessage="1" sqref="W3" xr:uid="{00000000-0002-0000-0500-000000000000}">
      <formula1>1</formula1>
      <formula2>11</formula2>
    </dataValidation>
    <dataValidation type="list" allowBlank="1" showInputMessage="1" showErrorMessage="1" sqref="D4:D18" xr:uid="{00000000-0002-0000-0500-000001000000}">
      <formula1>Survey_data_fields</formula1>
    </dataValidation>
    <dataValidation type="whole" allowBlank="1" showInputMessage="1" showErrorMessage="1" sqref="W5" xr:uid="{00000000-0002-0000-0500-000002000000}">
      <formula1>0</formula1>
      <formula2>10</formula2>
    </dataValidation>
    <dataValidation type="list" allowBlank="1" showInputMessage="1" showErrorMessage="1" sqref="S21:S22 S6 S3:S4 S13:S19 S24:S29 S8:S11 S31:S59" xr:uid="{00000000-0002-0000-0500-000003000000}">
      <formula1>"N"</formula1>
    </dataValidation>
    <dataValidation type="list" allowBlank="1" showInputMessage="1" showErrorMessage="1" sqref="F8:F17" xr:uid="{00000000-0002-0000-0500-000004000000}">
      <formula1>$G$20:$G$24</formula1>
    </dataValidation>
    <dataValidation allowBlank="1" showInputMessage="1" showErrorMessage="1" prompt="Auto-generated when data is imported." sqref="E3" xr:uid="{00000000-0002-0000-0500-000005000000}"/>
    <dataValidation type="list" allowBlank="1" showInputMessage="1" showErrorMessage="1" sqref="F7" xr:uid="{00000000-0002-0000-0500-000006000000}">
      <formula1>$G$20:$G$21</formula1>
    </dataValidation>
    <dataValidation type="list" allowBlank="1" showInputMessage="1" showErrorMessage="1" sqref="R3:R13 R15:R59" xr:uid="{00000000-0002-0000-0500-000007000000}">
      <formula1>$AC$6:$AC$8</formula1>
    </dataValidation>
    <dataValidation allowBlank="1" showErrorMessage="1" promptTitle="Note" prompt="The format selected should be the desired format AFTER the data has been imported." sqref="F6" xr:uid="{00000000-0002-0000-0500-000008000000}"/>
    <dataValidation allowBlank="1" showInputMessage="1" showErrorMessage="1" prompt="The format specified will be applied to the field AFTER the data has been imported into the Data tab." sqref="F2" xr:uid="{00000000-0002-0000-0500-000009000000}"/>
    <dataValidation allowBlank="1" showInputMessage="1" showErrorMessage="1" prompt="Required" sqref="E18 E5 E7" xr:uid="{00000000-0002-0000-0500-00000A000000}"/>
    <dataValidation allowBlank="1" showInputMessage="1" showErrorMessage="1" prompt="Specify &quot;N&quot; if you want a category to be excluded from impact calculationss." sqref="S2" xr:uid="{00000000-0002-0000-0500-00000B000000}"/>
    <dataValidation allowBlank="1" showInputMessage="1" showErrorMessage="1" prompt="The actual name of the field in the Survey Data tab." sqref="D2" xr:uid="{00000000-0002-0000-0500-00000C000000}"/>
    <dataValidation allowBlank="1" showInputMessage="1" showErrorMessage="1" prompt="The preferred name for the field._x000a__x000a_Fields in red font are required to be specified." sqref="E2" xr:uid="{00000000-0002-0000-0500-00000D000000}"/>
    <dataValidation type="whole" allowBlank="1" showInputMessage="1" showErrorMessage="1" sqref="W7" xr:uid="{00000000-0002-0000-0500-00000E000000}">
      <formula1>0</formula1>
      <formula2>11</formula2>
    </dataValidation>
    <dataValidation type="list" allowBlank="1" showInputMessage="1" showErrorMessage="1" sqref="E26:E35" xr:uid="{00000000-0002-0000-0500-00000F000000}">
      <formula1>"Yes,No"</formula1>
    </dataValidation>
  </dataValidations>
  <pageMargins left="0.7" right="0.7" top="0.75" bottom="0.75" header="0.3" footer="0.3"/>
  <pageSetup orientation="portrait" verticalDpi="4294967293" r:id="rId4"/>
  <drawing r:id="rId5"/>
  <legacyDrawing r:id="rId6"/>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7" tint="0.39997558519241921"/>
  </sheetPr>
  <dimension ref="B1:AU3021"/>
  <sheetViews>
    <sheetView showGridLines="0" zoomScaleNormal="100" workbookViewId="0">
      <pane ySplit="1" topLeftCell="A113" activePane="bottomLeft" state="frozen"/>
      <selection pane="bottomLeft" activeCell="C127" sqref="C127:D141"/>
    </sheetView>
  </sheetViews>
  <sheetFormatPr defaultColWidth="9.109375" defaultRowHeight="14.4"/>
  <cols>
    <col min="1" max="1" width="7.109375" customWidth="1"/>
    <col min="2" max="2" width="5" hidden="1" customWidth="1"/>
    <col min="3" max="3" width="39.33203125" style="90" bestFit="1" customWidth="1"/>
    <col min="4" max="4" width="12.33203125" style="90" bestFit="1" customWidth="1"/>
    <col min="5" max="5" width="13.5546875" hidden="1" customWidth="1"/>
    <col min="6" max="6" width="14.88671875" hidden="1" customWidth="1"/>
    <col min="7" max="7" width="19.33203125" hidden="1" customWidth="1"/>
    <col min="8" max="8" width="9.5546875" hidden="1" customWidth="1"/>
    <col min="9" max="9" width="8.88671875" hidden="1" customWidth="1"/>
    <col min="10" max="10" width="9.109375" hidden="1" customWidth="1"/>
    <col min="11" max="11" width="5.5546875" hidden="1" customWidth="1"/>
    <col min="12" max="12" width="9.109375" hidden="1" customWidth="1"/>
    <col min="13" max="13" width="9.109375" customWidth="1"/>
    <col min="14" max="14" width="22.44140625" hidden="1" customWidth="1"/>
    <col min="15" max="15" width="41.109375" customWidth="1"/>
    <col min="16" max="16" width="12.33203125" customWidth="1"/>
    <col min="17" max="17" width="8.6640625" hidden="1" customWidth="1"/>
    <col min="18" max="18" width="23.88671875" hidden="1" customWidth="1"/>
    <col min="19" max="19" width="5.5546875" hidden="1" customWidth="1"/>
    <col min="20" max="20" width="2.88671875" hidden="1" customWidth="1"/>
    <col min="21" max="21" width="15.33203125" hidden="1" customWidth="1"/>
    <col min="22" max="22" width="6.5546875" customWidth="1"/>
    <col min="23" max="23" width="21.33203125" customWidth="1"/>
    <col min="24" max="24" width="22" bestFit="1" customWidth="1"/>
    <col min="25" max="25" width="22.44140625" bestFit="1" customWidth="1"/>
    <col min="26" max="26" width="5.5546875" hidden="1" customWidth="1"/>
    <col min="27" max="27" width="9.109375" hidden="1" customWidth="1"/>
    <col min="28" max="28" width="4.5546875" customWidth="1"/>
    <col min="29" max="29" width="26.6640625" customWidth="1"/>
    <col min="30" max="30" width="37.109375" customWidth="1"/>
    <col min="31" max="31" width="26.33203125" hidden="1" customWidth="1"/>
    <col min="32" max="32" width="5.5546875" hidden="1" customWidth="1"/>
    <col min="33" max="33" width="5.44140625" hidden="1" customWidth="1"/>
    <col min="34" max="34" width="4.33203125" hidden="1" customWidth="1"/>
    <col min="35" max="35" width="10.88671875" hidden="1" customWidth="1"/>
    <col min="36" max="36" width="7.6640625" hidden="1" customWidth="1"/>
    <col min="37" max="37" width="9.109375" hidden="1" customWidth="1"/>
    <col min="38" max="38" width="5.88671875" hidden="1" customWidth="1"/>
    <col min="39" max="39" width="16.88671875" hidden="1" customWidth="1"/>
    <col min="40" max="40" width="7.5546875" hidden="1" customWidth="1"/>
    <col min="41" max="41" width="5.88671875" hidden="1" customWidth="1"/>
    <col min="42" max="42" width="22" hidden="1" customWidth="1"/>
    <col min="43" max="43" width="7.5546875" hidden="1" customWidth="1"/>
    <col min="44" max="44" width="5.109375" hidden="1" customWidth="1"/>
    <col min="45" max="45" width="22" hidden="1" customWidth="1"/>
    <col min="46" max="46" width="7.5546875" hidden="1" customWidth="1"/>
    <col min="47" max="47" width="9.109375" hidden="1" customWidth="1"/>
    <col min="48" max="48" width="9.109375" customWidth="1"/>
  </cols>
  <sheetData>
    <row r="1" spans="3:46" s="90" customFormat="1" ht="133.5" customHeight="1">
      <c r="C1" s="133" t="s">
        <v>0</v>
      </c>
      <c r="D1" s="133" t="s">
        <v>1</v>
      </c>
      <c r="E1" s="140" t="s">
        <v>640</v>
      </c>
      <c r="F1" s="136" t="s">
        <v>47</v>
      </c>
      <c r="G1" s="137"/>
      <c r="K1" s="136" t="s">
        <v>43</v>
      </c>
      <c r="O1" s="133" t="s">
        <v>0</v>
      </c>
      <c r="P1" s="133" t="s">
        <v>1</v>
      </c>
      <c r="Q1" s="133"/>
      <c r="R1" s="133"/>
      <c r="S1" s="136" t="s">
        <v>44</v>
      </c>
      <c r="X1" s="133" t="s">
        <v>20</v>
      </c>
      <c r="Y1" s="133" t="s">
        <v>487</v>
      </c>
      <c r="Z1" s="136" t="s">
        <v>45</v>
      </c>
      <c r="AA1" s="138"/>
      <c r="AD1" s="133" t="s">
        <v>20</v>
      </c>
      <c r="AF1" s="136" t="s">
        <v>46</v>
      </c>
      <c r="AH1" s="90" t="s">
        <v>122</v>
      </c>
      <c r="AI1"/>
      <c r="AJ1"/>
      <c r="AK1" s="90" t="s">
        <v>134</v>
      </c>
      <c r="AM1" s="133"/>
      <c r="AN1" s="90" t="s">
        <v>135</v>
      </c>
      <c r="AO1"/>
      <c r="AP1"/>
      <c r="AQ1" s="90" t="s">
        <v>134</v>
      </c>
      <c r="AR1" s="90" t="s">
        <v>136</v>
      </c>
      <c r="AS1"/>
      <c r="AT1" s="90" t="s">
        <v>134</v>
      </c>
    </row>
    <row r="2" spans="3:46" s="90" customFormat="1">
      <c r="C2" s="90" t="s">
        <v>1479</v>
      </c>
      <c r="D2" s="90" t="s">
        <v>158</v>
      </c>
      <c r="E2" s="139">
        <v>41507.745173611111</v>
      </c>
      <c r="F2" s="138" t="str">
        <f>PairTest(C1:C10034,D1:D10034)</f>
        <v>0</v>
      </c>
      <c r="K2" s="138"/>
      <c r="O2" s="90" t="s">
        <v>3277</v>
      </c>
      <c r="P2" s="90" t="s">
        <v>3</v>
      </c>
      <c r="Q2" s="90" t="s">
        <v>3852</v>
      </c>
      <c r="S2" s="138">
        <f>MOD(COUNTA(O:P)+COUNTA(R:R),3)</f>
        <v>2</v>
      </c>
      <c r="X2" s="90" t="s">
        <v>510</v>
      </c>
      <c r="Y2" s="90" t="s">
        <v>511</v>
      </c>
      <c r="Z2" s="138" t="str">
        <f>PairTest(X13:X10011,Y13:Y10011)</f>
        <v>0</v>
      </c>
      <c r="AA2" s="138"/>
      <c r="AD2" s="90" t="s">
        <v>403</v>
      </c>
      <c r="AE2" s="90" t="s">
        <v>3803</v>
      </c>
      <c r="AF2" s="138">
        <v>0</v>
      </c>
      <c r="AI2"/>
      <c r="AJ2"/>
      <c r="AK2" s="138">
        <f>IF(COUNTA(AI:AI)&lt;&gt;COUNTA(C:C),1,0)</f>
        <v>1</v>
      </c>
      <c r="AN2" s="138"/>
      <c r="AO2"/>
      <c r="AP2"/>
      <c r="AQ2" s="138">
        <f>IF(COUNTA(X:X)&lt;&gt;COUNTA(AP:AP),1,0)</f>
        <v>1</v>
      </c>
      <c r="AS2"/>
      <c r="AT2" s="138">
        <f>IF(COUNTA(AD:AD)=1,0,IF(COUNTA(AS:AS)&lt;&gt;COUNTA(AD:AD),1,0))</f>
        <v>1</v>
      </c>
    </row>
    <row r="3" spans="3:46" s="90" customFormat="1">
      <c r="C3" s="90" t="s">
        <v>1485</v>
      </c>
      <c r="D3" s="90" t="s">
        <v>158</v>
      </c>
      <c r="E3" s="139">
        <v>41426</v>
      </c>
      <c r="F3" s="140"/>
      <c r="O3" s="90" t="s">
        <v>3350</v>
      </c>
      <c r="P3" s="90" t="s">
        <v>167</v>
      </c>
      <c r="Q3" s="90" t="s">
        <v>3853</v>
      </c>
      <c r="X3" s="90" t="s">
        <v>793</v>
      </c>
      <c r="Y3" s="90" t="s">
        <v>794</v>
      </c>
      <c r="AD3" s="90" t="s">
        <v>659</v>
      </c>
      <c r="AE3" s="90" t="s">
        <v>3804</v>
      </c>
      <c r="AI3"/>
      <c r="AJ3"/>
      <c r="AO3"/>
      <c r="AP3"/>
      <c r="AS3"/>
    </row>
    <row r="4" spans="3:46" s="90" customFormat="1">
      <c r="C4" s="90" t="s">
        <v>1516</v>
      </c>
      <c r="D4" s="90" t="s">
        <v>158</v>
      </c>
      <c r="E4" s="139">
        <v>41426</v>
      </c>
      <c r="F4" s="140"/>
      <c r="O4" s="90" t="s">
        <v>3351</v>
      </c>
      <c r="P4" s="90" t="s">
        <v>167</v>
      </c>
      <c r="Q4" s="90" t="s">
        <v>3854</v>
      </c>
      <c r="S4" s="138"/>
      <c r="T4" s="138"/>
      <c r="U4" s="138"/>
      <c r="X4" s="90" t="s">
        <v>226</v>
      </c>
      <c r="Y4" s="90" t="s">
        <v>180</v>
      </c>
      <c r="AD4" s="90" t="s">
        <v>404</v>
      </c>
      <c r="AE4" s="90" t="s">
        <v>3805</v>
      </c>
      <c r="AI4"/>
      <c r="AJ4"/>
      <c r="AO4"/>
      <c r="AP4"/>
      <c r="AS4"/>
    </row>
    <row r="5" spans="3:46" s="90" customFormat="1">
      <c r="C5" s="90" t="s">
        <v>1517</v>
      </c>
      <c r="D5" s="90" t="s">
        <v>158</v>
      </c>
      <c r="E5" s="139">
        <v>41426</v>
      </c>
      <c r="F5" s="140"/>
      <c r="O5" s="90" t="s">
        <v>3352</v>
      </c>
      <c r="P5" s="90" t="s">
        <v>167</v>
      </c>
      <c r="Q5" s="90" t="s">
        <v>3855</v>
      </c>
      <c r="X5" s="90" t="s">
        <v>227</v>
      </c>
      <c r="Y5" s="90" t="s">
        <v>228</v>
      </c>
      <c r="AD5" s="90" t="s">
        <v>660</v>
      </c>
      <c r="AE5" s="90" t="s">
        <v>3806</v>
      </c>
      <c r="AI5"/>
      <c r="AJ5"/>
      <c r="AO5"/>
      <c r="AP5"/>
      <c r="AS5"/>
    </row>
    <row r="6" spans="3:46" s="90" customFormat="1">
      <c r="C6" s="90" t="s">
        <v>1526</v>
      </c>
      <c r="D6" s="90" t="s">
        <v>158</v>
      </c>
      <c r="E6" s="139">
        <v>41426</v>
      </c>
      <c r="F6" s="140"/>
      <c r="O6" s="90" t="s">
        <v>3353</v>
      </c>
      <c r="P6" s="90" t="s">
        <v>167</v>
      </c>
      <c r="Q6" s="90" t="s">
        <v>3856</v>
      </c>
      <c r="X6" s="90" t="s">
        <v>2468</v>
      </c>
      <c r="Y6" s="90" t="s">
        <v>2469</v>
      </c>
      <c r="AD6" s="90" t="s">
        <v>405</v>
      </c>
      <c r="AE6" s="90" t="s">
        <v>3807</v>
      </c>
      <c r="AI6"/>
      <c r="AJ6"/>
      <c r="AO6"/>
      <c r="AP6"/>
      <c r="AS6"/>
    </row>
    <row r="7" spans="3:46" s="90" customFormat="1">
      <c r="C7" s="90" t="s">
        <v>1533</v>
      </c>
      <c r="D7" s="90" t="s">
        <v>158</v>
      </c>
      <c r="E7" s="139">
        <v>41426</v>
      </c>
      <c r="F7" s="140"/>
      <c r="O7" s="90" t="s">
        <v>2882</v>
      </c>
      <c r="P7" s="90" t="s">
        <v>671</v>
      </c>
      <c r="Q7" s="90" t="s">
        <v>3857</v>
      </c>
      <c r="X7" s="90" t="s">
        <v>386</v>
      </c>
      <c r="Y7" s="90" t="s">
        <v>387</v>
      </c>
      <c r="AD7" s="90" t="s">
        <v>406</v>
      </c>
      <c r="AE7" s="90" t="s">
        <v>3808</v>
      </c>
      <c r="AI7"/>
      <c r="AJ7"/>
      <c r="AO7"/>
      <c r="AP7"/>
      <c r="AS7"/>
    </row>
    <row r="8" spans="3:46" s="90" customFormat="1">
      <c r="C8" s="90" t="s">
        <v>3373</v>
      </c>
      <c r="D8" s="90" t="s">
        <v>158</v>
      </c>
      <c r="E8" s="155">
        <v>41512.374189814815</v>
      </c>
      <c r="F8" s="140"/>
      <c r="O8" s="90" t="s">
        <v>3226</v>
      </c>
      <c r="P8" s="90" t="s">
        <v>3127</v>
      </c>
      <c r="Q8" s="90" t="s">
        <v>3858</v>
      </c>
      <c r="X8" s="90" t="s">
        <v>229</v>
      </c>
      <c r="Y8" s="90" t="s">
        <v>230</v>
      </c>
      <c r="AD8" s="90" t="s">
        <v>407</v>
      </c>
      <c r="AE8" s="90" t="s">
        <v>3809</v>
      </c>
      <c r="AI8"/>
      <c r="AJ8"/>
      <c r="AO8"/>
      <c r="AP8"/>
      <c r="AS8"/>
    </row>
    <row r="9" spans="3:46" s="90" customFormat="1">
      <c r="C9" s="90" t="s">
        <v>1574</v>
      </c>
      <c r="D9" s="90" t="s">
        <v>158</v>
      </c>
      <c r="E9" s="139">
        <v>41426</v>
      </c>
      <c r="F9" s="140"/>
      <c r="O9" s="90" t="s">
        <v>3393</v>
      </c>
      <c r="P9" s="90" t="s">
        <v>671</v>
      </c>
      <c r="Q9" s="90" t="s">
        <v>3859</v>
      </c>
      <c r="X9" s="90" t="s">
        <v>2829</v>
      </c>
      <c r="Y9" s="90" t="s">
        <v>2830</v>
      </c>
      <c r="AD9" s="90" t="s">
        <v>408</v>
      </c>
      <c r="AE9" s="90" t="s">
        <v>3810</v>
      </c>
      <c r="AI9"/>
      <c r="AJ9"/>
      <c r="AO9"/>
      <c r="AP9"/>
      <c r="AS9"/>
    </row>
    <row r="10" spans="3:46" s="90" customFormat="1">
      <c r="C10" s="90" t="s">
        <v>2909</v>
      </c>
      <c r="D10" s="90" t="s">
        <v>158</v>
      </c>
      <c r="E10"/>
      <c r="F10" s="140"/>
      <c r="O10" s="90" t="s">
        <v>3408</v>
      </c>
      <c r="P10" s="90" t="s">
        <v>671</v>
      </c>
      <c r="Q10" s="90" t="s">
        <v>3860</v>
      </c>
      <c r="X10" t="s">
        <v>521</v>
      </c>
      <c r="Y10" t="s">
        <v>522</v>
      </c>
      <c r="AD10" s="90" t="s">
        <v>554</v>
      </c>
      <c r="AE10" s="90" t="s">
        <v>3811</v>
      </c>
      <c r="AI10"/>
      <c r="AJ10"/>
      <c r="AO10"/>
      <c r="AP10"/>
      <c r="AS10"/>
    </row>
    <row r="11" spans="3:46" s="90" customFormat="1">
      <c r="C11" s="90" t="s">
        <v>1592</v>
      </c>
      <c r="D11" s="90" t="s">
        <v>158</v>
      </c>
      <c r="E11" s="139">
        <v>41426</v>
      </c>
      <c r="F11" s="140"/>
      <c r="O11" s="90" t="s">
        <v>3406</v>
      </c>
      <c r="P11" s="90" t="s">
        <v>671</v>
      </c>
      <c r="Q11" s="90" t="s">
        <v>3861</v>
      </c>
      <c r="X11" s="90" t="s">
        <v>523</v>
      </c>
      <c r="Y11" s="90" t="s">
        <v>522</v>
      </c>
      <c r="AD11" t="s">
        <v>3640</v>
      </c>
      <c r="AE11" s="90" t="s">
        <v>3812</v>
      </c>
      <c r="AI11"/>
      <c r="AJ11"/>
      <c r="AO11"/>
      <c r="AP11"/>
      <c r="AS11"/>
    </row>
    <row r="12" spans="3:46" s="90" customFormat="1">
      <c r="C12" s="90" t="s">
        <v>1605</v>
      </c>
      <c r="D12" s="90" t="s">
        <v>158</v>
      </c>
      <c r="E12" s="139">
        <v>41426</v>
      </c>
      <c r="F12" s="140"/>
      <c r="O12" s="90" t="s">
        <v>3424</v>
      </c>
      <c r="P12" s="90" t="s">
        <v>151</v>
      </c>
      <c r="Q12" s="90" t="s">
        <v>3862</v>
      </c>
      <c r="X12" s="90" t="s">
        <v>3280</v>
      </c>
      <c r="Y12" s="90" t="s">
        <v>3279</v>
      </c>
      <c r="AD12" s="90" t="s">
        <v>400</v>
      </c>
      <c r="AE12" s="90" t="s">
        <v>3643</v>
      </c>
      <c r="AI12"/>
      <c r="AJ12"/>
      <c r="AO12"/>
      <c r="AP12"/>
      <c r="AS12"/>
    </row>
    <row r="13" spans="3:46" s="90" customFormat="1">
      <c r="C13" s="90" t="s">
        <v>1607</v>
      </c>
      <c r="D13" s="90" t="s">
        <v>158</v>
      </c>
      <c r="E13"/>
      <c r="F13" s="140"/>
      <c r="O13" s="90" t="s">
        <v>3469</v>
      </c>
      <c r="P13" s="90" t="s">
        <v>155</v>
      </c>
      <c r="Q13" s="90" t="s">
        <v>3863</v>
      </c>
      <c r="X13" s="90" t="s">
        <v>1451</v>
      </c>
      <c r="Y13" s="90" t="s">
        <v>710</v>
      </c>
      <c r="AD13" s="90" t="s">
        <v>652</v>
      </c>
      <c r="AE13" s="90" t="s">
        <v>3644</v>
      </c>
      <c r="AI13"/>
      <c r="AJ13"/>
      <c r="AO13"/>
      <c r="AP13"/>
      <c r="AS13"/>
    </row>
    <row r="14" spans="3:46" s="90" customFormat="1">
      <c r="C14" s="90" t="s">
        <v>3731</v>
      </c>
      <c r="D14" s="90" t="s">
        <v>158</v>
      </c>
      <c r="E14"/>
      <c r="F14" s="140"/>
      <c r="O14" s="90" t="s">
        <v>3470</v>
      </c>
      <c r="P14" s="90" t="s">
        <v>164</v>
      </c>
      <c r="Q14" s="90" t="s">
        <v>3864</v>
      </c>
      <c r="X14" s="134" t="s">
        <v>231</v>
      </c>
      <c r="Y14" s="90" t="s">
        <v>232</v>
      </c>
      <c r="AD14" s="90" t="s">
        <v>395</v>
      </c>
      <c r="AE14" s="90" t="s">
        <v>3645</v>
      </c>
      <c r="AI14"/>
      <c r="AJ14"/>
      <c r="AO14"/>
      <c r="AP14"/>
      <c r="AS14"/>
    </row>
    <row r="15" spans="3:46" s="90" customFormat="1">
      <c r="C15" s="90" t="s">
        <v>1653</v>
      </c>
      <c r="D15" s="90" t="s">
        <v>158</v>
      </c>
      <c r="E15" s="139">
        <v>41426</v>
      </c>
      <c r="F15" s="140"/>
      <c r="O15" s="90" t="s">
        <v>3475</v>
      </c>
      <c r="P15" s="90" t="s">
        <v>155</v>
      </c>
      <c r="Q15" s="90" t="s">
        <v>3865</v>
      </c>
      <c r="X15" s="90" t="s">
        <v>803</v>
      </c>
      <c r="Y15" s="90" t="s">
        <v>230</v>
      </c>
      <c r="AD15" s="90" t="s">
        <v>3471</v>
      </c>
      <c r="AE15" s="90" t="s">
        <v>3646</v>
      </c>
      <c r="AI15"/>
      <c r="AJ15"/>
      <c r="AO15"/>
      <c r="AP15"/>
      <c r="AS15"/>
    </row>
    <row r="16" spans="3:46" s="90" customFormat="1">
      <c r="C16" s="90" t="s">
        <v>1654</v>
      </c>
      <c r="D16" s="90" t="s">
        <v>158</v>
      </c>
      <c r="E16" s="139">
        <v>41426</v>
      </c>
      <c r="F16" s="140"/>
      <c r="O16" s="90" t="s">
        <v>3485</v>
      </c>
      <c r="P16" s="90" t="s">
        <v>3483</v>
      </c>
      <c r="Q16" s="90" t="s">
        <v>3866</v>
      </c>
      <c r="X16" s="90" t="s">
        <v>233</v>
      </c>
      <c r="Y16" s="90" t="s">
        <v>219</v>
      </c>
      <c r="AD16" s="90" t="s">
        <v>409</v>
      </c>
      <c r="AE16" s="90" t="s">
        <v>3647</v>
      </c>
      <c r="AI16"/>
      <c r="AJ16"/>
      <c r="AO16"/>
      <c r="AP16"/>
      <c r="AS16"/>
    </row>
    <row r="17" spans="3:45" s="90" customFormat="1">
      <c r="C17" s="90" t="s">
        <v>5575</v>
      </c>
      <c r="D17" s="90" t="s">
        <v>158</v>
      </c>
      <c r="E17"/>
      <c r="F17" s="140"/>
      <c r="O17" s="90" t="s">
        <v>3482</v>
      </c>
      <c r="P17" s="90" t="s">
        <v>3362</v>
      </c>
      <c r="Q17" s="90" t="s">
        <v>3867</v>
      </c>
      <c r="X17" s="90" t="s">
        <v>234</v>
      </c>
      <c r="Y17" s="90" t="s">
        <v>219</v>
      </c>
      <c r="AD17" s="90" t="s">
        <v>2710</v>
      </c>
      <c r="AE17" s="90" t="s">
        <v>3648</v>
      </c>
      <c r="AI17"/>
      <c r="AJ17"/>
      <c r="AO17"/>
      <c r="AP17"/>
      <c r="AS17"/>
    </row>
    <row r="18" spans="3:45" s="90" customFormat="1">
      <c r="C18" s="90" t="s">
        <v>1671</v>
      </c>
      <c r="D18" s="90" t="s">
        <v>158</v>
      </c>
      <c r="E18" s="139">
        <v>41426</v>
      </c>
      <c r="F18" s="140"/>
      <c r="O18" s="90" t="s">
        <v>3545</v>
      </c>
      <c r="P18" s="90" t="s">
        <v>2467</v>
      </c>
      <c r="Q18" s="90" t="s">
        <v>3868</v>
      </c>
      <c r="X18" s="134" t="s">
        <v>235</v>
      </c>
      <c r="Y18" s="90" t="s">
        <v>204</v>
      </c>
      <c r="AD18" s="90" t="s">
        <v>3441</v>
      </c>
      <c r="AE18" s="90" t="s">
        <v>3649</v>
      </c>
      <c r="AI18"/>
      <c r="AJ18"/>
      <c r="AO18"/>
      <c r="AP18"/>
      <c r="AS18"/>
    </row>
    <row r="19" spans="3:45" s="90" customFormat="1">
      <c r="C19" s="90" t="s">
        <v>3569</v>
      </c>
      <c r="D19" s="90" t="s">
        <v>158</v>
      </c>
      <c r="E19"/>
      <c r="F19" s="140"/>
      <c r="O19" s="90" t="s">
        <v>3595</v>
      </c>
      <c r="P19" s="90" t="s">
        <v>2467</v>
      </c>
      <c r="Q19" s="90" t="s">
        <v>3869</v>
      </c>
      <c r="X19" s="90" t="s">
        <v>635</v>
      </c>
      <c r="Y19" s="90" t="s">
        <v>636</v>
      </c>
      <c r="AD19" s="90" t="s">
        <v>410</v>
      </c>
      <c r="AE19" s="90" t="s">
        <v>3650</v>
      </c>
      <c r="AI19"/>
      <c r="AJ19"/>
      <c r="AO19"/>
      <c r="AP19"/>
      <c r="AS19"/>
    </row>
    <row r="20" spans="3:45" s="90" customFormat="1">
      <c r="C20" s="90" t="s">
        <v>1682</v>
      </c>
      <c r="D20" s="90" t="s">
        <v>158</v>
      </c>
      <c r="E20" s="155">
        <v>41507.757847222223</v>
      </c>
      <c r="F20" s="140"/>
      <c r="O20" s="90" t="s">
        <v>3715</v>
      </c>
      <c r="P20" s="90" t="s">
        <v>2095</v>
      </c>
      <c r="Q20" s="90" t="s">
        <v>3870</v>
      </c>
      <c r="X20" s="90" t="s">
        <v>3549</v>
      </c>
      <c r="Y20" s="90" t="s">
        <v>3548</v>
      </c>
      <c r="AD20" s="90" t="s">
        <v>411</v>
      </c>
      <c r="AE20" s="90" t="s">
        <v>3651</v>
      </c>
      <c r="AI20"/>
      <c r="AJ20"/>
      <c r="AO20"/>
      <c r="AP20"/>
      <c r="AS20"/>
    </row>
    <row r="21" spans="3:45" s="90" customFormat="1">
      <c r="C21" s="90" t="s">
        <v>1684</v>
      </c>
      <c r="D21" s="90" t="s">
        <v>158</v>
      </c>
      <c r="E21" s="155">
        <v>41507.758043981485</v>
      </c>
      <c r="F21" s="140"/>
      <c r="O21" s="90" t="s">
        <v>3716</v>
      </c>
      <c r="P21" s="90" t="s">
        <v>151</v>
      </c>
      <c r="Q21" s="90" t="s">
        <v>3871</v>
      </c>
      <c r="X21" s="90" t="s">
        <v>674</v>
      </c>
      <c r="Y21" s="90" t="s">
        <v>673</v>
      </c>
      <c r="AD21" s="90" t="s">
        <v>412</v>
      </c>
      <c r="AE21" s="90" t="s">
        <v>3652</v>
      </c>
      <c r="AI21"/>
      <c r="AJ21"/>
      <c r="AO21"/>
      <c r="AP21"/>
      <c r="AS21"/>
    </row>
    <row r="22" spans="3:45" s="90" customFormat="1">
      <c r="C22" s="90" t="s">
        <v>1703</v>
      </c>
      <c r="D22" s="90" t="s">
        <v>158</v>
      </c>
      <c r="E22" s="139">
        <v>41426</v>
      </c>
      <c r="F22" s="140"/>
      <c r="O22" s="90" t="s">
        <v>3826</v>
      </c>
      <c r="P22" s="90" t="s">
        <v>151</v>
      </c>
      <c r="Q22" s="90" t="s">
        <v>3872</v>
      </c>
      <c r="X22" s="90" t="s">
        <v>200</v>
      </c>
      <c r="Y22" s="90" t="s">
        <v>236</v>
      </c>
      <c r="AD22" s="90" t="s">
        <v>413</v>
      </c>
      <c r="AE22" s="90" t="s">
        <v>3653</v>
      </c>
      <c r="AI22"/>
      <c r="AJ22"/>
      <c r="AO22"/>
      <c r="AP22"/>
      <c r="AS22"/>
    </row>
    <row r="23" spans="3:45" s="90" customFormat="1">
      <c r="C23" s="90" t="s">
        <v>1761</v>
      </c>
      <c r="D23" s="90" t="s">
        <v>158</v>
      </c>
      <c r="E23" s="139">
        <v>41426</v>
      </c>
      <c r="F23" s="140"/>
      <c r="O23" s="90" t="s">
        <v>3829</v>
      </c>
      <c r="P23" s="90" t="s">
        <v>151</v>
      </c>
      <c r="Q23" s="90" t="s">
        <v>3873</v>
      </c>
      <c r="X23" s="90" t="s">
        <v>238</v>
      </c>
      <c r="Y23" s="90" t="s">
        <v>516</v>
      </c>
      <c r="AD23" s="90" t="s">
        <v>414</v>
      </c>
      <c r="AE23" s="90" t="s">
        <v>3654</v>
      </c>
      <c r="AI23"/>
      <c r="AJ23"/>
      <c r="AO23"/>
      <c r="AP23"/>
      <c r="AS23"/>
    </row>
    <row r="24" spans="3:45" s="90" customFormat="1">
      <c r="C24" s="90" t="s">
        <v>1787</v>
      </c>
      <c r="D24" s="90" t="s">
        <v>158</v>
      </c>
      <c r="E24" s="139">
        <v>41426</v>
      </c>
      <c r="F24" s="140"/>
      <c r="O24" s="90" t="s">
        <v>3834</v>
      </c>
      <c r="P24" s="90" t="s">
        <v>166</v>
      </c>
      <c r="Q24" s="90" t="s">
        <v>3874</v>
      </c>
      <c r="X24" s="90" t="s">
        <v>535</v>
      </c>
      <c r="Y24" s="90" t="s">
        <v>543</v>
      </c>
      <c r="AD24" s="90" t="s">
        <v>494</v>
      </c>
      <c r="AE24" s="90" t="s">
        <v>3655</v>
      </c>
      <c r="AI24"/>
      <c r="AJ24"/>
      <c r="AO24"/>
      <c r="AP24"/>
      <c r="AS24"/>
    </row>
    <row r="25" spans="3:45" s="90" customFormat="1">
      <c r="C25" s="90" t="s">
        <v>3774</v>
      </c>
      <c r="D25" s="90" t="s">
        <v>158</v>
      </c>
      <c r="E25"/>
      <c r="F25" s="140"/>
      <c r="O25" s="90" t="s">
        <v>4002</v>
      </c>
      <c r="P25" s="90" t="s">
        <v>159</v>
      </c>
      <c r="Q25" s="90" t="s">
        <v>4011</v>
      </c>
      <c r="X25" s="90" t="s">
        <v>237</v>
      </c>
      <c r="Y25" s="90" t="s">
        <v>516</v>
      </c>
      <c r="AD25" s="90" t="s">
        <v>415</v>
      </c>
      <c r="AE25" s="90" t="s">
        <v>3656</v>
      </c>
      <c r="AI25"/>
      <c r="AJ25"/>
      <c r="AO25"/>
      <c r="AP25"/>
      <c r="AS25"/>
    </row>
    <row r="26" spans="3:45" s="90" customFormat="1">
      <c r="C26" s="90" t="s">
        <v>3581</v>
      </c>
      <c r="D26" s="90" t="s">
        <v>158</v>
      </c>
      <c r="E26"/>
      <c r="F26" s="140"/>
      <c r="X26" s="90" t="s">
        <v>642</v>
      </c>
      <c r="Y26" s="90" t="s">
        <v>516</v>
      </c>
      <c r="AD26" s="90" t="s">
        <v>416</v>
      </c>
      <c r="AE26" s="90" t="s">
        <v>3657</v>
      </c>
      <c r="AI26"/>
      <c r="AJ26"/>
      <c r="AO26"/>
      <c r="AP26"/>
      <c r="AS26"/>
    </row>
    <row r="27" spans="3:45" s="90" customFormat="1">
      <c r="C27" s="90" t="s">
        <v>2936</v>
      </c>
      <c r="D27" s="90" t="s">
        <v>158</v>
      </c>
      <c r="E27" s="139">
        <v>41426</v>
      </c>
      <c r="F27" s="140"/>
      <c r="X27" s="90" t="s">
        <v>239</v>
      </c>
      <c r="Y27" s="90" t="s">
        <v>240</v>
      </c>
      <c r="AD27" s="90" t="s">
        <v>390</v>
      </c>
      <c r="AE27" s="90" t="s">
        <v>3658</v>
      </c>
      <c r="AI27"/>
      <c r="AJ27"/>
      <c r="AO27"/>
      <c r="AP27"/>
      <c r="AS27"/>
    </row>
    <row r="28" spans="3:45" s="90" customFormat="1">
      <c r="C28" s="90" t="s">
        <v>3842</v>
      </c>
      <c r="D28" s="90" t="s">
        <v>158</v>
      </c>
      <c r="E28" s="155">
        <v>42646.31659722222</v>
      </c>
      <c r="F28" s="140"/>
      <c r="X28" s="90" t="s">
        <v>2086</v>
      </c>
      <c r="Y28" s="90" t="s">
        <v>2087</v>
      </c>
      <c r="AD28" s="90" t="s">
        <v>276</v>
      </c>
      <c r="AE28" s="90" t="s">
        <v>3659</v>
      </c>
      <c r="AI28"/>
      <c r="AJ28"/>
      <c r="AO28"/>
      <c r="AP28"/>
      <c r="AS28"/>
    </row>
    <row r="29" spans="3:45" s="90" customFormat="1">
      <c r="C29" s="90" t="s">
        <v>1806</v>
      </c>
      <c r="D29" s="90" t="s">
        <v>158</v>
      </c>
      <c r="E29" s="139">
        <v>41426</v>
      </c>
      <c r="F29" s="140"/>
      <c r="X29" s="90" t="s">
        <v>241</v>
      </c>
      <c r="Y29" s="90" t="s">
        <v>210</v>
      </c>
      <c r="AD29" s="90" t="s">
        <v>3714</v>
      </c>
      <c r="AE29" s="90" t="s">
        <v>3813</v>
      </c>
      <c r="AI29"/>
      <c r="AJ29"/>
      <c r="AO29"/>
      <c r="AP29"/>
      <c r="AS29"/>
    </row>
    <row r="30" spans="3:45" s="90" customFormat="1">
      <c r="C30" s="90" t="s">
        <v>1807</v>
      </c>
      <c r="D30" s="90" t="s">
        <v>158</v>
      </c>
      <c r="E30" s="139">
        <v>41426</v>
      </c>
      <c r="F30" s="140"/>
      <c r="X30" s="90" t="s">
        <v>242</v>
      </c>
      <c r="Y30" s="90" t="s">
        <v>205</v>
      </c>
      <c r="AD30" s="90" t="s">
        <v>417</v>
      </c>
      <c r="AE30" s="90" t="s">
        <v>3814</v>
      </c>
      <c r="AI30"/>
      <c r="AJ30"/>
      <c r="AO30"/>
      <c r="AP30"/>
      <c r="AS30"/>
    </row>
    <row r="31" spans="3:45" s="90" customFormat="1">
      <c r="C31" s="90" t="s">
        <v>1810</v>
      </c>
      <c r="D31" s="90" t="s">
        <v>158</v>
      </c>
      <c r="E31" s="139">
        <v>41426</v>
      </c>
      <c r="F31" s="140"/>
      <c r="X31" s="90" t="s">
        <v>3832</v>
      </c>
      <c r="Y31" s="90" t="s">
        <v>2975</v>
      </c>
      <c r="AD31" s="90" t="s">
        <v>2711</v>
      </c>
      <c r="AE31" s="90" t="s">
        <v>3815</v>
      </c>
      <c r="AI31"/>
      <c r="AJ31"/>
      <c r="AO31"/>
      <c r="AP31"/>
      <c r="AS31"/>
    </row>
    <row r="32" spans="3:45" s="90" customFormat="1">
      <c r="C32" s="90" t="s">
        <v>1822</v>
      </c>
      <c r="D32" s="90" t="s">
        <v>158</v>
      </c>
      <c r="E32" s="155">
        <v>41426</v>
      </c>
      <c r="F32" s="140"/>
      <c r="X32" s="90" t="s">
        <v>243</v>
      </c>
      <c r="Y32" s="90" t="s">
        <v>244</v>
      </c>
      <c r="AD32" s="90" t="s">
        <v>3836</v>
      </c>
      <c r="AE32" s="90" t="s">
        <v>3886</v>
      </c>
      <c r="AI32"/>
      <c r="AJ32"/>
      <c r="AO32"/>
      <c r="AP32"/>
      <c r="AS32"/>
    </row>
    <row r="33" spans="3:45" s="90" customFormat="1">
      <c r="C33" s="90" t="s">
        <v>3570</v>
      </c>
      <c r="D33" s="90" t="s">
        <v>158</v>
      </c>
      <c r="E33"/>
      <c r="F33" s="140"/>
      <c r="X33" s="90" t="s">
        <v>245</v>
      </c>
      <c r="Y33" s="90" t="s">
        <v>205</v>
      </c>
      <c r="AD33" s="90" t="s">
        <v>2089</v>
      </c>
      <c r="AE33" s="90" t="s">
        <v>3887</v>
      </c>
      <c r="AI33"/>
      <c r="AJ33"/>
      <c r="AO33"/>
      <c r="AP33"/>
      <c r="AS33"/>
    </row>
    <row r="34" spans="3:45" s="90" customFormat="1">
      <c r="C34" s="90" t="s">
        <v>3586</v>
      </c>
      <c r="D34" s="90" t="s">
        <v>158</v>
      </c>
      <c r="E34"/>
      <c r="F34" s="140"/>
      <c r="X34" s="90" t="s">
        <v>246</v>
      </c>
      <c r="Y34" s="90" t="s">
        <v>209</v>
      </c>
      <c r="AD34" s="90" t="s">
        <v>553</v>
      </c>
      <c r="AE34" s="90" t="s">
        <v>3888</v>
      </c>
      <c r="AI34"/>
      <c r="AJ34"/>
      <c r="AO34"/>
      <c r="AP34"/>
      <c r="AS34"/>
    </row>
    <row r="35" spans="3:45" s="90" customFormat="1">
      <c r="C35" s="90" t="s">
        <v>3733</v>
      </c>
      <c r="D35" s="90" t="s">
        <v>158</v>
      </c>
      <c r="E35"/>
      <c r="F35" s="140"/>
      <c r="X35" s="90" t="s">
        <v>2470</v>
      </c>
      <c r="Y35" s="90" t="s">
        <v>2471</v>
      </c>
      <c r="AD35" s="90" t="s">
        <v>679</v>
      </c>
      <c r="AE35" s="90" t="s">
        <v>3889</v>
      </c>
      <c r="AI35"/>
      <c r="AJ35"/>
      <c r="AO35"/>
      <c r="AP35"/>
      <c r="AS35"/>
    </row>
    <row r="36" spans="3:45" s="90" customFormat="1">
      <c r="C36" s="90" t="s">
        <v>2139</v>
      </c>
      <c r="D36" s="90" t="s">
        <v>158</v>
      </c>
      <c r="E36"/>
      <c r="F36" s="140"/>
      <c r="X36" s="90" t="s">
        <v>247</v>
      </c>
      <c r="Y36" s="90" t="s">
        <v>248</v>
      </c>
      <c r="AD36" s="90" t="s">
        <v>541</v>
      </c>
      <c r="AE36" s="90" t="s">
        <v>3890</v>
      </c>
      <c r="AI36"/>
      <c r="AJ36"/>
      <c r="AO36"/>
      <c r="AP36"/>
      <c r="AS36"/>
    </row>
    <row r="37" spans="3:45" s="90" customFormat="1">
      <c r="C37" s="90" t="s">
        <v>2138</v>
      </c>
      <c r="D37" s="90" t="s">
        <v>158</v>
      </c>
      <c r="E37" s="139">
        <v>41426</v>
      </c>
      <c r="F37" s="140"/>
      <c r="X37" s="90" t="s">
        <v>2073</v>
      </c>
      <c r="Y37" s="90" t="s">
        <v>207</v>
      </c>
      <c r="AD37" s="90" t="s">
        <v>418</v>
      </c>
      <c r="AE37" s="90" t="s">
        <v>3891</v>
      </c>
      <c r="AI37"/>
      <c r="AJ37"/>
      <c r="AO37"/>
      <c r="AP37"/>
      <c r="AS37"/>
    </row>
    <row r="38" spans="3:45" s="90" customFormat="1">
      <c r="C38" s="90" t="s">
        <v>3790</v>
      </c>
      <c r="D38" s="90" t="s">
        <v>158</v>
      </c>
      <c r="E38"/>
      <c r="F38" s="140"/>
      <c r="X38" s="90" t="s">
        <v>249</v>
      </c>
      <c r="Y38" s="90" t="s">
        <v>250</v>
      </c>
      <c r="AD38" s="90" t="s">
        <v>419</v>
      </c>
      <c r="AE38" s="90" t="s">
        <v>3892</v>
      </c>
      <c r="AI38"/>
      <c r="AJ38"/>
      <c r="AO38"/>
      <c r="AP38"/>
      <c r="AS38"/>
    </row>
    <row r="39" spans="3:45" s="90" customFormat="1">
      <c r="C39" s="90" t="s">
        <v>1903</v>
      </c>
      <c r="D39" s="90" t="s">
        <v>158</v>
      </c>
      <c r="E39" s="139">
        <v>41426</v>
      </c>
      <c r="F39" s="140"/>
      <c r="X39" s="90" t="s">
        <v>251</v>
      </c>
      <c r="Y39" s="90" t="s">
        <v>250</v>
      </c>
      <c r="AD39" s="90" t="s">
        <v>398</v>
      </c>
      <c r="AE39" s="90" t="s">
        <v>3893</v>
      </c>
      <c r="AI39"/>
      <c r="AJ39"/>
      <c r="AO39"/>
      <c r="AP39"/>
      <c r="AS39"/>
    </row>
    <row r="40" spans="3:45" s="90" customFormat="1">
      <c r="C40" s="90" t="s">
        <v>5593</v>
      </c>
      <c r="D40" s="90" t="s">
        <v>158</v>
      </c>
      <c r="E40"/>
      <c r="F40" s="140"/>
      <c r="X40" s="90" t="s">
        <v>252</v>
      </c>
      <c r="Y40" s="90" t="s">
        <v>207</v>
      </c>
      <c r="AD40" s="90" t="s">
        <v>420</v>
      </c>
      <c r="AE40" s="90" t="s">
        <v>3894</v>
      </c>
      <c r="AI40"/>
      <c r="AJ40"/>
      <c r="AO40"/>
      <c r="AP40"/>
      <c r="AS40"/>
    </row>
    <row r="41" spans="3:45" s="90" customFormat="1">
      <c r="C41" s="90" t="s">
        <v>1917</v>
      </c>
      <c r="D41" s="90" t="s">
        <v>158</v>
      </c>
      <c r="E41" s="139">
        <v>41426</v>
      </c>
      <c r="F41" s="140"/>
      <c r="X41" s="90" t="s">
        <v>253</v>
      </c>
      <c r="Y41" s="90" t="s">
        <v>207</v>
      </c>
      <c r="AD41" s="90" t="s">
        <v>3278</v>
      </c>
      <c r="AE41" s="90" t="s">
        <v>3895</v>
      </c>
      <c r="AI41"/>
      <c r="AJ41"/>
      <c r="AO41"/>
      <c r="AP41"/>
      <c r="AS41"/>
    </row>
    <row r="42" spans="3:45" s="90" customFormat="1">
      <c r="C42" s="90" t="s">
        <v>3728</v>
      </c>
      <c r="D42" s="90" t="s">
        <v>158</v>
      </c>
      <c r="E42"/>
      <c r="F42" s="140"/>
      <c r="X42" s="90" t="s">
        <v>254</v>
      </c>
      <c r="Y42" s="90" t="s">
        <v>169</v>
      </c>
      <c r="AD42" s="90" t="s">
        <v>421</v>
      </c>
      <c r="AE42" s="90" t="s">
        <v>3896</v>
      </c>
      <c r="AI42"/>
      <c r="AJ42"/>
      <c r="AO42"/>
      <c r="AP42"/>
      <c r="AS42"/>
    </row>
    <row r="43" spans="3:45" s="90" customFormat="1">
      <c r="C43" s="90" t="s">
        <v>1944</v>
      </c>
      <c r="D43" s="90" t="s">
        <v>158</v>
      </c>
      <c r="E43" s="139">
        <v>41426</v>
      </c>
      <c r="F43" s="140"/>
      <c r="X43" s="90" t="s">
        <v>255</v>
      </c>
      <c r="Y43" s="90" t="s">
        <v>206</v>
      </c>
      <c r="AD43" s="90" t="s">
        <v>422</v>
      </c>
      <c r="AE43" s="90" t="s">
        <v>3897</v>
      </c>
      <c r="AI43"/>
      <c r="AJ43"/>
      <c r="AO43"/>
      <c r="AP43"/>
      <c r="AS43"/>
    </row>
    <row r="44" spans="3:45" s="90" customFormat="1">
      <c r="C44" s="90" t="s">
        <v>3599</v>
      </c>
      <c r="D44" s="90" t="s">
        <v>158</v>
      </c>
      <c r="E44"/>
      <c r="F44" s="140"/>
      <c r="X44" s="90" t="s">
        <v>1433</v>
      </c>
      <c r="Y44" s="90" t="s">
        <v>1358</v>
      </c>
      <c r="AD44" s="90" t="s">
        <v>3802</v>
      </c>
      <c r="AE44" s="134" t="s">
        <v>3898</v>
      </c>
      <c r="AI44"/>
      <c r="AJ44"/>
      <c r="AO44"/>
      <c r="AP44"/>
      <c r="AS44"/>
    </row>
    <row r="45" spans="3:45" s="90" customFormat="1">
      <c r="C45" s="90" t="s">
        <v>1956</v>
      </c>
      <c r="D45" s="90" t="s">
        <v>158</v>
      </c>
      <c r="E45">
        <v>41426</v>
      </c>
      <c r="F45" s="140"/>
      <c r="X45" s="90" t="s">
        <v>256</v>
      </c>
      <c r="Y45" s="90" t="s">
        <v>257</v>
      </c>
      <c r="AD45" s="90" t="s">
        <v>3477</v>
      </c>
      <c r="AE45" s="90" t="s">
        <v>3899</v>
      </c>
      <c r="AI45"/>
      <c r="AJ45"/>
      <c r="AO45"/>
      <c r="AP45"/>
      <c r="AS45"/>
    </row>
    <row r="46" spans="3:45" s="90" customFormat="1">
      <c r="C46" s="90" t="s">
        <v>1969</v>
      </c>
      <c r="D46" s="90" t="s">
        <v>158</v>
      </c>
      <c r="E46" s="139">
        <v>41426</v>
      </c>
      <c r="F46" s="140"/>
      <c r="X46" s="90" t="s">
        <v>258</v>
      </c>
      <c r="Y46" s="90" t="s">
        <v>259</v>
      </c>
      <c r="AD46" s="90" t="s">
        <v>423</v>
      </c>
      <c r="AE46" s="90" t="s">
        <v>3900</v>
      </c>
      <c r="AI46"/>
      <c r="AJ46"/>
      <c r="AO46"/>
      <c r="AP46"/>
      <c r="AS46"/>
    </row>
    <row r="47" spans="3:45" s="90" customFormat="1">
      <c r="C47" s="90" t="s">
        <v>1970</v>
      </c>
      <c r="D47" s="90" t="s">
        <v>158</v>
      </c>
      <c r="E47" s="139">
        <v>41426</v>
      </c>
      <c r="F47" s="140"/>
      <c r="X47" s="134" t="s">
        <v>1454</v>
      </c>
      <c r="Y47" s="90" t="s">
        <v>1455</v>
      </c>
      <c r="AD47" s="90" t="s">
        <v>462</v>
      </c>
      <c r="AE47" s="134" t="s">
        <v>3901</v>
      </c>
      <c r="AI47"/>
      <c r="AJ47"/>
      <c r="AO47"/>
      <c r="AP47"/>
      <c r="AS47"/>
    </row>
    <row r="48" spans="3:45" s="90" customFormat="1">
      <c r="C48" s="90" t="s">
        <v>1997</v>
      </c>
      <c r="D48" s="90" t="s">
        <v>158</v>
      </c>
      <c r="E48" s="139">
        <v>41426</v>
      </c>
      <c r="F48" s="140"/>
      <c r="X48" s="134" t="s">
        <v>260</v>
      </c>
      <c r="Y48" s="90" t="s">
        <v>261</v>
      </c>
      <c r="AD48" s="90" t="s">
        <v>2712</v>
      </c>
      <c r="AE48" s="134" t="s">
        <v>3902</v>
      </c>
      <c r="AI48"/>
      <c r="AJ48"/>
      <c r="AO48"/>
      <c r="AP48"/>
      <c r="AS48"/>
    </row>
    <row r="49" spans="3:45" s="90" customFormat="1">
      <c r="C49" s="90" t="s">
        <v>5369</v>
      </c>
      <c r="D49" s="90" t="s">
        <v>5364</v>
      </c>
      <c r="E49"/>
      <c r="F49" s="140"/>
      <c r="X49" s="90" t="s">
        <v>262</v>
      </c>
      <c r="Y49" s="90" t="s">
        <v>261</v>
      </c>
      <c r="AD49" s="90" t="s">
        <v>2702</v>
      </c>
      <c r="AE49" s="90" t="s">
        <v>3903</v>
      </c>
      <c r="AI49"/>
      <c r="AJ49"/>
      <c r="AO49"/>
      <c r="AP49"/>
      <c r="AS49"/>
    </row>
    <row r="50" spans="3:45" s="90" customFormat="1">
      <c r="C50" s="90" t="s">
        <v>5370</v>
      </c>
      <c r="D50" s="90" t="s">
        <v>5364</v>
      </c>
      <c r="E50"/>
      <c r="F50" s="140"/>
      <c r="X50" s="90" t="s">
        <v>2831</v>
      </c>
      <c r="Y50" s="90" t="s">
        <v>261</v>
      </c>
      <c r="AD50" s="90" t="s">
        <v>463</v>
      </c>
      <c r="AE50" s="134" t="s">
        <v>3904</v>
      </c>
      <c r="AI50"/>
      <c r="AJ50"/>
      <c r="AO50"/>
      <c r="AP50"/>
      <c r="AS50"/>
    </row>
    <row r="51" spans="3:45" s="90" customFormat="1">
      <c r="C51" s="90" t="s">
        <v>3405</v>
      </c>
      <c r="D51" s="90" t="s">
        <v>518</v>
      </c>
      <c r="E51" s="155">
        <v>41548.904189814813</v>
      </c>
      <c r="F51" s="140"/>
      <c r="X51" t="s">
        <v>263</v>
      </c>
      <c r="Y51" t="s">
        <v>196</v>
      </c>
      <c r="AD51" s="90" t="s">
        <v>694</v>
      </c>
      <c r="AE51" s="134" t="s">
        <v>3905</v>
      </c>
      <c r="AI51"/>
      <c r="AJ51"/>
      <c r="AO51"/>
      <c r="AP51"/>
      <c r="AS51"/>
    </row>
    <row r="52" spans="3:45" s="90" customFormat="1">
      <c r="C52" s="90" t="s">
        <v>2103</v>
      </c>
      <c r="D52" s="90" t="s">
        <v>518</v>
      </c>
      <c r="E52" s="139">
        <v>41426</v>
      </c>
      <c r="F52" s="140"/>
      <c r="X52" s="90" t="s">
        <v>264</v>
      </c>
      <c r="Y52" s="90" t="s">
        <v>177</v>
      </c>
      <c r="AD52" s="90" t="s">
        <v>424</v>
      </c>
      <c r="AE52" s="90" t="s">
        <v>3906</v>
      </c>
      <c r="AI52"/>
      <c r="AJ52"/>
      <c r="AO52"/>
      <c r="AP52"/>
      <c r="AS52"/>
    </row>
    <row r="53" spans="3:45" s="90" customFormat="1">
      <c r="C53" s="90" t="s">
        <v>2811</v>
      </c>
      <c r="D53" s="90" t="s">
        <v>518</v>
      </c>
      <c r="E53" s="139">
        <v>41426</v>
      </c>
      <c r="F53" s="140"/>
      <c r="X53" s="90" t="s">
        <v>2042</v>
      </c>
      <c r="Y53" s="90" t="s">
        <v>1620</v>
      </c>
      <c r="AD53" s="90" t="s">
        <v>680</v>
      </c>
      <c r="AE53" s="134" t="s">
        <v>3907</v>
      </c>
      <c r="AI53"/>
      <c r="AJ53"/>
      <c r="AO53"/>
      <c r="AP53"/>
      <c r="AS53"/>
    </row>
    <row r="54" spans="3:45" s="90" customFormat="1">
      <c r="C54" s="90" t="s">
        <v>2812</v>
      </c>
      <c r="D54" s="90" t="s">
        <v>518</v>
      </c>
      <c r="E54" s="139">
        <v>41426</v>
      </c>
      <c r="F54" s="140"/>
      <c r="X54" s="90" t="s">
        <v>512</v>
      </c>
      <c r="Y54" s="90" t="s">
        <v>513</v>
      </c>
      <c r="AD54" s="90" t="s">
        <v>425</v>
      </c>
      <c r="AE54" s="90" t="s">
        <v>3908</v>
      </c>
      <c r="AI54"/>
      <c r="AJ54"/>
      <c r="AO54"/>
      <c r="AP54"/>
      <c r="AS54"/>
    </row>
    <row r="55" spans="3:45" s="90" customFormat="1">
      <c r="C55" s="90" t="s">
        <v>2810</v>
      </c>
      <c r="D55" s="90" t="s">
        <v>518</v>
      </c>
      <c r="E55" s="139">
        <v>41426</v>
      </c>
      <c r="F55" s="140"/>
      <c r="X55" s="90" t="s">
        <v>225</v>
      </c>
      <c r="Y55" s="90" t="s">
        <v>225</v>
      </c>
      <c r="AD55" s="90" t="s">
        <v>812</v>
      </c>
      <c r="AE55" s="90" t="s">
        <v>3909</v>
      </c>
      <c r="AI55"/>
      <c r="AJ55"/>
      <c r="AO55"/>
      <c r="AP55"/>
      <c r="AS55"/>
    </row>
    <row r="56" spans="3:45" s="90" customFormat="1">
      <c r="C56" s="90" t="s">
        <v>1706</v>
      </c>
      <c r="D56" s="90" t="s">
        <v>518</v>
      </c>
      <c r="E56" s="139">
        <v>41426</v>
      </c>
      <c r="F56" s="140"/>
      <c r="X56" s="90" t="s">
        <v>265</v>
      </c>
      <c r="Y56" s="90" t="s">
        <v>177</v>
      </c>
      <c r="AD56" s="90" t="s">
        <v>426</v>
      </c>
      <c r="AE56" s="90" t="s">
        <v>3910</v>
      </c>
      <c r="AI56"/>
      <c r="AJ56"/>
      <c r="AO56"/>
      <c r="AP56"/>
      <c r="AS56"/>
    </row>
    <row r="57" spans="3:45" s="90" customFormat="1">
      <c r="C57" s="90" t="s">
        <v>1707</v>
      </c>
      <c r="D57" s="90" t="s">
        <v>518</v>
      </c>
      <c r="E57"/>
      <c r="F57" s="140"/>
      <c r="X57" s="134" t="s">
        <v>617</v>
      </c>
      <c r="Y57" s="90" t="s">
        <v>506</v>
      </c>
      <c r="AD57" s="90" t="s">
        <v>464</v>
      </c>
      <c r="AE57" s="90" t="s">
        <v>3911</v>
      </c>
      <c r="AI57"/>
      <c r="AJ57"/>
      <c r="AO57"/>
      <c r="AP57"/>
      <c r="AS57"/>
    </row>
    <row r="58" spans="3:45" s="90" customFormat="1">
      <c r="C58" s="90" t="s">
        <v>2752</v>
      </c>
      <c r="D58" s="90" t="s">
        <v>518</v>
      </c>
      <c r="E58" s="139">
        <v>41426</v>
      </c>
      <c r="F58" s="140"/>
      <c r="X58" s="134" t="s">
        <v>564</v>
      </c>
      <c r="Y58" s="90" t="s">
        <v>506</v>
      </c>
      <c r="AD58" s="90" t="s">
        <v>397</v>
      </c>
      <c r="AE58" s="134" t="s">
        <v>3912</v>
      </c>
      <c r="AI58"/>
      <c r="AJ58"/>
      <c r="AO58"/>
      <c r="AP58"/>
      <c r="AS58"/>
    </row>
    <row r="59" spans="3:45" s="90" customFormat="1">
      <c r="C59" s="90" t="s">
        <v>3254</v>
      </c>
      <c r="D59" s="90" t="s">
        <v>518</v>
      </c>
      <c r="E59"/>
      <c r="F59" s="140"/>
      <c r="X59" s="90" t="s">
        <v>266</v>
      </c>
      <c r="Y59" s="90" t="s">
        <v>220</v>
      </c>
      <c r="AD59" s="90" t="s">
        <v>2065</v>
      </c>
      <c r="AE59" s="90" t="s">
        <v>3913</v>
      </c>
      <c r="AI59"/>
      <c r="AJ59"/>
      <c r="AO59"/>
      <c r="AP59"/>
      <c r="AS59"/>
    </row>
    <row r="60" spans="3:45" s="90" customFormat="1">
      <c r="C60" s="90" t="s">
        <v>3264</v>
      </c>
      <c r="D60" s="90" t="s">
        <v>518</v>
      </c>
      <c r="E60"/>
      <c r="F60" s="140"/>
      <c r="X60" s="90" t="s">
        <v>267</v>
      </c>
      <c r="Y60" s="90" t="s">
        <v>268</v>
      </c>
      <c r="AD60" s="90" t="s">
        <v>465</v>
      </c>
      <c r="AE60" s="90" t="s">
        <v>3914</v>
      </c>
      <c r="AI60"/>
      <c r="AJ60"/>
      <c r="AO60"/>
      <c r="AP60"/>
      <c r="AS60"/>
    </row>
    <row r="61" spans="3:45" s="90" customFormat="1">
      <c r="C61" s="90" t="s">
        <v>2758</v>
      </c>
      <c r="D61" s="90" t="s">
        <v>518</v>
      </c>
      <c r="E61"/>
      <c r="F61" s="140"/>
      <c r="X61" s="90" t="s">
        <v>672</v>
      </c>
      <c r="Y61" s="90" t="s">
        <v>268</v>
      </c>
      <c r="AD61" s="90" t="s">
        <v>399</v>
      </c>
      <c r="AE61" s="90" t="s">
        <v>3915</v>
      </c>
      <c r="AI61"/>
      <c r="AJ61"/>
      <c r="AO61"/>
      <c r="AP61"/>
      <c r="AS61"/>
    </row>
    <row r="62" spans="3:45" s="90" customFormat="1">
      <c r="C62" s="90" t="s">
        <v>2883</v>
      </c>
      <c r="D62" s="90" t="s">
        <v>518</v>
      </c>
      <c r="E62" s="139">
        <v>41426</v>
      </c>
      <c r="F62" s="140"/>
      <c r="X62" s="90" t="s">
        <v>269</v>
      </c>
      <c r="Y62" s="90" t="s">
        <v>197</v>
      </c>
      <c r="AD62" s="90" t="s">
        <v>427</v>
      </c>
      <c r="AE62" s="90" t="s">
        <v>3916</v>
      </c>
      <c r="AI62"/>
      <c r="AJ62"/>
      <c r="AO62"/>
      <c r="AP62"/>
      <c r="AS62"/>
    </row>
    <row r="63" spans="3:45" s="90" customFormat="1">
      <c r="C63" s="90" t="s">
        <v>2104</v>
      </c>
      <c r="D63" s="90" t="s">
        <v>518</v>
      </c>
      <c r="E63" s="139">
        <v>41426</v>
      </c>
      <c r="F63" s="140"/>
      <c r="X63" s="90" t="s">
        <v>270</v>
      </c>
      <c r="Y63" s="90" t="s">
        <v>197</v>
      </c>
      <c r="AD63" s="90" t="s">
        <v>639</v>
      </c>
      <c r="AE63" s="90" t="s">
        <v>3917</v>
      </c>
      <c r="AI63"/>
      <c r="AJ63"/>
      <c r="AO63"/>
      <c r="AP63"/>
      <c r="AS63"/>
    </row>
    <row r="64" spans="3:45" s="90" customFormat="1">
      <c r="C64" s="90" t="s">
        <v>2102</v>
      </c>
      <c r="D64" s="90" t="s">
        <v>518</v>
      </c>
      <c r="E64" s="139">
        <v>41426</v>
      </c>
      <c r="F64" s="140"/>
      <c r="X64" s="90" t="s">
        <v>271</v>
      </c>
      <c r="Y64" s="90" t="s">
        <v>220</v>
      </c>
      <c r="AD64" s="90" t="s">
        <v>466</v>
      </c>
      <c r="AE64" s="90" t="s">
        <v>3918</v>
      </c>
      <c r="AI64"/>
      <c r="AJ64"/>
      <c r="AO64"/>
      <c r="AP64"/>
      <c r="AS64"/>
    </row>
    <row r="65" spans="3:45" s="90" customFormat="1">
      <c r="C65" s="90" t="s">
        <v>2937</v>
      </c>
      <c r="D65" s="90" t="s">
        <v>518</v>
      </c>
      <c r="E65" s="139">
        <v>41426</v>
      </c>
      <c r="F65" s="140"/>
      <c r="X65" s="90" t="s">
        <v>2703</v>
      </c>
      <c r="Y65" s="90" t="s">
        <v>2704</v>
      </c>
      <c r="AD65" s="90" t="s">
        <v>546</v>
      </c>
      <c r="AE65" s="90" t="s">
        <v>3919</v>
      </c>
      <c r="AI65"/>
      <c r="AJ65"/>
      <c r="AO65"/>
      <c r="AP65"/>
      <c r="AS65"/>
    </row>
    <row r="66" spans="3:45" s="90" customFormat="1">
      <c r="C66" s="90" t="s">
        <v>2143</v>
      </c>
      <c r="D66" s="90" t="s">
        <v>518</v>
      </c>
      <c r="E66" s="139">
        <v>41426</v>
      </c>
      <c r="F66" s="140"/>
      <c r="X66" s="90" t="s">
        <v>272</v>
      </c>
      <c r="Y66" s="90" t="s">
        <v>199</v>
      </c>
      <c r="AD66" s="90" t="s">
        <v>684</v>
      </c>
      <c r="AE66" s="90" t="s">
        <v>3920</v>
      </c>
      <c r="AI66"/>
      <c r="AJ66"/>
      <c r="AO66"/>
      <c r="AP66"/>
      <c r="AS66"/>
    </row>
    <row r="67" spans="3:45" s="90" customFormat="1">
      <c r="C67" s="90" t="s">
        <v>2813</v>
      </c>
      <c r="D67" s="90" t="s">
        <v>518</v>
      </c>
      <c r="E67" s="139">
        <v>41426</v>
      </c>
      <c r="F67" s="140"/>
      <c r="X67" s="90" t="s">
        <v>273</v>
      </c>
      <c r="Y67" s="90" t="s">
        <v>274</v>
      </c>
      <c r="AD67" s="90" t="s">
        <v>401</v>
      </c>
      <c r="AE67" s="90" t="s">
        <v>3921</v>
      </c>
      <c r="AI67"/>
      <c r="AJ67"/>
      <c r="AO67"/>
      <c r="AP67"/>
      <c r="AS67"/>
    </row>
    <row r="68" spans="3:45" s="90" customFormat="1">
      <c r="C68" s="90" t="s">
        <v>2809</v>
      </c>
      <c r="D68" s="90" t="s">
        <v>518</v>
      </c>
      <c r="E68" s="139">
        <v>41426</v>
      </c>
      <c r="F68" s="140"/>
      <c r="X68" s="90" t="s">
        <v>562</v>
      </c>
      <c r="Y68" s="90" t="s">
        <v>563</v>
      </c>
      <c r="AD68" s="90" t="s">
        <v>692</v>
      </c>
      <c r="AE68" s="90" t="s">
        <v>3922</v>
      </c>
      <c r="AI68"/>
      <c r="AJ68"/>
      <c r="AO68"/>
      <c r="AP68"/>
      <c r="AS68"/>
    </row>
    <row r="69" spans="3:45" s="90" customFormat="1">
      <c r="C69" s="90" t="s">
        <v>2000</v>
      </c>
      <c r="D69" s="90" t="s">
        <v>518</v>
      </c>
      <c r="E69" s="139">
        <v>41426</v>
      </c>
      <c r="F69" s="140"/>
      <c r="X69" s="90" t="s">
        <v>653</v>
      </c>
      <c r="Y69" s="90" t="s">
        <v>654</v>
      </c>
      <c r="AD69" s="90" t="s">
        <v>539</v>
      </c>
      <c r="AE69" s="90" t="s">
        <v>3923</v>
      </c>
      <c r="AI69"/>
      <c r="AJ69"/>
      <c r="AO69"/>
      <c r="AP69"/>
      <c r="AS69"/>
    </row>
    <row r="70" spans="3:45" s="90" customFormat="1">
      <c r="C70" s="90" t="s">
        <v>2001</v>
      </c>
      <c r="D70" s="90" t="s">
        <v>518</v>
      </c>
      <c r="E70" s="139">
        <v>41426</v>
      </c>
      <c r="F70" s="140"/>
      <c r="X70" s="90" t="s">
        <v>275</v>
      </c>
      <c r="Y70" s="90" t="s">
        <v>276</v>
      </c>
      <c r="AD70" s="90" t="s">
        <v>428</v>
      </c>
      <c r="AE70" s="90" t="s">
        <v>3924</v>
      </c>
      <c r="AI70"/>
      <c r="AJ70"/>
      <c r="AO70"/>
      <c r="AP70"/>
      <c r="AS70"/>
    </row>
    <row r="71" spans="3:45" s="90" customFormat="1">
      <c r="C71" s="90" t="s">
        <v>2002</v>
      </c>
      <c r="D71" s="90" t="s">
        <v>518</v>
      </c>
      <c r="E71" s="139">
        <v>41426</v>
      </c>
      <c r="F71" s="140"/>
      <c r="X71" s="90" t="s">
        <v>3642</v>
      </c>
      <c r="Y71" s="90" t="s">
        <v>1640</v>
      </c>
      <c r="AD71" s="90" t="s">
        <v>686</v>
      </c>
      <c r="AE71" s="90" t="s">
        <v>3925</v>
      </c>
      <c r="AI71"/>
      <c r="AJ71"/>
      <c r="AO71"/>
      <c r="AP71"/>
      <c r="AS71"/>
    </row>
    <row r="72" spans="3:45" s="90" customFormat="1">
      <c r="C72" s="90" t="s">
        <v>2003</v>
      </c>
      <c r="D72" s="90" t="s">
        <v>518</v>
      </c>
      <c r="E72" s="155">
        <v>41426</v>
      </c>
      <c r="F72" s="140"/>
      <c r="X72" s="90" t="s">
        <v>277</v>
      </c>
      <c r="Y72" s="90" t="s">
        <v>215</v>
      </c>
      <c r="AD72" s="90" t="s">
        <v>402</v>
      </c>
      <c r="AE72" s="90" t="s">
        <v>3926</v>
      </c>
      <c r="AI72"/>
      <c r="AJ72"/>
      <c r="AO72"/>
      <c r="AP72"/>
      <c r="AS72"/>
    </row>
    <row r="73" spans="3:45" s="90" customFormat="1">
      <c r="C73" s="90" t="s">
        <v>2004</v>
      </c>
      <c r="D73" s="90" t="s">
        <v>518</v>
      </c>
      <c r="E73" s="139">
        <v>41426</v>
      </c>
      <c r="F73" s="140"/>
      <c r="X73" s="90" t="s">
        <v>278</v>
      </c>
      <c r="Y73" s="90" t="s">
        <v>215</v>
      </c>
      <c r="AD73" s="90" t="s">
        <v>3342</v>
      </c>
      <c r="AE73" s="90" t="s">
        <v>3927</v>
      </c>
      <c r="AI73"/>
      <c r="AJ73"/>
      <c r="AO73"/>
      <c r="AP73"/>
      <c r="AS73"/>
    </row>
    <row r="74" spans="3:45" s="90" customFormat="1">
      <c r="C74" s="90" t="s">
        <v>2005</v>
      </c>
      <c r="D74" s="90" t="s">
        <v>518</v>
      </c>
      <c r="E74" s="139">
        <v>41426</v>
      </c>
      <c r="F74" s="140"/>
      <c r="X74" s="134" t="s">
        <v>279</v>
      </c>
      <c r="Y74" s="90" t="s">
        <v>280</v>
      </c>
      <c r="AD74" s="90" t="s">
        <v>467</v>
      </c>
      <c r="AE74" s="90" t="s">
        <v>3928</v>
      </c>
      <c r="AI74"/>
      <c r="AJ74"/>
      <c r="AO74"/>
      <c r="AP74"/>
      <c r="AS74"/>
    </row>
    <row r="75" spans="3:45" s="90" customFormat="1">
      <c r="C75" s="90" t="s">
        <v>3263</v>
      </c>
      <c r="D75" s="90" t="s">
        <v>518</v>
      </c>
      <c r="E75"/>
      <c r="F75" s="140"/>
      <c r="X75" s="90" t="s">
        <v>281</v>
      </c>
      <c r="Y75" s="90" t="s">
        <v>211</v>
      </c>
      <c r="AD75" s="90" t="s">
        <v>683</v>
      </c>
      <c r="AE75" s="90" t="s">
        <v>3929</v>
      </c>
      <c r="AI75"/>
      <c r="AJ75"/>
      <c r="AO75"/>
      <c r="AP75"/>
      <c r="AS75"/>
    </row>
    <row r="76" spans="3:45" s="90" customFormat="1">
      <c r="C76" s="90" t="s">
        <v>2824</v>
      </c>
      <c r="D76" s="90" t="s">
        <v>527</v>
      </c>
      <c r="E76" s="139">
        <v>41426</v>
      </c>
      <c r="F76" s="140"/>
      <c r="X76" s="90" t="s">
        <v>282</v>
      </c>
      <c r="Y76" s="90" t="s">
        <v>163</v>
      </c>
      <c r="AD76" s="90" t="s">
        <v>429</v>
      </c>
      <c r="AE76" s="90" t="s">
        <v>3930</v>
      </c>
      <c r="AI76"/>
      <c r="AJ76"/>
      <c r="AO76"/>
      <c r="AP76"/>
      <c r="AS76"/>
    </row>
    <row r="77" spans="3:45" s="90" customFormat="1">
      <c r="C77" s="90" t="s">
        <v>3451</v>
      </c>
      <c r="D77" s="90" t="s">
        <v>527</v>
      </c>
      <c r="E77" s="155">
        <v>41554.877013888887</v>
      </c>
      <c r="F77" s="140"/>
      <c r="X77" s="90" t="s">
        <v>202</v>
      </c>
      <c r="Y77" s="90" t="s">
        <v>203</v>
      </c>
      <c r="AD77" s="90" t="s">
        <v>557</v>
      </c>
      <c r="AE77" s="90" t="s">
        <v>3931</v>
      </c>
      <c r="AI77"/>
      <c r="AJ77"/>
      <c r="AO77"/>
      <c r="AP77"/>
      <c r="AS77"/>
    </row>
    <row r="78" spans="3:45" s="90" customFormat="1">
      <c r="C78" s="90" t="s">
        <v>2476</v>
      </c>
      <c r="D78" s="90" t="s">
        <v>527</v>
      </c>
      <c r="E78"/>
      <c r="F78" s="140"/>
      <c r="X78" s="90" t="s">
        <v>283</v>
      </c>
      <c r="Y78" s="90" t="s">
        <v>284</v>
      </c>
      <c r="AD78" s="90" t="s">
        <v>3365</v>
      </c>
      <c r="AE78" s="90" t="s">
        <v>3932</v>
      </c>
      <c r="AI78"/>
      <c r="AJ78"/>
      <c r="AO78"/>
      <c r="AP78"/>
      <c r="AS78"/>
    </row>
    <row r="79" spans="3:45" s="90" customFormat="1">
      <c r="C79" s="90" t="s">
        <v>3204</v>
      </c>
      <c r="D79" s="90" t="s">
        <v>527</v>
      </c>
      <c r="E79"/>
      <c r="F79" s="140"/>
      <c r="X79" s="90" t="s">
        <v>285</v>
      </c>
      <c r="Y79" s="90" t="s">
        <v>175</v>
      </c>
      <c r="AD79" s="90" t="s">
        <v>430</v>
      </c>
      <c r="AE79" s="90" t="s">
        <v>3933</v>
      </c>
      <c r="AI79"/>
      <c r="AJ79"/>
      <c r="AO79"/>
      <c r="AP79"/>
      <c r="AS79"/>
    </row>
    <row r="80" spans="3:45" s="90" customFormat="1">
      <c r="C80" s="90" t="s">
        <v>5171</v>
      </c>
      <c r="D80" s="90" t="s">
        <v>527</v>
      </c>
      <c r="E80" s="155">
        <v>45118.532511574071</v>
      </c>
      <c r="F80" s="140"/>
      <c r="X80" s="134" t="s">
        <v>286</v>
      </c>
      <c r="Y80" s="90" t="s">
        <v>176</v>
      </c>
      <c r="AD80" s="90" t="s">
        <v>3364</v>
      </c>
      <c r="AE80" s="90" t="s">
        <v>3934</v>
      </c>
      <c r="AI80"/>
      <c r="AJ80"/>
      <c r="AO80"/>
      <c r="AP80"/>
      <c r="AS80"/>
    </row>
    <row r="81" spans="3:45" s="90" customFormat="1">
      <c r="C81" s="90" t="s">
        <v>2778</v>
      </c>
      <c r="D81" s="90" t="s">
        <v>527</v>
      </c>
      <c r="E81" s="139">
        <v>41426</v>
      </c>
      <c r="F81" s="140"/>
      <c r="X81" s="90" t="s">
        <v>649</v>
      </c>
      <c r="Y81" s="90" t="s">
        <v>650</v>
      </c>
      <c r="AD81" s="90" t="s">
        <v>431</v>
      </c>
      <c r="AE81" s="90" t="s">
        <v>3935</v>
      </c>
      <c r="AI81"/>
      <c r="AJ81"/>
      <c r="AO81"/>
      <c r="AP81"/>
      <c r="AS81"/>
    </row>
    <row r="82" spans="3:45" s="90" customFormat="1">
      <c r="C82" s="90" t="s">
        <v>2875</v>
      </c>
      <c r="D82" s="90" t="s">
        <v>527</v>
      </c>
      <c r="E82" s="139">
        <v>41426</v>
      </c>
      <c r="F82" s="140"/>
      <c r="X82" s="90" t="s">
        <v>287</v>
      </c>
      <c r="Y82" s="90" t="s">
        <v>288</v>
      </c>
      <c r="AD82" s="90" t="s">
        <v>813</v>
      </c>
      <c r="AE82" s="90" t="s">
        <v>3936</v>
      </c>
      <c r="AI82"/>
      <c r="AJ82"/>
      <c r="AO82"/>
      <c r="AP82"/>
      <c r="AS82"/>
    </row>
    <row r="83" spans="3:45" s="90" customFormat="1">
      <c r="C83" s="90" t="s">
        <v>3617</v>
      </c>
      <c r="D83" s="90" t="s">
        <v>527</v>
      </c>
      <c r="E83"/>
      <c r="F83" s="140"/>
      <c r="X83" s="134" t="s">
        <v>647</v>
      </c>
      <c r="Y83" s="90" t="s">
        <v>648</v>
      </c>
      <c r="AD83" s="90" t="s">
        <v>1462</v>
      </c>
      <c r="AE83" s="90" t="s">
        <v>3937</v>
      </c>
      <c r="AI83"/>
      <c r="AJ83"/>
      <c r="AO83"/>
      <c r="AP83"/>
      <c r="AS83"/>
    </row>
    <row r="84" spans="3:45" s="90" customFormat="1">
      <c r="C84" s="90" t="s">
        <v>3698</v>
      </c>
      <c r="D84" s="90" t="s">
        <v>527</v>
      </c>
      <c r="E84"/>
      <c r="F84" s="140"/>
      <c r="X84" s="90" t="s">
        <v>289</v>
      </c>
      <c r="Y84" s="90" t="s">
        <v>290</v>
      </c>
      <c r="AD84" s="90" t="s">
        <v>432</v>
      </c>
      <c r="AE84" s="90" t="s">
        <v>3938</v>
      </c>
      <c r="AI84"/>
      <c r="AJ84"/>
      <c r="AO84"/>
      <c r="AP84"/>
      <c r="AS84"/>
    </row>
    <row r="85" spans="3:45" s="90" customFormat="1">
      <c r="C85" s="90" t="s">
        <v>701</v>
      </c>
      <c r="D85" s="90" t="s">
        <v>527</v>
      </c>
      <c r="E85"/>
      <c r="F85" s="140"/>
      <c r="X85" s="90" t="s">
        <v>291</v>
      </c>
      <c r="Y85" s="90" t="s">
        <v>292</v>
      </c>
      <c r="AD85" s="90" t="s">
        <v>495</v>
      </c>
      <c r="AE85" s="90" t="s">
        <v>3939</v>
      </c>
      <c r="AI85"/>
      <c r="AJ85"/>
      <c r="AO85"/>
      <c r="AP85"/>
      <c r="AS85"/>
    </row>
    <row r="86" spans="3:45" s="90" customFormat="1">
      <c r="C86" s="90" t="s">
        <v>2482</v>
      </c>
      <c r="D86" s="90" t="s">
        <v>527</v>
      </c>
      <c r="E86" s="139">
        <v>41426</v>
      </c>
      <c r="F86" s="140"/>
      <c r="X86" s="90" t="s">
        <v>293</v>
      </c>
      <c r="Y86" s="90" t="s">
        <v>294</v>
      </c>
      <c r="AD86" s="90" t="s">
        <v>433</v>
      </c>
      <c r="AE86" s="90" t="s">
        <v>3940</v>
      </c>
      <c r="AI86"/>
      <c r="AJ86"/>
      <c r="AO86"/>
      <c r="AP86"/>
      <c r="AS86"/>
    </row>
    <row r="87" spans="3:45" s="90" customFormat="1">
      <c r="C87" s="90" t="s">
        <v>2481</v>
      </c>
      <c r="D87" s="90" t="s">
        <v>527</v>
      </c>
      <c r="E87" s="139">
        <v>41426</v>
      </c>
      <c r="F87" s="140"/>
      <c r="X87" s="90" t="s">
        <v>3422</v>
      </c>
      <c r="Y87" s="90" t="s">
        <v>3423</v>
      </c>
      <c r="AD87" s="90" t="s">
        <v>434</v>
      </c>
      <c r="AE87" s="90" t="s">
        <v>3941</v>
      </c>
      <c r="AI87"/>
      <c r="AJ87"/>
      <c r="AO87"/>
      <c r="AP87"/>
      <c r="AS87"/>
    </row>
    <row r="88" spans="3:45" s="90" customFormat="1">
      <c r="C88" s="90" t="s">
        <v>3478</v>
      </c>
      <c r="D88" s="90" t="s">
        <v>527</v>
      </c>
      <c r="E88" s="155">
        <v>41554.886805555558</v>
      </c>
      <c r="F88" s="140"/>
      <c r="X88" s="90" t="s">
        <v>295</v>
      </c>
      <c r="Y88" s="90" t="s">
        <v>179</v>
      </c>
      <c r="AD88" s="90" t="s">
        <v>435</v>
      </c>
      <c r="AE88" s="90" t="s">
        <v>3942</v>
      </c>
      <c r="AI88"/>
      <c r="AJ88"/>
      <c r="AO88"/>
      <c r="AP88"/>
      <c r="AS88"/>
    </row>
    <row r="89" spans="3:45" s="90" customFormat="1">
      <c r="C89" s="90" t="s">
        <v>2780</v>
      </c>
      <c r="D89" s="90" t="s">
        <v>2098</v>
      </c>
      <c r="E89" s="139">
        <v>41426</v>
      </c>
      <c r="F89" s="140"/>
      <c r="X89" s="90" t="s">
        <v>2041</v>
      </c>
      <c r="Y89" s="90" t="s">
        <v>297</v>
      </c>
      <c r="AD89" s="90" t="s">
        <v>436</v>
      </c>
      <c r="AE89" s="90" t="s">
        <v>3943</v>
      </c>
      <c r="AI89"/>
      <c r="AJ89"/>
      <c r="AO89"/>
      <c r="AP89"/>
      <c r="AS89"/>
    </row>
    <row r="90" spans="3:45" s="90" customFormat="1">
      <c r="C90" s="90" t="s">
        <v>2105</v>
      </c>
      <c r="D90" s="90" t="s">
        <v>2098</v>
      </c>
      <c r="E90"/>
      <c r="F90" s="140"/>
      <c r="X90" s="90" t="s">
        <v>296</v>
      </c>
      <c r="Y90" s="90" t="s">
        <v>297</v>
      </c>
      <c r="AD90" s="90" t="s">
        <v>496</v>
      </c>
      <c r="AE90" s="90" t="s">
        <v>3944</v>
      </c>
      <c r="AI90"/>
      <c r="AJ90"/>
      <c r="AO90"/>
      <c r="AP90"/>
      <c r="AS90"/>
    </row>
    <row r="91" spans="3:45" s="90" customFormat="1">
      <c r="C91" s="90" t="s">
        <v>2749</v>
      </c>
      <c r="D91" s="90" t="s">
        <v>2098</v>
      </c>
      <c r="E91" s="139">
        <v>41426</v>
      </c>
      <c r="F91" s="140"/>
      <c r="X91" s="90" t="s">
        <v>298</v>
      </c>
      <c r="Y91" s="90" t="s">
        <v>299</v>
      </c>
      <c r="AD91" s="90" t="s">
        <v>437</v>
      </c>
      <c r="AE91" s="90" t="s">
        <v>3945</v>
      </c>
      <c r="AI91"/>
      <c r="AJ91"/>
      <c r="AO91"/>
      <c r="AP91"/>
      <c r="AS91"/>
    </row>
    <row r="92" spans="3:45" s="90" customFormat="1">
      <c r="C92" s="90" t="s">
        <v>3437</v>
      </c>
      <c r="D92" s="90" t="s">
        <v>2098</v>
      </c>
      <c r="E92" s="155">
        <v>41554.694675925923</v>
      </c>
      <c r="F92" s="140"/>
      <c r="X92" s="134" t="s">
        <v>300</v>
      </c>
      <c r="Y92" s="90" t="s">
        <v>299</v>
      </c>
      <c r="AD92" s="90" t="s">
        <v>525</v>
      </c>
      <c r="AE92" s="90" t="s">
        <v>3946</v>
      </c>
      <c r="AI92"/>
      <c r="AJ92"/>
      <c r="AO92"/>
      <c r="AP92"/>
      <c r="AS92"/>
    </row>
    <row r="93" spans="3:45" s="90" customFormat="1">
      <c r="C93" s="90" t="s">
        <v>2876</v>
      </c>
      <c r="D93" s="90" t="s">
        <v>2098</v>
      </c>
      <c r="E93" s="139">
        <v>41426</v>
      </c>
      <c r="F93" s="140"/>
      <c r="X93" s="90" t="s">
        <v>301</v>
      </c>
      <c r="Y93" s="90" t="s">
        <v>186</v>
      </c>
      <c r="AD93" s="90" t="s">
        <v>524</v>
      </c>
      <c r="AE93" s="90" t="s">
        <v>3947</v>
      </c>
      <c r="AI93"/>
      <c r="AJ93"/>
      <c r="AO93"/>
      <c r="AP93"/>
      <c r="AS93"/>
    </row>
    <row r="94" spans="3:45" s="90" customFormat="1">
      <c r="C94" s="90" t="s">
        <v>829</v>
      </c>
      <c r="D94" s="90" t="s">
        <v>151</v>
      </c>
      <c r="E94" s="139">
        <v>41426</v>
      </c>
      <c r="F94" s="140"/>
      <c r="X94" s="90" t="s">
        <v>2832</v>
      </c>
      <c r="Y94" s="90" t="s">
        <v>2833</v>
      </c>
      <c r="AD94" s="90" t="s">
        <v>2465</v>
      </c>
      <c r="AE94" s="90" t="s">
        <v>3948</v>
      </c>
      <c r="AI94"/>
      <c r="AJ94"/>
      <c r="AO94"/>
      <c r="AP94"/>
      <c r="AS94"/>
    </row>
    <row r="95" spans="3:45" s="90" customFormat="1">
      <c r="C95" s="90" t="s">
        <v>830</v>
      </c>
      <c r="D95" s="90" t="s">
        <v>151</v>
      </c>
      <c r="E95" s="155">
        <v>41426</v>
      </c>
      <c r="F95" s="140"/>
      <c r="X95" s="132" t="s">
        <v>517</v>
      </c>
      <c r="Y95" t="s">
        <v>536</v>
      </c>
      <c r="AD95" s="90" t="s">
        <v>2466</v>
      </c>
      <c r="AE95" s="90" t="s">
        <v>3949</v>
      </c>
      <c r="AI95"/>
      <c r="AJ95"/>
      <c r="AO95"/>
      <c r="AP95"/>
      <c r="AS95"/>
    </row>
    <row r="96" spans="3:45" s="90" customFormat="1">
      <c r="C96" s="90" t="s">
        <v>2049</v>
      </c>
      <c r="D96" s="90" t="s">
        <v>151</v>
      </c>
      <c r="E96" s="139">
        <v>41426</v>
      </c>
      <c r="F96" s="140"/>
      <c r="X96" s="90" t="s">
        <v>302</v>
      </c>
      <c r="Y96" s="90" t="s">
        <v>192</v>
      </c>
      <c r="AD96" s="90" t="s">
        <v>438</v>
      </c>
      <c r="AE96" s="90" t="s">
        <v>3950</v>
      </c>
      <c r="AI96"/>
      <c r="AJ96"/>
      <c r="AO96"/>
      <c r="AP96"/>
      <c r="AS96"/>
    </row>
    <row r="97" spans="3:45" s="90" customFormat="1">
      <c r="C97" s="90" t="s">
        <v>831</v>
      </c>
      <c r="D97" s="90" t="s">
        <v>151</v>
      </c>
      <c r="E97" s="139">
        <v>41426</v>
      </c>
      <c r="F97" s="140"/>
      <c r="X97" s="90" t="s">
        <v>827</v>
      </c>
      <c r="Y97" s="90" t="s">
        <v>828</v>
      </c>
      <c r="AD97" s="90" t="s">
        <v>439</v>
      </c>
      <c r="AE97" s="90" t="s">
        <v>3951</v>
      </c>
      <c r="AI97"/>
      <c r="AJ97"/>
      <c r="AO97"/>
      <c r="AP97"/>
      <c r="AS97"/>
    </row>
    <row r="98" spans="3:45" s="90" customFormat="1">
      <c r="C98" s="90" t="s">
        <v>832</v>
      </c>
      <c r="D98" s="90" t="s">
        <v>151</v>
      </c>
      <c r="E98" s="139">
        <v>41426</v>
      </c>
      <c r="F98" s="140"/>
      <c r="X98" s="90" t="s">
        <v>303</v>
      </c>
      <c r="Y98" s="90" t="s">
        <v>304</v>
      </c>
      <c r="AD98" s="90" t="s">
        <v>678</v>
      </c>
      <c r="AE98" s="90" t="s">
        <v>3952</v>
      </c>
      <c r="AI98"/>
      <c r="AJ98"/>
      <c r="AO98"/>
      <c r="AP98"/>
      <c r="AS98"/>
    </row>
    <row r="99" spans="3:45" s="90" customFormat="1">
      <c r="C99" s="90" t="s">
        <v>833</v>
      </c>
      <c r="D99" s="90" t="s">
        <v>151</v>
      </c>
      <c r="E99" s="139">
        <v>41426</v>
      </c>
      <c r="F99" s="140"/>
      <c r="X99" s="90" t="s">
        <v>637</v>
      </c>
      <c r="Y99" s="90" t="s">
        <v>638</v>
      </c>
      <c r="AD99" s="90" t="s">
        <v>1457</v>
      </c>
      <c r="AE99" s="90" t="s">
        <v>3953</v>
      </c>
      <c r="AI99"/>
      <c r="AJ99"/>
      <c r="AO99"/>
      <c r="AP99"/>
      <c r="AS99"/>
    </row>
    <row r="100" spans="3:45" s="90" customFormat="1">
      <c r="C100" s="90" t="s">
        <v>834</v>
      </c>
      <c r="D100" s="90" t="s">
        <v>151</v>
      </c>
      <c r="E100" s="139">
        <v>41426</v>
      </c>
      <c r="F100" s="140"/>
      <c r="X100" s="90" t="s">
        <v>5637</v>
      </c>
      <c r="Y100" s="90" t="s">
        <v>5638</v>
      </c>
      <c r="AD100" s="90" t="s">
        <v>440</v>
      </c>
      <c r="AE100" s="90" t="s">
        <v>3954</v>
      </c>
      <c r="AI100"/>
      <c r="AJ100"/>
      <c r="AO100"/>
      <c r="AP100"/>
      <c r="AS100"/>
    </row>
    <row r="101" spans="3:45" s="90" customFormat="1">
      <c r="C101" s="90" t="s">
        <v>835</v>
      </c>
      <c r="D101" s="90" t="s">
        <v>151</v>
      </c>
      <c r="E101" s="139">
        <v>41426</v>
      </c>
      <c r="F101" s="140"/>
      <c r="X101" s="90" t="s">
        <v>2088</v>
      </c>
      <c r="Y101" s="90" t="s">
        <v>306</v>
      </c>
      <c r="AD101" s="90" t="s">
        <v>2129</v>
      </c>
      <c r="AE101" s="90" t="s">
        <v>3955</v>
      </c>
      <c r="AI101"/>
      <c r="AJ101"/>
      <c r="AO101"/>
      <c r="AP101"/>
      <c r="AS101"/>
    </row>
    <row r="102" spans="3:45" s="90" customFormat="1">
      <c r="C102" s="90" t="s">
        <v>836</v>
      </c>
      <c r="D102" s="90" t="s">
        <v>151</v>
      </c>
      <c r="E102"/>
      <c r="F102" s="140"/>
      <c r="X102" s="90" t="s">
        <v>305</v>
      </c>
      <c r="Y102" s="90" t="s">
        <v>306</v>
      </c>
      <c r="AD102" s="90" t="s">
        <v>441</v>
      </c>
      <c r="AE102" s="90" t="s">
        <v>3956</v>
      </c>
      <c r="AI102"/>
      <c r="AJ102"/>
      <c r="AO102"/>
      <c r="AP102"/>
      <c r="AS102"/>
    </row>
    <row r="103" spans="3:45" s="90" customFormat="1">
      <c r="C103" s="90" t="s">
        <v>837</v>
      </c>
      <c r="D103" s="90" t="s">
        <v>151</v>
      </c>
      <c r="E103" s="139">
        <v>41426</v>
      </c>
      <c r="F103" s="140"/>
      <c r="X103" s="134" t="s">
        <v>307</v>
      </c>
      <c r="Y103" s="90" t="s">
        <v>306</v>
      </c>
      <c r="AD103" s="90" t="s">
        <v>2092</v>
      </c>
      <c r="AE103" s="90" t="s">
        <v>3957</v>
      </c>
      <c r="AI103"/>
      <c r="AJ103"/>
      <c r="AO103"/>
      <c r="AP103"/>
      <c r="AS103"/>
    </row>
    <row r="104" spans="3:45" s="90" customFormat="1">
      <c r="C104" s="90" t="s">
        <v>838</v>
      </c>
      <c r="D104" s="90" t="s">
        <v>151</v>
      </c>
      <c r="E104"/>
      <c r="F104" s="140"/>
      <c r="X104" s="90" t="s">
        <v>537</v>
      </c>
      <c r="Y104" s="90" t="s">
        <v>538</v>
      </c>
      <c r="AD104" s="90" t="s">
        <v>442</v>
      </c>
      <c r="AE104" s="90" t="s">
        <v>3958</v>
      </c>
      <c r="AI104"/>
      <c r="AJ104"/>
      <c r="AO104"/>
      <c r="AP104"/>
      <c r="AS104"/>
    </row>
    <row r="105" spans="3:45" s="90" customFormat="1">
      <c r="C105" s="90" t="s">
        <v>839</v>
      </c>
      <c r="D105" s="90" t="s">
        <v>151</v>
      </c>
      <c r="E105" s="155">
        <v>41426</v>
      </c>
      <c r="F105" s="140"/>
      <c r="X105" s="90" t="s">
        <v>519</v>
      </c>
      <c r="Y105" s="90" t="s">
        <v>520</v>
      </c>
      <c r="AD105" s="90" t="s">
        <v>443</v>
      </c>
      <c r="AE105" s="90" t="s">
        <v>3959</v>
      </c>
      <c r="AI105"/>
      <c r="AJ105"/>
      <c r="AO105"/>
      <c r="AP105"/>
      <c r="AS105"/>
    </row>
    <row r="106" spans="3:45" s="90" customFormat="1">
      <c r="C106" s="90" t="s">
        <v>840</v>
      </c>
      <c r="D106" s="90" t="s">
        <v>151</v>
      </c>
      <c r="E106" s="139">
        <v>41426</v>
      </c>
      <c r="F106" s="140"/>
      <c r="X106" s="90" t="s">
        <v>308</v>
      </c>
      <c r="Y106" s="90" t="s">
        <v>309</v>
      </c>
      <c r="AD106" s="90" t="s">
        <v>444</v>
      </c>
      <c r="AE106" s="90" t="s">
        <v>3960</v>
      </c>
      <c r="AI106"/>
      <c r="AJ106"/>
      <c r="AO106"/>
      <c r="AP106"/>
      <c r="AS106"/>
    </row>
    <row r="107" spans="3:45" s="90" customFormat="1">
      <c r="C107" s="90" t="s">
        <v>841</v>
      </c>
      <c r="D107" s="90" t="s">
        <v>151</v>
      </c>
      <c r="E107" s="139">
        <v>41426</v>
      </c>
      <c r="F107" s="140"/>
      <c r="X107" s="90" t="s">
        <v>310</v>
      </c>
      <c r="Y107" s="90" t="s">
        <v>2</v>
      </c>
      <c r="AD107" s="90" t="s">
        <v>497</v>
      </c>
      <c r="AE107" s="90" t="s">
        <v>3961</v>
      </c>
      <c r="AI107"/>
      <c r="AJ107"/>
      <c r="AO107"/>
      <c r="AP107"/>
      <c r="AS107"/>
    </row>
    <row r="108" spans="3:45" s="90" customFormat="1">
      <c r="C108" s="90" t="s">
        <v>3577</v>
      </c>
      <c r="D108" s="90" t="s">
        <v>151</v>
      </c>
      <c r="E108"/>
      <c r="F108" s="140"/>
      <c r="X108" s="90" t="s">
        <v>2472</v>
      </c>
      <c r="Y108" s="90" t="s">
        <v>2473</v>
      </c>
      <c r="AD108" s="90" t="s">
        <v>445</v>
      </c>
      <c r="AE108" s="90" t="s">
        <v>3962</v>
      </c>
      <c r="AI108"/>
      <c r="AJ108"/>
      <c r="AO108"/>
      <c r="AP108"/>
      <c r="AS108"/>
    </row>
    <row r="109" spans="3:45" s="90" customFormat="1">
      <c r="C109" s="90" t="s">
        <v>842</v>
      </c>
      <c r="D109" s="90" t="s">
        <v>151</v>
      </c>
      <c r="E109" s="139">
        <v>41426</v>
      </c>
      <c r="F109" s="140"/>
      <c r="X109" s="90" t="s">
        <v>311</v>
      </c>
      <c r="Y109" s="90" t="s">
        <v>312</v>
      </c>
      <c r="AD109" s="90" t="s">
        <v>498</v>
      </c>
      <c r="AE109" s="90" t="s">
        <v>3963</v>
      </c>
      <c r="AI109"/>
      <c r="AJ109"/>
      <c r="AO109"/>
      <c r="AP109"/>
      <c r="AS109"/>
    </row>
    <row r="110" spans="3:45" s="90" customFormat="1">
      <c r="C110" s="90" t="s">
        <v>843</v>
      </c>
      <c r="D110" s="90" t="s">
        <v>151</v>
      </c>
      <c r="E110" s="139">
        <v>41426</v>
      </c>
      <c r="F110" s="140"/>
      <c r="X110" s="90" t="s">
        <v>313</v>
      </c>
      <c r="Y110" s="90" t="s">
        <v>314</v>
      </c>
      <c r="AD110" s="90" t="s">
        <v>499</v>
      </c>
      <c r="AE110" s="90" t="s">
        <v>3964</v>
      </c>
      <c r="AI110"/>
      <c r="AJ110"/>
      <c r="AO110"/>
      <c r="AP110"/>
      <c r="AS110"/>
    </row>
    <row r="111" spans="3:45" s="90" customFormat="1">
      <c r="C111" s="90" t="s">
        <v>3462</v>
      </c>
      <c r="D111" s="90" t="s">
        <v>151</v>
      </c>
      <c r="E111" s="155">
        <v>41554.877824074072</v>
      </c>
      <c r="F111" s="140"/>
      <c r="X111" s="90" t="s">
        <v>315</v>
      </c>
      <c r="Y111" s="90" t="s">
        <v>216</v>
      </c>
      <c r="AD111" s="90" t="s">
        <v>555</v>
      </c>
      <c r="AE111" s="90" t="s">
        <v>3965</v>
      </c>
      <c r="AI111"/>
      <c r="AJ111"/>
      <c r="AO111"/>
      <c r="AP111"/>
      <c r="AS111"/>
    </row>
    <row r="112" spans="3:45" s="90" customFormat="1">
      <c r="C112" s="90" t="s">
        <v>844</v>
      </c>
      <c r="D112" s="90" t="s">
        <v>151</v>
      </c>
      <c r="E112" s="139">
        <v>41426</v>
      </c>
      <c r="F112" s="140"/>
      <c r="X112" s="134" t="s">
        <v>2707</v>
      </c>
      <c r="Y112" s="90" t="s">
        <v>977</v>
      </c>
      <c r="AD112" s="90" t="s">
        <v>446</v>
      </c>
      <c r="AE112" s="90" t="s">
        <v>3966</v>
      </c>
      <c r="AI112"/>
      <c r="AJ112"/>
      <c r="AO112"/>
      <c r="AP112"/>
      <c r="AS112"/>
    </row>
    <row r="113" spans="3:45" s="90" customFormat="1">
      <c r="C113" s="90" t="s">
        <v>845</v>
      </c>
      <c r="D113" s="90" t="s">
        <v>151</v>
      </c>
      <c r="E113" s="139">
        <v>41426</v>
      </c>
      <c r="F113" s="140"/>
      <c r="X113" s="90" t="s">
        <v>3717</v>
      </c>
      <c r="Y113" s="90" t="s">
        <v>3284</v>
      </c>
      <c r="AD113" s="90" t="s">
        <v>540</v>
      </c>
      <c r="AE113" s="90" t="s">
        <v>3967</v>
      </c>
      <c r="AI113"/>
      <c r="AJ113"/>
      <c r="AO113"/>
      <c r="AP113"/>
      <c r="AS113"/>
    </row>
    <row r="114" spans="3:45" s="90" customFormat="1">
      <c r="C114" s="90" t="s">
        <v>5681</v>
      </c>
      <c r="D114" s="90" t="s">
        <v>151</v>
      </c>
      <c r="E114" s="155">
        <v>45120.396018518521</v>
      </c>
      <c r="F114" s="140"/>
      <c r="X114" s="90" t="s">
        <v>316</v>
      </c>
      <c r="Y114" s="90" t="s">
        <v>170</v>
      </c>
      <c r="AD114" s="90" t="s">
        <v>3426</v>
      </c>
      <c r="AE114" s="90" t="s">
        <v>3968</v>
      </c>
      <c r="AI114"/>
      <c r="AJ114"/>
      <c r="AO114"/>
      <c r="AP114"/>
      <c r="AS114"/>
    </row>
    <row r="115" spans="3:45" s="90" customFormat="1">
      <c r="C115" s="90" t="s">
        <v>846</v>
      </c>
      <c r="D115" s="90" t="s">
        <v>151</v>
      </c>
      <c r="E115" s="155">
        <v>41426</v>
      </c>
      <c r="F115" s="140"/>
      <c r="X115" s="90" t="s">
        <v>1447</v>
      </c>
      <c r="Y115" s="90" t="s">
        <v>1359</v>
      </c>
      <c r="AD115" s="90" t="s">
        <v>3440</v>
      </c>
      <c r="AE115" s="90" t="s">
        <v>3969</v>
      </c>
      <c r="AI115"/>
      <c r="AJ115"/>
      <c r="AO115"/>
      <c r="AP115"/>
      <c r="AS115"/>
    </row>
    <row r="116" spans="3:45" s="90" customFormat="1">
      <c r="C116" s="90" t="s">
        <v>3573</v>
      </c>
      <c r="D116" s="90" t="s">
        <v>151</v>
      </c>
      <c r="E116"/>
      <c r="F116" s="140"/>
      <c r="X116" s="90" t="s">
        <v>317</v>
      </c>
      <c r="Y116" s="90" t="s">
        <v>218</v>
      </c>
      <c r="AD116" s="90" t="s">
        <v>681</v>
      </c>
      <c r="AE116" s="90" t="s">
        <v>3970</v>
      </c>
      <c r="AI116"/>
      <c r="AJ116"/>
      <c r="AO116"/>
      <c r="AP116"/>
      <c r="AS116"/>
    </row>
    <row r="117" spans="3:45" s="90" customFormat="1">
      <c r="C117" s="90" t="s">
        <v>847</v>
      </c>
      <c r="D117" s="90" t="s">
        <v>151</v>
      </c>
      <c r="E117" s="139">
        <v>41426</v>
      </c>
      <c r="F117" s="140"/>
      <c r="X117" s="90" t="s">
        <v>318</v>
      </c>
      <c r="Y117" s="90" t="s">
        <v>221</v>
      </c>
      <c r="AD117" s="90" t="s">
        <v>394</v>
      </c>
      <c r="AE117" s="90" t="s">
        <v>3971</v>
      </c>
      <c r="AI117"/>
      <c r="AJ117"/>
      <c r="AO117"/>
      <c r="AP117"/>
      <c r="AS117"/>
    </row>
    <row r="118" spans="3:45" s="90" customFormat="1">
      <c r="C118" s="90" t="s">
        <v>848</v>
      </c>
      <c r="D118" s="90" t="s">
        <v>151</v>
      </c>
      <c r="E118" s="139">
        <v>41426</v>
      </c>
      <c r="F118" s="140"/>
      <c r="X118" s="90" t="s">
        <v>556</v>
      </c>
      <c r="Y118" s="90" t="s">
        <v>222</v>
      </c>
      <c r="AD118" s="90" t="s">
        <v>396</v>
      </c>
      <c r="AE118" s="90" t="s">
        <v>3972</v>
      </c>
      <c r="AI118"/>
      <c r="AJ118"/>
      <c r="AO118"/>
      <c r="AP118"/>
      <c r="AS118"/>
    </row>
    <row r="119" spans="3:45" s="90" customFormat="1">
      <c r="C119" s="90" t="s">
        <v>849</v>
      </c>
      <c r="D119" s="90" t="s">
        <v>151</v>
      </c>
      <c r="E119" s="139">
        <v>41426</v>
      </c>
      <c r="F119" s="140"/>
      <c r="X119" s="90" t="s">
        <v>3741</v>
      </c>
      <c r="Y119" s="90" t="s">
        <v>3742</v>
      </c>
      <c r="AD119" s="90" t="s">
        <v>447</v>
      </c>
      <c r="AE119" s="90" t="s">
        <v>3973</v>
      </c>
      <c r="AI119"/>
      <c r="AJ119"/>
      <c r="AO119"/>
      <c r="AP119"/>
      <c r="AS119"/>
    </row>
    <row r="120" spans="3:45" s="90" customFormat="1">
      <c r="C120" s="90" t="s">
        <v>850</v>
      </c>
      <c r="D120" s="90" t="s">
        <v>151</v>
      </c>
      <c r="E120" s="139">
        <v>41426</v>
      </c>
      <c r="F120" s="140"/>
      <c r="X120" s="90" t="s">
        <v>689</v>
      </c>
      <c r="Y120" s="90" t="s">
        <v>690</v>
      </c>
      <c r="AD120" s="90" t="s">
        <v>448</v>
      </c>
      <c r="AE120" s="90" t="s">
        <v>3974</v>
      </c>
      <c r="AI120"/>
      <c r="AJ120"/>
      <c r="AO120"/>
      <c r="AP120"/>
      <c r="AS120"/>
    </row>
    <row r="121" spans="3:45" s="90" customFormat="1">
      <c r="C121" s="90" t="s">
        <v>852</v>
      </c>
      <c r="D121" s="90" t="s">
        <v>151</v>
      </c>
      <c r="E121" s="139">
        <v>41426</v>
      </c>
      <c r="F121" s="140"/>
      <c r="X121" s="90" t="s">
        <v>1443</v>
      </c>
      <c r="Y121" s="90" t="s">
        <v>1360</v>
      </c>
      <c r="AD121" s="90" t="s">
        <v>449</v>
      </c>
      <c r="AE121" s="90" t="s">
        <v>3975</v>
      </c>
      <c r="AI121"/>
      <c r="AJ121"/>
      <c r="AO121"/>
      <c r="AP121"/>
      <c r="AS121"/>
    </row>
    <row r="122" spans="3:45" s="90" customFormat="1">
      <c r="C122" s="90" t="s">
        <v>853</v>
      </c>
      <c r="D122" s="90" t="s">
        <v>151</v>
      </c>
      <c r="E122" s="139">
        <v>41426</v>
      </c>
      <c r="F122" s="140"/>
      <c r="X122" s="90" t="s">
        <v>319</v>
      </c>
      <c r="Y122" s="90" t="s">
        <v>201</v>
      </c>
      <c r="AD122" s="90" t="s">
        <v>450</v>
      </c>
      <c r="AE122" s="90" t="s">
        <v>3976</v>
      </c>
      <c r="AI122"/>
      <c r="AJ122"/>
      <c r="AO122"/>
      <c r="AP122"/>
      <c r="AS122"/>
    </row>
    <row r="123" spans="3:45" s="90" customFormat="1">
      <c r="C123" s="90" t="s">
        <v>854</v>
      </c>
      <c r="D123" s="90" t="s">
        <v>151</v>
      </c>
      <c r="E123" s="139">
        <v>41426</v>
      </c>
      <c r="F123" s="140"/>
      <c r="X123" s="90" t="s">
        <v>320</v>
      </c>
      <c r="Y123" s="90" t="s">
        <v>182</v>
      </c>
      <c r="AD123" s="90" t="s">
        <v>451</v>
      </c>
      <c r="AE123" s="90" t="s">
        <v>3977</v>
      </c>
      <c r="AI123"/>
      <c r="AJ123"/>
      <c r="AO123"/>
      <c r="AP123"/>
      <c r="AS123"/>
    </row>
    <row r="124" spans="3:45" s="90" customFormat="1">
      <c r="C124" s="90" t="s">
        <v>855</v>
      </c>
      <c r="D124" s="90" t="s">
        <v>151</v>
      </c>
      <c r="E124" s="139">
        <v>41426</v>
      </c>
      <c r="F124" s="140"/>
      <c r="X124" s="90" t="s">
        <v>321</v>
      </c>
      <c r="Y124" s="90" t="s">
        <v>321</v>
      </c>
      <c r="AD124" s="90" t="s">
        <v>452</v>
      </c>
      <c r="AE124" s="90" t="s">
        <v>3978</v>
      </c>
      <c r="AI124"/>
      <c r="AJ124"/>
      <c r="AO124"/>
      <c r="AP124"/>
      <c r="AS124"/>
    </row>
    <row r="125" spans="3:45" s="90" customFormat="1">
      <c r="C125" s="90" t="s">
        <v>856</v>
      </c>
      <c r="D125" s="90" t="s">
        <v>151</v>
      </c>
      <c r="E125" s="139">
        <v>41426</v>
      </c>
      <c r="F125" s="140"/>
      <c r="X125" s="90" t="s">
        <v>322</v>
      </c>
      <c r="Y125" s="90" t="s">
        <v>182</v>
      </c>
      <c r="AD125" s="90" t="s">
        <v>1456</v>
      </c>
      <c r="AE125" s="90" t="s">
        <v>3979</v>
      </c>
      <c r="AI125"/>
      <c r="AJ125"/>
      <c r="AO125"/>
      <c r="AP125"/>
      <c r="AS125"/>
    </row>
    <row r="126" spans="3:45" s="90" customFormat="1">
      <c r="C126" s="90" t="s">
        <v>857</v>
      </c>
      <c r="D126" s="90" t="s">
        <v>151</v>
      </c>
      <c r="E126" s="155">
        <v>41426</v>
      </c>
      <c r="F126" s="140"/>
      <c r="X126" s="90" t="s">
        <v>1445</v>
      </c>
      <c r="Y126" s="90" t="s">
        <v>1446</v>
      </c>
      <c r="AD126" s="90" t="s">
        <v>3276</v>
      </c>
      <c r="AE126" s="90" t="s">
        <v>3980</v>
      </c>
      <c r="AI126"/>
      <c r="AJ126"/>
      <c r="AO126"/>
      <c r="AP126"/>
      <c r="AS126"/>
    </row>
    <row r="127" spans="3:45" s="90" customFormat="1">
      <c r="C127" s="90" t="s">
        <v>858</v>
      </c>
      <c r="D127" s="90" t="s">
        <v>151</v>
      </c>
      <c r="E127" s="155">
        <v>41426</v>
      </c>
      <c r="F127" s="140"/>
      <c r="X127" s="90" t="s">
        <v>2043</v>
      </c>
      <c r="Y127" s="90" t="s">
        <v>2020</v>
      </c>
      <c r="AD127" s="90" t="s">
        <v>3296</v>
      </c>
      <c r="AE127" s="90" t="s">
        <v>3981</v>
      </c>
      <c r="AI127"/>
      <c r="AJ127"/>
      <c r="AO127"/>
      <c r="AP127"/>
      <c r="AS127"/>
    </row>
    <row r="128" spans="3:45" s="90" customFormat="1">
      <c r="C128" s="90" t="s">
        <v>859</v>
      </c>
      <c r="D128" s="90" t="s">
        <v>151</v>
      </c>
      <c r="E128" s="139">
        <v>41426</v>
      </c>
      <c r="F128" s="140"/>
      <c r="X128" s="90" t="s">
        <v>814</v>
      </c>
      <c r="Y128" s="90" t="s">
        <v>814</v>
      </c>
      <c r="AD128" s="90" t="s">
        <v>526</v>
      </c>
      <c r="AE128" s="90" t="s">
        <v>3982</v>
      </c>
      <c r="AI128"/>
      <c r="AJ128"/>
      <c r="AO128"/>
      <c r="AP128"/>
      <c r="AS128"/>
    </row>
    <row r="129" spans="3:45" s="90" customFormat="1">
      <c r="C129" s="90" t="s">
        <v>860</v>
      </c>
      <c r="D129" s="90" t="s">
        <v>151</v>
      </c>
      <c r="E129" s="139">
        <v>41426</v>
      </c>
      <c r="F129" s="140"/>
      <c r="X129" s="90" t="s">
        <v>805</v>
      </c>
      <c r="Y129" s="90" t="s">
        <v>701</v>
      </c>
      <c r="AD129" s="90" t="s">
        <v>391</v>
      </c>
      <c r="AE129" s="90" t="s">
        <v>3983</v>
      </c>
      <c r="AI129"/>
      <c r="AJ129"/>
      <c r="AO129"/>
      <c r="AP129"/>
      <c r="AS129"/>
    </row>
    <row r="130" spans="3:45" s="90" customFormat="1">
      <c r="C130" s="90" t="s">
        <v>861</v>
      </c>
      <c r="D130" s="90" t="s">
        <v>151</v>
      </c>
      <c r="E130" s="139">
        <v>41426</v>
      </c>
      <c r="F130" s="140"/>
      <c r="X130" s="90" t="s">
        <v>801</v>
      </c>
      <c r="Y130" s="90" t="s">
        <v>702</v>
      </c>
      <c r="AD130" s="90" t="s">
        <v>3489</v>
      </c>
      <c r="AE130" s="90" t="s">
        <v>3984</v>
      </c>
      <c r="AI130"/>
      <c r="AJ130"/>
      <c r="AO130"/>
      <c r="AP130"/>
      <c r="AS130"/>
    </row>
    <row r="131" spans="3:45" s="90" customFormat="1">
      <c r="C131" s="90" t="s">
        <v>862</v>
      </c>
      <c r="D131" s="90" t="s">
        <v>151</v>
      </c>
      <c r="E131" s="139">
        <v>41426</v>
      </c>
      <c r="F131" s="140"/>
      <c r="X131" s="90" t="s">
        <v>323</v>
      </c>
      <c r="Y131" s="90" t="s">
        <v>324</v>
      </c>
      <c r="AD131" s="90" t="s">
        <v>3490</v>
      </c>
      <c r="AE131" s="90" t="s">
        <v>3985</v>
      </c>
      <c r="AI131"/>
      <c r="AJ131"/>
      <c r="AO131"/>
      <c r="AP131"/>
      <c r="AS131"/>
    </row>
    <row r="132" spans="3:45" s="90" customFormat="1">
      <c r="C132" s="90" t="s">
        <v>863</v>
      </c>
      <c r="D132" s="90" t="s">
        <v>151</v>
      </c>
      <c r="E132" s="139">
        <v>41426</v>
      </c>
      <c r="F132" s="140"/>
      <c r="X132" s="90" t="s">
        <v>325</v>
      </c>
      <c r="Y132" s="90" t="s">
        <v>183</v>
      </c>
      <c r="AD132" s="90" t="s">
        <v>3544</v>
      </c>
      <c r="AE132" s="90" t="s">
        <v>3986</v>
      </c>
      <c r="AI132"/>
      <c r="AJ132"/>
      <c r="AO132"/>
      <c r="AP132"/>
      <c r="AS132"/>
    </row>
    <row r="133" spans="3:45" s="90" customFormat="1">
      <c r="C133" s="90" t="s">
        <v>864</v>
      </c>
      <c r="D133" s="90" t="s">
        <v>151</v>
      </c>
      <c r="E133" s="139">
        <v>41426</v>
      </c>
      <c r="F133" s="140"/>
      <c r="X133" s="90" t="s">
        <v>500</v>
      </c>
      <c r="Y133" s="90" t="s">
        <v>501</v>
      </c>
      <c r="AD133" s="90" t="s">
        <v>392</v>
      </c>
      <c r="AE133" s="90" t="s">
        <v>3987</v>
      </c>
      <c r="AI133"/>
      <c r="AJ133"/>
      <c r="AO133"/>
      <c r="AP133"/>
      <c r="AS133"/>
    </row>
    <row r="134" spans="3:45" s="90" customFormat="1">
      <c r="C134" s="90" t="s">
        <v>865</v>
      </c>
      <c r="D134" s="90" t="s">
        <v>151</v>
      </c>
      <c r="E134" s="139">
        <v>41426</v>
      </c>
      <c r="F134" s="140"/>
      <c r="X134" s="134" t="s">
        <v>502</v>
      </c>
      <c r="Y134" s="90" t="s">
        <v>503</v>
      </c>
      <c r="AD134" s="90" t="s">
        <v>393</v>
      </c>
      <c r="AE134" s="90" t="s">
        <v>3988</v>
      </c>
      <c r="AI134"/>
      <c r="AJ134"/>
      <c r="AO134"/>
      <c r="AP134"/>
      <c r="AS134"/>
    </row>
    <row r="135" spans="3:45" s="90" customFormat="1">
      <c r="C135" s="90" t="s">
        <v>866</v>
      </c>
      <c r="D135" s="90" t="s">
        <v>151</v>
      </c>
      <c r="E135" s="139">
        <v>41426</v>
      </c>
      <c r="F135" s="140"/>
      <c r="X135" s="90" t="s">
        <v>326</v>
      </c>
      <c r="Y135" s="90" t="s">
        <v>171</v>
      </c>
      <c r="AD135" s="90" t="s">
        <v>453</v>
      </c>
      <c r="AE135" s="90" t="s">
        <v>3989</v>
      </c>
      <c r="AI135"/>
      <c r="AJ135"/>
      <c r="AO135"/>
      <c r="AP135"/>
      <c r="AS135"/>
    </row>
    <row r="136" spans="3:45" s="90" customFormat="1">
      <c r="C136" s="90" t="s">
        <v>867</v>
      </c>
      <c r="D136" s="90" t="s">
        <v>151</v>
      </c>
      <c r="E136" s="139">
        <v>41426</v>
      </c>
      <c r="F136" s="140"/>
      <c r="X136" s="90" t="s">
        <v>327</v>
      </c>
      <c r="Y136" s="90" t="s">
        <v>328</v>
      </c>
      <c r="AD136" s="90" t="s">
        <v>454</v>
      </c>
      <c r="AE136" s="90" t="s">
        <v>3990</v>
      </c>
      <c r="AI136"/>
      <c r="AJ136"/>
      <c r="AO136"/>
      <c r="AP136"/>
      <c r="AS136"/>
    </row>
    <row r="137" spans="3:45" s="90" customFormat="1">
      <c r="C137" s="90" t="s">
        <v>868</v>
      </c>
      <c r="D137" s="90" t="s">
        <v>151</v>
      </c>
      <c r="E137" s="139">
        <v>41426</v>
      </c>
      <c r="F137" s="140"/>
      <c r="X137" s="90" t="s">
        <v>531</v>
      </c>
      <c r="Y137" s="90" t="s">
        <v>532</v>
      </c>
      <c r="AD137" s="90" t="s">
        <v>455</v>
      </c>
      <c r="AE137" s="90" t="s">
        <v>3991</v>
      </c>
      <c r="AI137"/>
      <c r="AJ137"/>
      <c r="AO137"/>
      <c r="AP137"/>
      <c r="AS137"/>
    </row>
    <row r="138" spans="3:45" s="90" customFormat="1">
      <c r="C138" s="90" t="s">
        <v>869</v>
      </c>
      <c r="D138" s="90" t="s">
        <v>151</v>
      </c>
      <c r="E138" s="139">
        <v>41426</v>
      </c>
      <c r="F138" s="140"/>
      <c r="X138" s="90" t="s">
        <v>329</v>
      </c>
      <c r="Y138" s="90" t="s">
        <v>330</v>
      </c>
      <c r="AD138" s="90" t="s">
        <v>456</v>
      </c>
      <c r="AE138" s="90" t="s">
        <v>3992</v>
      </c>
      <c r="AI138"/>
      <c r="AJ138"/>
      <c r="AO138"/>
      <c r="AP138"/>
      <c r="AS138"/>
    </row>
    <row r="139" spans="3:45" s="90" customFormat="1">
      <c r="C139" s="90" t="s">
        <v>870</v>
      </c>
      <c r="D139" s="90" t="s">
        <v>151</v>
      </c>
      <c r="E139" s="139">
        <v>41426</v>
      </c>
      <c r="F139" s="140"/>
      <c r="X139" s="90" t="s">
        <v>797</v>
      </c>
      <c r="Y139" s="90" t="s">
        <v>330</v>
      </c>
      <c r="AD139" s="90" t="s">
        <v>457</v>
      </c>
      <c r="AE139" s="90" t="s">
        <v>3993</v>
      </c>
      <c r="AI139"/>
      <c r="AJ139"/>
      <c r="AO139"/>
      <c r="AP139"/>
      <c r="AS139"/>
    </row>
    <row r="140" spans="3:45" s="90" customFormat="1">
      <c r="C140" s="90" t="s">
        <v>871</v>
      </c>
      <c r="D140" s="90" t="s">
        <v>151</v>
      </c>
      <c r="E140" s="139">
        <v>41426</v>
      </c>
      <c r="F140" s="140"/>
      <c r="X140" s="90" t="s">
        <v>547</v>
      </c>
      <c r="Y140" s="90" t="s">
        <v>330</v>
      </c>
      <c r="AD140" s="90" t="s">
        <v>458</v>
      </c>
      <c r="AE140" s="90" t="s">
        <v>3994</v>
      </c>
      <c r="AI140"/>
      <c r="AJ140"/>
      <c r="AO140"/>
      <c r="AP140"/>
      <c r="AS140"/>
    </row>
    <row r="141" spans="3:45" s="90" customFormat="1">
      <c r="C141" s="90" t="s">
        <v>872</v>
      </c>
      <c r="D141" s="90" t="s">
        <v>151</v>
      </c>
      <c r="E141" s="139">
        <v>41426</v>
      </c>
      <c r="F141" s="140"/>
      <c r="X141" s="90" t="s">
        <v>331</v>
      </c>
      <c r="Y141" s="90" t="s">
        <v>330</v>
      </c>
      <c r="AD141" s="90" t="s">
        <v>459</v>
      </c>
      <c r="AE141" s="90" t="s">
        <v>3995</v>
      </c>
      <c r="AI141"/>
      <c r="AJ141"/>
      <c r="AO141"/>
      <c r="AP141"/>
      <c r="AS141"/>
    </row>
    <row r="142" spans="3:45" s="90" customFormat="1">
      <c r="C142" s="90" t="s">
        <v>873</v>
      </c>
      <c r="D142" s="90" t="s">
        <v>151</v>
      </c>
      <c r="E142" s="139">
        <v>41426</v>
      </c>
      <c r="F142" s="140"/>
      <c r="X142" s="90" t="s">
        <v>3546</v>
      </c>
      <c r="Y142" s="90" t="s">
        <v>3547</v>
      </c>
      <c r="AD142" s="90" t="s">
        <v>3336</v>
      </c>
      <c r="AE142" s="90" t="s">
        <v>3996</v>
      </c>
      <c r="AI142"/>
      <c r="AJ142"/>
      <c r="AO142"/>
      <c r="AP142"/>
      <c r="AS142"/>
    </row>
    <row r="143" spans="3:45" s="90" customFormat="1">
      <c r="C143" s="90" t="s">
        <v>874</v>
      </c>
      <c r="D143" s="90" t="s">
        <v>151</v>
      </c>
      <c r="E143" s="139">
        <v>41426</v>
      </c>
      <c r="F143" s="140"/>
      <c r="X143" s="90" t="s">
        <v>533</v>
      </c>
      <c r="Y143" s="90" t="s">
        <v>534</v>
      </c>
      <c r="AD143" s="90" t="s">
        <v>460</v>
      </c>
      <c r="AE143" s="90" t="s">
        <v>3997</v>
      </c>
      <c r="AI143"/>
      <c r="AJ143"/>
      <c r="AO143"/>
      <c r="AP143"/>
      <c r="AS143"/>
    </row>
    <row r="144" spans="3:45" s="90" customFormat="1">
      <c r="C144" s="90" t="s">
        <v>875</v>
      </c>
      <c r="D144" s="90" t="s">
        <v>151</v>
      </c>
      <c r="E144"/>
      <c r="F144" s="140"/>
      <c r="X144" s="90" t="s">
        <v>332</v>
      </c>
      <c r="Y144" s="90" t="s">
        <v>333</v>
      </c>
      <c r="AD144" s="90" t="s">
        <v>682</v>
      </c>
      <c r="AE144" s="90" t="s">
        <v>3998</v>
      </c>
      <c r="AI144"/>
      <c r="AJ144"/>
      <c r="AO144"/>
      <c r="AP144"/>
      <c r="AS144"/>
    </row>
    <row r="145" spans="3:45" s="90" customFormat="1">
      <c r="C145" s="90" t="s">
        <v>876</v>
      </c>
      <c r="D145" s="90" t="s">
        <v>151</v>
      </c>
      <c r="E145" s="139">
        <v>41426</v>
      </c>
      <c r="F145" s="140"/>
      <c r="X145" s="90" t="s">
        <v>334</v>
      </c>
      <c r="Y145" s="90" t="s">
        <v>335</v>
      </c>
      <c r="AD145" s="90" t="s">
        <v>700</v>
      </c>
      <c r="AE145" s="90" t="s">
        <v>3999</v>
      </c>
      <c r="AI145"/>
      <c r="AJ145"/>
      <c r="AO145"/>
      <c r="AP145"/>
      <c r="AS145"/>
    </row>
    <row r="146" spans="3:45" s="90" customFormat="1">
      <c r="C146" s="90" t="s">
        <v>877</v>
      </c>
      <c r="D146" s="90" t="s">
        <v>151</v>
      </c>
      <c r="E146" s="139">
        <v>41426</v>
      </c>
      <c r="F146" s="140"/>
      <c r="X146" s="90" t="s">
        <v>3409</v>
      </c>
      <c r="Y146" s="90" t="s">
        <v>3410</v>
      </c>
      <c r="AD146" s="90" t="s">
        <v>461</v>
      </c>
      <c r="AE146" s="90" t="s">
        <v>4000</v>
      </c>
      <c r="AI146"/>
      <c r="AJ146"/>
      <c r="AO146"/>
      <c r="AP146"/>
      <c r="AS146"/>
    </row>
    <row r="147" spans="3:45" s="90" customFormat="1">
      <c r="C147" s="90" t="s">
        <v>878</v>
      </c>
      <c r="D147" s="90" t="s">
        <v>151</v>
      </c>
      <c r="E147" s="139">
        <v>41426</v>
      </c>
      <c r="F147" s="140"/>
      <c r="X147" s="90" t="s">
        <v>336</v>
      </c>
      <c r="Y147" s="90" t="s">
        <v>212</v>
      </c>
      <c r="AI147"/>
      <c r="AJ147"/>
      <c r="AO147"/>
      <c r="AP147"/>
      <c r="AS147"/>
    </row>
    <row r="148" spans="3:45" s="90" customFormat="1">
      <c r="C148" s="90" t="s">
        <v>169</v>
      </c>
      <c r="D148" s="90" t="s">
        <v>151</v>
      </c>
      <c r="E148" s="139">
        <v>41426</v>
      </c>
      <c r="F148" s="140"/>
      <c r="X148" s="90" t="s">
        <v>3224</v>
      </c>
      <c r="Y148" s="90" t="s">
        <v>3225</v>
      </c>
      <c r="AI148"/>
      <c r="AJ148"/>
      <c r="AO148"/>
      <c r="AP148"/>
      <c r="AS148"/>
    </row>
    <row r="149" spans="3:45" s="90" customFormat="1">
      <c r="C149" s="90" t="s">
        <v>879</v>
      </c>
      <c r="D149" s="90" t="s">
        <v>151</v>
      </c>
      <c r="E149" s="155">
        <v>41426</v>
      </c>
      <c r="F149" s="140"/>
      <c r="X149" s="90" t="s">
        <v>2064</v>
      </c>
      <c r="Y149" s="90" t="s">
        <v>2063</v>
      </c>
      <c r="AI149"/>
      <c r="AJ149"/>
      <c r="AO149"/>
      <c r="AP149"/>
      <c r="AS149"/>
    </row>
    <row r="150" spans="3:45" s="90" customFormat="1">
      <c r="C150" s="90" t="s">
        <v>880</v>
      </c>
      <c r="D150" s="90" t="s">
        <v>151</v>
      </c>
      <c r="E150" s="139">
        <v>41426</v>
      </c>
      <c r="F150" s="140"/>
      <c r="X150" s="90" t="s">
        <v>615</v>
      </c>
      <c r="Y150" s="90" t="s">
        <v>542</v>
      </c>
      <c r="AI150"/>
      <c r="AJ150"/>
      <c r="AO150"/>
      <c r="AP150"/>
      <c r="AS150"/>
    </row>
    <row r="151" spans="3:45" s="90" customFormat="1">
      <c r="C151" s="90" t="s">
        <v>881</v>
      </c>
      <c r="D151" s="90" t="s">
        <v>151</v>
      </c>
      <c r="E151" s="139">
        <v>41426</v>
      </c>
      <c r="F151" s="140"/>
      <c r="X151" s="90" t="s">
        <v>337</v>
      </c>
      <c r="Y151" s="90" t="s">
        <v>191</v>
      </c>
      <c r="AI151"/>
      <c r="AJ151"/>
      <c r="AO151"/>
      <c r="AP151"/>
      <c r="AS151"/>
    </row>
    <row r="152" spans="3:45" s="90" customFormat="1">
      <c r="C152" s="90" t="s">
        <v>3461</v>
      </c>
      <c r="D152" s="90" t="s">
        <v>151</v>
      </c>
      <c r="E152" s="155">
        <v>41554.877789351849</v>
      </c>
      <c r="F152" s="140"/>
      <c r="X152" s="90" t="s">
        <v>338</v>
      </c>
      <c r="Y152" s="90" t="s">
        <v>191</v>
      </c>
      <c r="AI152"/>
      <c r="AJ152"/>
      <c r="AO152"/>
      <c r="AP152"/>
      <c r="AS152"/>
    </row>
    <row r="153" spans="3:45" s="90" customFormat="1">
      <c r="C153" s="90" t="s">
        <v>3619</v>
      </c>
      <c r="D153" s="90" t="s">
        <v>151</v>
      </c>
      <c r="E153"/>
      <c r="F153" s="140"/>
      <c r="X153" s="90" t="s">
        <v>339</v>
      </c>
      <c r="Y153" s="90" t="s">
        <v>194</v>
      </c>
      <c r="AI153"/>
      <c r="AJ153"/>
      <c r="AO153"/>
      <c r="AP153"/>
      <c r="AS153"/>
    </row>
    <row r="154" spans="3:45" s="90" customFormat="1">
      <c r="C154" s="90" t="s">
        <v>882</v>
      </c>
      <c r="D154" s="90" t="s">
        <v>151</v>
      </c>
      <c r="E154" s="155">
        <v>41426</v>
      </c>
      <c r="F154" s="140"/>
      <c r="X154" s="90" t="s">
        <v>3358</v>
      </c>
      <c r="Y154" s="90" t="s">
        <v>3359</v>
      </c>
      <c r="AI154"/>
      <c r="AJ154"/>
      <c r="AO154"/>
      <c r="AP154"/>
      <c r="AS154"/>
    </row>
    <row r="155" spans="3:45" s="90" customFormat="1">
      <c r="C155" s="90" t="s">
        <v>883</v>
      </c>
      <c r="D155" s="90" t="s">
        <v>151</v>
      </c>
      <c r="E155" s="155">
        <v>41426</v>
      </c>
      <c r="F155" s="140"/>
      <c r="X155" s="90" t="s">
        <v>340</v>
      </c>
      <c r="Y155" s="90" t="s">
        <v>187</v>
      </c>
      <c r="AI155"/>
      <c r="AJ155"/>
      <c r="AO155"/>
      <c r="AP155"/>
      <c r="AS155"/>
    </row>
    <row r="156" spans="3:45" s="90" customFormat="1">
      <c r="C156" s="90" t="s">
        <v>884</v>
      </c>
      <c r="D156" s="90" t="s">
        <v>151</v>
      </c>
      <c r="E156" s="139">
        <v>41426</v>
      </c>
      <c r="F156" s="140"/>
      <c r="X156" s="90" t="s">
        <v>693</v>
      </c>
      <c r="Y156" s="90" t="s">
        <v>693</v>
      </c>
      <c r="AI156"/>
      <c r="AJ156"/>
      <c r="AO156"/>
      <c r="AP156"/>
      <c r="AS156"/>
    </row>
    <row r="157" spans="3:45" s="90" customFormat="1">
      <c r="C157" s="90" t="s">
        <v>885</v>
      </c>
      <c r="D157" s="90" t="s">
        <v>151</v>
      </c>
      <c r="E157" s="139">
        <v>41426</v>
      </c>
      <c r="F157" s="140"/>
      <c r="X157" s="90" t="s">
        <v>825</v>
      </c>
      <c r="Y157" s="90" t="s">
        <v>826</v>
      </c>
      <c r="AI157"/>
      <c r="AJ157"/>
      <c r="AO157"/>
      <c r="AP157"/>
      <c r="AS157"/>
    </row>
    <row r="158" spans="3:45" s="90" customFormat="1">
      <c r="C158" s="90" t="s">
        <v>886</v>
      </c>
      <c r="D158" s="90" t="s">
        <v>151</v>
      </c>
      <c r="E158" s="139">
        <v>41426</v>
      </c>
      <c r="F158" s="140"/>
      <c r="X158" s="90" t="s">
        <v>3366</v>
      </c>
      <c r="Y158" s="90" t="s">
        <v>693</v>
      </c>
      <c r="AI158"/>
      <c r="AJ158"/>
      <c r="AO158"/>
      <c r="AP158"/>
      <c r="AS158"/>
    </row>
    <row r="159" spans="3:45" s="90" customFormat="1">
      <c r="C159" s="90" t="s">
        <v>887</v>
      </c>
      <c r="D159" s="90" t="s">
        <v>151</v>
      </c>
      <c r="E159" s="139">
        <v>41426</v>
      </c>
      <c r="F159" s="140"/>
      <c r="X159" s="90" t="s">
        <v>341</v>
      </c>
      <c r="Y159" s="90" t="s">
        <v>194</v>
      </c>
      <c r="AI159"/>
      <c r="AJ159"/>
      <c r="AO159"/>
      <c r="AP159"/>
      <c r="AS159"/>
    </row>
    <row r="160" spans="3:45" s="90" customFormat="1">
      <c r="C160" s="90" t="s">
        <v>888</v>
      </c>
      <c r="D160" s="90" t="s">
        <v>151</v>
      </c>
      <c r="E160" s="139">
        <v>41426</v>
      </c>
      <c r="F160" s="140"/>
      <c r="X160" s="90" t="s">
        <v>3550</v>
      </c>
      <c r="Y160" s="90" t="s">
        <v>3551</v>
      </c>
      <c r="AI160"/>
      <c r="AJ160"/>
      <c r="AO160"/>
      <c r="AP160"/>
      <c r="AS160"/>
    </row>
    <row r="161" spans="3:45" s="90" customFormat="1">
      <c r="C161" s="90" t="s">
        <v>2816</v>
      </c>
      <c r="D161" s="90" t="s">
        <v>151</v>
      </c>
      <c r="E161"/>
      <c r="F161" s="140"/>
      <c r="X161" s="90" t="s">
        <v>544</v>
      </c>
      <c r="Y161" s="90" t="s">
        <v>545</v>
      </c>
      <c r="AI161"/>
      <c r="AJ161"/>
      <c r="AO161"/>
      <c r="AP161"/>
      <c r="AS161"/>
    </row>
    <row r="162" spans="3:45" s="90" customFormat="1">
      <c r="C162" s="90" t="s">
        <v>889</v>
      </c>
      <c r="D162" s="90" t="s">
        <v>151</v>
      </c>
      <c r="E162"/>
      <c r="F162" s="140"/>
      <c r="X162" s="90" t="s">
        <v>342</v>
      </c>
      <c r="Y162" s="90" t="s">
        <v>189</v>
      </c>
      <c r="AI162"/>
      <c r="AJ162"/>
      <c r="AO162"/>
      <c r="AP162"/>
      <c r="AS162"/>
    </row>
    <row r="163" spans="3:45" s="90" customFormat="1">
      <c r="C163" s="90" t="s">
        <v>3606</v>
      </c>
      <c r="D163" s="90" t="s">
        <v>151</v>
      </c>
      <c r="E163"/>
      <c r="F163" s="140"/>
      <c r="X163" s="90" t="s">
        <v>343</v>
      </c>
      <c r="Y163" s="90" t="s">
        <v>189</v>
      </c>
      <c r="AI163"/>
      <c r="AJ163"/>
      <c r="AO163"/>
      <c r="AP163"/>
      <c r="AS163"/>
    </row>
    <row r="164" spans="3:45" s="90" customFormat="1">
      <c r="C164" s="90" t="s">
        <v>2926</v>
      </c>
      <c r="D164" s="90" t="s">
        <v>151</v>
      </c>
      <c r="E164" s="155">
        <v>41426</v>
      </c>
      <c r="F164" s="140"/>
      <c r="X164" s="90" t="s">
        <v>1439</v>
      </c>
      <c r="Y164" s="90" t="s">
        <v>1444</v>
      </c>
      <c r="AI164"/>
      <c r="AJ164"/>
      <c r="AO164"/>
      <c r="AP164"/>
      <c r="AS164"/>
    </row>
    <row r="165" spans="3:45" s="90" customFormat="1">
      <c r="C165" s="90" t="s">
        <v>3257</v>
      </c>
      <c r="D165" s="90" t="s">
        <v>151</v>
      </c>
      <c r="E165"/>
      <c r="F165" s="140"/>
      <c r="X165" s="90" t="s">
        <v>515</v>
      </c>
      <c r="Y165" s="90" t="s">
        <v>514</v>
      </c>
      <c r="AI165"/>
      <c r="AJ165"/>
      <c r="AO165"/>
      <c r="AP165"/>
      <c r="AS165"/>
    </row>
    <row r="166" spans="3:45" s="90" customFormat="1">
      <c r="C166" s="90" t="s">
        <v>892</v>
      </c>
      <c r="D166" s="90" t="s">
        <v>151</v>
      </c>
      <c r="E166" s="139">
        <v>41426</v>
      </c>
      <c r="F166" s="140"/>
      <c r="X166" s="90" t="s">
        <v>344</v>
      </c>
      <c r="Y166" s="90" t="s">
        <v>345</v>
      </c>
      <c r="AI166"/>
      <c r="AJ166"/>
      <c r="AO166"/>
      <c r="AP166"/>
      <c r="AS166"/>
    </row>
    <row r="167" spans="3:45" s="90" customFormat="1">
      <c r="C167" s="90" t="s">
        <v>895</v>
      </c>
      <c r="D167" s="90" t="s">
        <v>151</v>
      </c>
      <c r="E167" s="139">
        <v>41426</v>
      </c>
      <c r="F167" s="140"/>
      <c r="X167" s="90" t="s">
        <v>346</v>
      </c>
      <c r="Y167" s="90" t="s">
        <v>345</v>
      </c>
      <c r="AI167"/>
      <c r="AJ167"/>
      <c r="AO167"/>
      <c r="AP167"/>
      <c r="AS167"/>
    </row>
    <row r="168" spans="3:45" s="90" customFormat="1">
      <c r="C168" s="90" t="s">
        <v>896</v>
      </c>
      <c r="D168" s="90" t="s">
        <v>151</v>
      </c>
      <c r="E168" s="139">
        <v>41426</v>
      </c>
      <c r="F168" s="140"/>
      <c r="X168" s="90" t="s">
        <v>347</v>
      </c>
      <c r="Y168" s="90" t="s">
        <v>217</v>
      </c>
      <c r="AI168"/>
      <c r="AJ168"/>
      <c r="AO168"/>
      <c r="AP168"/>
      <c r="AS168"/>
    </row>
    <row r="169" spans="3:45" s="90" customFormat="1">
      <c r="C169" s="90" t="s">
        <v>897</v>
      </c>
      <c r="D169" s="90" t="s">
        <v>151</v>
      </c>
      <c r="E169" s="139">
        <v>41426</v>
      </c>
      <c r="F169" s="140"/>
      <c r="X169" s="90" t="s">
        <v>348</v>
      </c>
      <c r="Y169" s="90" t="s">
        <v>217</v>
      </c>
      <c r="AI169"/>
      <c r="AJ169"/>
      <c r="AO169"/>
      <c r="AP169"/>
      <c r="AS169"/>
    </row>
    <row r="170" spans="3:45" s="90" customFormat="1">
      <c r="C170" s="90" t="s">
        <v>898</v>
      </c>
      <c r="D170" s="90" t="s">
        <v>151</v>
      </c>
      <c r="E170" s="139">
        <v>41426</v>
      </c>
      <c r="F170" s="140"/>
      <c r="X170" s="90" t="s">
        <v>349</v>
      </c>
      <c r="Y170" s="90" t="s">
        <v>350</v>
      </c>
      <c r="AI170"/>
      <c r="AJ170"/>
      <c r="AO170"/>
      <c r="AP170"/>
      <c r="AS170"/>
    </row>
    <row r="171" spans="3:45" s="90" customFormat="1">
      <c r="C171" s="90" t="s">
        <v>899</v>
      </c>
      <c r="D171" s="90" t="s">
        <v>151</v>
      </c>
      <c r="E171" s="139">
        <v>41426</v>
      </c>
      <c r="F171" s="140"/>
      <c r="X171" s="90" t="s">
        <v>351</v>
      </c>
      <c r="Y171" s="90" t="s">
        <v>207</v>
      </c>
      <c r="AI171"/>
      <c r="AJ171"/>
      <c r="AO171"/>
      <c r="AP171"/>
      <c r="AS171"/>
    </row>
    <row r="172" spans="3:45" s="90" customFormat="1">
      <c r="C172" s="90" t="s">
        <v>901</v>
      </c>
      <c r="D172" s="90" t="s">
        <v>151</v>
      </c>
      <c r="E172" s="155">
        <v>41426</v>
      </c>
      <c r="F172" s="140"/>
      <c r="X172" s="90" t="s">
        <v>352</v>
      </c>
      <c r="Y172" s="90" t="s">
        <v>207</v>
      </c>
      <c r="AI172"/>
      <c r="AJ172"/>
      <c r="AO172"/>
      <c r="AP172"/>
      <c r="AS172"/>
    </row>
    <row r="173" spans="3:45" s="90" customFormat="1">
      <c r="C173" s="90" t="s">
        <v>902</v>
      </c>
      <c r="D173" s="90" t="s">
        <v>151</v>
      </c>
      <c r="E173" s="139">
        <v>41426</v>
      </c>
      <c r="F173" s="140"/>
      <c r="X173" s="90" t="s">
        <v>353</v>
      </c>
      <c r="Y173" s="90" t="s">
        <v>207</v>
      </c>
      <c r="AI173"/>
      <c r="AJ173"/>
      <c r="AO173"/>
      <c r="AP173"/>
      <c r="AS173"/>
    </row>
    <row r="174" spans="3:45" s="90" customFormat="1">
      <c r="C174" s="90" t="s">
        <v>903</v>
      </c>
      <c r="D174" s="90" t="s">
        <v>151</v>
      </c>
      <c r="E174" s="139">
        <v>41426</v>
      </c>
      <c r="F174" s="140"/>
      <c r="X174" s="90" t="s">
        <v>354</v>
      </c>
      <c r="Y174" s="90" t="s">
        <v>195</v>
      </c>
      <c r="AI174"/>
      <c r="AJ174"/>
      <c r="AO174"/>
      <c r="AP174"/>
      <c r="AS174"/>
    </row>
    <row r="175" spans="3:45" s="90" customFormat="1">
      <c r="C175" s="90" t="s">
        <v>2058</v>
      </c>
      <c r="D175" s="90" t="s">
        <v>151</v>
      </c>
      <c r="E175" s="139">
        <v>41426</v>
      </c>
      <c r="F175" s="140"/>
      <c r="X175" s="90" t="s">
        <v>820</v>
      </c>
      <c r="Y175" s="90" t="s">
        <v>821</v>
      </c>
      <c r="AI175"/>
      <c r="AJ175"/>
      <c r="AO175"/>
      <c r="AP175"/>
      <c r="AS175"/>
    </row>
    <row r="176" spans="3:45" s="90" customFormat="1">
      <c r="C176" s="90" t="s">
        <v>904</v>
      </c>
      <c r="D176" s="90" t="s">
        <v>151</v>
      </c>
      <c r="E176"/>
      <c r="F176" s="140"/>
      <c r="X176" s="90" t="s">
        <v>823</v>
      </c>
      <c r="Y176" s="90" t="s">
        <v>824</v>
      </c>
      <c r="AI176"/>
      <c r="AJ176"/>
      <c r="AO176"/>
      <c r="AP176"/>
      <c r="AS176"/>
    </row>
    <row r="177" spans="3:45" s="90" customFormat="1">
      <c r="C177" s="90" t="s">
        <v>2144</v>
      </c>
      <c r="D177" s="90" t="s">
        <v>151</v>
      </c>
      <c r="E177"/>
      <c r="F177" s="140"/>
      <c r="X177" s="90" t="s">
        <v>2708</v>
      </c>
      <c r="Y177" s="90" t="s">
        <v>2709</v>
      </c>
      <c r="AI177"/>
      <c r="AJ177"/>
      <c r="AO177"/>
      <c r="AP177"/>
      <c r="AS177"/>
    </row>
    <row r="178" spans="3:45" s="90" customFormat="1">
      <c r="C178" s="90" t="s">
        <v>905</v>
      </c>
      <c r="D178" s="90" t="s">
        <v>151</v>
      </c>
      <c r="E178"/>
      <c r="F178" s="140"/>
      <c r="X178" s="90" t="s">
        <v>355</v>
      </c>
      <c r="Y178" s="90" t="s">
        <v>172</v>
      </c>
      <c r="AI178"/>
      <c r="AJ178"/>
      <c r="AO178"/>
      <c r="AP178"/>
      <c r="AS178"/>
    </row>
    <row r="179" spans="3:45" s="90" customFormat="1">
      <c r="C179" s="90" t="s">
        <v>906</v>
      </c>
      <c r="D179" s="90" t="s">
        <v>151</v>
      </c>
      <c r="E179"/>
      <c r="F179" s="140"/>
      <c r="X179" s="90" t="s">
        <v>807</v>
      </c>
      <c r="Y179" s="90" t="s">
        <v>809</v>
      </c>
      <c r="AI179"/>
      <c r="AJ179"/>
      <c r="AO179"/>
      <c r="AP179"/>
      <c r="AS179"/>
    </row>
    <row r="180" spans="3:45" s="90" customFormat="1">
      <c r="C180" s="90" t="s">
        <v>907</v>
      </c>
      <c r="D180" s="90" t="s">
        <v>151</v>
      </c>
      <c r="E180"/>
      <c r="F180" s="140"/>
      <c r="X180" s="90" t="s">
        <v>3274</v>
      </c>
      <c r="Y180" s="90" t="s">
        <v>3275</v>
      </c>
      <c r="AI180"/>
      <c r="AJ180"/>
      <c r="AO180"/>
      <c r="AP180"/>
      <c r="AS180"/>
    </row>
    <row r="181" spans="3:45" s="90" customFormat="1">
      <c r="C181" s="90" t="s">
        <v>2029</v>
      </c>
      <c r="D181" s="90" t="s">
        <v>151</v>
      </c>
      <c r="E181"/>
      <c r="F181" s="140"/>
      <c r="X181" s="90" t="s">
        <v>3222</v>
      </c>
      <c r="Y181" s="90" t="s">
        <v>3223</v>
      </c>
      <c r="AI181"/>
      <c r="AJ181"/>
      <c r="AO181"/>
      <c r="AP181"/>
      <c r="AS181"/>
    </row>
    <row r="182" spans="3:45" s="90" customFormat="1">
      <c r="C182" s="90" t="s">
        <v>908</v>
      </c>
      <c r="D182" s="90" t="s">
        <v>151</v>
      </c>
      <c r="E182" s="139">
        <v>41426</v>
      </c>
      <c r="F182" s="140"/>
      <c r="X182" s="90" t="s">
        <v>3552</v>
      </c>
      <c r="Y182" s="90" t="s">
        <v>3553</v>
      </c>
      <c r="AI182"/>
      <c r="AJ182"/>
      <c r="AO182"/>
      <c r="AP182"/>
      <c r="AS182"/>
    </row>
    <row r="183" spans="3:45" s="90" customFormat="1">
      <c r="C183" s="90" t="s">
        <v>910</v>
      </c>
      <c r="D183" s="90" t="s">
        <v>151</v>
      </c>
      <c r="E183" s="139">
        <v>41426</v>
      </c>
      <c r="F183" s="140"/>
      <c r="X183" s="90" t="s">
        <v>645</v>
      </c>
      <c r="Y183" s="90" t="s">
        <v>646</v>
      </c>
      <c r="AI183"/>
      <c r="AJ183"/>
      <c r="AO183"/>
      <c r="AP183"/>
      <c r="AS183"/>
    </row>
    <row r="184" spans="3:45" s="90" customFormat="1">
      <c r="C184" s="90" t="s">
        <v>911</v>
      </c>
      <c r="D184" s="90" t="s">
        <v>151</v>
      </c>
      <c r="E184" s="139">
        <v>41426</v>
      </c>
      <c r="F184" s="140"/>
      <c r="X184" s="90" t="s">
        <v>356</v>
      </c>
      <c r="Y184" s="90" t="s">
        <v>357</v>
      </c>
      <c r="AI184"/>
      <c r="AJ184"/>
      <c r="AO184"/>
      <c r="AP184"/>
      <c r="AS184"/>
    </row>
    <row r="185" spans="3:45" s="90" customFormat="1">
      <c r="C185" s="90" t="s">
        <v>912</v>
      </c>
      <c r="D185" s="90" t="s">
        <v>151</v>
      </c>
      <c r="E185" s="155">
        <v>41426</v>
      </c>
      <c r="F185" s="140"/>
      <c r="X185" s="90" t="s">
        <v>822</v>
      </c>
      <c r="Y185" s="90" t="s">
        <v>783</v>
      </c>
      <c r="AI185"/>
      <c r="AJ185"/>
      <c r="AO185"/>
      <c r="AP185"/>
      <c r="AS185"/>
    </row>
    <row r="186" spans="3:45" s="90" customFormat="1">
      <c r="C186" s="90" t="s">
        <v>914</v>
      </c>
      <c r="D186" s="90" t="s">
        <v>151</v>
      </c>
      <c r="E186" s="139">
        <v>41426</v>
      </c>
      <c r="F186" s="140"/>
      <c r="X186" s="90" t="s">
        <v>358</v>
      </c>
      <c r="Y186" s="90" t="s">
        <v>188</v>
      </c>
      <c r="AI186"/>
      <c r="AJ186"/>
      <c r="AO186"/>
      <c r="AP186"/>
      <c r="AS186"/>
    </row>
    <row r="187" spans="3:45" s="90" customFormat="1">
      <c r="C187" s="90" t="s">
        <v>915</v>
      </c>
      <c r="D187" s="90" t="s">
        <v>151</v>
      </c>
      <c r="E187" s="139">
        <v>41426</v>
      </c>
      <c r="F187" s="140"/>
      <c r="X187" s="90" t="s">
        <v>359</v>
      </c>
      <c r="Y187" s="90" t="s">
        <v>188</v>
      </c>
      <c r="AI187"/>
      <c r="AJ187"/>
      <c r="AO187"/>
      <c r="AP187"/>
      <c r="AS187"/>
    </row>
    <row r="188" spans="3:45" s="90" customFormat="1">
      <c r="C188" s="90" t="s">
        <v>916</v>
      </c>
      <c r="D188" s="90" t="s">
        <v>151</v>
      </c>
      <c r="E188"/>
      <c r="F188" s="140"/>
      <c r="X188" s="90" t="s">
        <v>360</v>
      </c>
      <c r="Y188" s="90" t="s">
        <v>213</v>
      </c>
      <c r="AI188"/>
      <c r="AJ188"/>
      <c r="AO188"/>
      <c r="AP188"/>
      <c r="AS188"/>
    </row>
    <row r="189" spans="3:45" s="90" customFormat="1">
      <c r="C189" s="90" t="s">
        <v>917</v>
      </c>
      <c r="D189" s="90" t="s">
        <v>151</v>
      </c>
      <c r="E189"/>
      <c r="F189" s="140"/>
      <c r="X189" s="90" t="s">
        <v>3641</v>
      </c>
      <c r="Y189" s="90" t="s">
        <v>2721</v>
      </c>
      <c r="AI189"/>
      <c r="AJ189"/>
      <c r="AO189"/>
      <c r="AP189"/>
      <c r="AS189"/>
    </row>
    <row r="190" spans="3:45" s="90" customFormat="1">
      <c r="C190" s="90" t="s">
        <v>918</v>
      </c>
      <c r="D190" s="90" t="s">
        <v>151</v>
      </c>
      <c r="E190" s="139">
        <v>41426</v>
      </c>
      <c r="F190" s="140"/>
      <c r="X190" s="90" t="s">
        <v>3328</v>
      </c>
      <c r="Y190" s="90" t="s">
        <v>3329</v>
      </c>
      <c r="AI190"/>
      <c r="AJ190"/>
      <c r="AO190"/>
      <c r="AP190"/>
      <c r="AS190"/>
    </row>
    <row r="191" spans="3:45" s="90" customFormat="1">
      <c r="C191" s="90" t="s">
        <v>2744</v>
      </c>
      <c r="D191" s="90" t="s">
        <v>151</v>
      </c>
      <c r="E191"/>
      <c r="F191" s="140"/>
      <c r="X191" s="90" t="s">
        <v>361</v>
      </c>
      <c r="Y191" s="90" t="s">
        <v>362</v>
      </c>
      <c r="AI191"/>
      <c r="AJ191"/>
      <c r="AO191"/>
      <c r="AP191"/>
      <c r="AS191"/>
    </row>
    <row r="192" spans="3:45" s="90" customFormat="1">
      <c r="C192" s="90" t="s">
        <v>3793</v>
      </c>
      <c r="D192" s="90" t="s">
        <v>151</v>
      </c>
      <c r="E192"/>
      <c r="F192" s="140"/>
      <c r="X192" s="90" t="s">
        <v>3235</v>
      </c>
      <c r="Y192" s="90" t="s">
        <v>3236</v>
      </c>
      <c r="AI192"/>
      <c r="AJ192"/>
      <c r="AO192"/>
      <c r="AP192"/>
      <c r="AS192"/>
    </row>
    <row r="193" spans="3:45" s="90" customFormat="1">
      <c r="C193" s="90" t="s">
        <v>920</v>
      </c>
      <c r="D193" s="90" t="s">
        <v>151</v>
      </c>
      <c r="E193" s="139">
        <v>41426</v>
      </c>
      <c r="F193" s="140"/>
      <c r="X193" s="90" t="s">
        <v>363</v>
      </c>
      <c r="Y193" s="90" t="s">
        <v>184</v>
      </c>
      <c r="AI193"/>
      <c r="AJ193"/>
      <c r="AO193"/>
      <c r="AP193"/>
      <c r="AS193"/>
    </row>
    <row r="194" spans="3:45" s="90" customFormat="1">
      <c r="C194" s="90" t="s">
        <v>921</v>
      </c>
      <c r="D194" s="90" t="s">
        <v>151</v>
      </c>
      <c r="E194" s="139">
        <v>41426</v>
      </c>
      <c r="F194" s="140"/>
      <c r="X194" s="90" t="s">
        <v>364</v>
      </c>
      <c r="Y194" s="90" t="s">
        <v>185</v>
      </c>
      <c r="AI194"/>
      <c r="AJ194"/>
      <c r="AO194"/>
      <c r="AP194"/>
      <c r="AS194"/>
    </row>
    <row r="195" spans="3:45" s="90" customFormat="1">
      <c r="C195" s="90" t="s">
        <v>922</v>
      </c>
      <c r="D195" s="90" t="s">
        <v>151</v>
      </c>
      <c r="E195" s="139">
        <v>41426</v>
      </c>
      <c r="F195" s="140"/>
      <c r="X195" s="90" t="s">
        <v>365</v>
      </c>
      <c r="Y195" s="90" t="s">
        <v>185</v>
      </c>
      <c r="AI195"/>
      <c r="AJ195"/>
      <c r="AO195"/>
      <c r="AP195"/>
      <c r="AS195"/>
    </row>
    <row r="196" spans="3:45" s="90" customFormat="1">
      <c r="C196" s="90" t="s">
        <v>923</v>
      </c>
      <c r="D196" s="90" t="s">
        <v>151</v>
      </c>
      <c r="E196" s="139">
        <v>41426</v>
      </c>
      <c r="F196" s="140"/>
      <c r="X196" s="90" t="s">
        <v>366</v>
      </c>
      <c r="Y196" s="90" t="s">
        <v>208</v>
      </c>
      <c r="AI196"/>
      <c r="AJ196"/>
      <c r="AO196"/>
      <c r="AP196"/>
      <c r="AS196"/>
    </row>
    <row r="197" spans="3:45" s="90" customFormat="1">
      <c r="C197" s="90" t="s">
        <v>924</v>
      </c>
      <c r="D197" s="90" t="s">
        <v>151</v>
      </c>
      <c r="E197"/>
      <c r="F197" s="140"/>
      <c r="X197" s="90" t="s">
        <v>367</v>
      </c>
      <c r="Y197" s="90" t="s">
        <v>208</v>
      </c>
      <c r="AI197"/>
      <c r="AJ197"/>
      <c r="AO197"/>
      <c r="AP197"/>
      <c r="AS197"/>
    </row>
    <row r="198" spans="3:45" s="90" customFormat="1">
      <c r="C198" s="90" t="s">
        <v>925</v>
      </c>
      <c r="D198" s="90" t="s">
        <v>151</v>
      </c>
      <c r="E198" s="155">
        <v>41426</v>
      </c>
      <c r="F198" s="140"/>
      <c r="X198" s="134" t="s">
        <v>509</v>
      </c>
      <c r="Y198" s="90" t="s">
        <v>508</v>
      </c>
      <c r="AI198"/>
      <c r="AJ198"/>
      <c r="AO198"/>
      <c r="AP198"/>
      <c r="AS198"/>
    </row>
    <row r="199" spans="3:45" s="90" customFormat="1">
      <c r="C199" s="90" t="s">
        <v>926</v>
      </c>
      <c r="D199" s="90" t="s">
        <v>151</v>
      </c>
      <c r="E199" s="139">
        <v>41426</v>
      </c>
      <c r="F199" s="140"/>
      <c r="X199" s="90" t="s">
        <v>368</v>
      </c>
      <c r="Y199" s="90" t="s">
        <v>369</v>
      </c>
      <c r="AI199"/>
      <c r="AJ199"/>
      <c r="AO199"/>
      <c r="AP199"/>
      <c r="AS199"/>
    </row>
    <row r="200" spans="3:45" s="90" customFormat="1">
      <c r="C200" s="90" t="s">
        <v>927</v>
      </c>
      <c r="D200" s="90" t="s">
        <v>151</v>
      </c>
      <c r="E200" s="139">
        <v>41426</v>
      </c>
      <c r="F200" s="140"/>
      <c r="X200" s="90" t="s">
        <v>370</v>
      </c>
      <c r="Y200" s="90" t="s">
        <v>369</v>
      </c>
      <c r="AI200"/>
      <c r="AJ200"/>
      <c r="AO200"/>
      <c r="AP200"/>
      <c r="AS200"/>
    </row>
    <row r="201" spans="3:45" s="90" customFormat="1">
      <c r="C201" s="90" t="s">
        <v>928</v>
      </c>
      <c r="D201" s="90" t="s">
        <v>151</v>
      </c>
      <c r="E201" s="139">
        <v>41426</v>
      </c>
      <c r="F201" s="140"/>
      <c r="X201" s="90" t="s">
        <v>3821</v>
      </c>
      <c r="Y201" s="90" t="s">
        <v>3822</v>
      </c>
      <c r="AI201"/>
      <c r="AJ201"/>
      <c r="AO201"/>
      <c r="AP201"/>
      <c r="AS201"/>
    </row>
    <row r="202" spans="3:45" s="90" customFormat="1">
      <c r="C202" s="90" t="s">
        <v>929</v>
      </c>
      <c r="D202" s="90" t="s">
        <v>151</v>
      </c>
      <c r="E202" s="139">
        <v>41426</v>
      </c>
      <c r="F202" s="140"/>
      <c r="X202" s="90" t="s">
        <v>388</v>
      </c>
      <c r="Y202" s="90" t="s">
        <v>389</v>
      </c>
      <c r="AI202"/>
      <c r="AJ202"/>
      <c r="AO202"/>
      <c r="AP202"/>
      <c r="AS202"/>
    </row>
    <row r="203" spans="3:45" s="90" customFormat="1">
      <c r="C203" s="90" t="s">
        <v>930</v>
      </c>
      <c r="D203" s="90" t="s">
        <v>151</v>
      </c>
      <c r="E203" s="139">
        <v>41426</v>
      </c>
      <c r="F203" s="140"/>
      <c r="X203" s="90" t="s">
        <v>371</v>
      </c>
      <c r="Y203" s="90" t="s">
        <v>372</v>
      </c>
      <c r="AI203"/>
      <c r="AJ203"/>
      <c r="AO203"/>
      <c r="AP203"/>
      <c r="AS203"/>
    </row>
    <row r="204" spans="3:45" s="90" customFormat="1">
      <c r="C204" s="90" t="s">
        <v>931</v>
      </c>
      <c r="D204" s="90" t="s">
        <v>151</v>
      </c>
      <c r="E204" s="139">
        <v>41426</v>
      </c>
      <c r="F204" s="140"/>
      <c r="X204" s="90" t="s">
        <v>373</v>
      </c>
      <c r="Y204" s="90" t="s">
        <v>374</v>
      </c>
      <c r="AI204"/>
      <c r="AJ204"/>
      <c r="AO204"/>
      <c r="AP204"/>
      <c r="AS204"/>
    </row>
    <row r="205" spans="3:45" s="90" customFormat="1">
      <c r="C205" s="90" t="s">
        <v>3356</v>
      </c>
      <c r="D205" s="90" t="s">
        <v>151</v>
      </c>
      <c r="E205" s="155">
        <v>41511.867384259262</v>
      </c>
      <c r="F205" s="140"/>
      <c r="X205" s="90" t="s">
        <v>505</v>
      </c>
      <c r="Y205" s="90" t="s">
        <v>504</v>
      </c>
      <c r="AI205"/>
      <c r="AJ205"/>
      <c r="AO205"/>
      <c r="AP205"/>
      <c r="AS205"/>
    </row>
    <row r="206" spans="3:45" s="90" customFormat="1">
      <c r="C206" s="90" t="s">
        <v>932</v>
      </c>
      <c r="D206" s="90" t="s">
        <v>151</v>
      </c>
      <c r="E206" s="139">
        <v>41426</v>
      </c>
      <c r="F206" s="140"/>
      <c r="X206" s="90" t="s">
        <v>375</v>
      </c>
      <c r="Y206" s="90" t="s">
        <v>223</v>
      </c>
      <c r="AI206"/>
      <c r="AJ206"/>
      <c r="AO206"/>
      <c r="AP206"/>
      <c r="AS206"/>
    </row>
    <row r="207" spans="3:45" s="90" customFormat="1">
      <c r="C207" s="90" t="s">
        <v>933</v>
      </c>
      <c r="D207" s="90" t="s">
        <v>151</v>
      </c>
      <c r="E207" s="139">
        <v>41426</v>
      </c>
      <c r="F207" s="140"/>
      <c r="X207" s="90" t="s">
        <v>376</v>
      </c>
      <c r="Y207" s="90" t="s">
        <v>173</v>
      </c>
      <c r="AI207"/>
      <c r="AJ207"/>
      <c r="AO207"/>
      <c r="AP207"/>
      <c r="AS207"/>
    </row>
    <row r="208" spans="3:45" s="90" customFormat="1">
      <c r="C208" s="90" t="s">
        <v>934</v>
      </c>
      <c r="D208" s="90" t="s">
        <v>151</v>
      </c>
      <c r="E208" s="139">
        <v>41426</v>
      </c>
      <c r="F208" s="140"/>
      <c r="X208" s="90" t="s">
        <v>377</v>
      </c>
      <c r="Y208" s="90" t="s">
        <v>223</v>
      </c>
      <c r="AI208"/>
      <c r="AJ208"/>
      <c r="AO208"/>
      <c r="AP208"/>
      <c r="AS208"/>
    </row>
    <row r="209" spans="3:45" s="90" customFormat="1">
      <c r="C209" s="90" t="s">
        <v>935</v>
      </c>
      <c r="D209" s="90" t="s">
        <v>151</v>
      </c>
      <c r="E209"/>
      <c r="F209" s="140"/>
      <c r="X209" s="90" t="s">
        <v>378</v>
      </c>
      <c r="Y209" s="90" t="s">
        <v>379</v>
      </c>
      <c r="AI209"/>
      <c r="AJ209"/>
      <c r="AO209"/>
      <c r="AP209"/>
      <c r="AS209"/>
    </row>
    <row r="210" spans="3:45" s="90" customFormat="1">
      <c r="C210" s="90" t="s">
        <v>936</v>
      </c>
      <c r="D210" s="90" t="s">
        <v>151</v>
      </c>
      <c r="E210" s="139">
        <v>41426</v>
      </c>
      <c r="F210" s="140"/>
      <c r="X210" s="90" t="s">
        <v>614</v>
      </c>
      <c r="Y210" s="90" t="s">
        <v>379</v>
      </c>
      <c r="AI210"/>
      <c r="AJ210"/>
      <c r="AO210"/>
      <c r="AP210"/>
      <c r="AS210"/>
    </row>
    <row r="211" spans="3:45" s="90" customFormat="1">
      <c r="C211" s="90" t="s">
        <v>937</v>
      </c>
      <c r="D211" s="90" t="s">
        <v>151</v>
      </c>
      <c r="E211" s="155">
        <v>41426</v>
      </c>
      <c r="F211" s="140"/>
      <c r="X211" s="90" t="s">
        <v>691</v>
      </c>
      <c r="Y211" s="90" t="s">
        <v>379</v>
      </c>
      <c r="AI211"/>
      <c r="AJ211"/>
      <c r="AO211"/>
      <c r="AP211"/>
      <c r="AS211"/>
    </row>
    <row r="212" spans="3:45" s="90" customFormat="1">
      <c r="C212" s="90" t="s">
        <v>938</v>
      </c>
      <c r="D212" s="90" t="s">
        <v>151</v>
      </c>
      <c r="E212" s="139">
        <v>41426</v>
      </c>
      <c r="F212" s="140"/>
      <c r="X212" s="90" t="s">
        <v>677</v>
      </c>
      <c r="Y212" s="90" t="s">
        <v>504</v>
      </c>
      <c r="AI212"/>
      <c r="AJ212"/>
      <c r="AO212"/>
      <c r="AP212"/>
      <c r="AS212"/>
    </row>
    <row r="213" spans="3:45" s="90" customFormat="1">
      <c r="C213" s="90" t="s">
        <v>939</v>
      </c>
      <c r="D213" s="90" t="s">
        <v>151</v>
      </c>
      <c r="E213" s="139">
        <v>41426</v>
      </c>
      <c r="F213" s="140"/>
      <c r="X213" s="90" t="s">
        <v>380</v>
      </c>
      <c r="Y213" s="90" t="s">
        <v>224</v>
      </c>
      <c r="AI213"/>
      <c r="AJ213"/>
      <c r="AO213"/>
      <c r="AP213"/>
      <c r="AS213"/>
    </row>
    <row r="214" spans="3:45" s="90" customFormat="1">
      <c r="C214" s="90" t="s">
        <v>940</v>
      </c>
      <c r="D214" s="90" t="s">
        <v>151</v>
      </c>
      <c r="E214"/>
      <c r="F214" s="140"/>
      <c r="X214" s="90" t="s">
        <v>3799</v>
      </c>
      <c r="Y214" s="90" t="s">
        <v>3800</v>
      </c>
      <c r="AI214"/>
      <c r="AJ214"/>
      <c r="AO214"/>
      <c r="AP214"/>
      <c r="AS214"/>
    </row>
    <row r="215" spans="3:45" s="90" customFormat="1">
      <c r="C215" s="90" t="s">
        <v>941</v>
      </c>
      <c r="D215" s="90" t="s">
        <v>151</v>
      </c>
      <c r="E215" s="139">
        <v>41426</v>
      </c>
      <c r="F215" s="140"/>
      <c r="X215" s="90" t="s">
        <v>802</v>
      </c>
      <c r="Y215" s="90" t="s">
        <v>804</v>
      </c>
      <c r="AI215"/>
      <c r="AJ215"/>
      <c r="AO215"/>
      <c r="AP215"/>
      <c r="AS215"/>
    </row>
    <row r="216" spans="3:45" s="90" customFormat="1">
      <c r="C216" s="90" t="s">
        <v>943</v>
      </c>
      <c r="D216" s="90" t="s">
        <v>151</v>
      </c>
      <c r="E216" s="139">
        <v>41426</v>
      </c>
      <c r="F216" s="140"/>
      <c r="X216" s="90" t="s">
        <v>3368</v>
      </c>
      <c r="Y216" s="90" t="s">
        <v>3370</v>
      </c>
      <c r="AI216"/>
      <c r="AJ216"/>
      <c r="AO216"/>
      <c r="AP216"/>
      <c r="AS216"/>
    </row>
    <row r="217" spans="3:45" s="90" customFormat="1">
      <c r="C217" s="90" t="s">
        <v>944</v>
      </c>
      <c r="D217" s="90" t="s">
        <v>151</v>
      </c>
      <c r="E217" s="139">
        <v>41426</v>
      </c>
      <c r="F217" s="140"/>
      <c r="X217" s="90" t="s">
        <v>3369</v>
      </c>
      <c r="Y217" s="90" t="s">
        <v>3370</v>
      </c>
      <c r="AI217"/>
      <c r="AJ217"/>
      <c r="AO217"/>
      <c r="AP217"/>
      <c r="AS217"/>
    </row>
    <row r="218" spans="3:45" s="90" customFormat="1">
      <c r="C218" s="90" t="s">
        <v>945</v>
      </c>
      <c r="D218" s="90" t="s">
        <v>151</v>
      </c>
      <c r="E218" s="155">
        <v>41426</v>
      </c>
      <c r="F218" s="140"/>
      <c r="X218" s="90" t="s">
        <v>2705</v>
      </c>
      <c r="Y218" s="90" t="s">
        <v>2706</v>
      </c>
      <c r="AI218"/>
      <c r="AJ218"/>
      <c r="AO218"/>
      <c r="AP218"/>
      <c r="AS218"/>
    </row>
    <row r="219" spans="3:45" s="90" customFormat="1">
      <c r="C219" s="90" t="s">
        <v>946</v>
      </c>
      <c r="D219" s="90" t="s">
        <v>151</v>
      </c>
      <c r="E219" s="155">
        <v>41426</v>
      </c>
      <c r="F219" s="140"/>
      <c r="X219" s="90" t="s">
        <v>381</v>
      </c>
      <c r="Y219" s="90" t="s">
        <v>198</v>
      </c>
      <c r="AI219"/>
      <c r="AJ219"/>
      <c r="AO219"/>
      <c r="AP219"/>
      <c r="AS219"/>
    </row>
    <row r="220" spans="3:45" s="90" customFormat="1">
      <c r="C220" s="90" t="s">
        <v>3146</v>
      </c>
      <c r="D220" s="90" t="s">
        <v>151</v>
      </c>
      <c r="E220"/>
      <c r="F220" s="140"/>
      <c r="X220" s="90" t="s">
        <v>382</v>
      </c>
      <c r="Y220" s="90" t="s">
        <v>560</v>
      </c>
      <c r="AI220"/>
      <c r="AJ220"/>
      <c r="AO220"/>
      <c r="AP220"/>
      <c r="AS220"/>
    </row>
    <row r="221" spans="3:45" s="90" customFormat="1">
      <c r="C221" s="90" t="s">
        <v>2052</v>
      </c>
      <c r="D221" s="90" t="s">
        <v>151</v>
      </c>
      <c r="E221" s="139">
        <v>41426</v>
      </c>
      <c r="F221" s="140"/>
      <c r="X221" s="90" t="s">
        <v>383</v>
      </c>
      <c r="Y221" s="90" t="s">
        <v>207</v>
      </c>
      <c r="AI221"/>
      <c r="AJ221"/>
      <c r="AO221"/>
      <c r="AP221"/>
      <c r="AS221"/>
    </row>
    <row r="222" spans="3:45" s="90" customFormat="1">
      <c r="C222" s="90" t="s">
        <v>947</v>
      </c>
      <c r="D222" s="90" t="s">
        <v>151</v>
      </c>
      <c r="E222" s="139">
        <v>41426</v>
      </c>
      <c r="F222" s="140"/>
      <c r="X222" s="134" t="s">
        <v>641</v>
      </c>
      <c r="Y222" s="90" t="s">
        <v>383</v>
      </c>
      <c r="AI222"/>
      <c r="AJ222"/>
      <c r="AO222"/>
      <c r="AP222"/>
      <c r="AS222"/>
    </row>
    <row r="223" spans="3:45" s="90" customFormat="1">
      <c r="C223" s="90" t="s">
        <v>948</v>
      </c>
      <c r="D223" s="90" t="s">
        <v>151</v>
      </c>
      <c r="E223" s="139">
        <v>41426</v>
      </c>
      <c r="F223" s="140"/>
      <c r="X223" s="90" t="s">
        <v>384</v>
      </c>
      <c r="Y223" s="90" t="s">
        <v>198</v>
      </c>
      <c r="AI223"/>
      <c r="AJ223"/>
      <c r="AO223"/>
      <c r="AP223"/>
      <c r="AS223"/>
    </row>
    <row r="224" spans="3:45" s="90" customFormat="1">
      <c r="C224" s="90" t="s">
        <v>949</v>
      </c>
      <c r="D224" s="90" t="s">
        <v>151</v>
      </c>
      <c r="E224" s="139">
        <v>41426</v>
      </c>
      <c r="F224" s="140"/>
      <c r="X224" s="134" t="s">
        <v>385</v>
      </c>
      <c r="Y224" s="90" t="s">
        <v>198</v>
      </c>
      <c r="AI224"/>
      <c r="AJ224"/>
      <c r="AO224"/>
      <c r="AP224"/>
      <c r="AS224"/>
    </row>
    <row r="225" spans="3:45" s="90" customFormat="1">
      <c r="C225" s="90" t="s">
        <v>950</v>
      </c>
      <c r="D225" s="90" t="s">
        <v>151</v>
      </c>
      <c r="E225" s="139">
        <v>41426</v>
      </c>
      <c r="F225" s="140"/>
      <c r="X225" s="90" t="s">
        <v>643</v>
      </c>
      <c r="Y225" s="90" t="s">
        <v>644</v>
      </c>
      <c r="AI225"/>
      <c r="AJ225"/>
      <c r="AO225"/>
      <c r="AP225"/>
      <c r="AS225"/>
    </row>
    <row r="226" spans="3:45" s="90" customFormat="1">
      <c r="C226" s="90" t="s">
        <v>951</v>
      </c>
      <c r="D226" s="90" t="s">
        <v>151</v>
      </c>
      <c r="E226" s="139">
        <v>41426</v>
      </c>
      <c r="F226" s="140"/>
      <c r="AI226"/>
      <c r="AJ226"/>
      <c r="AO226"/>
      <c r="AP226"/>
      <c r="AS226"/>
    </row>
    <row r="227" spans="3:45" s="90" customFormat="1">
      <c r="C227" s="90" t="s">
        <v>952</v>
      </c>
      <c r="D227" s="90" t="s">
        <v>151</v>
      </c>
      <c r="E227"/>
      <c r="F227" s="140"/>
      <c r="AI227"/>
      <c r="AJ227"/>
      <c r="AO227"/>
      <c r="AP227"/>
      <c r="AS227"/>
    </row>
    <row r="228" spans="3:45" s="90" customFormat="1">
      <c r="C228" s="90" t="s">
        <v>3539</v>
      </c>
      <c r="D228" s="90" t="s">
        <v>151</v>
      </c>
      <c r="E228" s="139">
        <v>41570.215370370373</v>
      </c>
      <c r="F228" s="140"/>
      <c r="AI228"/>
      <c r="AJ228"/>
      <c r="AO228"/>
      <c r="AP228"/>
      <c r="AS228"/>
    </row>
    <row r="229" spans="3:45" s="90" customFormat="1">
      <c r="C229" s="90" t="s">
        <v>953</v>
      </c>
      <c r="D229" s="90" t="s">
        <v>151</v>
      </c>
      <c r="E229" s="155">
        <v>41426</v>
      </c>
      <c r="F229" s="140"/>
      <c r="AI229"/>
      <c r="AJ229"/>
      <c r="AO229"/>
      <c r="AP229"/>
      <c r="AS229"/>
    </row>
    <row r="230" spans="3:45" s="90" customFormat="1">
      <c r="C230" s="90" t="s">
        <v>954</v>
      </c>
      <c r="D230" s="90" t="s">
        <v>151</v>
      </c>
      <c r="E230" s="139">
        <v>41426</v>
      </c>
      <c r="F230" s="140"/>
      <c r="AI230"/>
      <c r="AJ230"/>
      <c r="AO230"/>
      <c r="AP230"/>
      <c r="AS230"/>
    </row>
    <row r="231" spans="3:45" s="90" customFormat="1">
      <c r="C231" s="90" t="s">
        <v>955</v>
      </c>
      <c r="D231" s="90" t="s">
        <v>151</v>
      </c>
      <c r="E231" s="139">
        <v>41426</v>
      </c>
      <c r="F231" s="140"/>
      <c r="AI231"/>
      <c r="AJ231"/>
      <c r="AO231"/>
      <c r="AP231"/>
      <c r="AS231"/>
    </row>
    <row r="232" spans="3:45" s="90" customFormat="1">
      <c r="C232" s="90" t="s">
        <v>956</v>
      </c>
      <c r="D232" s="90" t="s">
        <v>151</v>
      </c>
      <c r="E232" s="139">
        <v>41426</v>
      </c>
      <c r="F232" s="140"/>
      <c r="AI232"/>
      <c r="AJ232"/>
      <c r="AO232"/>
      <c r="AP232"/>
      <c r="AS232"/>
    </row>
    <row r="233" spans="3:45" s="90" customFormat="1">
      <c r="C233" s="90" t="s">
        <v>3706</v>
      </c>
      <c r="D233" s="90" t="s">
        <v>151</v>
      </c>
      <c r="E233"/>
      <c r="F233" s="140"/>
      <c r="AI233"/>
      <c r="AJ233"/>
      <c r="AO233"/>
      <c r="AP233"/>
      <c r="AS233"/>
    </row>
    <row r="234" spans="3:45" s="90" customFormat="1">
      <c r="C234" s="90" t="s">
        <v>957</v>
      </c>
      <c r="D234" s="90" t="s">
        <v>151</v>
      </c>
      <c r="E234" s="155">
        <v>41426</v>
      </c>
      <c r="F234" s="140"/>
      <c r="AI234"/>
      <c r="AJ234"/>
      <c r="AO234"/>
      <c r="AP234"/>
      <c r="AS234"/>
    </row>
    <row r="235" spans="3:45" s="90" customFormat="1">
      <c r="C235" s="90" t="s">
        <v>2018</v>
      </c>
      <c r="D235" s="90" t="s">
        <v>151</v>
      </c>
      <c r="E235" s="139">
        <v>41426</v>
      </c>
      <c r="F235" s="140"/>
      <c r="AI235"/>
      <c r="AJ235"/>
      <c r="AO235"/>
      <c r="AP235"/>
      <c r="AS235"/>
    </row>
    <row r="236" spans="3:45" s="90" customFormat="1">
      <c r="C236" s="90" t="s">
        <v>958</v>
      </c>
      <c r="D236" s="90" t="s">
        <v>151</v>
      </c>
      <c r="E236" s="155">
        <v>41426</v>
      </c>
      <c r="F236" s="140"/>
      <c r="AI236"/>
      <c r="AJ236"/>
      <c r="AO236"/>
      <c r="AP236"/>
      <c r="AS236"/>
    </row>
    <row r="237" spans="3:45" s="90" customFormat="1">
      <c r="C237" s="90" t="s">
        <v>959</v>
      </c>
      <c r="D237" s="90" t="s">
        <v>151</v>
      </c>
      <c r="E237" s="139">
        <v>41426</v>
      </c>
      <c r="F237" s="140"/>
      <c r="AI237"/>
      <c r="AJ237"/>
      <c r="AO237"/>
      <c r="AP237"/>
      <c r="AS237"/>
    </row>
    <row r="238" spans="3:45" s="90" customFormat="1">
      <c r="C238" s="90" t="s">
        <v>3711</v>
      </c>
      <c r="D238" s="90" t="s">
        <v>151</v>
      </c>
      <c r="E238"/>
      <c r="F238" s="140"/>
      <c r="AI238"/>
      <c r="AJ238"/>
      <c r="AO238"/>
      <c r="AP238"/>
      <c r="AS238"/>
    </row>
    <row r="239" spans="3:45" s="90" customFormat="1">
      <c r="C239" s="90" t="s">
        <v>964</v>
      </c>
      <c r="D239" s="90" t="s">
        <v>151</v>
      </c>
      <c r="E239" s="139">
        <v>41426</v>
      </c>
      <c r="F239" s="140"/>
      <c r="AI239"/>
      <c r="AJ239"/>
      <c r="AO239"/>
      <c r="AP239"/>
      <c r="AS239"/>
    </row>
    <row r="240" spans="3:45" s="90" customFormat="1">
      <c r="C240" s="90" t="s">
        <v>965</v>
      </c>
      <c r="D240" s="90" t="s">
        <v>151</v>
      </c>
      <c r="E240" s="139">
        <v>41426</v>
      </c>
      <c r="F240" s="140"/>
      <c r="AI240"/>
      <c r="AJ240"/>
      <c r="AO240"/>
      <c r="AP240"/>
      <c r="AS240"/>
    </row>
    <row r="241" spans="3:45" s="90" customFormat="1">
      <c r="C241" s="90" t="s">
        <v>966</v>
      </c>
      <c r="D241" s="90" t="s">
        <v>151</v>
      </c>
      <c r="E241" s="139">
        <v>41426</v>
      </c>
      <c r="F241" s="140"/>
      <c r="AI241"/>
      <c r="AJ241"/>
      <c r="AO241"/>
      <c r="AP241"/>
      <c r="AS241"/>
    </row>
    <row r="242" spans="3:45" s="90" customFormat="1">
      <c r="C242" s="90" t="s">
        <v>967</v>
      </c>
      <c r="D242" s="90" t="s">
        <v>151</v>
      </c>
      <c r="E242" s="139">
        <v>41426</v>
      </c>
      <c r="F242" s="140"/>
      <c r="AI242"/>
      <c r="AJ242"/>
      <c r="AO242"/>
      <c r="AP242"/>
      <c r="AS242"/>
    </row>
    <row r="243" spans="3:45" s="90" customFormat="1">
      <c r="C243" s="90" t="s">
        <v>968</v>
      </c>
      <c r="D243" s="90" t="s">
        <v>151</v>
      </c>
      <c r="E243"/>
      <c r="F243" s="140"/>
      <c r="AI243"/>
      <c r="AJ243"/>
      <c r="AO243"/>
      <c r="AP243"/>
      <c r="AS243"/>
    </row>
    <row r="244" spans="3:45" s="90" customFormat="1">
      <c r="C244" s="90" t="s">
        <v>969</v>
      </c>
      <c r="D244" s="90" t="s">
        <v>151</v>
      </c>
      <c r="E244" s="139">
        <v>41426</v>
      </c>
      <c r="F244" s="140"/>
      <c r="AI244"/>
      <c r="AJ244"/>
      <c r="AO244"/>
      <c r="AP244"/>
      <c r="AS244"/>
    </row>
    <row r="245" spans="3:45" s="90" customFormat="1">
      <c r="C245" s="90" t="s">
        <v>2918</v>
      </c>
      <c r="D245" s="90" t="s">
        <v>151</v>
      </c>
      <c r="E245" s="155">
        <v>41426</v>
      </c>
      <c r="F245" s="140"/>
      <c r="AI245"/>
      <c r="AJ245"/>
      <c r="AO245"/>
      <c r="AP245"/>
      <c r="AS245"/>
    </row>
    <row r="246" spans="3:45" s="90" customFormat="1">
      <c r="C246" s="90" t="s">
        <v>970</v>
      </c>
      <c r="D246" s="90" t="s">
        <v>151</v>
      </c>
      <c r="E246" s="139">
        <v>41426</v>
      </c>
      <c r="F246" s="140"/>
      <c r="AI246"/>
      <c r="AJ246"/>
      <c r="AO246"/>
      <c r="AP246"/>
      <c r="AS246"/>
    </row>
    <row r="247" spans="3:45" s="90" customFormat="1">
      <c r="C247" s="90" t="s">
        <v>971</v>
      </c>
      <c r="D247" s="90" t="s">
        <v>151</v>
      </c>
      <c r="E247" s="139">
        <v>41426</v>
      </c>
      <c r="F247" s="140"/>
      <c r="AI247"/>
      <c r="AJ247"/>
      <c r="AO247"/>
      <c r="AP247"/>
      <c r="AS247"/>
    </row>
    <row r="248" spans="3:45" s="90" customFormat="1">
      <c r="C248" s="90" t="s">
        <v>972</v>
      </c>
      <c r="D248" s="90" t="s">
        <v>151</v>
      </c>
      <c r="E248"/>
      <c r="F248" s="140"/>
      <c r="AI248"/>
      <c r="AJ248"/>
      <c r="AO248"/>
      <c r="AP248"/>
      <c r="AS248"/>
    </row>
    <row r="249" spans="3:45" s="90" customFormat="1">
      <c r="C249" s="90" t="s">
        <v>973</v>
      </c>
      <c r="D249" s="90" t="s">
        <v>151</v>
      </c>
      <c r="E249" s="139">
        <v>41426</v>
      </c>
      <c r="F249" s="140"/>
      <c r="AI249"/>
      <c r="AJ249"/>
      <c r="AO249"/>
      <c r="AP249"/>
      <c r="AS249"/>
    </row>
    <row r="250" spans="3:45" s="90" customFormat="1">
      <c r="C250" s="90" t="s">
        <v>974</v>
      </c>
      <c r="D250" s="90" t="s">
        <v>151</v>
      </c>
      <c r="E250" s="155">
        <v>41426</v>
      </c>
      <c r="F250" s="140"/>
      <c r="AI250"/>
      <c r="AJ250"/>
      <c r="AO250"/>
      <c r="AP250"/>
      <c r="AS250"/>
    </row>
    <row r="251" spans="3:45" s="90" customFormat="1">
      <c r="C251" s="90" t="s">
        <v>975</v>
      </c>
      <c r="D251" s="90" t="s">
        <v>151</v>
      </c>
      <c r="E251" s="139">
        <v>41426</v>
      </c>
      <c r="F251" s="140"/>
      <c r="AI251"/>
      <c r="AJ251"/>
      <c r="AO251"/>
      <c r="AP251"/>
      <c r="AS251"/>
    </row>
    <row r="252" spans="3:45" s="90" customFormat="1">
      <c r="C252" s="90" t="s">
        <v>979</v>
      </c>
      <c r="D252" s="90" t="s">
        <v>151</v>
      </c>
      <c r="E252" s="139">
        <v>41426</v>
      </c>
      <c r="F252" s="140"/>
      <c r="AI252"/>
      <c r="AJ252"/>
      <c r="AO252"/>
      <c r="AP252"/>
      <c r="AS252"/>
    </row>
    <row r="253" spans="3:45" s="90" customFormat="1">
      <c r="C253" s="90" t="s">
        <v>980</v>
      </c>
      <c r="D253" s="90" t="s">
        <v>151</v>
      </c>
      <c r="E253" s="139">
        <v>41426</v>
      </c>
      <c r="F253" s="140"/>
      <c r="AI253"/>
      <c r="AJ253"/>
      <c r="AO253"/>
      <c r="AP253"/>
      <c r="AS253"/>
    </row>
    <row r="254" spans="3:45" s="90" customFormat="1">
      <c r="C254" s="90" t="s">
        <v>981</v>
      </c>
      <c r="D254" s="90" t="s">
        <v>151</v>
      </c>
      <c r="E254" s="139">
        <v>41426</v>
      </c>
      <c r="F254" s="140"/>
      <c r="AI254"/>
      <c r="AJ254"/>
      <c r="AO254"/>
      <c r="AP254"/>
      <c r="AS254"/>
    </row>
    <row r="255" spans="3:45" s="90" customFormat="1">
      <c r="C255" s="90" t="s">
        <v>982</v>
      </c>
      <c r="D255" s="90" t="s">
        <v>151</v>
      </c>
      <c r="E255" s="139">
        <v>41426</v>
      </c>
      <c r="F255" s="140"/>
      <c r="AI255"/>
      <c r="AJ255"/>
      <c r="AO255"/>
      <c r="AP255"/>
      <c r="AS255"/>
    </row>
    <row r="256" spans="3:45" s="90" customFormat="1">
      <c r="C256" s="90" t="s">
        <v>983</v>
      </c>
      <c r="D256" s="90" t="s">
        <v>151</v>
      </c>
      <c r="E256" s="139">
        <v>41426</v>
      </c>
      <c r="F256" s="140"/>
      <c r="AI256"/>
      <c r="AJ256"/>
      <c r="AO256"/>
      <c r="AP256"/>
      <c r="AS256"/>
    </row>
    <row r="257" spans="3:45" s="90" customFormat="1">
      <c r="C257" s="90" t="s">
        <v>984</v>
      </c>
      <c r="D257" s="90" t="s">
        <v>151</v>
      </c>
      <c r="E257" s="139">
        <v>41426</v>
      </c>
      <c r="F257" s="140"/>
      <c r="AI257"/>
      <c r="AJ257"/>
      <c r="AO257"/>
      <c r="AP257"/>
      <c r="AS257"/>
    </row>
    <row r="258" spans="3:45" s="90" customFormat="1">
      <c r="C258" s="90" t="s">
        <v>985</v>
      </c>
      <c r="D258" s="90" t="s">
        <v>151</v>
      </c>
      <c r="E258" s="139">
        <v>41426</v>
      </c>
      <c r="F258" s="140"/>
      <c r="AI258"/>
      <c r="AJ258"/>
      <c r="AO258"/>
      <c r="AP258"/>
      <c r="AS258"/>
    </row>
    <row r="259" spans="3:45" s="90" customFormat="1">
      <c r="C259" s="90" t="s">
        <v>986</v>
      </c>
      <c r="D259" s="90" t="s">
        <v>151</v>
      </c>
      <c r="E259" s="139">
        <v>41426</v>
      </c>
      <c r="F259" s="140"/>
      <c r="AI259"/>
      <c r="AJ259"/>
      <c r="AO259"/>
      <c r="AP259"/>
      <c r="AS259"/>
    </row>
    <row r="260" spans="3:45" s="90" customFormat="1">
      <c r="C260" s="90" t="s">
        <v>987</v>
      </c>
      <c r="D260" s="90" t="s">
        <v>151</v>
      </c>
      <c r="E260" s="139">
        <v>41426</v>
      </c>
      <c r="F260" s="140"/>
      <c r="AI260"/>
      <c r="AJ260"/>
      <c r="AO260"/>
      <c r="AP260"/>
      <c r="AS260"/>
    </row>
    <row r="261" spans="3:45" s="90" customFormat="1">
      <c r="C261" s="90" t="s">
        <v>988</v>
      </c>
      <c r="D261" s="90" t="s">
        <v>151</v>
      </c>
      <c r="E261" s="139">
        <v>41426</v>
      </c>
      <c r="F261" s="140"/>
      <c r="AI261"/>
      <c r="AJ261"/>
      <c r="AO261"/>
      <c r="AP261"/>
      <c r="AS261"/>
    </row>
    <row r="262" spans="3:45" s="90" customFormat="1">
      <c r="C262" s="90" t="s">
        <v>989</v>
      </c>
      <c r="D262" s="90" t="s">
        <v>151</v>
      </c>
      <c r="E262" s="155">
        <v>41426</v>
      </c>
      <c r="F262" s="140"/>
      <c r="AI262"/>
      <c r="AJ262"/>
      <c r="AO262"/>
      <c r="AP262"/>
      <c r="AS262"/>
    </row>
    <row r="263" spans="3:45" s="90" customFormat="1">
      <c r="C263" s="90" t="s">
        <v>990</v>
      </c>
      <c r="D263" s="90" t="s">
        <v>151</v>
      </c>
      <c r="E263" s="139">
        <v>41426</v>
      </c>
      <c r="F263" s="140"/>
      <c r="AI263"/>
      <c r="AJ263"/>
      <c r="AO263"/>
      <c r="AP263"/>
      <c r="AS263"/>
    </row>
    <row r="264" spans="3:45" s="90" customFormat="1">
      <c r="C264" s="90" t="s">
        <v>991</v>
      </c>
      <c r="D264" s="90" t="s">
        <v>151</v>
      </c>
      <c r="E264" s="139">
        <v>41426</v>
      </c>
      <c r="F264" s="140"/>
      <c r="AI264"/>
      <c r="AJ264"/>
      <c r="AO264"/>
      <c r="AP264"/>
      <c r="AS264"/>
    </row>
    <row r="265" spans="3:45" s="90" customFormat="1">
      <c r="C265" s="90" t="s">
        <v>993</v>
      </c>
      <c r="D265" s="90" t="s">
        <v>151</v>
      </c>
      <c r="E265" s="139">
        <v>41426</v>
      </c>
      <c r="F265" s="140"/>
      <c r="AI265"/>
      <c r="AJ265"/>
      <c r="AO265"/>
      <c r="AP265"/>
      <c r="AS265"/>
    </row>
    <row r="266" spans="3:45" s="90" customFormat="1">
      <c r="C266" s="90" t="s">
        <v>1434</v>
      </c>
      <c r="D266" s="90" t="s">
        <v>151</v>
      </c>
      <c r="E266" s="139">
        <v>41426</v>
      </c>
      <c r="F266" s="140"/>
      <c r="AI266"/>
      <c r="AJ266"/>
      <c r="AO266"/>
      <c r="AP266"/>
      <c r="AS266"/>
    </row>
    <row r="267" spans="3:45" s="90" customFormat="1">
      <c r="C267" s="90" t="s">
        <v>3319</v>
      </c>
      <c r="D267" s="90" t="s">
        <v>151</v>
      </c>
      <c r="E267"/>
      <c r="F267" s="140"/>
      <c r="AI267"/>
      <c r="AJ267"/>
      <c r="AO267"/>
      <c r="AP267"/>
      <c r="AS267"/>
    </row>
    <row r="268" spans="3:45" s="90" customFormat="1">
      <c r="C268" s="90" t="s">
        <v>994</v>
      </c>
      <c r="D268" s="90" t="s">
        <v>151</v>
      </c>
      <c r="E268" s="139">
        <v>41426</v>
      </c>
      <c r="F268" s="140"/>
      <c r="AI268"/>
      <c r="AJ268"/>
      <c r="AO268"/>
      <c r="AP268"/>
      <c r="AS268"/>
    </row>
    <row r="269" spans="3:45" s="90" customFormat="1">
      <c r="C269" s="90" t="s">
        <v>995</v>
      </c>
      <c r="D269" s="90" t="s">
        <v>151</v>
      </c>
      <c r="E269" s="139">
        <v>41426</v>
      </c>
      <c r="F269" s="140"/>
      <c r="AI269"/>
      <c r="AJ269"/>
      <c r="AO269"/>
      <c r="AP269"/>
      <c r="AS269"/>
    </row>
    <row r="270" spans="3:45" s="90" customFormat="1">
      <c r="C270" s="90" t="s">
        <v>996</v>
      </c>
      <c r="D270" s="90" t="s">
        <v>151</v>
      </c>
      <c r="E270" s="139">
        <v>41426</v>
      </c>
      <c r="F270" s="140"/>
      <c r="AI270"/>
      <c r="AJ270"/>
      <c r="AO270"/>
      <c r="AP270"/>
      <c r="AS270"/>
    </row>
    <row r="271" spans="3:45" s="90" customFormat="1">
      <c r="C271" s="90" t="s">
        <v>997</v>
      </c>
      <c r="D271" s="90" t="s">
        <v>151</v>
      </c>
      <c r="E271"/>
      <c r="F271" s="140"/>
      <c r="AI271"/>
      <c r="AJ271"/>
      <c r="AO271"/>
      <c r="AP271"/>
      <c r="AS271"/>
    </row>
    <row r="272" spans="3:45" s="90" customFormat="1">
      <c r="C272" s="90" t="s">
        <v>998</v>
      </c>
      <c r="D272" s="90" t="s">
        <v>151</v>
      </c>
      <c r="E272"/>
      <c r="F272" s="140"/>
      <c r="AI272"/>
      <c r="AJ272"/>
      <c r="AO272"/>
      <c r="AP272"/>
      <c r="AS272"/>
    </row>
    <row r="273" spans="3:45" s="90" customFormat="1">
      <c r="C273" s="90" t="s">
        <v>1000</v>
      </c>
      <c r="D273" s="90" t="s">
        <v>151</v>
      </c>
      <c r="E273"/>
      <c r="F273" s="140"/>
      <c r="AI273"/>
      <c r="AJ273"/>
      <c r="AO273"/>
      <c r="AP273"/>
      <c r="AS273"/>
    </row>
    <row r="274" spans="3:45" s="90" customFormat="1">
      <c r="C274" s="90" t="s">
        <v>1001</v>
      </c>
      <c r="D274" s="90" t="s">
        <v>151</v>
      </c>
      <c r="E274"/>
      <c r="F274" s="140"/>
      <c r="AI274"/>
      <c r="AJ274"/>
      <c r="AO274"/>
      <c r="AP274"/>
      <c r="AS274"/>
    </row>
    <row r="275" spans="3:45" s="90" customFormat="1">
      <c r="C275" s="90" t="s">
        <v>1002</v>
      </c>
      <c r="D275" s="90" t="s">
        <v>151</v>
      </c>
      <c r="E275" s="139">
        <v>41426</v>
      </c>
      <c r="F275" s="140"/>
      <c r="AI275"/>
      <c r="AJ275"/>
      <c r="AO275"/>
      <c r="AP275"/>
      <c r="AS275"/>
    </row>
    <row r="276" spans="3:45" s="90" customFormat="1">
      <c r="C276" s="90" t="s">
        <v>1003</v>
      </c>
      <c r="D276" s="90" t="s">
        <v>151</v>
      </c>
      <c r="E276" s="139">
        <v>41426</v>
      </c>
      <c r="F276" s="140"/>
      <c r="AI276"/>
      <c r="AJ276"/>
      <c r="AO276"/>
      <c r="AP276"/>
      <c r="AS276"/>
    </row>
    <row r="277" spans="3:45" s="90" customFormat="1">
      <c r="C277" s="90" t="s">
        <v>1004</v>
      </c>
      <c r="D277" s="90" t="s">
        <v>151</v>
      </c>
      <c r="E277" s="139">
        <v>41426</v>
      </c>
      <c r="F277" s="140"/>
      <c r="AI277"/>
      <c r="AJ277"/>
      <c r="AO277"/>
      <c r="AP277"/>
      <c r="AS277"/>
    </row>
    <row r="278" spans="3:45" s="90" customFormat="1">
      <c r="C278" s="90" t="s">
        <v>1005</v>
      </c>
      <c r="D278" s="90" t="s">
        <v>151</v>
      </c>
      <c r="E278" s="139">
        <v>41426</v>
      </c>
      <c r="F278" s="140"/>
      <c r="AI278"/>
      <c r="AJ278"/>
      <c r="AO278"/>
      <c r="AP278"/>
      <c r="AS278"/>
    </row>
    <row r="279" spans="3:45" s="90" customFormat="1">
      <c r="C279" s="90" t="s">
        <v>1006</v>
      </c>
      <c r="D279" s="90" t="s">
        <v>151</v>
      </c>
      <c r="E279" s="155">
        <v>41426</v>
      </c>
      <c r="F279" s="140"/>
      <c r="AI279"/>
      <c r="AJ279"/>
      <c r="AO279"/>
      <c r="AP279"/>
      <c r="AS279"/>
    </row>
    <row r="280" spans="3:45" s="90" customFormat="1">
      <c r="C280" s="90" t="s">
        <v>1007</v>
      </c>
      <c r="D280" s="90" t="s">
        <v>151</v>
      </c>
      <c r="E280" s="139">
        <v>41426</v>
      </c>
      <c r="F280" s="140"/>
      <c r="AI280"/>
      <c r="AJ280"/>
      <c r="AO280"/>
      <c r="AP280"/>
      <c r="AS280"/>
    </row>
    <row r="281" spans="3:45" s="90" customFormat="1">
      <c r="C281" s="90" t="s">
        <v>1008</v>
      </c>
      <c r="D281" s="90" t="s">
        <v>151</v>
      </c>
      <c r="E281" s="139">
        <v>41426</v>
      </c>
      <c r="F281" s="140"/>
      <c r="AI281"/>
      <c r="AJ281"/>
      <c r="AO281"/>
      <c r="AP281"/>
      <c r="AS281"/>
    </row>
    <row r="282" spans="3:45" s="90" customFormat="1">
      <c r="C282" s="90" t="s">
        <v>3453</v>
      </c>
      <c r="D282" s="90" t="s">
        <v>151</v>
      </c>
      <c r="E282" s="155">
        <v>41554.877071759256</v>
      </c>
      <c r="F282" s="140"/>
      <c r="AI282"/>
      <c r="AJ282"/>
      <c r="AO282"/>
      <c r="AP282"/>
      <c r="AS282"/>
    </row>
    <row r="283" spans="3:45" s="90" customFormat="1">
      <c r="C283" s="90" t="s">
        <v>1009</v>
      </c>
      <c r="D283" s="90" t="s">
        <v>151</v>
      </c>
      <c r="E283"/>
      <c r="F283" s="140"/>
      <c r="AI283"/>
      <c r="AJ283"/>
      <c r="AO283"/>
      <c r="AP283"/>
      <c r="AS283"/>
    </row>
    <row r="284" spans="3:45" s="90" customFormat="1">
      <c r="C284" s="90" t="s">
        <v>3266</v>
      </c>
      <c r="D284" s="90" t="s">
        <v>151</v>
      </c>
      <c r="E284"/>
      <c r="F284" s="140"/>
      <c r="AI284"/>
      <c r="AJ284"/>
      <c r="AO284"/>
      <c r="AP284"/>
      <c r="AS284"/>
    </row>
    <row r="285" spans="3:45" s="90" customFormat="1">
      <c r="C285" s="90" t="s">
        <v>1010</v>
      </c>
      <c r="D285" s="90" t="s">
        <v>151</v>
      </c>
      <c r="E285"/>
      <c r="F285" s="140"/>
      <c r="AI285"/>
      <c r="AJ285"/>
      <c r="AO285"/>
      <c r="AP285"/>
      <c r="AS285"/>
    </row>
    <row r="286" spans="3:45" s="90" customFormat="1">
      <c r="C286" s="90" t="s">
        <v>2771</v>
      </c>
      <c r="D286" s="90" t="s">
        <v>151</v>
      </c>
      <c r="E286"/>
      <c r="F286" s="140"/>
      <c r="AI286"/>
      <c r="AJ286"/>
      <c r="AO286"/>
      <c r="AP286"/>
      <c r="AS286"/>
    </row>
    <row r="287" spans="3:45" s="90" customFormat="1">
      <c r="C287" s="90" t="s">
        <v>1012</v>
      </c>
      <c r="D287" s="90" t="s">
        <v>151</v>
      </c>
      <c r="E287"/>
      <c r="F287" s="140"/>
      <c r="AI287"/>
      <c r="AJ287"/>
      <c r="AO287"/>
      <c r="AP287"/>
      <c r="AS287"/>
    </row>
    <row r="288" spans="3:45" s="90" customFormat="1">
      <c r="C288" s="90" t="s">
        <v>1013</v>
      </c>
      <c r="D288" s="90" t="s">
        <v>151</v>
      </c>
      <c r="E288"/>
      <c r="F288" s="140"/>
      <c r="AI288"/>
      <c r="AJ288"/>
      <c r="AO288"/>
      <c r="AP288"/>
      <c r="AS288"/>
    </row>
    <row r="289" spans="3:45" s="90" customFormat="1">
      <c r="C289" s="90" t="s">
        <v>1014</v>
      </c>
      <c r="D289" s="90" t="s">
        <v>151</v>
      </c>
      <c r="E289" s="139">
        <v>41426</v>
      </c>
      <c r="F289" s="140"/>
      <c r="AI289"/>
      <c r="AJ289"/>
      <c r="AO289"/>
      <c r="AP289"/>
      <c r="AS289"/>
    </row>
    <row r="290" spans="3:45" s="90" customFormat="1">
      <c r="C290" s="90" t="s">
        <v>1017</v>
      </c>
      <c r="D290" s="90" t="s">
        <v>151</v>
      </c>
      <c r="E290"/>
      <c r="F290" s="140"/>
      <c r="AI290"/>
      <c r="AJ290"/>
      <c r="AO290"/>
      <c r="AP290"/>
      <c r="AS290"/>
    </row>
    <row r="291" spans="3:45" s="90" customFormat="1">
      <c r="C291" s="90" t="s">
        <v>1018</v>
      </c>
      <c r="D291" s="90" t="s">
        <v>151</v>
      </c>
      <c r="E291" s="139">
        <v>41426</v>
      </c>
      <c r="F291" s="140"/>
      <c r="AI291"/>
      <c r="AJ291"/>
      <c r="AO291"/>
      <c r="AP291"/>
      <c r="AS291"/>
    </row>
    <row r="292" spans="3:45" s="90" customFormat="1">
      <c r="C292" s="90" t="s">
        <v>1019</v>
      </c>
      <c r="D292" s="90" t="s">
        <v>151</v>
      </c>
      <c r="E292"/>
      <c r="F292" s="140"/>
      <c r="AI292"/>
      <c r="AJ292"/>
      <c r="AO292"/>
      <c r="AP292"/>
      <c r="AS292"/>
    </row>
    <row r="293" spans="3:45" s="90" customFormat="1">
      <c r="C293" s="90" t="s">
        <v>1020</v>
      </c>
      <c r="D293" s="90" t="s">
        <v>151</v>
      </c>
      <c r="E293" s="139">
        <v>41426</v>
      </c>
      <c r="F293" s="140"/>
      <c r="AI293"/>
      <c r="AJ293"/>
      <c r="AO293"/>
      <c r="AP293"/>
      <c r="AS293"/>
    </row>
    <row r="294" spans="3:45" s="90" customFormat="1">
      <c r="C294" s="90" t="s">
        <v>1021</v>
      </c>
      <c r="D294" s="90" t="s">
        <v>151</v>
      </c>
      <c r="E294" s="139">
        <v>41426</v>
      </c>
      <c r="F294" s="140"/>
      <c r="AI294"/>
      <c r="AJ294"/>
      <c r="AO294"/>
      <c r="AP294"/>
      <c r="AS294"/>
    </row>
    <row r="295" spans="3:45" s="90" customFormat="1">
      <c r="C295" s="90" t="s">
        <v>1022</v>
      </c>
      <c r="D295" s="90" t="s">
        <v>151</v>
      </c>
      <c r="E295" s="139">
        <v>41426</v>
      </c>
      <c r="F295" s="140"/>
      <c r="AI295"/>
      <c r="AJ295"/>
      <c r="AO295"/>
      <c r="AP295"/>
      <c r="AS295"/>
    </row>
    <row r="296" spans="3:45" s="90" customFormat="1">
      <c r="C296" s="90" t="s">
        <v>1023</v>
      </c>
      <c r="D296" s="90" t="s">
        <v>151</v>
      </c>
      <c r="E296" s="139">
        <v>41426</v>
      </c>
      <c r="F296" s="140"/>
      <c r="AI296"/>
      <c r="AJ296"/>
      <c r="AO296"/>
      <c r="AP296"/>
      <c r="AS296"/>
    </row>
    <row r="297" spans="3:45" s="90" customFormat="1">
      <c r="C297" s="90" t="s">
        <v>3540</v>
      </c>
      <c r="D297" s="90" t="s">
        <v>151</v>
      </c>
      <c r="E297" s="155">
        <v>41570.21570601852</v>
      </c>
      <c r="F297" s="140"/>
      <c r="AI297"/>
      <c r="AJ297"/>
      <c r="AO297"/>
      <c r="AP297"/>
      <c r="AS297"/>
    </row>
    <row r="298" spans="3:45" s="90" customFormat="1">
      <c r="C298" s="90" t="s">
        <v>1025</v>
      </c>
      <c r="D298" s="90" t="s">
        <v>151</v>
      </c>
      <c r="E298" s="155">
        <v>41426</v>
      </c>
      <c r="F298" s="140"/>
      <c r="AI298"/>
      <c r="AJ298"/>
      <c r="AO298"/>
      <c r="AP298"/>
      <c r="AS298"/>
    </row>
    <row r="299" spans="3:45" s="90" customFormat="1">
      <c r="C299" s="90" t="s">
        <v>1026</v>
      </c>
      <c r="D299" s="90" t="s">
        <v>151</v>
      </c>
      <c r="E299" s="139">
        <v>41426</v>
      </c>
      <c r="F299" s="140"/>
      <c r="AI299"/>
      <c r="AJ299"/>
      <c r="AO299"/>
      <c r="AP299"/>
      <c r="AS299"/>
    </row>
    <row r="300" spans="3:45" s="90" customFormat="1">
      <c r="C300" s="90" t="s">
        <v>1430</v>
      </c>
      <c r="D300" s="90" t="s">
        <v>151</v>
      </c>
      <c r="E300" s="155">
        <v>41426</v>
      </c>
      <c r="F300" s="140"/>
      <c r="AI300"/>
      <c r="AJ300"/>
      <c r="AO300"/>
      <c r="AP300"/>
      <c r="AS300"/>
    </row>
    <row r="301" spans="3:45" s="90" customFormat="1">
      <c r="C301" s="90" t="s">
        <v>1028</v>
      </c>
      <c r="D301" s="90" t="s">
        <v>151</v>
      </c>
      <c r="E301" s="155">
        <v>41426</v>
      </c>
      <c r="F301" s="140"/>
      <c r="AI301"/>
      <c r="AJ301"/>
      <c r="AO301"/>
      <c r="AP301"/>
      <c r="AS301"/>
    </row>
    <row r="302" spans="3:45" s="90" customFormat="1">
      <c r="C302" s="90" t="s">
        <v>1029</v>
      </c>
      <c r="D302" s="90" t="s">
        <v>151</v>
      </c>
      <c r="E302" s="139">
        <v>41426</v>
      </c>
      <c r="F302" s="140"/>
      <c r="AI302"/>
      <c r="AJ302"/>
      <c r="AO302"/>
      <c r="AP302"/>
      <c r="AS302"/>
    </row>
    <row r="303" spans="3:45" s="90" customFormat="1">
      <c r="C303" s="90" t="s">
        <v>1030</v>
      </c>
      <c r="D303" s="90" t="s">
        <v>151</v>
      </c>
      <c r="E303" s="139">
        <v>41426</v>
      </c>
      <c r="F303" s="140"/>
      <c r="AI303"/>
      <c r="AJ303"/>
      <c r="AO303"/>
      <c r="AP303"/>
      <c r="AS303"/>
    </row>
    <row r="304" spans="3:45" s="90" customFormat="1">
      <c r="C304" s="90" t="s">
        <v>501</v>
      </c>
      <c r="D304" s="90" t="s">
        <v>151</v>
      </c>
      <c r="E304" s="139">
        <v>41426</v>
      </c>
      <c r="F304" s="140"/>
      <c r="AI304"/>
      <c r="AJ304"/>
      <c r="AO304"/>
      <c r="AP304"/>
      <c r="AS304"/>
    </row>
    <row r="305" spans="3:45" s="90" customFormat="1">
      <c r="C305" s="90" t="s">
        <v>1031</v>
      </c>
      <c r="D305" s="90" t="s">
        <v>151</v>
      </c>
      <c r="E305" s="139">
        <v>41426</v>
      </c>
      <c r="F305" s="140"/>
      <c r="AI305"/>
      <c r="AJ305"/>
      <c r="AO305"/>
      <c r="AP305"/>
      <c r="AS305"/>
    </row>
    <row r="306" spans="3:45" s="90" customFormat="1">
      <c r="C306" s="90" t="s">
        <v>1032</v>
      </c>
      <c r="D306" s="90" t="s">
        <v>151</v>
      </c>
      <c r="E306" s="139">
        <v>41426</v>
      </c>
      <c r="F306" s="140"/>
      <c r="AI306"/>
      <c r="AJ306"/>
      <c r="AO306"/>
      <c r="AP306"/>
      <c r="AS306"/>
    </row>
    <row r="307" spans="3:45" s="90" customFormat="1">
      <c r="C307" s="90" t="s">
        <v>1033</v>
      </c>
      <c r="D307" s="90" t="s">
        <v>151</v>
      </c>
      <c r="E307" s="155">
        <v>41426</v>
      </c>
      <c r="F307" s="140"/>
      <c r="AI307"/>
      <c r="AJ307"/>
      <c r="AO307"/>
      <c r="AP307"/>
      <c r="AS307"/>
    </row>
    <row r="308" spans="3:45" s="90" customFormat="1">
      <c r="C308" s="90" t="s">
        <v>1034</v>
      </c>
      <c r="D308" s="90" t="s">
        <v>151</v>
      </c>
      <c r="E308" s="155">
        <v>41426</v>
      </c>
      <c r="F308" s="140"/>
      <c r="AI308"/>
      <c r="AJ308"/>
      <c r="AO308"/>
      <c r="AP308"/>
      <c r="AS308"/>
    </row>
    <row r="309" spans="3:45" s="90" customFormat="1">
      <c r="C309" s="90" t="s">
        <v>1037</v>
      </c>
      <c r="D309" s="90" t="s">
        <v>151</v>
      </c>
      <c r="E309" s="155">
        <v>41426</v>
      </c>
      <c r="F309" s="140"/>
      <c r="AI309"/>
      <c r="AJ309"/>
      <c r="AO309"/>
      <c r="AP309"/>
      <c r="AS309"/>
    </row>
    <row r="310" spans="3:45" s="90" customFormat="1">
      <c r="C310" s="90" t="s">
        <v>1038</v>
      </c>
      <c r="D310" s="90" t="s">
        <v>151</v>
      </c>
      <c r="E310" s="139">
        <v>41426</v>
      </c>
      <c r="F310" s="140"/>
      <c r="AI310"/>
      <c r="AJ310"/>
      <c r="AO310"/>
      <c r="AP310"/>
      <c r="AS310"/>
    </row>
    <row r="311" spans="3:45" s="90" customFormat="1">
      <c r="C311" s="90" t="s">
        <v>1039</v>
      </c>
      <c r="D311" s="90" t="s">
        <v>151</v>
      </c>
      <c r="E311"/>
      <c r="F311" s="140"/>
      <c r="AI311"/>
      <c r="AJ311"/>
      <c r="AO311"/>
      <c r="AP311"/>
      <c r="AS311"/>
    </row>
    <row r="312" spans="3:45" s="90" customFormat="1">
      <c r="C312" s="90" t="s">
        <v>1040</v>
      </c>
      <c r="D312" s="90" t="s">
        <v>151</v>
      </c>
      <c r="E312" s="139">
        <v>41426</v>
      </c>
      <c r="F312" s="140"/>
      <c r="AI312"/>
      <c r="AJ312"/>
      <c r="AO312"/>
      <c r="AP312"/>
      <c r="AS312"/>
    </row>
    <row r="313" spans="3:45" s="90" customFormat="1">
      <c r="C313" s="90" t="s">
        <v>1041</v>
      </c>
      <c r="D313" s="90" t="s">
        <v>151</v>
      </c>
      <c r="E313" s="139">
        <v>41426</v>
      </c>
      <c r="F313" s="140"/>
      <c r="AI313"/>
      <c r="AJ313"/>
      <c r="AO313"/>
      <c r="AP313"/>
      <c r="AS313"/>
    </row>
    <row r="314" spans="3:45" s="90" customFormat="1">
      <c r="C314" s="90" t="s">
        <v>1042</v>
      </c>
      <c r="D314" s="90" t="s">
        <v>151</v>
      </c>
      <c r="E314" s="139">
        <v>41426</v>
      </c>
      <c r="F314" s="140"/>
      <c r="AI314"/>
      <c r="AJ314"/>
      <c r="AO314"/>
      <c r="AP314"/>
      <c r="AS314"/>
    </row>
    <row r="315" spans="3:45" s="90" customFormat="1">
      <c r="C315" s="90" t="s">
        <v>1043</v>
      </c>
      <c r="D315" s="90" t="s">
        <v>151</v>
      </c>
      <c r="E315" s="139">
        <v>41426</v>
      </c>
      <c r="F315" s="140"/>
      <c r="AI315"/>
      <c r="AJ315"/>
      <c r="AO315"/>
      <c r="AP315"/>
      <c r="AS315"/>
    </row>
    <row r="316" spans="3:45" s="90" customFormat="1">
      <c r="C316" s="90" t="s">
        <v>1044</v>
      </c>
      <c r="D316" s="90" t="s">
        <v>151</v>
      </c>
      <c r="E316" s="139">
        <v>41426</v>
      </c>
      <c r="F316" s="140"/>
      <c r="AI316"/>
      <c r="AJ316"/>
      <c r="AO316"/>
      <c r="AP316"/>
      <c r="AS316"/>
    </row>
    <row r="317" spans="3:45" s="90" customFormat="1">
      <c r="C317" s="90" t="s">
        <v>1046</v>
      </c>
      <c r="D317" s="90" t="s">
        <v>151</v>
      </c>
      <c r="E317" s="139">
        <v>41426</v>
      </c>
      <c r="F317" s="140"/>
      <c r="AI317"/>
      <c r="AJ317"/>
      <c r="AO317"/>
      <c r="AP317"/>
      <c r="AS317"/>
    </row>
    <row r="318" spans="3:45" s="90" customFormat="1">
      <c r="C318" s="90" t="s">
        <v>1047</v>
      </c>
      <c r="D318" s="90" t="s">
        <v>151</v>
      </c>
      <c r="E318" s="139">
        <v>41426</v>
      </c>
      <c r="F318" s="140"/>
      <c r="AI318"/>
      <c r="AJ318"/>
      <c r="AO318"/>
      <c r="AP318"/>
      <c r="AS318"/>
    </row>
    <row r="319" spans="3:45" s="90" customFormat="1">
      <c r="C319" s="90" t="s">
        <v>1048</v>
      </c>
      <c r="D319" s="90" t="s">
        <v>151</v>
      </c>
      <c r="E319" s="139">
        <v>41426</v>
      </c>
      <c r="F319" s="140"/>
      <c r="AI319"/>
      <c r="AJ319"/>
      <c r="AO319"/>
      <c r="AP319"/>
      <c r="AS319"/>
    </row>
    <row r="320" spans="3:45" s="90" customFormat="1">
      <c r="C320" s="90" t="s">
        <v>1049</v>
      </c>
      <c r="D320" s="90" t="s">
        <v>151</v>
      </c>
      <c r="E320" s="139">
        <v>41426</v>
      </c>
      <c r="F320" s="140"/>
      <c r="AI320"/>
      <c r="AJ320"/>
      <c r="AO320"/>
      <c r="AP320"/>
      <c r="AS320"/>
    </row>
    <row r="321" spans="3:45" s="90" customFormat="1">
      <c r="C321" s="90" t="s">
        <v>1050</v>
      </c>
      <c r="D321" s="90" t="s">
        <v>151</v>
      </c>
      <c r="E321"/>
      <c r="F321" s="140"/>
      <c r="AI321"/>
      <c r="AJ321"/>
      <c r="AO321"/>
      <c r="AP321"/>
      <c r="AS321"/>
    </row>
    <row r="322" spans="3:45" s="90" customFormat="1">
      <c r="C322" s="90" t="s">
        <v>1051</v>
      </c>
      <c r="D322" s="90" t="s">
        <v>151</v>
      </c>
      <c r="E322" s="139">
        <v>41426</v>
      </c>
      <c r="F322" s="140"/>
      <c r="AI322"/>
      <c r="AJ322"/>
      <c r="AO322"/>
      <c r="AP322"/>
      <c r="AS322"/>
    </row>
    <row r="323" spans="3:45" s="90" customFormat="1">
      <c r="C323" s="90" t="s">
        <v>1052</v>
      </c>
      <c r="D323" s="90" t="s">
        <v>151</v>
      </c>
      <c r="E323" s="139">
        <v>41426</v>
      </c>
      <c r="F323" s="140"/>
      <c r="AI323"/>
      <c r="AJ323"/>
      <c r="AO323"/>
      <c r="AP323"/>
      <c r="AS323"/>
    </row>
    <row r="324" spans="3:45" s="90" customFormat="1">
      <c r="C324" s="90" t="s">
        <v>3338</v>
      </c>
      <c r="D324" s="90" t="s">
        <v>151</v>
      </c>
      <c r="E324" s="155">
        <v>41512.943854166668</v>
      </c>
      <c r="F324" s="140"/>
      <c r="AI324"/>
      <c r="AJ324"/>
      <c r="AO324"/>
      <c r="AP324"/>
      <c r="AS324"/>
    </row>
    <row r="325" spans="3:45" s="90" customFormat="1">
      <c r="C325" s="90" t="s">
        <v>2892</v>
      </c>
      <c r="D325" s="90" t="s">
        <v>151</v>
      </c>
      <c r="E325" s="155">
        <v>41426</v>
      </c>
      <c r="F325" s="140"/>
      <c r="AI325"/>
      <c r="AJ325"/>
      <c r="AO325"/>
      <c r="AP325"/>
      <c r="AS325"/>
    </row>
    <row r="326" spans="3:45" s="90" customFormat="1">
      <c r="C326" s="90" t="s">
        <v>1055</v>
      </c>
      <c r="D326" s="90" t="s">
        <v>151</v>
      </c>
      <c r="E326" s="139">
        <v>41426</v>
      </c>
      <c r="F326" s="140"/>
      <c r="AI326"/>
      <c r="AJ326"/>
      <c r="AO326"/>
      <c r="AP326"/>
      <c r="AS326"/>
    </row>
    <row r="327" spans="3:45" s="90" customFormat="1">
      <c r="C327" s="90" t="s">
        <v>1056</v>
      </c>
      <c r="D327" s="90" t="s">
        <v>151</v>
      </c>
      <c r="E327" s="139">
        <v>41426</v>
      </c>
      <c r="F327" s="140"/>
      <c r="AI327"/>
      <c r="AJ327"/>
      <c r="AO327"/>
      <c r="AP327"/>
      <c r="AS327"/>
    </row>
    <row r="328" spans="3:45" s="90" customFormat="1">
      <c r="C328" s="90" t="s">
        <v>1057</v>
      </c>
      <c r="D328" s="90" t="s">
        <v>151</v>
      </c>
      <c r="E328" s="139">
        <v>41426</v>
      </c>
      <c r="F328" s="140"/>
      <c r="AI328"/>
      <c r="AJ328"/>
      <c r="AO328"/>
      <c r="AP328"/>
      <c r="AS328"/>
    </row>
    <row r="329" spans="3:45" s="90" customFormat="1">
      <c r="C329" s="90" t="s">
        <v>1058</v>
      </c>
      <c r="D329" s="90" t="s">
        <v>151</v>
      </c>
      <c r="E329" s="139">
        <v>41426</v>
      </c>
      <c r="F329" s="140"/>
      <c r="AI329"/>
      <c r="AJ329"/>
      <c r="AO329"/>
      <c r="AP329"/>
      <c r="AS329"/>
    </row>
    <row r="330" spans="3:45" s="90" customFormat="1">
      <c r="C330" s="90" t="s">
        <v>1059</v>
      </c>
      <c r="D330" s="90" t="s">
        <v>151</v>
      </c>
      <c r="E330" s="139">
        <v>41426</v>
      </c>
      <c r="F330" s="140"/>
      <c r="AI330"/>
      <c r="AJ330"/>
      <c r="AO330"/>
      <c r="AP330"/>
      <c r="AS330"/>
    </row>
    <row r="331" spans="3:45" s="90" customFormat="1">
      <c r="C331" s="90" t="s">
        <v>1060</v>
      </c>
      <c r="D331" s="90" t="s">
        <v>151</v>
      </c>
      <c r="E331" s="139">
        <v>41426</v>
      </c>
      <c r="F331" s="140"/>
      <c r="AI331"/>
      <c r="AJ331"/>
      <c r="AO331"/>
      <c r="AP331"/>
      <c r="AS331"/>
    </row>
    <row r="332" spans="3:45" s="90" customFormat="1">
      <c r="C332" s="90" t="s">
        <v>1061</v>
      </c>
      <c r="D332" s="90" t="s">
        <v>151</v>
      </c>
      <c r="E332" s="139">
        <v>41426</v>
      </c>
      <c r="F332" s="140"/>
      <c r="AI332"/>
      <c r="AJ332"/>
      <c r="AO332"/>
      <c r="AP332"/>
      <c r="AS332"/>
    </row>
    <row r="333" spans="3:45" s="90" customFormat="1">
      <c r="C333" s="90" t="s">
        <v>1062</v>
      </c>
      <c r="D333" s="90" t="s">
        <v>151</v>
      </c>
      <c r="E333" s="139">
        <v>41426</v>
      </c>
      <c r="F333" s="140"/>
      <c r="AI333"/>
      <c r="AJ333"/>
      <c r="AO333"/>
      <c r="AP333"/>
      <c r="AS333"/>
    </row>
    <row r="334" spans="3:45" s="90" customFormat="1">
      <c r="C334" s="90" t="s">
        <v>1063</v>
      </c>
      <c r="D334" s="90" t="s">
        <v>151</v>
      </c>
      <c r="E334" s="139">
        <v>41426</v>
      </c>
      <c r="F334" s="140"/>
      <c r="AI334"/>
      <c r="AJ334"/>
      <c r="AO334"/>
      <c r="AP334"/>
      <c r="AS334"/>
    </row>
    <row r="335" spans="3:45" s="90" customFormat="1">
      <c r="C335" s="90" t="s">
        <v>1064</v>
      </c>
      <c r="D335" s="90" t="s">
        <v>151</v>
      </c>
      <c r="E335" s="139">
        <v>41426</v>
      </c>
      <c r="F335" s="140"/>
      <c r="AI335"/>
      <c r="AJ335"/>
      <c r="AO335"/>
      <c r="AP335"/>
      <c r="AS335"/>
    </row>
    <row r="336" spans="3:45" s="90" customFormat="1">
      <c r="C336" s="90" t="s">
        <v>1065</v>
      </c>
      <c r="D336" s="90" t="s">
        <v>151</v>
      </c>
      <c r="E336" s="155">
        <v>41426</v>
      </c>
      <c r="F336" s="140"/>
      <c r="AI336"/>
      <c r="AJ336"/>
      <c r="AO336"/>
      <c r="AP336"/>
      <c r="AS336"/>
    </row>
    <row r="337" spans="3:45" s="90" customFormat="1">
      <c r="C337" s="90" t="s">
        <v>2082</v>
      </c>
      <c r="D337" s="90" t="s">
        <v>151</v>
      </c>
      <c r="E337" s="139">
        <v>41426</v>
      </c>
      <c r="F337" s="140"/>
      <c r="AI337"/>
      <c r="AJ337"/>
      <c r="AO337"/>
      <c r="AP337"/>
      <c r="AS337"/>
    </row>
    <row r="338" spans="3:45" s="90" customFormat="1">
      <c r="C338" s="90" t="s">
        <v>1066</v>
      </c>
      <c r="D338" s="90" t="s">
        <v>151</v>
      </c>
      <c r="E338" s="155">
        <v>41426</v>
      </c>
      <c r="F338" s="140"/>
      <c r="AI338"/>
      <c r="AJ338"/>
      <c r="AO338"/>
      <c r="AP338"/>
      <c r="AS338"/>
    </row>
    <row r="339" spans="3:45" s="90" customFormat="1">
      <c r="C339" s="90" t="s">
        <v>1067</v>
      </c>
      <c r="D339" s="90" t="s">
        <v>151</v>
      </c>
      <c r="E339" s="139">
        <v>41426</v>
      </c>
      <c r="F339" s="140"/>
      <c r="AI339"/>
      <c r="AJ339"/>
      <c r="AO339"/>
      <c r="AP339"/>
      <c r="AS339"/>
    </row>
    <row r="340" spans="3:45" s="90" customFormat="1">
      <c r="C340" s="90" t="s">
        <v>1068</v>
      </c>
      <c r="D340" s="90" t="s">
        <v>151</v>
      </c>
      <c r="E340" s="139">
        <v>41426</v>
      </c>
      <c r="F340" s="140"/>
      <c r="AI340"/>
      <c r="AJ340"/>
      <c r="AO340"/>
      <c r="AP340"/>
      <c r="AS340"/>
    </row>
    <row r="341" spans="3:45" s="90" customFormat="1">
      <c r="C341" s="90" t="s">
        <v>1069</v>
      </c>
      <c r="D341" s="90" t="s">
        <v>151</v>
      </c>
      <c r="E341" s="139">
        <v>41426</v>
      </c>
      <c r="F341" s="140"/>
      <c r="AI341"/>
      <c r="AJ341"/>
      <c r="AO341"/>
      <c r="AP341"/>
      <c r="AS341"/>
    </row>
    <row r="342" spans="3:45" s="90" customFormat="1">
      <c r="C342" s="90" t="s">
        <v>1070</v>
      </c>
      <c r="D342" s="90" t="s">
        <v>151</v>
      </c>
      <c r="E342" s="139">
        <v>41426</v>
      </c>
      <c r="F342" s="140"/>
      <c r="AI342"/>
      <c r="AJ342"/>
      <c r="AO342"/>
      <c r="AP342"/>
      <c r="AS342"/>
    </row>
    <row r="343" spans="3:45" s="90" customFormat="1">
      <c r="C343" s="90" t="s">
        <v>2714</v>
      </c>
      <c r="D343" s="90" t="s">
        <v>151</v>
      </c>
      <c r="E343" s="139">
        <v>41426</v>
      </c>
      <c r="F343" s="140"/>
      <c r="AI343"/>
      <c r="AJ343"/>
      <c r="AO343"/>
      <c r="AP343"/>
      <c r="AS343"/>
    </row>
    <row r="344" spans="3:45" s="90" customFormat="1">
      <c r="C344" s="90" t="s">
        <v>1071</v>
      </c>
      <c r="D344" s="90" t="s">
        <v>151</v>
      </c>
      <c r="E344" s="139">
        <v>41426</v>
      </c>
      <c r="F344" s="140"/>
      <c r="AI344"/>
      <c r="AJ344"/>
      <c r="AO344"/>
      <c r="AP344"/>
      <c r="AS344"/>
    </row>
    <row r="345" spans="3:45" s="90" customFormat="1">
      <c r="C345" s="90" t="s">
        <v>1072</v>
      </c>
      <c r="D345" s="90" t="s">
        <v>151</v>
      </c>
      <c r="E345" s="139">
        <v>41426</v>
      </c>
      <c r="F345" s="140"/>
      <c r="AI345"/>
      <c r="AJ345"/>
      <c r="AO345"/>
      <c r="AP345"/>
      <c r="AS345"/>
    </row>
    <row r="346" spans="3:45" s="90" customFormat="1">
      <c r="C346" s="90" t="s">
        <v>1073</v>
      </c>
      <c r="D346" s="90" t="s">
        <v>151</v>
      </c>
      <c r="E346" s="139">
        <v>41426</v>
      </c>
      <c r="F346" s="140"/>
      <c r="AI346"/>
      <c r="AJ346"/>
      <c r="AO346"/>
      <c r="AP346"/>
      <c r="AS346"/>
    </row>
    <row r="347" spans="3:45" s="90" customFormat="1">
      <c r="C347" s="90" t="s">
        <v>1074</v>
      </c>
      <c r="D347" s="90" t="s">
        <v>151</v>
      </c>
      <c r="E347" s="139">
        <v>41426</v>
      </c>
      <c r="F347" s="140"/>
      <c r="AI347"/>
      <c r="AJ347"/>
      <c r="AO347"/>
      <c r="AP347"/>
      <c r="AS347"/>
    </row>
    <row r="348" spans="3:45" s="90" customFormat="1">
      <c r="C348" s="90" t="s">
        <v>1075</v>
      </c>
      <c r="D348" s="90" t="s">
        <v>151</v>
      </c>
      <c r="E348" s="139">
        <v>41426</v>
      </c>
      <c r="F348" s="140"/>
      <c r="AI348"/>
      <c r="AJ348"/>
      <c r="AO348"/>
      <c r="AP348"/>
      <c r="AS348"/>
    </row>
    <row r="349" spans="3:45" s="90" customFormat="1">
      <c r="C349" s="90" t="s">
        <v>1076</v>
      </c>
      <c r="D349" s="90" t="s">
        <v>151</v>
      </c>
      <c r="E349" s="139">
        <v>41426</v>
      </c>
      <c r="F349" s="140"/>
      <c r="AI349"/>
      <c r="AJ349"/>
      <c r="AO349"/>
      <c r="AP349"/>
      <c r="AS349"/>
    </row>
    <row r="350" spans="3:45" s="90" customFormat="1">
      <c r="C350" s="90" t="s">
        <v>1077</v>
      </c>
      <c r="D350" s="90" t="s">
        <v>151</v>
      </c>
      <c r="E350" s="155">
        <v>41426</v>
      </c>
      <c r="F350" s="140"/>
      <c r="AI350"/>
      <c r="AJ350"/>
      <c r="AO350"/>
      <c r="AP350"/>
      <c r="AS350"/>
    </row>
    <row r="351" spans="3:45" s="90" customFormat="1">
      <c r="C351" s="90" t="s">
        <v>1078</v>
      </c>
      <c r="D351" s="90" t="s">
        <v>151</v>
      </c>
      <c r="E351" s="139">
        <v>41426</v>
      </c>
      <c r="F351" s="140"/>
      <c r="AI351"/>
      <c r="AJ351"/>
      <c r="AO351"/>
      <c r="AP351"/>
      <c r="AS351"/>
    </row>
    <row r="352" spans="3:45" s="90" customFormat="1">
      <c r="C352" s="90" t="s">
        <v>1079</v>
      </c>
      <c r="D352" s="90" t="s">
        <v>151</v>
      </c>
      <c r="E352" s="139">
        <v>41426</v>
      </c>
      <c r="F352" s="140"/>
      <c r="AI352"/>
      <c r="AJ352"/>
      <c r="AO352"/>
      <c r="AP352"/>
      <c r="AS352"/>
    </row>
    <row r="353" spans="3:45" s="90" customFormat="1">
      <c r="C353" s="90" t="s">
        <v>2023</v>
      </c>
      <c r="D353" s="90" t="s">
        <v>151</v>
      </c>
      <c r="E353"/>
      <c r="F353" s="140"/>
      <c r="AI353"/>
      <c r="AJ353"/>
      <c r="AO353"/>
      <c r="AP353"/>
      <c r="AS353"/>
    </row>
    <row r="354" spans="3:45" s="90" customFormat="1">
      <c r="C354" s="90" t="s">
        <v>1080</v>
      </c>
      <c r="D354" s="90" t="s">
        <v>151</v>
      </c>
      <c r="E354" s="139">
        <v>41426</v>
      </c>
      <c r="F354" s="140"/>
      <c r="AI354"/>
      <c r="AJ354"/>
      <c r="AO354"/>
      <c r="AP354"/>
      <c r="AS354"/>
    </row>
    <row r="355" spans="3:45" s="90" customFormat="1">
      <c r="C355" s="90" t="s">
        <v>1081</v>
      </c>
      <c r="D355" s="90" t="s">
        <v>151</v>
      </c>
      <c r="E355" s="139">
        <v>41426</v>
      </c>
      <c r="F355" s="140"/>
      <c r="AI355"/>
      <c r="AJ355"/>
      <c r="AO355"/>
      <c r="AP355"/>
      <c r="AS355"/>
    </row>
    <row r="356" spans="3:45" s="90" customFormat="1">
      <c r="C356" s="90" t="s">
        <v>1448</v>
      </c>
      <c r="D356" s="90" t="s">
        <v>151</v>
      </c>
      <c r="E356" s="139">
        <v>41426</v>
      </c>
      <c r="F356" s="140"/>
      <c r="AI356"/>
      <c r="AJ356"/>
      <c r="AO356"/>
      <c r="AP356"/>
      <c r="AS356"/>
    </row>
    <row r="357" spans="3:45" s="90" customFormat="1">
      <c r="C357" s="90" t="s">
        <v>1449</v>
      </c>
      <c r="D357" s="90" t="s">
        <v>151</v>
      </c>
      <c r="E357" s="139">
        <v>41426</v>
      </c>
      <c r="F357" s="140"/>
      <c r="AI357"/>
      <c r="AJ357"/>
      <c r="AO357"/>
      <c r="AP357"/>
      <c r="AS357"/>
    </row>
    <row r="358" spans="3:45" s="90" customFormat="1">
      <c r="C358" s="90" t="s">
        <v>1082</v>
      </c>
      <c r="D358" s="90" t="s">
        <v>151</v>
      </c>
      <c r="E358" s="155">
        <v>41426</v>
      </c>
      <c r="F358" s="140"/>
      <c r="AI358"/>
      <c r="AJ358"/>
      <c r="AO358"/>
      <c r="AP358"/>
      <c r="AS358"/>
    </row>
    <row r="359" spans="3:45" s="90" customFormat="1">
      <c r="C359" s="90" t="s">
        <v>4010</v>
      </c>
      <c r="D359" s="90" t="s">
        <v>151</v>
      </c>
      <c r="E359" s="155">
        <v>42646.332442129627</v>
      </c>
      <c r="F359" s="140"/>
      <c r="AI359"/>
      <c r="AJ359"/>
      <c r="AO359"/>
      <c r="AP359"/>
      <c r="AS359"/>
    </row>
    <row r="360" spans="3:45" s="90" customFormat="1">
      <c r="C360" s="90" t="s">
        <v>1083</v>
      </c>
      <c r="D360" s="90" t="s">
        <v>151</v>
      </c>
      <c r="E360" s="139">
        <v>41426</v>
      </c>
      <c r="F360" s="140"/>
      <c r="AI360"/>
      <c r="AJ360"/>
      <c r="AO360"/>
      <c r="AP360"/>
      <c r="AS360"/>
    </row>
    <row r="361" spans="3:45" s="90" customFormat="1">
      <c r="C361" s="90" t="s">
        <v>1085</v>
      </c>
      <c r="D361" s="90" t="s">
        <v>151</v>
      </c>
      <c r="E361" s="155">
        <v>41426</v>
      </c>
      <c r="F361" s="140"/>
      <c r="AI361"/>
      <c r="AJ361"/>
      <c r="AO361"/>
      <c r="AP361"/>
      <c r="AS361"/>
    </row>
    <row r="362" spans="3:45" s="90" customFormat="1">
      <c r="C362" s="90" t="s">
        <v>1086</v>
      </c>
      <c r="D362" s="90" t="s">
        <v>151</v>
      </c>
      <c r="E362" s="139">
        <v>41426</v>
      </c>
      <c r="F362" s="140"/>
      <c r="AI362"/>
      <c r="AJ362"/>
      <c r="AO362"/>
      <c r="AP362"/>
      <c r="AS362"/>
    </row>
    <row r="363" spans="3:45" s="90" customFormat="1">
      <c r="C363" s="90" t="s">
        <v>1450</v>
      </c>
      <c r="D363" s="90" t="s">
        <v>151</v>
      </c>
      <c r="E363" s="139">
        <v>41426</v>
      </c>
      <c r="F363" s="140"/>
      <c r="AI363"/>
      <c r="AJ363"/>
      <c r="AO363"/>
      <c r="AP363"/>
      <c r="AS363"/>
    </row>
    <row r="364" spans="3:45" s="90" customFormat="1">
      <c r="C364" s="90" t="s">
        <v>2024</v>
      </c>
      <c r="D364" s="90" t="s">
        <v>151</v>
      </c>
      <c r="E364" s="155">
        <v>41426</v>
      </c>
      <c r="F364" s="140"/>
      <c r="AI364"/>
      <c r="AJ364"/>
      <c r="AO364"/>
      <c r="AP364"/>
      <c r="AS364"/>
    </row>
    <row r="365" spans="3:45" s="90" customFormat="1">
      <c r="C365" s="90" t="s">
        <v>1087</v>
      </c>
      <c r="D365" s="90" t="s">
        <v>151</v>
      </c>
      <c r="E365"/>
      <c r="F365" s="140"/>
      <c r="AI365"/>
      <c r="AJ365"/>
      <c r="AO365"/>
      <c r="AP365"/>
      <c r="AS365"/>
    </row>
    <row r="366" spans="3:45" s="90" customFormat="1">
      <c r="C366" s="90" t="s">
        <v>1088</v>
      </c>
      <c r="D366" s="90" t="s">
        <v>151</v>
      </c>
      <c r="E366"/>
      <c r="F366" s="140"/>
      <c r="AI366"/>
      <c r="AJ366"/>
      <c r="AO366"/>
      <c r="AP366"/>
      <c r="AS366"/>
    </row>
    <row r="367" spans="3:45" s="90" customFormat="1">
      <c r="C367" s="90" t="s">
        <v>1089</v>
      </c>
      <c r="D367" s="90" t="s">
        <v>151</v>
      </c>
      <c r="E367" s="139">
        <v>41426</v>
      </c>
      <c r="F367" s="140"/>
      <c r="AI367"/>
      <c r="AJ367"/>
      <c r="AO367"/>
      <c r="AP367"/>
      <c r="AS367"/>
    </row>
    <row r="368" spans="3:45" s="90" customFormat="1">
      <c r="C368" s="90" t="s">
        <v>1090</v>
      </c>
      <c r="D368" s="90" t="s">
        <v>151</v>
      </c>
      <c r="E368" s="139">
        <v>41426</v>
      </c>
      <c r="F368" s="140"/>
      <c r="AI368"/>
      <c r="AJ368"/>
      <c r="AO368"/>
      <c r="AP368"/>
      <c r="AS368"/>
    </row>
    <row r="369" spans="3:45" s="90" customFormat="1">
      <c r="C369" s="90" t="s">
        <v>1091</v>
      </c>
      <c r="D369" s="90" t="s">
        <v>151</v>
      </c>
      <c r="E369" s="155">
        <v>41426</v>
      </c>
      <c r="F369" s="140"/>
      <c r="AI369"/>
      <c r="AJ369"/>
      <c r="AO369"/>
      <c r="AP369"/>
      <c r="AS369"/>
    </row>
    <row r="370" spans="3:45" s="90" customFormat="1">
      <c r="C370" s="90" t="s">
        <v>1092</v>
      </c>
      <c r="D370" s="90" t="s">
        <v>151</v>
      </c>
      <c r="E370" s="139">
        <v>41426</v>
      </c>
      <c r="F370" s="140"/>
      <c r="AI370"/>
      <c r="AJ370"/>
      <c r="AO370"/>
      <c r="AP370"/>
      <c r="AS370"/>
    </row>
    <row r="371" spans="3:45" s="90" customFormat="1">
      <c r="C371" s="90" t="s">
        <v>1093</v>
      </c>
      <c r="D371" s="90" t="s">
        <v>151</v>
      </c>
      <c r="E371" s="139">
        <v>41426</v>
      </c>
      <c r="F371" s="140"/>
      <c r="AI371"/>
      <c r="AJ371"/>
      <c r="AO371"/>
      <c r="AP371"/>
      <c r="AS371"/>
    </row>
    <row r="372" spans="3:45" s="90" customFormat="1">
      <c r="C372" s="90" t="s">
        <v>1094</v>
      </c>
      <c r="D372" s="90" t="s">
        <v>151</v>
      </c>
      <c r="E372" s="155">
        <v>41426</v>
      </c>
      <c r="F372" s="140"/>
      <c r="AI372"/>
      <c r="AJ372"/>
      <c r="AO372"/>
      <c r="AP372"/>
      <c r="AS372"/>
    </row>
    <row r="373" spans="3:45" s="90" customFormat="1">
      <c r="C373" s="90" t="s">
        <v>1095</v>
      </c>
      <c r="D373" s="90" t="s">
        <v>151</v>
      </c>
      <c r="E373" s="139">
        <v>41426</v>
      </c>
      <c r="F373" s="140"/>
      <c r="AI373"/>
      <c r="AJ373"/>
      <c r="AO373"/>
      <c r="AP373"/>
      <c r="AS373"/>
    </row>
    <row r="374" spans="3:45" s="90" customFormat="1">
      <c r="C374" s="90" t="s">
        <v>1096</v>
      </c>
      <c r="D374" s="90" t="s">
        <v>151</v>
      </c>
      <c r="E374" s="139">
        <v>41426</v>
      </c>
      <c r="F374" s="140"/>
      <c r="AI374"/>
      <c r="AJ374"/>
      <c r="AO374"/>
      <c r="AP374"/>
      <c r="AS374"/>
    </row>
    <row r="375" spans="3:45" s="90" customFormat="1">
      <c r="C375" s="90" t="s">
        <v>1097</v>
      </c>
      <c r="D375" s="90" t="s">
        <v>151</v>
      </c>
      <c r="E375" s="139">
        <v>41426</v>
      </c>
      <c r="F375" s="140"/>
      <c r="AI375"/>
      <c r="AJ375"/>
      <c r="AO375"/>
      <c r="AP375"/>
      <c r="AS375"/>
    </row>
    <row r="376" spans="3:45" s="90" customFormat="1">
      <c r="C376" s="90" t="s">
        <v>1098</v>
      </c>
      <c r="D376" s="90" t="s">
        <v>151</v>
      </c>
      <c r="E376" s="139">
        <v>41426</v>
      </c>
      <c r="F376" s="140"/>
      <c r="AI376"/>
      <c r="AJ376"/>
      <c r="AO376"/>
      <c r="AP376"/>
      <c r="AS376"/>
    </row>
    <row r="377" spans="3:45" s="90" customFormat="1">
      <c r="C377" s="90" t="s">
        <v>1099</v>
      </c>
      <c r="D377" s="90" t="s">
        <v>151</v>
      </c>
      <c r="E377" s="139">
        <v>41426</v>
      </c>
      <c r="F377" s="140"/>
      <c r="AI377"/>
      <c r="AJ377"/>
      <c r="AO377"/>
      <c r="AP377"/>
      <c r="AS377"/>
    </row>
    <row r="378" spans="3:45" s="90" customFormat="1">
      <c r="C378" s="90" t="s">
        <v>1100</v>
      </c>
      <c r="D378" s="90" t="s">
        <v>151</v>
      </c>
      <c r="E378" s="139">
        <v>41426</v>
      </c>
      <c r="F378" s="140"/>
      <c r="AI378"/>
      <c r="AJ378"/>
      <c r="AO378"/>
      <c r="AP378"/>
      <c r="AS378"/>
    </row>
    <row r="379" spans="3:45" s="90" customFormat="1">
      <c r="C379" s="90" t="s">
        <v>1101</v>
      </c>
      <c r="D379" s="90" t="s">
        <v>151</v>
      </c>
      <c r="E379" s="155">
        <v>41426</v>
      </c>
      <c r="F379" s="140"/>
      <c r="AI379"/>
      <c r="AJ379"/>
      <c r="AO379"/>
      <c r="AP379"/>
      <c r="AS379"/>
    </row>
    <row r="380" spans="3:45" s="90" customFormat="1">
      <c r="C380" s="90" t="s">
        <v>1102</v>
      </c>
      <c r="D380" s="90" t="s">
        <v>151</v>
      </c>
      <c r="E380" s="139">
        <v>41426</v>
      </c>
      <c r="F380" s="140"/>
      <c r="AI380"/>
      <c r="AJ380"/>
      <c r="AO380"/>
      <c r="AP380"/>
      <c r="AS380"/>
    </row>
    <row r="381" spans="3:45" s="90" customFormat="1">
      <c r="C381" s="90" t="s">
        <v>1103</v>
      </c>
      <c r="D381" s="90" t="s">
        <v>151</v>
      </c>
      <c r="E381" s="139">
        <v>41426</v>
      </c>
      <c r="F381" s="140"/>
      <c r="AI381"/>
      <c r="AJ381"/>
      <c r="AO381"/>
      <c r="AP381"/>
      <c r="AS381"/>
    </row>
    <row r="382" spans="3:45" s="90" customFormat="1">
      <c r="C382" s="90" t="s">
        <v>1104</v>
      </c>
      <c r="D382" s="90" t="s">
        <v>151</v>
      </c>
      <c r="E382" s="155">
        <v>41426</v>
      </c>
      <c r="F382" s="140"/>
      <c r="AI382"/>
      <c r="AJ382"/>
      <c r="AO382"/>
      <c r="AP382"/>
      <c r="AS382"/>
    </row>
    <row r="383" spans="3:45" s="90" customFormat="1">
      <c r="C383" s="90" t="s">
        <v>1105</v>
      </c>
      <c r="D383" s="90" t="s">
        <v>151</v>
      </c>
      <c r="E383" s="155">
        <v>41426</v>
      </c>
      <c r="F383" s="140"/>
      <c r="AI383"/>
      <c r="AJ383"/>
      <c r="AO383"/>
      <c r="AP383"/>
      <c r="AS383"/>
    </row>
    <row r="384" spans="3:45" s="90" customFormat="1">
      <c r="C384" s="90" t="s">
        <v>1106</v>
      </c>
      <c r="D384" s="90" t="s">
        <v>151</v>
      </c>
      <c r="E384" s="139">
        <v>41426</v>
      </c>
      <c r="F384" s="140"/>
      <c r="AI384"/>
      <c r="AJ384"/>
      <c r="AO384"/>
      <c r="AP384"/>
      <c r="AS384"/>
    </row>
    <row r="385" spans="3:45" s="90" customFormat="1">
      <c r="C385" s="90" t="s">
        <v>2014</v>
      </c>
      <c r="D385" s="90" t="s">
        <v>151</v>
      </c>
      <c r="E385" s="139">
        <v>41426</v>
      </c>
      <c r="F385" s="140"/>
      <c r="AI385"/>
      <c r="AJ385"/>
      <c r="AO385"/>
      <c r="AP385"/>
      <c r="AS385"/>
    </row>
    <row r="386" spans="3:45" s="90" customFormat="1">
      <c r="C386" s="90" t="s">
        <v>1108</v>
      </c>
      <c r="D386" s="90" t="s">
        <v>151</v>
      </c>
      <c r="E386" s="155">
        <v>41426</v>
      </c>
      <c r="F386" s="140"/>
      <c r="AI386"/>
      <c r="AJ386"/>
      <c r="AO386"/>
      <c r="AP386"/>
      <c r="AS386"/>
    </row>
    <row r="387" spans="3:45" s="90" customFormat="1">
      <c r="C387" s="90" t="s">
        <v>1109</v>
      </c>
      <c r="D387" s="90" t="s">
        <v>151</v>
      </c>
      <c r="E387" s="139">
        <v>41426</v>
      </c>
      <c r="F387" s="140"/>
      <c r="AI387"/>
      <c r="AJ387"/>
      <c r="AO387"/>
      <c r="AP387"/>
      <c r="AS387"/>
    </row>
    <row r="388" spans="3:45" s="90" customFormat="1">
      <c r="C388" s="90" t="s">
        <v>1110</v>
      </c>
      <c r="D388" s="90" t="s">
        <v>151</v>
      </c>
      <c r="E388" s="139">
        <v>41426</v>
      </c>
      <c r="F388" s="140"/>
      <c r="AI388"/>
      <c r="AJ388"/>
      <c r="AO388"/>
      <c r="AP388"/>
      <c r="AS388"/>
    </row>
    <row r="389" spans="3:45" s="90" customFormat="1">
      <c r="C389" s="90" t="s">
        <v>1111</v>
      </c>
      <c r="D389" s="90" t="s">
        <v>151</v>
      </c>
      <c r="E389" s="139">
        <v>41426</v>
      </c>
      <c r="F389" s="140"/>
      <c r="AI389"/>
      <c r="AJ389"/>
      <c r="AO389"/>
      <c r="AP389"/>
      <c r="AS389"/>
    </row>
    <row r="390" spans="3:45" s="90" customFormat="1">
      <c r="C390" s="90" t="s">
        <v>1112</v>
      </c>
      <c r="D390" s="90" t="s">
        <v>151</v>
      </c>
      <c r="E390" s="139">
        <v>41426</v>
      </c>
      <c r="F390" s="140"/>
      <c r="AI390"/>
      <c r="AJ390"/>
      <c r="AO390"/>
      <c r="AP390"/>
      <c r="AS390"/>
    </row>
    <row r="391" spans="3:45" s="90" customFormat="1">
      <c r="C391" s="90" t="s">
        <v>3147</v>
      </c>
      <c r="D391" s="90" t="s">
        <v>151</v>
      </c>
      <c r="E391"/>
      <c r="F391" s="140"/>
      <c r="AI391"/>
      <c r="AJ391"/>
      <c r="AO391"/>
      <c r="AP391"/>
      <c r="AS391"/>
    </row>
    <row r="392" spans="3:45" s="90" customFormat="1">
      <c r="C392" s="90" t="s">
        <v>1113</v>
      </c>
      <c r="D392" s="90" t="s">
        <v>151</v>
      </c>
      <c r="E392" s="139">
        <v>41426</v>
      </c>
      <c r="F392" s="140"/>
      <c r="AI392"/>
      <c r="AJ392"/>
      <c r="AO392"/>
      <c r="AP392"/>
      <c r="AS392"/>
    </row>
    <row r="393" spans="3:45" s="90" customFormat="1">
      <c r="C393" s="90" t="s">
        <v>1114</v>
      </c>
      <c r="D393" s="90" t="s">
        <v>151</v>
      </c>
      <c r="E393" s="139">
        <v>41426</v>
      </c>
      <c r="F393" s="140"/>
      <c r="AI393"/>
      <c r="AJ393"/>
      <c r="AO393"/>
      <c r="AP393"/>
      <c r="AS393"/>
    </row>
    <row r="394" spans="3:45" s="90" customFormat="1">
      <c r="C394" s="90" t="s">
        <v>3710</v>
      </c>
      <c r="D394" s="90" t="s">
        <v>151</v>
      </c>
      <c r="E394"/>
      <c r="F394" s="140"/>
      <c r="AI394"/>
      <c r="AJ394"/>
      <c r="AO394"/>
      <c r="AP394"/>
      <c r="AS394"/>
    </row>
    <row r="395" spans="3:45" s="90" customFormat="1">
      <c r="C395" s="90" t="s">
        <v>3403</v>
      </c>
      <c r="D395" s="90" t="s">
        <v>151</v>
      </c>
      <c r="E395" s="155">
        <v>41548.903495370374</v>
      </c>
      <c r="F395" s="140"/>
      <c r="AI395"/>
      <c r="AJ395"/>
      <c r="AO395"/>
      <c r="AP395"/>
      <c r="AS395"/>
    </row>
    <row r="396" spans="3:45" s="90" customFormat="1">
      <c r="C396" s="90" t="s">
        <v>1493</v>
      </c>
      <c r="D396" s="90" t="s">
        <v>2698</v>
      </c>
      <c r="E396" s="139">
        <v>41426</v>
      </c>
      <c r="F396" s="140"/>
      <c r="AI396"/>
      <c r="AJ396"/>
      <c r="AO396"/>
      <c r="AP396"/>
      <c r="AS396"/>
    </row>
    <row r="397" spans="3:45" s="90" customFormat="1">
      <c r="C397" s="90" t="s">
        <v>1520</v>
      </c>
      <c r="D397" s="90" t="s">
        <v>2698</v>
      </c>
      <c r="E397" s="139">
        <v>41426</v>
      </c>
      <c r="F397" s="140"/>
      <c r="AI397"/>
      <c r="AJ397"/>
      <c r="AO397"/>
      <c r="AP397"/>
      <c r="AS397"/>
    </row>
    <row r="398" spans="3:45" s="90" customFormat="1">
      <c r="C398" s="90" t="s">
        <v>1524</v>
      </c>
      <c r="D398" s="90" t="s">
        <v>2698</v>
      </c>
      <c r="E398" s="155">
        <v>41426</v>
      </c>
      <c r="F398" s="140"/>
      <c r="AI398"/>
      <c r="AJ398"/>
      <c r="AO398"/>
      <c r="AP398"/>
      <c r="AS398"/>
    </row>
    <row r="399" spans="3:45" s="90" customFormat="1">
      <c r="C399" s="90" t="s">
        <v>1548</v>
      </c>
      <c r="D399" s="90" t="s">
        <v>2698</v>
      </c>
      <c r="E399" s="139">
        <v>41426</v>
      </c>
      <c r="F399" s="140"/>
      <c r="AI399"/>
      <c r="AJ399"/>
      <c r="AO399"/>
      <c r="AP399"/>
      <c r="AS399"/>
    </row>
    <row r="400" spans="3:45" s="90" customFormat="1">
      <c r="C400" s="90" t="s">
        <v>3596</v>
      </c>
      <c r="D400" s="90" t="s">
        <v>2698</v>
      </c>
      <c r="E400"/>
      <c r="F400" s="140"/>
      <c r="AI400"/>
      <c r="AJ400"/>
      <c r="AO400"/>
      <c r="AP400"/>
      <c r="AS400"/>
    </row>
    <row r="401" spans="3:45" s="90" customFormat="1">
      <c r="C401" s="90" t="s">
        <v>1549</v>
      </c>
      <c r="D401" s="90" t="s">
        <v>2698</v>
      </c>
      <c r="E401" s="139">
        <v>41426</v>
      </c>
      <c r="F401" s="140"/>
      <c r="AI401"/>
      <c r="AJ401"/>
      <c r="AO401"/>
      <c r="AP401"/>
      <c r="AS401"/>
    </row>
    <row r="402" spans="3:45" s="90" customFormat="1">
      <c r="C402" s="90" t="s">
        <v>3777</v>
      </c>
      <c r="D402" s="90" t="s">
        <v>2698</v>
      </c>
      <c r="E402"/>
      <c r="F402" s="140"/>
      <c r="AI402"/>
      <c r="AJ402"/>
      <c r="AO402"/>
      <c r="AP402"/>
      <c r="AS402"/>
    </row>
    <row r="403" spans="3:45" s="90" customFormat="1">
      <c r="C403" s="90" t="s">
        <v>1575</v>
      </c>
      <c r="D403" s="90" t="s">
        <v>2698</v>
      </c>
      <c r="E403" s="139">
        <v>41426</v>
      </c>
      <c r="F403" s="140"/>
      <c r="AI403"/>
      <c r="AJ403"/>
      <c r="AO403"/>
      <c r="AP403"/>
      <c r="AS403"/>
    </row>
    <row r="404" spans="3:45" s="90" customFormat="1">
      <c r="C404" s="90" t="s">
        <v>1593</v>
      </c>
      <c r="D404" s="90" t="s">
        <v>2698</v>
      </c>
      <c r="E404" s="155">
        <v>41426</v>
      </c>
      <c r="F404" s="140"/>
      <c r="AI404"/>
      <c r="AJ404"/>
      <c r="AO404"/>
      <c r="AP404"/>
      <c r="AS404"/>
    </row>
    <row r="405" spans="3:45" s="90" customFormat="1">
      <c r="C405" s="90" t="s">
        <v>1594</v>
      </c>
      <c r="D405" s="90" t="s">
        <v>2698</v>
      </c>
      <c r="E405"/>
      <c r="F405" s="140"/>
      <c r="AI405"/>
      <c r="AJ405"/>
      <c r="AO405"/>
      <c r="AP405"/>
      <c r="AS405"/>
    </row>
    <row r="406" spans="3:45" s="90" customFormat="1">
      <c r="C406" s="90" t="s">
        <v>1358</v>
      </c>
      <c r="D406" s="90" t="s">
        <v>2698</v>
      </c>
      <c r="E406"/>
      <c r="F406" s="140"/>
      <c r="AI406"/>
      <c r="AJ406"/>
      <c r="AO406"/>
      <c r="AP406"/>
      <c r="AS406"/>
    </row>
    <row r="407" spans="3:45" s="90" customFormat="1">
      <c r="C407" s="90" t="s">
        <v>1600</v>
      </c>
      <c r="D407" s="90" t="s">
        <v>2698</v>
      </c>
      <c r="E407" s="155">
        <v>41426</v>
      </c>
      <c r="F407" s="140"/>
      <c r="AI407"/>
      <c r="AJ407"/>
      <c r="AO407"/>
      <c r="AP407"/>
      <c r="AS407"/>
    </row>
    <row r="408" spans="3:45" s="90" customFormat="1">
      <c r="C408" s="90" t="s">
        <v>2910</v>
      </c>
      <c r="D408" s="90" t="s">
        <v>2698</v>
      </c>
      <c r="E408" s="139">
        <v>41426</v>
      </c>
      <c r="F408" s="140"/>
      <c r="AI408"/>
      <c r="AJ408"/>
      <c r="AO408"/>
      <c r="AP408"/>
      <c r="AS408"/>
    </row>
    <row r="409" spans="3:45" s="90" customFormat="1">
      <c r="C409" s="90" t="s">
        <v>3797</v>
      </c>
      <c r="D409" s="90" t="s">
        <v>2698</v>
      </c>
      <c r="E409"/>
      <c r="F409" s="140"/>
      <c r="AI409"/>
      <c r="AJ409"/>
      <c r="AO409"/>
      <c r="AP409"/>
      <c r="AS409"/>
    </row>
    <row r="410" spans="3:45" s="90" customFormat="1">
      <c r="C410" s="90" t="s">
        <v>1611</v>
      </c>
      <c r="D410" s="90" t="s">
        <v>2698</v>
      </c>
      <c r="E410" s="139">
        <v>41426</v>
      </c>
      <c r="F410" s="140"/>
      <c r="AI410"/>
      <c r="AJ410"/>
      <c r="AO410"/>
      <c r="AP410"/>
      <c r="AS410"/>
    </row>
    <row r="411" spans="3:45" s="90" customFormat="1">
      <c r="C411" s="90" t="s">
        <v>1621</v>
      </c>
      <c r="D411" s="90" t="s">
        <v>2698</v>
      </c>
      <c r="E411" s="139">
        <v>41426</v>
      </c>
      <c r="F411" s="140"/>
      <c r="AI411"/>
      <c r="AJ411"/>
      <c r="AO411"/>
      <c r="AP411"/>
      <c r="AS411"/>
    </row>
    <row r="412" spans="3:45" s="90" customFormat="1">
      <c r="C412" s="90" t="s">
        <v>1622</v>
      </c>
      <c r="D412" s="90" t="s">
        <v>2698</v>
      </c>
      <c r="E412" s="139">
        <v>41426</v>
      </c>
      <c r="F412" s="140"/>
      <c r="AI412"/>
      <c r="AJ412"/>
      <c r="AO412"/>
      <c r="AP412"/>
      <c r="AS412"/>
    </row>
    <row r="413" spans="3:45" s="90" customFormat="1">
      <c r="C413" s="90" t="s">
        <v>1635</v>
      </c>
      <c r="D413" s="90" t="s">
        <v>2698</v>
      </c>
      <c r="E413" s="139">
        <v>41426</v>
      </c>
      <c r="F413" s="140"/>
      <c r="AI413"/>
      <c r="AJ413"/>
      <c r="AO413"/>
      <c r="AP413"/>
      <c r="AS413"/>
    </row>
    <row r="414" spans="3:45" s="90" customFormat="1">
      <c r="C414" s="90" t="s">
        <v>1636</v>
      </c>
      <c r="D414" s="90" t="s">
        <v>2698</v>
      </c>
      <c r="E414" s="139">
        <v>41426</v>
      </c>
      <c r="F414" s="140"/>
      <c r="AI414"/>
      <c r="AJ414"/>
      <c r="AO414"/>
      <c r="AP414"/>
      <c r="AS414"/>
    </row>
    <row r="415" spans="3:45" s="90" customFormat="1">
      <c r="C415" s="90" t="s">
        <v>1645</v>
      </c>
      <c r="D415" s="90" t="s">
        <v>2698</v>
      </c>
      <c r="E415" s="139">
        <v>41426</v>
      </c>
      <c r="F415" s="140"/>
      <c r="AI415"/>
      <c r="AJ415"/>
      <c r="AO415"/>
      <c r="AP415"/>
      <c r="AS415"/>
    </row>
    <row r="416" spans="3:45" s="90" customFormat="1">
      <c r="C416" s="90" t="s">
        <v>1661</v>
      </c>
      <c r="D416" s="90" t="s">
        <v>2698</v>
      </c>
      <c r="E416" s="139">
        <v>41426</v>
      </c>
      <c r="F416" s="140"/>
      <c r="AI416"/>
      <c r="AJ416"/>
      <c r="AO416"/>
      <c r="AP416"/>
      <c r="AS416"/>
    </row>
    <row r="417" spans="3:45" s="90" customFormat="1">
      <c r="C417" s="90" t="s">
        <v>1685</v>
      </c>
      <c r="D417" s="90" t="s">
        <v>2698</v>
      </c>
      <c r="E417" s="139">
        <v>41426</v>
      </c>
      <c r="F417" s="140"/>
      <c r="AI417"/>
      <c r="AJ417"/>
      <c r="AO417"/>
      <c r="AP417"/>
      <c r="AS417"/>
    </row>
    <row r="418" spans="3:45" s="90" customFormat="1">
      <c r="C418" s="90" t="s">
        <v>1686</v>
      </c>
      <c r="D418" s="90" t="s">
        <v>2698</v>
      </c>
      <c r="E418" s="139">
        <v>41426</v>
      </c>
      <c r="F418" s="140"/>
      <c r="AI418"/>
      <c r="AJ418"/>
      <c r="AO418"/>
      <c r="AP418"/>
      <c r="AS418"/>
    </row>
    <row r="419" spans="3:45" s="90" customFormat="1">
      <c r="C419" s="90" t="s">
        <v>186</v>
      </c>
      <c r="D419" s="90" t="s">
        <v>2698</v>
      </c>
      <c r="E419" s="139">
        <v>41426</v>
      </c>
      <c r="F419" s="140"/>
      <c r="AI419"/>
      <c r="AJ419"/>
      <c r="AO419"/>
      <c r="AP419"/>
      <c r="AS419"/>
    </row>
    <row r="420" spans="3:45" s="90" customFormat="1">
      <c r="C420" s="90" t="s">
        <v>1689</v>
      </c>
      <c r="D420" s="90" t="s">
        <v>2698</v>
      </c>
      <c r="E420" s="139">
        <v>41426</v>
      </c>
      <c r="F420" s="140"/>
      <c r="AI420"/>
      <c r="AJ420"/>
      <c r="AO420"/>
      <c r="AP420"/>
      <c r="AS420"/>
    </row>
    <row r="421" spans="3:45" s="90" customFormat="1">
      <c r="C421" s="90" t="s">
        <v>1743</v>
      </c>
      <c r="D421" s="90" t="s">
        <v>2698</v>
      </c>
      <c r="E421" s="155">
        <v>41426</v>
      </c>
      <c r="F421" s="140"/>
      <c r="AI421"/>
      <c r="AJ421"/>
      <c r="AO421"/>
      <c r="AP421"/>
      <c r="AS421"/>
    </row>
    <row r="422" spans="3:45" s="90" customFormat="1">
      <c r="C422" s="90" t="s">
        <v>1744</v>
      </c>
      <c r="D422" s="90" t="s">
        <v>2698</v>
      </c>
      <c r="E422" s="139">
        <v>41426</v>
      </c>
      <c r="F422" s="140"/>
      <c r="AI422"/>
      <c r="AJ422"/>
      <c r="AO422"/>
      <c r="AP422"/>
      <c r="AS422"/>
    </row>
    <row r="423" spans="3:45" s="90" customFormat="1">
      <c r="C423" s="90" t="s">
        <v>1745</v>
      </c>
      <c r="D423" s="90" t="s">
        <v>2698</v>
      </c>
      <c r="E423" s="139">
        <v>41426</v>
      </c>
      <c r="F423" s="140"/>
      <c r="AI423"/>
      <c r="AJ423"/>
      <c r="AO423"/>
      <c r="AP423"/>
      <c r="AS423"/>
    </row>
    <row r="424" spans="3:45" s="90" customFormat="1">
      <c r="C424" s="90" t="s">
        <v>1746</v>
      </c>
      <c r="D424" s="90" t="s">
        <v>2698</v>
      </c>
      <c r="E424" s="139">
        <v>41426</v>
      </c>
      <c r="F424" s="140"/>
      <c r="AI424"/>
      <c r="AJ424"/>
      <c r="AO424"/>
      <c r="AP424"/>
      <c r="AS424"/>
    </row>
    <row r="425" spans="3:45" s="90" customFormat="1">
      <c r="C425" s="90" t="s">
        <v>1747</v>
      </c>
      <c r="D425" s="90" t="s">
        <v>2698</v>
      </c>
      <c r="E425" s="155">
        <v>41426</v>
      </c>
      <c r="F425" s="140"/>
      <c r="AI425"/>
      <c r="AJ425"/>
      <c r="AO425"/>
      <c r="AP425"/>
      <c r="AS425"/>
    </row>
    <row r="426" spans="3:45" s="90" customFormat="1">
      <c r="C426" s="90" t="s">
        <v>1748</v>
      </c>
      <c r="D426" s="90" t="s">
        <v>2698</v>
      </c>
      <c r="E426" s="139">
        <v>41426</v>
      </c>
      <c r="F426" s="140"/>
      <c r="AI426"/>
      <c r="AJ426"/>
      <c r="AO426"/>
      <c r="AP426"/>
      <c r="AS426"/>
    </row>
    <row r="427" spans="3:45" s="90" customFormat="1">
      <c r="C427" s="90" t="s">
        <v>1749</v>
      </c>
      <c r="D427" s="90" t="s">
        <v>2698</v>
      </c>
      <c r="E427" s="139">
        <v>41426</v>
      </c>
      <c r="F427" s="140"/>
      <c r="AI427"/>
      <c r="AJ427"/>
      <c r="AO427"/>
      <c r="AP427"/>
      <c r="AS427"/>
    </row>
    <row r="428" spans="3:45" s="90" customFormat="1">
      <c r="C428" s="90" t="s">
        <v>1766</v>
      </c>
      <c r="D428" s="90" t="s">
        <v>2698</v>
      </c>
      <c r="E428" s="139">
        <v>41426</v>
      </c>
      <c r="F428" s="140"/>
      <c r="AI428"/>
      <c r="AJ428"/>
      <c r="AO428"/>
      <c r="AP428"/>
      <c r="AS428"/>
    </row>
    <row r="429" spans="3:45" s="90" customFormat="1">
      <c r="C429" s="90" t="s">
        <v>1767</v>
      </c>
      <c r="D429" s="90" t="s">
        <v>2698</v>
      </c>
      <c r="E429" s="139">
        <v>41426</v>
      </c>
      <c r="F429" s="140"/>
      <c r="AI429"/>
      <c r="AJ429"/>
      <c r="AO429"/>
      <c r="AP429"/>
      <c r="AS429"/>
    </row>
    <row r="430" spans="3:45" s="90" customFormat="1">
      <c r="C430" s="90" t="s">
        <v>1791</v>
      </c>
      <c r="D430" s="90" t="s">
        <v>2698</v>
      </c>
      <c r="E430" s="155">
        <v>41426</v>
      </c>
      <c r="F430" s="140"/>
      <c r="AI430"/>
      <c r="AJ430"/>
      <c r="AO430"/>
      <c r="AP430"/>
      <c r="AS430"/>
    </row>
    <row r="431" spans="3:45" s="90" customFormat="1">
      <c r="C431" s="90" t="s">
        <v>1850</v>
      </c>
      <c r="D431" s="90" t="s">
        <v>2698</v>
      </c>
      <c r="E431" s="139">
        <v>41426</v>
      </c>
      <c r="F431" s="140"/>
      <c r="AI431"/>
      <c r="AJ431"/>
      <c r="AO431"/>
      <c r="AP431"/>
      <c r="AS431"/>
    </row>
    <row r="432" spans="3:45" s="90" customFormat="1">
      <c r="C432" s="90" t="s">
        <v>1851</v>
      </c>
      <c r="D432" s="90" t="s">
        <v>2698</v>
      </c>
      <c r="E432" s="139">
        <v>41426</v>
      </c>
      <c r="F432" s="140"/>
      <c r="AI432"/>
      <c r="AJ432"/>
      <c r="AO432"/>
      <c r="AP432"/>
      <c r="AS432"/>
    </row>
    <row r="433" spans="3:45" s="90" customFormat="1">
      <c r="C433" s="90" t="s">
        <v>1861</v>
      </c>
      <c r="D433" s="90" t="s">
        <v>2698</v>
      </c>
      <c r="E433"/>
      <c r="F433" s="140"/>
      <c r="AI433"/>
      <c r="AJ433"/>
      <c r="AO433"/>
      <c r="AP433"/>
      <c r="AS433"/>
    </row>
    <row r="434" spans="3:45" s="90" customFormat="1">
      <c r="C434" s="90" t="s">
        <v>1880</v>
      </c>
      <c r="D434" s="90" t="s">
        <v>2698</v>
      </c>
      <c r="E434" s="139">
        <v>41426</v>
      </c>
      <c r="F434" s="140"/>
      <c r="AI434"/>
      <c r="AJ434"/>
      <c r="AO434"/>
      <c r="AP434"/>
      <c r="AS434"/>
    </row>
    <row r="435" spans="3:45" s="90" customFormat="1">
      <c r="C435" s="90" t="s">
        <v>2911</v>
      </c>
      <c r="D435" s="90" t="s">
        <v>2698</v>
      </c>
      <c r="E435" s="139">
        <v>41426</v>
      </c>
      <c r="F435" s="140"/>
      <c r="AI435"/>
      <c r="AJ435"/>
      <c r="AO435"/>
      <c r="AP435"/>
      <c r="AS435"/>
    </row>
    <row r="436" spans="3:45" s="90" customFormat="1">
      <c r="C436" s="90" t="s">
        <v>1904</v>
      </c>
      <c r="D436" s="90" t="s">
        <v>2698</v>
      </c>
      <c r="E436" s="139">
        <v>41426</v>
      </c>
      <c r="F436" s="140"/>
      <c r="AI436"/>
      <c r="AJ436"/>
      <c r="AO436"/>
      <c r="AP436"/>
      <c r="AS436"/>
    </row>
    <row r="437" spans="3:45" s="90" customFormat="1">
      <c r="C437" s="90" t="s">
        <v>1905</v>
      </c>
      <c r="D437" s="90" t="s">
        <v>2698</v>
      </c>
      <c r="E437" s="139">
        <v>41426</v>
      </c>
      <c r="F437" s="140"/>
      <c r="AI437"/>
      <c r="AJ437"/>
      <c r="AO437"/>
      <c r="AP437"/>
      <c r="AS437"/>
    </row>
    <row r="438" spans="3:45" s="90" customFormat="1">
      <c r="C438" s="90" t="s">
        <v>2060</v>
      </c>
      <c r="D438" s="90" t="s">
        <v>2698</v>
      </c>
      <c r="E438" s="139">
        <v>41426</v>
      </c>
      <c r="F438" s="140"/>
      <c r="AI438"/>
      <c r="AJ438"/>
      <c r="AO438"/>
      <c r="AP438"/>
      <c r="AS438"/>
    </row>
    <row r="439" spans="3:45" s="90" customFormat="1">
      <c r="C439" s="90" t="s">
        <v>1923</v>
      </c>
      <c r="D439" s="90" t="s">
        <v>2698</v>
      </c>
      <c r="E439" s="139">
        <v>41426</v>
      </c>
      <c r="F439" s="140"/>
      <c r="AI439"/>
      <c r="AJ439"/>
      <c r="AO439"/>
      <c r="AP439"/>
      <c r="AS439"/>
    </row>
    <row r="440" spans="3:45" s="90" customFormat="1">
      <c r="C440" s="90" t="s">
        <v>3798</v>
      </c>
      <c r="D440" s="90" t="s">
        <v>2698</v>
      </c>
      <c r="E440"/>
      <c r="F440" s="140"/>
      <c r="AI440"/>
      <c r="AJ440"/>
      <c r="AO440"/>
      <c r="AP440"/>
      <c r="AS440"/>
    </row>
    <row r="441" spans="3:45" s="90" customFormat="1">
      <c r="C441" s="90" t="s">
        <v>1928</v>
      </c>
      <c r="D441" s="90" t="s">
        <v>2698</v>
      </c>
      <c r="E441" s="139">
        <v>41426</v>
      </c>
      <c r="F441" s="140"/>
      <c r="AI441"/>
      <c r="AJ441"/>
      <c r="AO441"/>
      <c r="AP441"/>
      <c r="AS441"/>
    </row>
    <row r="442" spans="3:45" s="90" customFormat="1">
      <c r="C442" s="90" t="s">
        <v>1930</v>
      </c>
      <c r="D442" s="90" t="s">
        <v>2698</v>
      </c>
      <c r="E442" s="139">
        <v>41426</v>
      </c>
      <c r="F442" s="140"/>
      <c r="AI442"/>
      <c r="AJ442"/>
      <c r="AO442"/>
      <c r="AP442"/>
      <c r="AS442"/>
    </row>
    <row r="443" spans="3:45" s="90" customFormat="1">
      <c r="C443" s="90" t="s">
        <v>1948</v>
      </c>
      <c r="D443" s="90" t="s">
        <v>2698</v>
      </c>
      <c r="E443" s="139">
        <v>41426</v>
      </c>
      <c r="F443" s="140"/>
      <c r="AI443"/>
      <c r="AJ443"/>
      <c r="AO443"/>
      <c r="AP443"/>
      <c r="AS443"/>
    </row>
    <row r="444" spans="3:45" s="90" customFormat="1">
      <c r="C444" s="90" t="s">
        <v>3291</v>
      </c>
      <c r="D444" s="90" t="s">
        <v>2698</v>
      </c>
      <c r="E444" s="155">
        <v>41511.743159722224</v>
      </c>
      <c r="F444" s="140"/>
      <c r="AI444"/>
      <c r="AJ444"/>
      <c r="AO444"/>
      <c r="AP444"/>
      <c r="AS444"/>
    </row>
    <row r="445" spans="3:45" s="90" customFormat="1">
      <c r="C445" s="90" t="s">
        <v>1981</v>
      </c>
      <c r="D445" s="90" t="s">
        <v>2698</v>
      </c>
      <c r="E445" s="139">
        <v>41426</v>
      </c>
      <c r="F445" s="140"/>
      <c r="AI445"/>
      <c r="AJ445"/>
      <c r="AO445"/>
      <c r="AP445"/>
      <c r="AS445"/>
    </row>
    <row r="446" spans="3:45" s="90" customFormat="1">
      <c r="C446" s="90" t="s">
        <v>1996</v>
      </c>
      <c r="D446" s="90" t="s">
        <v>2698</v>
      </c>
      <c r="E446" s="139">
        <v>41426</v>
      </c>
      <c r="F446" s="140"/>
      <c r="AI446"/>
      <c r="AJ446"/>
      <c r="AO446"/>
      <c r="AP446"/>
      <c r="AS446"/>
    </row>
    <row r="447" spans="3:45" s="90" customFormat="1">
      <c r="C447" s="90" t="s">
        <v>3517</v>
      </c>
      <c r="D447" s="90" t="s">
        <v>551</v>
      </c>
      <c r="E447" s="155">
        <v>41570.209872685184</v>
      </c>
      <c r="F447" s="140"/>
      <c r="AI447"/>
      <c r="AJ447"/>
      <c r="AO447"/>
      <c r="AP447"/>
      <c r="AS447"/>
    </row>
    <row r="448" spans="3:45" s="90" customFormat="1">
      <c r="C448" s="90" t="s">
        <v>5584</v>
      </c>
      <c r="D448" s="90" t="s">
        <v>551</v>
      </c>
      <c r="E448"/>
      <c r="F448" s="140"/>
      <c r="AI448"/>
      <c r="AJ448"/>
      <c r="AO448"/>
      <c r="AP448"/>
      <c r="AS448"/>
    </row>
    <row r="449" spans="3:45" s="90" customFormat="1">
      <c r="C449" s="90" t="s">
        <v>2146</v>
      </c>
      <c r="D449" s="90" t="s">
        <v>551</v>
      </c>
      <c r="E449" s="139">
        <v>41426</v>
      </c>
      <c r="F449" s="140"/>
      <c r="AI449"/>
      <c r="AJ449"/>
      <c r="AO449"/>
      <c r="AP449"/>
      <c r="AS449"/>
    </row>
    <row r="450" spans="3:45" s="90" customFormat="1">
      <c r="C450" s="90" t="s">
        <v>2147</v>
      </c>
      <c r="D450" s="90" t="s">
        <v>551</v>
      </c>
      <c r="E450" s="139">
        <v>41426</v>
      </c>
      <c r="F450" s="140"/>
      <c r="AI450"/>
      <c r="AJ450"/>
      <c r="AO450"/>
      <c r="AP450"/>
      <c r="AS450"/>
    </row>
    <row r="451" spans="3:45" s="90" customFormat="1">
      <c r="C451" s="90" t="s">
        <v>2148</v>
      </c>
      <c r="D451" s="90" t="s">
        <v>551</v>
      </c>
      <c r="E451" s="139">
        <v>41426</v>
      </c>
      <c r="F451" s="140"/>
      <c r="AI451"/>
      <c r="AJ451"/>
      <c r="AO451"/>
      <c r="AP451"/>
      <c r="AS451"/>
    </row>
    <row r="452" spans="3:45" s="90" customFormat="1">
      <c r="C452" s="90" t="s">
        <v>2149</v>
      </c>
      <c r="D452" s="90" t="s">
        <v>551</v>
      </c>
      <c r="E452" s="139">
        <v>41426</v>
      </c>
      <c r="F452" s="140"/>
      <c r="AI452"/>
      <c r="AJ452"/>
      <c r="AO452"/>
      <c r="AP452"/>
      <c r="AS452"/>
    </row>
    <row r="453" spans="3:45" s="90" customFormat="1">
      <c r="C453" s="90" t="s">
        <v>5583</v>
      </c>
      <c r="D453" s="90" t="s">
        <v>551</v>
      </c>
      <c r="E453"/>
      <c r="F453" s="140"/>
      <c r="AI453"/>
      <c r="AJ453"/>
      <c r="AO453"/>
      <c r="AP453"/>
      <c r="AS453"/>
    </row>
    <row r="454" spans="3:45" s="90" customFormat="1">
      <c r="C454" s="90" t="s">
        <v>3303</v>
      </c>
      <c r="D454" s="90" t="s">
        <v>551</v>
      </c>
      <c r="E454"/>
      <c r="F454" s="140"/>
      <c r="AI454"/>
      <c r="AJ454"/>
      <c r="AO454"/>
      <c r="AP454"/>
      <c r="AS454"/>
    </row>
    <row r="455" spans="3:45" s="90" customFormat="1">
      <c r="C455" s="90" t="s">
        <v>2150</v>
      </c>
      <c r="D455" s="90" t="s">
        <v>551</v>
      </c>
      <c r="E455" s="139">
        <v>41426</v>
      </c>
      <c r="F455" s="140"/>
      <c r="AI455"/>
      <c r="AJ455"/>
      <c r="AO455"/>
      <c r="AP455"/>
      <c r="AS455"/>
    </row>
    <row r="456" spans="3:45" s="90" customFormat="1">
      <c r="C456" s="90" t="s">
        <v>2151</v>
      </c>
      <c r="D456" s="90" t="s">
        <v>551</v>
      </c>
      <c r="E456" s="139">
        <v>41426</v>
      </c>
      <c r="F456" s="140"/>
      <c r="AI456"/>
      <c r="AJ456"/>
      <c r="AO456"/>
      <c r="AP456"/>
      <c r="AS456"/>
    </row>
    <row r="457" spans="3:45" s="90" customFormat="1">
      <c r="C457" s="90" t="s">
        <v>2152</v>
      </c>
      <c r="D457" s="90" t="s">
        <v>551</v>
      </c>
      <c r="E457" s="139">
        <v>41426</v>
      </c>
      <c r="F457" s="140"/>
      <c r="AI457"/>
      <c r="AJ457"/>
      <c r="AO457"/>
      <c r="AP457"/>
      <c r="AS457"/>
    </row>
    <row r="458" spans="3:45" s="90" customFormat="1">
      <c r="C458" s="90" t="s">
        <v>2153</v>
      </c>
      <c r="D458" s="90" t="s">
        <v>551</v>
      </c>
      <c r="E458" s="139">
        <v>41426</v>
      </c>
      <c r="F458" s="140"/>
      <c r="AI458"/>
      <c r="AJ458"/>
      <c r="AO458"/>
      <c r="AP458"/>
      <c r="AS458"/>
    </row>
    <row r="459" spans="3:45" s="90" customFormat="1">
      <c r="C459" s="90" t="s">
        <v>2154</v>
      </c>
      <c r="D459" s="90" t="s">
        <v>551</v>
      </c>
      <c r="E459" s="139">
        <v>41426</v>
      </c>
      <c r="F459" s="140"/>
      <c r="AI459"/>
      <c r="AJ459"/>
      <c r="AO459"/>
      <c r="AP459"/>
      <c r="AS459"/>
    </row>
    <row r="460" spans="3:45" s="90" customFormat="1">
      <c r="C460" s="90" t="s">
        <v>2155</v>
      </c>
      <c r="D460" s="90" t="s">
        <v>551</v>
      </c>
      <c r="E460" s="155">
        <v>41426</v>
      </c>
      <c r="F460" s="140"/>
      <c r="AI460"/>
      <c r="AJ460"/>
      <c r="AO460"/>
      <c r="AP460"/>
      <c r="AS460"/>
    </row>
    <row r="461" spans="3:45" s="90" customFormat="1">
      <c r="C461" s="90" t="s">
        <v>2156</v>
      </c>
      <c r="D461" s="90" t="s">
        <v>551</v>
      </c>
      <c r="E461" s="139">
        <v>41426</v>
      </c>
      <c r="F461" s="140"/>
      <c r="AI461"/>
      <c r="AJ461"/>
      <c r="AO461"/>
      <c r="AP461"/>
      <c r="AS461"/>
    </row>
    <row r="462" spans="3:45" s="90" customFormat="1">
      <c r="C462" s="90" t="s">
        <v>2157</v>
      </c>
      <c r="D462" s="90" t="s">
        <v>551</v>
      </c>
      <c r="E462" s="139">
        <v>41426</v>
      </c>
      <c r="F462" s="140"/>
      <c r="AI462"/>
      <c r="AJ462"/>
      <c r="AO462"/>
      <c r="AP462"/>
      <c r="AS462"/>
    </row>
    <row r="463" spans="3:45" s="90" customFormat="1">
      <c r="C463" s="90" t="s">
        <v>2177</v>
      </c>
      <c r="D463" s="90" t="s">
        <v>551</v>
      </c>
      <c r="E463"/>
      <c r="F463" s="140"/>
      <c r="AI463"/>
      <c r="AJ463"/>
      <c r="AO463"/>
      <c r="AP463"/>
      <c r="AS463"/>
    </row>
    <row r="464" spans="3:45" s="90" customFormat="1">
      <c r="C464" s="90" t="s">
        <v>2158</v>
      </c>
      <c r="D464" s="90" t="s">
        <v>551</v>
      </c>
      <c r="E464" s="155">
        <v>41426</v>
      </c>
      <c r="F464" s="140"/>
      <c r="AI464"/>
      <c r="AJ464"/>
      <c r="AO464"/>
      <c r="AP464"/>
      <c r="AS464"/>
    </row>
    <row r="465" spans="3:45" s="90" customFormat="1">
      <c r="C465" s="90" t="s">
        <v>2176</v>
      </c>
      <c r="D465" s="90" t="s">
        <v>551</v>
      </c>
      <c r="E465" s="139">
        <v>41426</v>
      </c>
      <c r="F465" s="140"/>
      <c r="AI465"/>
      <c r="AJ465"/>
      <c r="AO465"/>
      <c r="AP465"/>
      <c r="AS465"/>
    </row>
    <row r="466" spans="3:45" s="90" customFormat="1">
      <c r="C466" s="90" t="s">
        <v>2159</v>
      </c>
      <c r="D466" s="90" t="s">
        <v>551</v>
      </c>
      <c r="E466" s="139">
        <v>41426</v>
      </c>
      <c r="F466" s="140"/>
      <c r="AI466"/>
      <c r="AJ466"/>
      <c r="AO466"/>
      <c r="AP466"/>
      <c r="AS466"/>
    </row>
    <row r="467" spans="3:45" s="90" customFormat="1">
      <c r="C467" s="90" t="s">
        <v>2160</v>
      </c>
      <c r="D467" s="90" t="s">
        <v>551</v>
      </c>
      <c r="E467" s="139">
        <v>41426</v>
      </c>
      <c r="F467" s="140"/>
      <c r="AI467"/>
      <c r="AJ467"/>
      <c r="AO467"/>
      <c r="AP467"/>
      <c r="AS467"/>
    </row>
    <row r="468" spans="3:45" s="90" customFormat="1">
      <c r="C468" s="90" t="s">
        <v>2474</v>
      </c>
      <c r="D468" s="90" t="s">
        <v>551</v>
      </c>
      <c r="E468" s="139">
        <v>41426</v>
      </c>
      <c r="F468" s="140"/>
      <c r="AI468"/>
      <c r="AJ468"/>
      <c r="AO468"/>
      <c r="AP468"/>
      <c r="AS468"/>
    </row>
    <row r="469" spans="3:45" s="90" customFormat="1">
      <c r="C469" s="90" t="s">
        <v>2161</v>
      </c>
      <c r="D469" s="90" t="s">
        <v>551</v>
      </c>
      <c r="E469"/>
      <c r="F469" s="140"/>
      <c r="AI469"/>
      <c r="AJ469"/>
      <c r="AO469"/>
      <c r="AP469"/>
      <c r="AS469"/>
    </row>
    <row r="470" spans="3:45" s="90" customFormat="1">
      <c r="C470" s="90" t="s">
        <v>2490</v>
      </c>
      <c r="D470" s="90" t="s">
        <v>551</v>
      </c>
      <c r="E470"/>
      <c r="F470" s="140"/>
      <c r="AI470"/>
      <c r="AJ470"/>
      <c r="AO470"/>
      <c r="AP470"/>
      <c r="AS470"/>
    </row>
    <row r="471" spans="3:45" s="90" customFormat="1">
      <c r="C471" s="90" t="s">
        <v>2925</v>
      </c>
      <c r="D471" s="90" t="s">
        <v>551</v>
      </c>
      <c r="E471"/>
      <c r="F471" s="140"/>
      <c r="AI471"/>
      <c r="AJ471"/>
      <c r="AO471"/>
      <c r="AP471"/>
      <c r="AS471"/>
    </row>
    <row r="472" spans="3:45" s="90" customFormat="1">
      <c r="C472" s="90" t="s">
        <v>2754</v>
      </c>
      <c r="D472" s="90" t="s">
        <v>551</v>
      </c>
      <c r="E472" s="139">
        <v>41426</v>
      </c>
      <c r="F472" s="140"/>
      <c r="AI472"/>
      <c r="AJ472"/>
      <c r="AO472"/>
      <c r="AP472"/>
      <c r="AS472"/>
    </row>
    <row r="473" spans="3:45" s="90" customFormat="1">
      <c r="C473" s="90" t="s">
        <v>2873</v>
      </c>
      <c r="D473" s="90" t="s">
        <v>551</v>
      </c>
      <c r="E473" s="139">
        <v>41426</v>
      </c>
      <c r="F473" s="140"/>
      <c r="AI473"/>
      <c r="AJ473"/>
      <c r="AO473"/>
      <c r="AP473"/>
      <c r="AS473"/>
    </row>
    <row r="474" spans="3:45" s="90" customFormat="1">
      <c r="C474" s="90" t="s">
        <v>2489</v>
      </c>
      <c r="D474" s="90" t="s">
        <v>551</v>
      </c>
      <c r="E474" s="139">
        <v>41426</v>
      </c>
      <c r="F474" s="140"/>
      <c r="AI474"/>
      <c r="AJ474"/>
      <c r="AO474"/>
      <c r="AP474"/>
      <c r="AS474"/>
    </row>
    <row r="475" spans="3:45" s="90" customFormat="1">
      <c r="C475" s="90" t="s">
        <v>2162</v>
      </c>
      <c r="D475" s="90" t="s">
        <v>551</v>
      </c>
      <c r="E475" s="155">
        <v>41426</v>
      </c>
      <c r="F475" s="140"/>
      <c r="AI475"/>
      <c r="AJ475"/>
      <c r="AO475"/>
      <c r="AP475"/>
      <c r="AS475"/>
    </row>
    <row r="476" spans="3:45" s="90" customFormat="1">
      <c r="C476" s="90" t="s">
        <v>2163</v>
      </c>
      <c r="D476" s="90" t="s">
        <v>551</v>
      </c>
      <c r="E476" s="139">
        <v>41426</v>
      </c>
      <c r="F476" s="140"/>
      <c r="AI476"/>
      <c r="AJ476"/>
      <c r="AO476"/>
      <c r="AP476"/>
      <c r="AS476"/>
    </row>
    <row r="477" spans="3:45" s="90" customFormat="1">
      <c r="C477" s="90" t="s">
        <v>2164</v>
      </c>
      <c r="D477" s="90" t="s">
        <v>551</v>
      </c>
      <c r="E477" s="139">
        <v>41426</v>
      </c>
      <c r="F477" s="140"/>
      <c r="AI477"/>
      <c r="AJ477"/>
      <c r="AO477"/>
      <c r="AP477"/>
      <c r="AS477"/>
    </row>
    <row r="478" spans="3:45" s="90" customFormat="1">
      <c r="C478" s="90" t="s">
        <v>3780</v>
      </c>
      <c r="D478" s="90" t="s">
        <v>551</v>
      </c>
      <c r="E478"/>
      <c r="F478" s="140"/>
      <c r="AI478"/>
      <c r="AJ478"/>
      <c r="AO478"/>
      <c r="AP478"/>
      <c r="AS478"/>
    </row>
    <row r="479" spans="3:45" s="90" customFormat="1">
      <c r="C479" s="90" t="s">
        <v>3310</v>
      </c>
      <c r="D479" s="90" t="s">
        <v>551</v>
      </c>
      <c r="E479"/>
      <c r="F479" s="140"/>
      <c r="AI479"/>
      <c r="AJ479"/>
      <c r="AO479"/>
      <c r="AP479"/>
      <c r="AS479"/>
    </row>
    <row r="480" spans="3:45" s="90" customFormat="1">
      <c r="C480" s="90" t="s">
        <v>2165</v>
      </c>
      <c r="D480" s="90" t="s">
        <v>551</v>
      </c>
      <c r="E480" s="139">
        <v>41426</v>
      </c>
      <c r="F480" s="140"/>
      <c r="AI480"/>
      <c r="AJ480"/>
      <c r="AO480"/>
      <c r="AP480"/>
      <c r="AS480"/>
    </row>
    <row r="481" spans="3:45" s="90" customFormat="1">
      <c r="C481" s="90" t="s">
        <v>2166</v>
      </c>
      <c r="D481" s="90" t="s">
        <v>551</v>
      </c>
      <c r="E481" s="139">
        <v>41426</v>
      </c>
      <c r="F481" s="140"/>
      <c r="AI481"/>
      <c r="AJ481"/>
      <c r="AO481"/>
      <c r="AP481"/>
      <c r="AS481"/>
    </row>
    <row r="482" spans="3:45" s="90" customFormat="1">
      <c r="C482" s="90" t="s">
        <v>2145</v>
      </c>
      <c r="D482" s="90" t="s">
        <v>551</v>
      </c>
      <c r="E482" s="139">
        <v>41426</v>
      </c>
      <c r="F482" s="140"/>
      <c r="AI482"/>
      <c r="AJ482"/>
      <c r="AO482"/>
      <c r="AP482"/>
      <c r="AS482"/>
    </row>
    <row r="483" spans="3:45" s="90" customFormat="1">
      <c r="C483" s="90" t="s">
        <v>2167</v>
      </c>
      <c r="D483" s="90" t="s">
        <v>551</v>
      </c>
      <c r="E483"/>
      <c r="F483" s="140"/>
      <c r="AI483"/>
      <c r="AJ483"/>
      <c r="AO483"/>
      <c r="AP483"/>
      <c r="AS483"/>
    </row>
    <row r="484" spans="3:45" s="90" customFormat="1">
      <c r="C484" s="90" t="s">
        <v>2168</v>
      </c>
      <c r="D484" s="90" t="s">
        <v>551</v>
      </c>
      <c r="E484" s="139">
        <v>41426</v>
      </c>
      <c r="F484" s="140"/>
      <c r="AI484"/>
      <c r="AJ484"/>
      <c r="AO484"/>
      <c r="AP484"/>
      <c r="AS484"/>
    </row>
    <row r="485" spans="3:45" s="90" customFormat="1">
      <c r="C485" s="90" t="s">
        <v>2169</v>
      </c>
      <c r="D485" s="90" t="s">
        <v>551</v>
      </c>
      <c r="E485"/>
      <c r="F485" s="140"/>
      <c r="AI485"/>
      <c r="AJ485"/>
      <c r="AO485"/>
      <c r="AP485"/>
      <c r="AS485"/>
    </row>
    <row r="486" spans="3:45" s="90" customFormat="1">
      <c r="C486" s="90" t="s">
        <v>2170</v>
      </c>
      <c r="D486" s="90" t="s">
        <v>551</v>
      </c>
      <c r="E486" s="155">
        <v>41426</v>
      </c>
      <c r="F486" s="140"/>
      <c r="AI486"/>
      <c r="AJ486"/>
      <c r="AO486"/>
      <c r="AP486"/>
      <c r="AS486"/>
    </row>
    <row r="487" spans="3:45" s="90" customFormat="1">
      <c r="C487" s="90" t="s">
        <v>2171</v>
      </c>
      <c r="D487" s="90" t="s">
        <v>551</v>
      </c>
      <c r="E487" s="139">
        <v>41426</v>
      </c>
      <c r="F487" s="140"/>
      <c r="AI487"/>
      <c r="AJ487"/>
      <c r="AO487"/>
      <c r="AP487"/>
      <c r="AS487"/>
    </row>
    <row r="488" spans="3:45" s="90" customFormat="1">
      <c r="C488" s="90" t="s">
        <v>2172</v>
      </c>
      <c r="D488" s="90" t="s">
        <v>551</v>
      </c>
      <c r="E488" s="139">
        <v>41426</v>
      </c>
      <c r="F488" s="140"/>
      <c r="AI488"/>
      <c r="AJ488"/>
      <c r="AO488"/>
      <c r="AP488"/>
      <c r="AS488"/>
    </row>
    <row r="489" spans="3:45" s="90" customFormat="1">
      <c r="C489" s="90" t="s">
        <v>2713</v>
      </c>
      <c r="D489" s="90" t="s">
        <v>551</v>
      </c>
      <c r="E489"/>
      <c r="F489" s="140"/>
      <c r="AI489"/>
      <c r="AJ489"/>
      <c r="AO489"/>
      <c r="AP489"/>
      <c r="AS489"/>
    </row>
    <row r="490" spans="3:45" s="90" customFormat="1">
      <c r="C490" s="90" t="s">
        <v>3205</v>
      </c>
      <c r="D490" s="90" t="s">
        <v>551</v>
      </c>
      <c r="E490"/>
      <c r="F490" s="140"/>
      <c r="AI490"/>
      <c r="AJ490"/>
      <c r="AO490"/>
      <c r="AP490"/>
      <c r="AS490"/>
    </row>
    <row r="491" spans="3:45" s="90" customFormat="1">
      <c r="C491" s="90" t="s">
        <v>3315</v>
      </c>
      <c r="D491" s="90" t="s">
        <v>551</v>
      </c>
      <c r="E491"/>
      <c r="F491" s="140"/>
      <c r="AI491"/>
      <c r="AJ491"/>
      <c r="AO491"/>
      <c r="AP491"/>
      <c r="AS491"/>
    </row>
    <row r="492" spans="3:45" s="90" customFormat="1">
      <c r="C492" s="90" t="s">
        <v>2173</v>
      </c>
      <c r="D492" s="90" t="s">
        <v>551</v>
      </c>
      <c r="E492" s="139">
        <v>41426</v>
      </c>
      <c r="F492" s="140"/>
      <c r="AI492"/>
      <c r="AJ492"/>
      <c r="AO492"/>
      <c r="AP492"/>
      <c r="AS492"/>
    </row>
    <row r="493" spans="3:45" s="90" customFormat="1">
      <c r="C493" s="90" t="s">
        <v>2174</v>
      </c>
      <c r="D493" s="90" t="s">
        <v>551</v>
      </c>
      <c r="E493"/>
      <c r="F493" s="140"/>
      <c r="AI493"/>
      <c r="AJ493"/>
      <c r="AO493"/>
      <c r="AP493"/>
      <c r="AS493"/>
    </row>
    <row r="494" spans="3:45" s="90" customFormat="1">
      <c r="C494" s="90" t="s">
        <v>2175</v>
      </c>
      <c r="D494" s="90" t="s">
        <v>551</v>
      </c>
      <c r="E494"/>
      <c r="F494" s="140"/>
      <c r="AI494"/>
      <c r="AJ494"/>
      <c r="AO494"/>
      <c r="AP494"/>
      <c r="AS494"/>
    </row>
    <row r="495" spans="3:45" s="90" customFormat="1">
      <c r="C495" s="90" t="s">
        <v>5693</v>
      </c>
      <c r="D495" s="90" t="s">
        <v>5669</v>
      </c>
      <c r="E495"/>
      <c r="F495" s="140"/>
      <c r="AI495"/>
      <c r="AJ495"/>
      <c r="AO495"/>
      <c r="AP495"/>
      <c r="AS495"/>
    </row>
    <row r="496" spans="3:45" s="90" customFormat="1">
      <c r="C496" s="90" t="s">
        <v>3137</v>
      </c>
      <c r="D496" s="90" t="s">
        <v>675</v>
      </c>
      <c r="E496"/>
      <c r="F496" s="140"/>
      <c r="AI496"/>
      <c r="AJ496"/>
      <c r="AO496"/>
      <c r="AP496"/>
      <c r="AS496"/>
    </row>
    <row r="497" spans="3:45" s="90" customFormat="1">
      <c r="C497" s="90" t="s">
        <v>3138</v>
      </c>
      <c r="D497" s="90" t="s">
        <v>675</v>
      </c>
      <c r="E497"/>
      <c r="F497" s="140"/>
      <c r="AI497"/>
      <c r="AJ497"/>
      <c r="AO497"/>
      <c r="AP497"/>
      <c r="AS497"/>
    </row>
    <row r="498" spans="3:45" s="90" customFormat="1">
      <c r="C498" s="90" t="s">
        <v>3735</v>
      </c>
      <c r="D498" s="90" t="s">
        <v>3718</v>
      </c>
      <c r="E498"/>
      <c r="F498" s="140"/>
      <c r="AI498"/>
      <c r="AJ498"/>
      <c r="AO498"/>
      <c r="AP498"/>
      <c r="AS498"/>
    </row>
    <row r="499" spans="3:45" s="90" customFormat="1">
      <c r="C499" s="90" t="s">
        <v>3783</v>
      </c>
      <c r="D499" s="90" t="s">
        <v>3718</v>
      </c>
      <c r="E499"/>
      <c r="F499" s="140"/>
      <c r="AI499"/>
      <c r="AJ499"/>
      <c r="AO499"/>
      <c r="AP499"/>
      <c r="AS499"/>
    </row>
    <row r="500" spans="3:45" s="90" customFormat="1">
      <c r="C500" s="90" t="s">
        <v>3734</v>
      </c>
      <c r="D500" s="90" t="s">
        <v>3718</v>
      </c>
      <c r="E500"/>
      <c r="F500" s="140"/>
      <c r="AI500"/>
      <c r="AJ500"/>
      <c r="AO500"/>
      <c r="AP500"/>
      <c r="AS500"/>
    </row>
    <row r="501" spans="3:45" s="90" customFormat="1">
      <c r="C501" s="90" t="s">
        <v>3781</v>
      </c>
      <c r="D501" s="90" t="s">
        <v>3718</v>
      </c>
      <c r="E501"/>
      <c r="F501" s="140"/>
      <c r="AI501"/>
      <c r="AJ501"/>
      <c r="AO501"/>
      <c r="AP501"/>
      <c r="AS501"/>
    </row>
    <row r="502" spans="3:45" s="90" customFormat="1">
      <c r="C502" s="90" t="s">
        <v>3767</v>
      </c>
      <c r="D502" s="90" t="s">
        <v>3718</v>
      </c>
      <c r="E502"/>
      <c r="F502" s="140"/>
      <c r="AI502"/>
      <c r="AJ502"/>
      <c r="AO502"/>
      <c r="AP502"/>
      <c r="AS502"/>
    </row>
    <row r="503" spans="3:45" s="90" customFormat="1">
      <c r="C503" s="90" t="s">
        <v>5588</v>
      </c>
      <c r="D503" s="90" t="s">
        <v>5557</v>
      </c>
      <c r="E503"/>
      <c r="F503" s="140"/>
      <c r="AI503"/>
      <c r="AJ503"/>
      <c r="AO503"/>
      <c r="AP503"/>
      <c r="AS503"/>
    </row>
    <row r="504" spans="3:45" s="90" customFormat="1">
      <c r="C504" s="90" t="s">
        <v>5586</v>
      </c>
      <c r="D504" s="90" t="s">
        <v>5557</v>
      </c>
      <c r="E504"/>
      <c r="F504" s="140"/>
      <c r="AI504"/>
      <c r="AJ504"/>
      <c r="AO504"/>
      <c r="AP504"/>
      <c r="AS504"/>
    </row>
    <row r="505" spans="3:45" s="90" customFormat="1">
      <c r="C505" s="90" t="s">
        <v>5599</v>
      </c>
      <c r="D505" s="90" t="s">
        <v>5557</v>
      </c>
      <c r="E505"/>
      <c r="F505" s="140"/>
      <c r="AI505"/>
      <c r="AJ505"/>
      <c r="AO505"/>
      <c r="AP505"/>
      <c r="AS505"/>
    </row>
    <row r="506" spans="3:45" s="90" customFormat="1">
      <c r="C506" s="90" t="s">
        <v>5677</v>
      </c>
      <c r="D506" s="90" t="s">
        <v>5557</v>
      </c>
      <c r="E506"/>
      <c r="F506" s="140"/>
      <c r="AI506"/>
      <c r="AJ506"/>
      <c r="AO506"/>
      <c r="AP506"/>
      <c r="AS506"/>
    </row>
    <row r="507" spans="3:45" s="90" customFormat="1">
      <c r="C507" s="90" t="s">
        <v>5577</v>
      </c>
      <c r="D507" s="90" t="s">
        <v>5557</v>
      </c>
      <c r="E507"/>
      <c r="F507" s="140"/>
      <c r="AI507"/>
      <c r="AJ507"/>
      <c r="AO507"/>
      <c r="AP507"/>
      <c r="AS507"/>
    </row>
    <row r="508" spans="3:45" s="90" customFormat="1">
      <c r="C508" s="90" t="s">
        <v>5587</v>
      </c>
      <c r="D508" s="90" t="s">
        <v>5557</v>
      </c>
      <c r="E508"/>
      <c r="F508" s="140"/>
      <c r="AI508"/>
      <c r="AJ508"/>
      <c r="AO508"/>
      <c r="AP508"/>
      <c r="AS508"/>
    </row>
    <row r="509" spans="3:45" s="90" customFormat="1">
      <c r="C509" s="90" t="s">
        <v>1491</v>
      </c>
      <c r="D509" s="90" t="s">
        <v>174</v>
      </c>
      <c r="E509" s="139">
        <v>41426</v>
      </c>
      <c r="F509" s="140"/>
      <c r="AI509"/>
      <c r="AJ509"/>
      <c r="AO509"/>
      <c r="AP509"/>
      <c r="AS509"/>
    </row>
    <row r="510" spans="3:45" s="90" customFormat="1">
      <c r="C510" s="90" t="s">
        <v>1640</v>
      </c>
      <c r="D510" s="90" t="s">
        <v>174</v>
      </c>
      <c r="E510" s="139">
        <v>41426</v>
      </c>
      <c r="F510" s="140"/>
      <c r="AI510"/>
      <c r="AJ510"/>
      <c r="AO510"/>
      <c r="AP510"/>
      <c r="AS510"/>
    </row>
    <row r="511" spans="3:45" s="90" customFormat="1">
      <c r="C511" s="90" t="s">
        <v>1641</v>
      </c>
      <c r="D511" s="90" t="s">
        <v>174</v>
      </c>
      <c r="E511"/>
      <c r="F511" s="140"/>
      <c r="AI511"/>
      <c r="AJ511"/>
      <c r="AO511"/>
      <c r="AP511"/>
      <c r="AS511"/>
    </row>
    <row r="512" spans="3:45" s="90" customFormat="1">
      <c r="C512" s="90" t="s">
        <v>3468</v>
      </c>
      <c r="D512" s="90" t="s">
        <v>174</v>
      </c>
      <c r="E512" s="155">
        <v>41554.877997685187</v>
      </c>
      <c r="F512" s="140"/>
      <c r="AI512"/>
      <c r="AJ512"/>
      <c r="AO512"/>
      <c r="AP512"/>
      <c r="AS512"/>
    </row>
    <row r="513" spans="3:45" s="90" customFormat="1">
      <c r="C513" s="90" t="s">
        <v>3671</v>
      </c>
      <c r="D513" s="90" t="s">
        <v>174</v>
      </c>
      <c r="E513"/>
      <c r="F513" s="140"/>
      <c r="AI513"/>
      <c r="AJ513"/>
      <c r="AO513"/>
      <c r="AP513"/>
      <c r="AS513"/>
    </row>
    <row r="514" spans="3:45" s="90" customFormat="1">
      <c r="C514" s="90" t="s">
        <v>1777</v>
      </c>
      <c r="D514" s="90" t="s">
        <v>174</v>
      </c>
      <c r="E514" s="139">
        <v>41426</v>
      </c>
      <c r="F514" s="140"/>
      <c r="AI514"/>
      <c r="AJ514"/>
      <c r="AO514"/>
      <c r="AP514"/>
      <c r="AS514"/>
    </row>
    <row r="515" spans="3:45" s="90" customFormat="1">
      <c r="C515" s="90" t="s">
        <v>1778</v>
      </c>
      <c r="D515" s="90" t="s">
        <v>174</v>
      </c>
      <c r="E515" s="139">
        <v>41426</v>
      </c>
      <c r="F515" s="140"/>
      <c r="AI515"/>
      <c r="AJ515"/>
      <c r="AO515"/>
      <c r="AP515"/>
      <c r="AS515"/>
    </row>
    <row r="516" spans="3:45" s="90" customFormat="1">
      <c r="C516" s="90" t="s">
        <v>1802</v>
      </c>
      <c r="D516" s="90" t="s">
        <v>174</v>
      </c>
      <c r="E516"/>
      <c r="F516" s="140"/>
      <c r="AI516"/>
      <c r="AJ516"/>
      <c r="AO516"/>
      <c r="AP516"/>
      <c r="AS516"/>
    </row>
    <row r="517" spans="3:45" s="90" customFormat="1">
      <c r="C517" s="90" t="s">
        <v>1846</v>
      </c>
      <c r="D517" s="90" t="s">
        <v>174</v>
      </c>
      <c r="E517" s="139">
        <v>41426</v>
      </c>
      <c r="F517" s="140"/>
      <c r="AI517"/>
      <c r="AJ517"/>
      <c r="AO517"/>
      <c r="AP517"/>
      <c r="AS517"/>
    </row>
    <row r="518" spans="3:45" s="90" customFormat="1">
      <c r="C518" s="90" t="s">
        <v>1907</v>
      </c>
      <c r="D518" s="90" t="s">
        <v>174</v>
      </c>
      <c r="E518"/>
      <c r="F518" s="140"/>
      <c r="AI518"/>
      <c r="AJ518"/>
      <c r="AO518"/>
      <c r="AP518"/>
      <c r="AS518"/>
    </row>
    <row r="519" spans="3:45" s="90" customFormat="1">
      <c r="C519" s="90" t="s">
        <v>1909</v>
      </c>
      <c r="D519" s="90" t="s">
        <v>174</v>
      </c>
      <c r="E519"/>
      <c r="F519" s="140"/>
      <c r="AI519"/>
      <c r="AJ519"/>
      <c r="AO519"/>
      <c r="AP519"/>
      <c r="AS519"/>
    </row>
    <row r="520" spans="3:45" s="90" customFormat="1">
      <c r="C520" s="90" t="s">
        <v>3566</v>
      </c>
      <c r="D520" s="90" t="s">
        <v>174</v>
      </c>
      <c r="E520"/>
      <c r="F520" s="140"/>
      <c r="AI520"/>
      <c r="AJ520"/>
      <c r="AO520"/>
      <c r="AP520"/>
      <c r="AS520"/>
    </row>
    <row r="521" spans="3:45" s="90" customFormat="1">
      <c r="C521" s="90" t="s">
        <v>2751</v>
      </c>
      <c r="D521" s="90" t="s">
        <v>174</v>
      </c>
      <c r="E521"/>
      <c r="F521" s="140"/>
      <c r="AI521"/>
      <c r="AJ521"/>
      <c r="AO521"/>
      <c r="AP521"/>
      <c r="AS521"/>
    </row>
    <row r="522" spans="3:45" s="90" customFormat="1">
      <c r="C522" s="90" t="s">
        <v>1938</v>
      </c>
      <c r="D522" s="90" t="s">
        <v>174</v>
      </c>
      <c r="E522"/>
      <c r="F522" s="140"/>
      <c r="AI522"/>
      <c r="AJ522"/>
      <c r="AO522"/>
      <c r="AP522"/>
      <c r="AS522"/>
    </row>
    <row r="523" spans="3:45" s="90" customFormat="1">
      <c r="C523" s="90" t="s">
        <v>1939</v>
      </c>
      <c r="D523" s="90" t="s">
        <v>174</v>
      </c>
      <c r="E523"/>
      <c r="F523" s="140"/>
      <c r="AI523"/>
      <c r="AJ523"/>
      <c r="AO523"/>
      <c r="AP523"/>
      <c r="AS523"/>
    </row>
    <row r="524" spans="3:45" s="90" customFormat="1">
      <c r="C524" s="90" t="s">
        <v>1482</v>
      </c>
      <c r="D524" s="90" t="s">
        <v>154</v>
      </c>
      <c r="E524"/>
      <c r="F524" s="140"/>
      <c r="AI524"/>
      <c r="AJ524"/>
      <c r="AO524"/>
      <c r="AP524"/>
      <c r="AS524"/>
    </row>
    <row r="525" spans="3:45" s="90" customFormat="1">
      <c r="C525" s="90" t="s">
        <v>1483</v>
      </c>
      <c r="D525" s="90" t="s">
        <v>154</v>
      </c>
      <c r="E525" s="139">
        <v>41426</v>
      </c>
      <c r="F525" s="140"/>
      <c r="AI525"/>
      <c r="AJ525"/>
      <c r="AO525"/>
      <c r="AP525"/>
      <c r="AS525"/>
    </row>
    <row r="526" spans="3:45" s="90" customFormat="1">
      <c r="C526" s="90" t="s">
        <v>1484</v>
      </c>
      <c r="D526" s="90" t="s">
        <v>154</v>
      </c>
      <c r="E526" s="139">
        <v>41426</v>
      </c>
      <c r="F526" s="140"/>
      <c r="AI526"/>
      <c r="AJ526"/>
      <c r="AO526"/>
      <c r="AP526"/>
      <c r="AS526"/>
    </row>
    <row r="527" spans="3:45" s="90" customFormat="1">
      <c r="C527" s="90" t="s">
        <v>2070</v>
      </c>
      <c r="D527" s="90" t="s">
        <v>154</v>
      </c>
      <c r="E527" s="139">
        <v>41426</v>
      </c>
      <c r="F527" s="140"/>
      <c r="AI527"/>
      <c r="AJ527"/>
      <c r="AO527"/>
      <c r="AP527"/>
      <c r="AS527"/>
    </row>
    <row r="528" spans="3:45" s="90" customFormat="1">
      <c r="C528" s="90" t="s">
        <v>5602</v>
      </c>
      <c r="D528" s="90" t="s">
        <v>154</v>
      </c>
      <c r="E528"/>
      <c r="F528" s="140"/>
      <c r="AI528"/>
      <c r="AJ528"/>
      <c r="AO528"/>
      <c r="AP528"/>
      <c r="AS528"/>
    </row>
    <row r="529" spans="3:45" s="90" customFormat="1">
      <c r="C529" s="90" t="s">
        <v>2818</v>
      </c>
      <c r="D529" s="90" t="s">
        <v>154</v>
      </c>
      <c r="E529" s="139">
        <v>41426</v>
      </c>
      <c r="F529" s="140"/>
      <c r="AI529"/>
      <c r="AJ529"/>
      <c r="AO529"/>
      <c r="AP529"/>
      <c r="AS529"/>
    </row>
    <row r="530" spans="3:45" s="90" customFormat="1">
      <c r="C530" s="90" t="s">
        <v>1495</v>
      </c>
      <c r="D530" s="90" t="s">
        <v>154</v>
      </c>
      <c r="E530" s="155">
        <v>41426</v>
      </c>
      <c r="F530" s="140"/>
      <c r="AI530"/>
      <c r="AJ530"/>
      <c r="AO530"/>
      <c r="AP530"/>
      <c r="AS530"/>
    </row>
    <row r="531" spans="3:45" s="90" customFormat="1">
      <c r="C531" s="90" t="s">
        <v>3624</v>
      </c>
      <c r="D531" s="90" t="s">
        <v>154</v>
      </c>
      <c r="E531"/>
      <c r="F531" s="140"/>
      <c r="AI531"/>
      <c r="AJ531"/>
      <c r="AO531"/>
      <c r="AP531"/>
      <c r="AS531"/>
    </row>
    <row r="532" spans="3:45" s="90" customFormat="1">
      <c r="C532" s="90" t="s">
        <v>5592</v>
      </c>
      <c r="D532" s="90" t="s">
        <v>154</v>
      </c>
      <c r="E532"/>
      <c r="F532" s="140"/>
      <c r="AI532"/>
      <c r="AJ532"/>
      <c r="AO532"/>
      <c r="AP532"/>
      <c r="AS532"/>
    </row>
    <row r="533" spans="3:45" s="90" customFormat="1">
      <c r="C533" s="90" t="s">
        <v>522</v>
      </c>
      <c r="D533" s="90" t="s">
        <v>154</v>
      </c>
      <c r="E533" s="155">
        <v>41426</v>
      </c>
      <c r="F533" s="140"/>
      <c r="AI533"/>
      <c r="AJ533"/>
      <c r="AO533"/>
      <c r="AP533"/>
      <c r="AS533"/>
    </row>
    <row r="534" spans="3:45" s="90" customFormat="1">
      <c r="C534" s="90" t="s">
        <v>3374</v>
      </c>
      <c r="D534" s="90" t="s">
        <v>154</v>
      </c>
      <c r="E534" s="155">
        <v>41512.374212962961</v>
      </c>
      <c r="F534" s="140"/>
      <c r="AI534"/>
      <c r="AJ534"/>
      <c r="AO534"/>
      <c r="AP534"/>
      <c r="AS534"/>
    </row>
    <row r="535" spans="3:45" s="90" customFormat="1">
      <c r="C535" s="90" t="s">
        <v>1518</v>
      </c>
      <c r="D535" s="90" t="s">
        <v>154</v>
      </c>
      <c r="E535" s="139">
        <v>41426</v>
      </c>
      <c r="F535" s="140"/>
      <c r="AI535"/>
      <c r="AJ535"/>
      <c r="AO535"/>
      <c r="AP535"/>
      <c r="AS535"/>
    </row>
    <row r="536" spans="3:45" s="90" customFormat="1">
      <c r="C536" s="90" t="s">
        <v>1521</v>
      </c>
      <c r="D536" s="90" t="s">
        <v>154</v>
      </c>
      <c r="E536"/>
      <c r="F536" s="140"/>
      <c r="AI536"/>
      <c r="AJ536"/>
      <c r="AO536"/>
      <c r="AP536"/>
      <c r="AS536"/>
    </row>
    <row r="537" spans="3:45" s="90" customFormat="1">
      <c r="C537" s="90" t="s">
        <v>2770</v>
      </c>
      <c r="D537" s="90" t="s">
        <v>154</v>
      </c>
      <c r="E537"/>
      <c r="F537" s="140"/>
      <c r="AI537"/>
      <c r="AJ537"/>
      <c r="AO537"/>
      <c r="AP537"/>
      <c r="AS537"/>
    </row>
    <row r="538" spans="3:45" s="90" customFormat="1">
      <c r="C538" s="90" t="s">
        <v>1522</v>
      </c>
      <c r="D538" s="90" t="s">
        <v>154</v>
      </c>
      <c r="E538"/>
      <c r="F538" s="140"/>
      <c r="AI538"/>
      <c r="AJ538"/>
      <c r="AO538"/>
      <c r="AP538"/>
      <c r="AS538"/>
    </row>
    <row r="539" spans="3:45" s="90" customFormat="1">
      <c r="C539" s="90" t="s">
        <v>2889</v>
      </c>
      <c r="D539" s="90" t="s">
        <v>154</v>
      </c>
      <c r="E539" s="139">
        <v>41426</v>
      </c>
      <c r="F539" s="140"/>
      <c r="AI539"/>
      <c r="AJ539"/>
      <c r="AO539"/>
      <c r="AP539"/>
      <c r="AS539"/>
    </row>
    <row r="540" spans="3:45" s="90" customFormat="1">
      <c r="C540" s="90" t="s">
        <v>1523</v>
      </c>
      <c r="D540" s="90" t="s">
        <v>154</v>
      </c>
      <c r="E540"/>
      <c r="F540" s="140"/>
      <c r="AI540"/>
      <c r="AJ540"/>
      <c r="AO540"/>
      <c r="AP540"/>
      <c r="AS540"/>
    </row>
    <row r="541" spans="3:45" s="90" customFormat="1">
      <c r="C541" s="90" t="s">
        <v>1531</v>
      </c>
      <c r="D541" s="90" t="s">
        <v>154</v>
      </c>
      <c r="E541" s="139">
        <v>41426</v>
      </c>
      <c r="F541" s="140"/>
      <c r="AI541"/>
      <c r="AJ541"/>
      <c r="AO541"/>
      <c r="AP541"/>
      <c r="AS541"/>
    </row>
    <row r="542" spans="3:45" s="90" customFormat="1">
      <c r="C542" s="90" t="s">
        <v>1532</v>
      </c>
      <c r="D542" s="90" t="s">
        <v>154</v>
      </c>
      <c r="E542" s="139">
        <v>41426</v>
      </c>
      <c r="F542" s="140"/>
      <c r="AI542"/>
      <c r="AJ542"/>
      <c r="AO542"/>
      <c r="AP542"/>
      <c r="AS542"/>
    </row>
    <row r="543" spans="3:45" s="90" customFormat="1">
      <c r="C543" s="90" t="s">
        <v>1135</v>
      </c>
      <c r="D543" s="90" t="s">
        <v>154</v>
      </c>
      <c r="E543" s="139">
        <v>41426</v>
      </c>
      <c r="F543" s="140"/>
      <c r="AI543"/>
      <c r="AJ543"/>
      <c r="AO543"/>
      <c r="AP543"/>
      <c r="AS543"/>
    </row>
    <row r="544" spans="3:45" s="90" customFormat="1">
      <c r="C544" s="90" t="s">
        <v>2035</v>
      </c>
      <c r="D544" s="90" t="s">
        <v>154</v>
      </c>
      <c r="E544" s="139">
        <v>41426</v>
      </c>
      <c r="F544" s="140"/>
      <c r="AI544"/>
      <c r="AJ544"/>
      <c r="AO544"/>
      <c r="AP544"/>
      <c r="AS544"/>
    </row>
    <row r="545" spans="3:45" s="90" customFormat="1">
      <c r="C545" s="90" t="s">
        <v>1538</v>
      </c>
      <c r="D545" s="90" t="s">
        <v>154</v>
      </c>
      <c r="E545" s="155">
        <v>41426</v>
      </c>
      <c r="F545" s="140"/>
      <c r="AI545"/>
      <c r="AJ545"/>
      <c r="AO545"/>
      <c r="AP545"/>
      <c r="AS545"/>
    </row>
    <row r="546" spans="3:45" s="90" customFormat="1">
      <c r="C546" s="90" t="s">
        <v>1540</v>
      </c>
      <c r="D546" s="90" t="s">
        <v>154</v>
      </c>
      <c r="E546"/>
      <c r="F546" s="140"/>
      <c r="AI546"/>
      <c r="AJ546"/>
      <c r="AO546"/>
      <c r="AP546"/>
      <c r="AS546"/>
    </row>
    <row r="547" spans="3:45" s="90" customFormat="1">
      <c r="C547" s="90" t="s">
        <v>1542</v>
      </c>
      <c r="D547" s="90" t="s">
        <v>154</v>
      </c>
      <c r="E547" s="155">
        <v>41426</v>
      </c>
      <c r="F547" s="140"/>
      <c r="AI547"/>
      <c r="AJ547"/>
      <c r="AO547"/>
      <c r="AP547"/>
      <c r="AS547"/>
    </row>
    <row r="548" spans="3:45" s="90" customFormat="1">
      <c r="C548" s="90" t="s">
        <v>1544</v>
      </c>
      <c r="D548" s="90" t="s">
        <v>154</v>
      </c>
      <c r="E548"/>
      <c r="F548" s="140"/>
      <c r="AI548"/>
      <c r="AJ548"/>
      <c r="AO548"/>
      <c r="AP548"/>
      <c r="AS548"/>
    </row>
    <row r="549" spans="3:45" s="90" customFormat="1">
      <c r="C549" s="90" t="s">
        <v>1552</v>
      </c>
      <c r="D549" s="90" t="s">
        <v>154</v>
      </c>
      <c r="E549" s="139">
        <v>41426</v>
      </c>
      <c r="F549" s="140"/>
      <c r="AI549"/>
      <c r="AJ549"/>
      <c r="AO549"/>
      <c r="AP549"/>
      <c r="AS549"/>
    </row>
    <row r="550" spans="3:45" s="90" customFormat="1">
      <c r="C550" s="90" t="s">
        <v>3161</v>
      </c>
      <c r="D550" s="90" t="s">
        <v>154</v>
      </c>
      <c r="E550"/>
      <c r="F550" s="140"/>
      <c r="AI550"/>
      <c r="AJ550"/>
      <c r="AO550"/>
      <c r="AP550"/>
      <c r="AS550"/>
    </row>
    <row r="551" spans="3:45" s="90" customFormat="1">
      <c r="C551" s="90" t="s">
        <v>1568</v>
      </c>
      <c r="D551" s="90" t="s">
        <v>154</v>
      </c>
      <c r="E551" s="139">
        <v>41426</v>
      </c>
      <c r="F551" s="140"/>
      <c r="AI551"/>
      <c r="AJ551"/>
      <c r="AO551"/>
      <c r="AP551"/>
      <c r="AS551"/>
    </row>
    <row r="552" spans="3:45" s="90" customFormat="1">
      <c r="C552" s="90" t="s">
        <v>5367</v>
      </c>
      <c r="D552" s="90" t="s">
        <v>154</v>
      </c>
      <c r="E552"/>
      <c r="F552" s="140"/>
      <c r="AI552"/>
      <c r="AJ552"/>
      <c r="AO552"/>
      <c r="AP552"/>
      <c r="AS552"/>
    </row>
    <row r="553" spans="3:45" s="90" customFormat="1">
      <c r="C553" s="90" t="s">
        <v>1570</v>
      </c>
      <c r="D553" s="90" t="s">
        <v>154</v>
      </c>
      <c r="E553" s="139">
        <v>41426</v>
      </c>
      <c r="F553" s="140"/>
      <c r="AI553"/>
      <c r="AJ553"/>
      <c r="AO553"/>
      <c r="AP553"/>
      <c r="AS553"/>
    </row>
    <row r="554" spans="3:45" s="90" customFormat="1">
      <c r="C554" s="90" t="s">
        <v>1571</v>
      </c>
      <c r="D554" s="90" t="s">
        <v>154</v>
      </c>
      <c r="E554" s="139">
        <v>41426</v>
      </c>
      <c r="F554" s="140"/>
      <c r="AI554"/>
      <c r="AJ554"/>
      <c r="AO554"/>
      <c r="AP554"/>
      <c r="AS554"/>
    </row>
    <row r="555" spans="3:45" s="90" customFormat="1">
      <c r="C555" s="90" t="s">
        <v>1587</v>
      </c>
      <c r="D555" s="90" t="s">
        <v>154</v>
      </c>
      <c r="E555" s="139">
        <v>41426</v>
      </c>
      <c r="F555" s="140"/>
      <c r="AI555"/>
      <c r="AJ555"/>
      <c r="AO555"/>
      <c r="AP555"/>
      <c r="AS555"/>
    </row>
    <row r="556" spans="3:45" s="90" customFormat="1">
      <c r="C556" s="90" t="s">
        <v>1588</v>
      </c>
      <c r="D556" s="90" t="s">
        <v>154</v>
      </c>
      <c r="E556" s="139">
        <v>41426</v>
      </c>
      <c r="F556" s="140"/>
      <c r="AI556"/>
      <c r="AJ556"/>
      <c r="AO556"/>
      <c r="AP556"/>
      <c r="AS556"/>
    </row>
    <row r="557" spans="3:45" s="90" customFormat="1">
      <c r="C557" s="90" t="s">
        <v>1595</v>
      </c>
      <c r="D557" s="90" t="s">
        <v>154</v>
      </c>
      <c r="E557" s="139">
        <v>41426</v>
      </c>
      <c r="F557" s="140"/>
      <c r="AI557"/>
      <c r="AJ557"/>
      <c r="AO557"/>
      <c r="AP557"/>
      <c r="AS557"/>
    </row>
    <row r="558" spans="3:45" s="90" customFormat="1">
      <c r="C558" s="90" t="s">
        <v>1597</v>
      </c>
      <c r="D558" s="90" t="s">
        <v>154</v>
      </c>
      <c r="E558"/>
      <c r="F558" s="140"/>
      <c r="AI558"/>
      <c r="AJ558"/>
      <c r="AO558"/>
      <c r="AP558"/>
      <c r="AS558"/>
    </row>
    <row r="559" spans="3:45" s="90" customFormat="1">
      <c r="C559" s="90" t="s">
        <v>1598</v>
      </c>
      <c r="D559" s="90" t="s">
        <v>154</v>
      </c>
      <c r="E559" s="139">
        <v>41426</v>
      </c>
      <c r="F559" s="140"/>
      <c r="AI559"/>
      <c r="AJ559"/>
      <c r="AO559"/>
      <c r="AP559"/>
      <c r="AS559"/>
    </row>
    <row r="560" spans="3:45" s="90" customFormat="1">
      <c r="C560" s="90" t="s">
        <v>1602</v>
      </c>
      <c r="D560" s="90" t="s">
        <v>154</v>
      </c>
      <c r="E560" s="139">
        <v>41426</v>
      </c>
      <c r="F560" s="140"/>
      <c r="AI560"/>
      <c r="AJ560"/>
      <c r="AO560"/>
      <c r="AP560"/>
      <c r="AS560"/>
    </row>
    <row r="561" spans="3:45" s="90" customFormat="1">
      <c r="C561" s="90" t="s">
        <v>1603</v>
      </c>
      <c r="D561" s="90" t="s">
        <v>154</v>
      </c>
      <c r="E561"/>
      <c r="F561" s="140"/>
      <c r="AI561"/>
      <c r="AJ561"/>
      <c r="AO561"/>
      <c r="AP561"/>
      <c r="AS561"/>
    </row>
    <row r="562" spans="3:45" s="90" customFormat="1">
      <c r="C562" s="90" t="s">
        <v>177</v>
      </c>
      <c r="D562" s="90" t="s">
        <v>154</v>
      </c>
      <c r="E562" s="139">
        <v>41426</v>
      </c>
      <c r="F562" s="140"/>
      <c r="AI562"/>
      <c r="AJ562"/>
      <c r="AO562"/>
      <c r="AP562"/>
      <c r="AS562"/>
    </row>
    <row r="563" spans="3:45" s="90" customFormat="1">
      <c r="C563" s="90" t="s">
        <v>506</v>
      </c>
      <c r="D563" s="90" t="s">
        <v>154</v>
      </c>
      <c r="E563"/>
      <c r="F563" s="140"/>
      <c r="AI563"/>
      <c r="AJ563"/>
      <c r="AO563"/>
      <c r="AP563"/>
      <c r="AS563"/>
    </row>
    <row r="564" spans="3:45" s="90" customFormat="1">
      <c r="C564" s="90" t="s">
        <v>1609</v>
      </c>
      <c r="D564" s="90" t="s">
        <v>154</v>
      </c>
      <c r="E564" s="139">
        <v>41426</v>
      </c>
      <c r="F564" s="140"/>
      <c r="AI564"/>
      <c r="AJ564"/>
      <c r="AO564"/>
      <c r="AP564"/>
      <c r="AS564"/>
    </row>
    <row r="565" spans="3:45" s="90" customFormat="1">
      <c r="C565" s="90" t="s">
        <v>1610</v>
      </c>
      <c r="D565" s="90" t="s">
        <v>154</v>
      </c>
      <c r="E565" s="139">
        <v>41426</v>
      </c>
      <c r="F565" s="140"/>
      <c r="AI565"/>
      <c r="AJ565"/>
      <c r="AO565"/>
      <c r="AP565"/>
      <c r="AS565"/>
    </row>
    <row r="566" spans="3:45" s="90" customFormat="1">
      <c r="C566" s="90" t="s">
        <v>3162</v>
      </c>
      <c r="D566" s="90" t="s">
        <v>154</v>
      </c>
      <c r="E566"/>
      <c r="F566" s="140"/>
      <c r="AI566"/>
      <c r="AJ566"/>
      <c r="AO566"/>
      <c r="AP566"/>
      <c r="AS566"/>
    </row>
    <row r="567" spans="3:45" s="90" customFormat="1">
      <c r="C567" s="90" t="s">
        <v>1613</v>
      </c>
      <c r="D567" s="90" t="s">
        <v>154</v>
      </c>
      <c r="E567"/>
      <c r="F567" s="140"/>
      <c r="AI567"/>
      <c r="AJ567"/>
      <c r="AO567"/>
      <c r="AP567"/>
      <c r="AS567"/>
    </row>
    <row r="568" spans="3:45" s="90" customFormat="1">
      <c r="C568" s="90" t="s">
        <v>3444</v>
      </c>
      <c r="D568" s="90" t="s">
        <v>154</v>
      </c>
      <c r="E568" s="155">
        <v>41554.876712962963</v>
      </c>
      <c r="F568" s="140"/>
      <c r="AI568"/>
      <c r="AJ568"/>
      <c r="AO568"/>
      <c r="AP568"/>
      <c r="AS568"/>
    </row>
    <row r="569" spans="3:45" s="90" customFormat="1">
      <c r="C569" s="90" t="s">
        <v>1614</v>
      </c>
      <c r="D569" s="90" t="s">
        <v>154</v>
      </c>
      <c r="E569" s="139">
        <v>41426</v>
      </c>
      <c r="F569" s="140"/>
      <c r="AI569"/>
      <c r="AJ569"/>
      <c r="AO569"/>
      <c r="AP569"/>
      <c r="AS569"/>
    </row>
    <row r="570" spans="3:45" s="90" customFormat="1">
      <c r="C570" s="90" t="s">
        <v>1615</v>
      </c>
      <c r="D570" s="90" t="s">
        <v>154</v>
      </c>
      <c r="E570"/>
      <c r="F570" s="140"/>
      <c r="AI570"/>
      <c r="AJ570"/>
      <c r="AO570"/>
      <c r="AP570"/>
      <c r="AS570"/>
    </row>
    <row r="571" spans="3:45" s="90" customFormat="1">
      <c r="C571" s="90" t="s">
        <v>2725</v>
      </c>
      <c r="D571" s="90" t="s">
        <v>154</v>
      </c>
      <c r="E571" s="155">
        <v>41426</v>
      </c>
      <c r="F571" s="140"/>
      <c r="AI571"/>
      <c r="AJ571"/>
      <c r="AO571"/>
      <c r="AP571"/>
      <c r="AS571"/>
    </row>
    <row r="572" spans="3:45" s="90" customFormat="1">
      <c r="C572" s="90" t="s">
        <v>1616</v>
      </c>
      <c r="D572" s="90" t="s">
        <v>154</v>
      </c>
      <c r="E572" s="139">
        <v>41426</v>
      </c>
      <c r="F572" s="140"/>
      <c r="AI572"/>
      <c r="AJ572"/>
      <c r="AO572"/>
      <c r="AP572"/>
      <c r="AS572"/>
    </row>
    <row r="573" spans="3:45" s="90" customFormat="1">
      <c r="C573" s="90" t="s">
        <v>1617</v>
      </c>
      <c r="D573" s="90" t="s">
        <v>154</v>
      </c>
      <c r="E573" s="139">
        <v>41426</v>
      </c>
      <c r="F573" s="140"/>
      <c r="AI573"/>
      <c r="AJ573"/>
      <c r="AO573"/>
      <c r="AP573"/>
      <c r="AS573"/>
    </row>
    <row r="574" spans="3:45" s="90" customFormat="1">
      <c r="C574" s="90" t="s">
        <v>1618</v>
      </c>
      <c r="D574" s="90" t="s">
        <v>154</v>
      </c>
      <c r="E574"/>
      <c r="F574" s="140"/>
      <c r="AI574"/>
      <c r="AJ574"/>
      <c r="AO574"/>
      <c r="AP574"/>
      <c r="AS574"/>
    </row>
    <row r="575" spans="3:45" s="90" customFormat="1">
      <c r="C575" s="90" t="s">
        <v>1619</v>
      </c>
      <c r="D575" s="90" t="s">
        <v>154</v>
      </c>
      <c r="E575"/>
      <c r="F575" s="140"/>
      <c r="AI575"/>
      <c r="AJ575"/>
      <c r="AO575"/>
      <c r="AP575"/>
      <c r="AS575"/>
    </row>
    <row r="576" spans="3:45" s="90" customFormat="1">
      <c r="C576" s="90" t="s">
        <v>1620</v>
      </c>
      <c r="D576" s="90" t="s">
        <v>154</v>
      </c>
      <c r="E576" s="155">
        <v>41426</v>
      </c>
      <c r="F576" s="140"/>
      <c r="AI576"/>
      <c r="AJ576"/>
      <c r="AO576"/>
      <c r="AP576"/>
      <c r="AS576"/>
    </row>
    <row r="577" spans="3:45" s="90" customFormat="1">
      <c r="C577" s="90" t="s">
        <v>1623</v>
      </c>
      <c r="D577" s="90" t="s">
        <v>154</v>
      </c>
      <c r="E577" s="155">
        <v>41426</v>
      </c>
      <c r="F577" s="140"/>
      <c r="AI577"/>
      <c r="AJ577"/>
      <c r="AO577"/>
      <c r="AP577"/>
      <c r="AS577"/>
    </row>
    <row r="578" spans="3:45" s="90" customFormat="1">
      <c r="C578" s="90" t="s">
        <v>2720</v>
      </c>
      <c r="D578" s="90" t="s">
        <v>154</v>
      </c>
      <c r="E578" s="139">
        <v>41426</v>
      </c>
      <c r="F578" s="140"/>
      <c r="AI578"/>
      <c r="AJ578"/>
      <c r="AO578"/>
      <c r="AP578"/>
      <c r="AS578"/>
    </row>
    <row r="579" spans="3:45" s="90" customFormat="1">
      <c r="C579" s="90" t="s">
        <v>1624</v>
      </c>
      <c r="D579" s="90" t="s">
        <v>154</v>
      </c>
      <c r="E579" s="155">
        <v>41426</v>
      </c>
      <c r="F579" s="140"/>
      <c r="AI579"/>
      <c r="AJ579"/>
      <c r="AO579"/>
      <c r="AP579"/>
      <c r="AS579"/>
    </row>
    <row r="580" spans="3:45" s="90" customFormat="1">
      <c r="C580" s="90" t="s">
        <v>1625</v>
      </c>
      <c r="D580" s="90" t="s">
        <v>154</v>
      </c>
      <c r="E580" s="139">
        <v>41426</v>
      </c>
      <c r="F580" s="140"/>
      <c r="AI580"/>
      <c r="AJ580"/>
      <c r="AO580"/>
      <c r="AP580"/>
      <c r="AS580"/>
    </row>
    <row r="581" spans="3:45" s="90" customFormat="1">
      <c r="C581" s="90" t="s">
        <v>1628</v>
      </c>
      <c r="D581" s="90" t="s">
        <v>154</v>
      </c>
      <c r="E581" s="139">
        <v>41426</v>
      </c>
      <c r="F581" s="140"/>
      <c r="AI581"/>
      <c r="AJ581"/>
      <c r="AO581"/>
      <c r="AP581"/>
      <c r="AS581"/>
    </row>
    <row r="582" spans="3:45" s="90" customFormat="1">
      <c r="C582" s="90" t="s">
        <v>1629</v>
      </c>
      <c r="D582" s="90" t="s">
        <v>154</v>
      </c>
      <c r="E582" s="155">
        <v>41426</v>
      </c>
      <c r="F582" s="140"/>
      <c r="AI582"/>
      <c r="AJ582"/>
      <c r="AO582"/>
      <c r="AP582"/>
      <c r="AS582"/>
    </row>
    <row r="583" spans="3:45" s="90" customFormat="1">
      <c r="C583" s="90" t="s">
        <v>3520</v>
      </c>
      <c r="D583" s="90" t="s">
        <v>154</v>
      </c>
      <c r="E583" s="155">
        <v>41570.210763888892</v>
      </c>
      <c r="F583" s="140"/>
      <c r="AI583"/>
      <c r="AJ583"/>
      <c r="AO583"/>
      <c r="AP583"/>
      <c r="AS583"/>
    </row>
    <row r="584" spans="3:45" s="90" customFormat="1">
      <c r="C584" s="90" t="s">
        <v>5675</v>
      </c>
      <c r="D584" s="90" t="s">
        <v>154</v>
      </c>
      <c r="E584"/>
      <c r="F584" s="140"/>
      <c r="AI584"/>
      <c r="AJ584"/>
      <c r="AO584"/>
      <c r="AP584"/>
      <c r="AS584"/>
    </row>
    <row r="585" spans="3:45" s="90" customFormat="1">
      <c r="C585" s="90" t="s">
        <v>5676</v>
      </c>
      <c r="D585" s="90" t="s">
        <v>154</v>
      </c>
      <c r="E585"/>
      <c r="F585" s="140"/>
      <c r="AI585"/>
      <c r="AJ585"/>
      <c r="AO585"/>
      <c r="AP585"/>
      <c r="AS585"/>
    </row>
    <row r="586" spans="3:45" s="90" customFormat="1">
      <c r="C586" s="90" t="s">
        <v>1652</v>
      </c>
      <c r="D586" s="90" t="s">
        <v>154</v>
      </c>
      <c r="E586" s="139">
        <v>41426</v>
      </c>
      <c r="F586" s="140"/>
      <c r="AI586"/>
      <c r="AJ586"/>
      <c r="AO586"/>
      <c r="AP586"/>
      <c r="AS586"/>
    </row>
    <row r="587" spans="3:45" s="90" customFormat="1">
      <c r="C587" s="90" t="s">
        <v>1655</v>
      </c>
      <c r="D587" s="90" t="s">
        <v>154</v>
      </c>
      <c r="E587" s="139">
        <v>41426</v>
      </c>
      <c r="F587" s="140"/>
      <c r="AI587"/>
      <c r="AJ587"/>
      <c r="AO587"/>
      <c r="AP587"/>
      <c r="AS587"/>
    </row>
    <row r="588" spans="3:45" s="90" customFormat="1">
      <c r="C588" s="90" t="s">
        <v>1656</v>
      </c>
      <c r="D588" s="90" t="s">
        <v>154</v>
      </c>
      <c r="E588" s="139">
        <v>41426</v>
      </c>
      <c r="F588" s="140"/>
      <c r="AI588"/>
      <c r="AJ588"/>
      <c r="AO588"/>
      <c r="AP588"/>
      <c r="AS588"/>
    </row>
    <row r="589" spans="3:45" s="90" customFormat="1">
      <c r="C589" s="90" t="s">
        <v>1657</v>
      </c>
      <c r="D589" s="90" t="s">
        <v>154</v>
      </c>
      <c r="E589" s="139">
        <v>41426</v>
      </c>
      <c r="F589" s="140"/>
      <c r="AI589"/>
      <c r="AJ589"/>
      <c r="AO589"/>
      <c r="AP589"/>
      <c r="AS589"/>
    </row>
    <row r="590" spans="3:45" s="90" customFormat="1">
      <c r="C590" s="90" t="s">
        <v>1658</v>
      </c>
      <c r="D590" s="90" t="s">
        <v>154</v>
      </c>
      <c r="E590" s="139">
        <v>41426</v>
      </c>
      <c r="F590" s="140"/>
      <c r="AI590"/>
      <c r="AJ590"/>
      <c r="AO590"/>
      <c r="AP590"/>
      <c r="AS590"/>
    </row>
    <row r="591" spans="3:45" s="90" customFormat="1">
      <c r="C591" s="90" t="s">
        <v>1659</v>
      </c>
      <c r="D591" s="90" t="s">
        <v>154</v>
      </c>
      <c r="E591" s="155">
        <v>41426</v>
      </c>
      <c r="F591" s="140"/>
      <c r="AI591"/>
      <c r="AJ591"/>
      <c r="AO591"/>
      <c r="AP591"/>
      <c r="AS591"/>
    </row>
    <row r="592" spans="3:45" s="90" customFormat="1">
      <c r="C592" s="90" t="s">
        <v>1660</v>
      </c>
      <c r="D592" s="90" t="s">
        <v>154</v>
      </c>
      <c r="E592" s="139">
        <v>41426</v>
      </c>
      <c r="F592" s="140"/>
      <c r="AI592"/>
      <c r="AJ592"/>
      <c r="AO592"/>
      <c r="AP592"/>
      <c r="AS592"/>
    </row>
    <row r="593" spans="3:45" s="90" customFormat="1">
      <c r="C593" s="90" t="s">
        <v>1663</v>
      </c>
      <c r="D593" s="90" t="s">
        <v>154</v>
      </c>
      <c r="E593" s="139">
        <v>41426</v>
      </c>
      <c r="F593" s="140"/>
      <c r="AI593"/>
      <c r="AJ593"/>
      <c r="AO593"/>
      <c r="AP593"/>
      <c r="AS593"/>
    </row>
    <row r="594" spans="3:45" s="90" customFormat="1">
      <c r="C594" s="90" t="s">
        <v>1669</v>
      </c>
      <c r="D594" s="90" t="s">
        <v>154</v>
      </c>
      <c r="E594" s="155">
        <v>41426</v>
      </c>
      <c r="F594" s="140"/>
      <c r="AI594"/>
      <c r="AJ594"/>
      <c r="AO594"/>
      <c r="AP594"/>
      <c r="AS594"/>
    </row>
    <row r="595" spans="3:45" s="90" customFormat="1">
      <c r="C595" s="90" t="s">
        <v>1674</v>
      </c>
      <c r="D595" s="90" t="s">
        <v>154</v>
      </c>
      <c r="E595" s="139">
        <v>41426</v>
      </c>
      <c r="F595" s="140"/>
      <c r="AI595"/>
      <c r="AJ595"/>
      <c r="AO595"/>
      <c r="AP595"/>
      <c r="AS595"/>
    </row>
    <row r="596" spans="3:45" s="90" customFormat="1">
      <c r="C596" s="90" t="s">
        <v>1687</v>
      </c>
      <c r="D596" s="90" t="s">
        <v>154</v>
      </c>
      <c r="E596" s="139">
        <v>41426</v>
      </c>
      <c r="F596" s="140"/>
      <c r="AI596"/>
      <c r="AJ596"/>
      <c r="AO596"/>
      <c r="AP596"/>
      <c r="AS596"/>
    </row>
    <row r="597" spans="3:45" s="90" customFormat="1">
      <c r="C597" s="90" t="s">
        <v>1699</v>
      </c>
      <c r="D597" s="90" t="s">
        <v>154</v>
      </c>
      <c r="E597" s="139">
        <v>41426</v>
      </c>
      <c r="F597" s="140"/>
      <c r="AI597"/>
      <c r="AJ597"/>
      <c r="AO597"/>
      <c r="AP597"/>
      <c r="AS597"/>
    </row>
    <row r="598" spans="3:45" s="90" customFormat="1">
      <c r="C598" s="90" t="s">
        <v>1701</v>
      </c>
      <c r="D598" s="90" t="s">
        <v>154</v>
      </c>
      <c r="E598" s="139">
        <v>41426</v>
      </c>
      <c r="F598" s="140"/>
      <c r="AI598"/>
      <c r="AJ598"/>
      <c r="AO598"/>
      <c r="AP598"/>
      <c r="AS598"/>
    </row>
    <row r="599" spans="3:45" s="90" customFormat="1">
      <c r="C599" s="90" t="s">
        <v>1702</v>
      </c>
      <c r="D599" s="90" t="s">
        <v>154</v>
      </c>
      <c r="E599" s="139">
        <v>41426</v>
      </c>
      <c r="F599" s="140"/>
      <c r="AI599"/>
      <c r="AJ599"/>
      <c r="AO599"/>
      <c r="AP599"/>
      <c r="AS599"/>
    </row>
    <row r="600" spans="3:45" s="90" customFormat="1">
      <c r="C600" s="90" t="s">
        <v>3849</v>
      </c>
      <c r="D600" s="90" t="s">
        <v>154</v>
      </c>
      <c r="E600" s="155">
        <v>42646.316921296297</v>
      </c>
      <c r="F600" s="140"/>
      <c r="AI600"/>
      <c r="AJ600"/>
      <c r="AO600"/>
      <c r="AP600"/>
      <c r="AS600"/>
    </row>
    <row r="601" spans="3:45" s="90" customFormat="1">
      <c r="C601" s="90" t="s">
        <v>2504</v>
      </c>
      <c r="D601" s="90" t="s">
        <v>154</v>
      </c>
      <c r="E601" s="139">
        <v>41426</v>
      </c>
      <c r="F601" s="140"/>
      <c r="AI601"/>
      <c r="AJ601"/>
      <c r="AO601"/>
      <c r="AP601"/>
      <c r="AS601"/>
    </row>
    <row r="602" spans="3:45" s="90" customFormat="1">
      <c r="C602" s="90" t="s">
        <v>2084</v>
      </c>
      <c r="D602" s="90" t="s">
        <v>154</v>
      </c>
      <c r="E602" s="139">
        <v>41426</v>
      </c>
      <c r="F602" s="140"/>
      <c r="AI602"/>
      <c r="AJ602"/>
      <c r="AO602"/>
      <c r="AP602"/>
      <c r="AS602"/>
    </row>
    <row r="603" spans="3:45" s="90" customFormat="1">
      <c r="C603" s="90" t="s">
        <v>1713</v>
      </c>
      <c r="D603" s="90" t="s">
        <v>154</v>
      </c>
      <c r="E603" s="155">
        <v>41426</v>
      </c>
      <c r="F603" s="140"/>
      <c r="AI603"/>
      <c r="AJ603"/>
      <c r="AO603"/>
      <c r="AP603"/>
      <c r="AS603"/>
    </row>
    <row r="604" spans="3:45" s="90" customFormat="1">
      <c r="C604" s="90" t="s">
        <v>1715</v>
      </c>
      <c r="D604" s="90" t="s">
        <v>154</v>
      </c>
      <c r="E604" s="139">
        <v>41426</v>
      </c>
      <c r="F604" s="140"/>
      <c r="AI604"/>
      <c r="AJ604"/>
      <c r="AO604"/>
      <c r="AP604"/>
      <c r="AS604"/>
    </row>
    <row r="605" spans="3:45" s="90" customFormat="1">
      <c r="C605" s="90" t="s">
        <v>1717</v>
      </c>
      <c r="D605" s="90" t="s">
        <v>154</v>
      </c>
      <c r="E605" s="139">
        <v>41426</v>
      </c>
      <c r="F605" s="140"/>
      <c r="AI605"/>
      <c r="AJ605"/>
      <c r="AO605"/>
      <c r="AP605"/>
      <c r="AS605"/>
    </row>
    <row r="606" spans="3:45" s="90" customFormat="1">
      <c r="C606" s="90" t="s">
        <v>1720</v>
      </c>
      <c r="D606" s="90" t="s">
        <v>154</v>
      </c>
      <c r="E606" s="139">
        <v>41426</v>
      </c>
      <c r="F606" s="140"/>
      <c r="AI606"/>
      <c r="AJ606"/>
      <c r="AO606"/>
      <c r="AP606"/>
      <c r="AS606"/>
    </row>
    <row r="607" spans="3:45" s="90" customFormat="1">
      <c r="C607" s="90" t="s">
        <v>2895</v>
      </c>
      <c r="D607" s="90" t="s">
        <v>154</v>
      </c>
      <c r="E607" s="139">
        <v>41426</v>
      </c>
      <c r="F607" s="140"/>
      <c r="AI607"/>
      <c r="AJ607"/>
      <c r="AO607"/>
      <c r="AP607"/>
      <c r="AS607"/>
    </row>
    <row r="608" spans="3:45" s="90" customFormat="1">
      <c r="C608" s="90" t="s">
        <v>1724</v>
      </c>
      <c r="D608" s="90" t="s">
        <v>154</v>
      </c>
      <c r="E608" s="139">
        <v>41426</v>
      </c>
      <c r="F608" s="140"/>
      <c r="AI608"/>
      <c r="AJ608"/>
      <c r="AO608"/>
      <c r="AP608"/>
      <c r="AS608"/>
    </row>
    <row r="609" spans="3:45" s="90" customFormat="1">
      <c r="C609" s="90" t="s">
        <v>1726</v>
      </c>
      <c r="D609" s="90" t="s">
        <v>154</v>
      </c>
      <c r="E609"/>
      <c r="F609" s="140"/>
      <c r="AI609"/>
      <c r="AJ609"/>
      <c r="AO609"/>
      <c r="AP609"/>
      <c r="AS609"/>
    </row>
    <row r="610" spans="3:45" s="90" customFormat="1">
      <c r="C610" s="90" t="s">
        <v>1728</v>
      </c>
      <c r="D610" s="90" t="s">
        <v>154</v>
      </c>
      <c r="E610" s="139">
        <v>41426</v>
      </c>
      <c r="F610" s="140"/>
      <c r="AI610"/>
      <c r="AJ610"/>
      <c r="AO610"/>
      <c r="AP610"/>
      <c r="AS610"/>
    </row>
    <row r="611" spans="3:45" s="90" customFormat="1">
      <c r="C611" s="90" t="s">
        <v>1742</v>
      </c>
      <c r="D611" s="90" t="s">
        <v>154</v>
      </c>
      <c r="E611" s="139">
        <v>41426</v>
      </c>
      <c r="F611" s="140"/>
      <c r="AI611"/>
      <c r="AJ611"/>
      <c r="AO611"/>
      <c r="AP611"/>
      <c r="AS611"/>
    </row>
    <row r="612" spans="3:45" s="90" customFormat="1">
      <c r="C612" s="90" t="s">
        <v>2083</v>
      </c>
      <c r="D612" s="90" t="s">
        <v>154</v>
      </c>
      <c r="E612" s="155">
        <v>41426</v>
      </c>
      <c r="F612" s="140"/>
      <c r="AI612"/>
      <c r="AJ612"/>
      <c r="AO612"/>
      <c r="AP612"/>
      <c r="AS612"/>
    </row>
    <row r="613" spans="3:45" s="90" customFormat="1">
      <c r="C613" s="90" t="s">
        <v>1751</v>
      </c>
      <c r="D613" s="90" t="s">
        <v>154</v>
      </c>
      <c r="E613" s="139">
        <v>41426</v>
      </c>
      <c r="F613" s="140"/>
      <c r="AI613"/>
      <c r="AJ613"/>
      <c r="AO613"/>
      <c r="AP613"/>
      <c r="AS613"/>
    </row>
    <row r="614" spans="3:45" s="90" customFormat="1">
      <c r="C614" s="90" t="s">
        <v>1752</v>
      </c>
      <c r="D614" s="90" t="s">
        <v>154</v>
      </c>
      <c r="E614" s="139">
        <v>41426</v>
      </c>
      <c r="F614" s="140"/>
      <c r="AI614"/>
      <c r="AJ614"/>
      <c r="AO614"/>
      <c r="AP614"/>
      <c r="AS614"/>
    </row>
    <row r="615" spans="3:45" s="90" customFormat="1">
      <c r="C615" s="90" t="s">
        <v>1760</v>
      </c>
      <c r="D615" s="90" t="s">
        <v>154</v>
      </c>
      <c r="E615" s="139">
        <v>41426</v>
      </c>
      <c r="F615" s="140"/>
      <c r="AI615"/>
      <c r="AJ615"/>
      <c r="AO615"/>
      <c r="AP615"/>
      <c r="AS615"/>
    </row>
    <row r="616" spans="3:45" s="90" customFormat="1">
      <c r="C616" s="90" t="s">
        <v>1765</v>
      </c>
      <c r="D616" s="90" t="s">
        <v>154</v>
      </c>
      <c r="E616" s="139">
        <v>41426</v>
      </c>
      <c r="F616" s="140"/>
      <c r="AI616"/>
      <c r="AJ616"/>
      <c r="AO616"/>
      <c r="AP616"/>
      <c r="AS616"/>
    </row>
    <row r="617" spans="3:45" s="90" customFormat="1">
      <c r="C617" s="90" t="s">
        <v>3601</v>
      </c>
      <c r="D617" s="90" t="s">
        <v>154</v>
      </c>
      <c r="E617"/>
      <c r="F617" s="140"/>
      <c r="AI617"/>
      <c r="AJ617"/>
      <c r="AO617"/>
      <c r="AP617"/>
      <c r="AS617"/>
    </row>
    <row r="618" spans="3:45" s="90" customFormat="1">
      <c r="C618" s="90" t="s">
        <v>1771</v>
      </c>
      <c r="D618" s="90" t="s">
        <v>154</v>
      </c>
      <c r="E618" s="139">
        <v>41506.731747685182</v>
      </c>
      <c r="F618" s="140"/>
      <c r="AI618"/>
      <c r="AJ618"/>
      <c r="AO618"/>
      <c r="AP618"/>
      <c r="AS618"/>
    </row>
    <row r="619" spans="3:45" s="90" customFormat="1">
      <c r="C619" s="90" t="s">
        <v>3557</v>
      </c>
      <c r="D619" s="90" t="s">
        <v>154</v>
      </c>
      <c r="E619"/>
      <c r="F619" s="140"/>
      <c r="AI619"/>
      <c r="AJ619"/>
      <c r="AO619"/>
      <c r="AP619"/>
      <c r="AS619"/>
    </row>
    <row r="620" spans="3:45" s="90" customFormat="1">
      <c r="C620" s="90" t="s">
        <v>5374</v>
      </c>
      <c r="D620" s="90" t="s">
        <v>154</v>
      </c>
      <c r="E620"/>
      <c r="F620" s="140"/>
      <c r="AI620"/>
      <c r="AJ620"/>
      <c r="AO620"/>
      <c r="AP620"/>
      <c r="AS620"/>
    </row>
    <row r="621" spans="3:45" s="90" customFormat="1">
      <c r="C621" s="90" t="s">
        <v>1781</v>
      </c>
      <c r="D621" s="90" t="s">
        <v>154</v>
      </c>
      <c r="E621" s="139">
        <v>41426</v>
      </c>
      <c r="F621" s="140"/>
      <c r="AI621"/>
      <c r="AJ621"/>
      <c r="AO621"/>
      <c r="AP621"/>
      <c r="AS621"/>
    </row>
    <row r="622" spans="3:45" s="90" customFormat="1">
      <c r="C622" s="90" t="s">
        <v>1783</v>
      </c>
      <c r="D622" s="90" t="s">
        <v>154</v>
      </c>
      <c r="E622" s="139">
        <v>41426</v>
      </c>
      <c r="F622" s="140"/>
      <c r="AI622"/>
      <c r="AJ622"/>
      <c r="AO622"/>
      <c r="AP622"/>
      <c r="AS622"/>
    </row>
    <row r="623" spans="3:45" s="90" customFormat="1">
      <c r="C623" s="90" t="s">
        <v>1786</v>
      </c>
      <c r="D623" s="90" t="s">
        <v>154</v>
      </c>
      <c r="E623" s="139">
        <v>41426</v>
      </c>
      <c r="F623" s="140"/>
      <c r="AI623"/>
      <c r="AJ623"/>
      <c r="AO623"/>
      <c r="AP623"/>
      <c r="AS623"/>
    </row>
    <row r="624" spans="3:45" s="90" customFormat="1">
      <c r="C624" s="90" t="s">
        <v>1804</v>
      </c>
      <c r="D624" s="90" t="s">
        <v>154</v>
      </c>
      <c r="E624" s="139">
        <v>41426</v>
      </c>
      <c r="F624" s="140"/>
      <c r="AI624"/>
      <c r="AJ624"/>
      <c r="AO624"/>
      <c r="AP624"/>
      <c r="AS624"/>
    </row>
    <row r="625" spans="3:45" s="90" customFormat="1">
      <c r="C625" s="90" t="s">
        <v>2069</v>
      </c>
      <c r="D625" s="90" t="s">
        <v>154</v>
      </c>
      <c r="E625" s="155">
        <v>41426</v>
      </c>
      <c r="F625" s="140"/>
      <c r="AI625"/>
      <c r="AJ625"/>
      <c r="AO625"/>
      <c r="AP625"/>
      <c r="AS625"/>
    </row>
    <row r="626" spans="3:45" s="90" customFormat="1">
      <c r="C626" s="90" t="s">
        <v>1816</v>
      </c>
      <c r="D626" s="90" t="s">
        <v>154</v>
      </c>
      <c r="E626" s="139">
        <v>41426</v>
      </c>
      <c r="F626" s="140"/>
      <c r="AI626"/>
      <c r="AJ626"/>
      <c r="AO626"/>
      <c r="AP626"/>
      <c r="AS626"/>
    </row>
    <row r="627" spans="3:45" s="90" customFormat="1">
      <c r="C627" s="90" t="s">
        <v>1817</v>
      </c>
      <c r="D627" s="90" t="s">
        <v>154</v>
      </c>
      <c r="E627" s="139">
        <v>41426</v>
      </c>
      <c r="F627" s="140"/>
      <c r="AI627"/>
      <c r="AJ627"/>
      <c r="AO627"/>
      <c r="AP627"/>
      <c r="AS627"/>
    </row>
    <row r="628" spans="3:45" s="90" customFormat="1">
      <c r="C628" s="90" t="s">
        <v>2051</v>
      </c>
      <c r="D628" s="90" t="s">
        <v>154</v>
      </c>
      <c r="E628" s="139">
        <v>41426</v>
      </c>
      <c r="F628" s="140"/>
      <c r="AI628"/>
      <c r="AJ628"/>
      <c r="AO628"/>
      <c r="AP628"/>
      <c r="AS628"/>
    </row>
    <row r="629" spans="3:45" s="90" customFormat="1">
      <c r="C629" s="90" t="s">
        <v>1824</v>
      </c>
      <c r="D629" s="90" t="s">
        <v>154</v>
      </c>
      <c r="E629" s="139">
        <v>41426</v>
      </c>
      <c r="F629" s="140"/>
      <c r="AI629"/>
      <c r="AJ629"/>
      <c r="AO629"/>
      <c r="AP629"/>
      <c r="AS629"/>
    </row>
    <row r="630" spans="3:45" s="90" customFormat="1">
      <c r="C630" s="90" t="s">
        <v>3454</v>
      </c>
      <c r="D630" s="90" t="s">
        <v>154</v>
      </c>
      <c r="E630" s="155">
        <v>41554.87709490741</v>
      </c>
      <c r="F630" s="140"/>
      <c r="AI630"/>
      <c r="AJ630"/>
      <c r="AO630"/>
      <c r="AP630"/>
      <c r="AS630"/>
    </row>
    <row r="631" spans="3:45" s="90" customFormat="1">
      <c r="C631" s="90" t="s">
        <v>3692</v>
      </c>
      <c r="D631" s="90" t="s">
        <v>154</v>
      </c>
      <c r="E631"/>
      <c r="F631" s="140"/>
      <c r="AI631"/>
      <c r="AJ631"/>
      <c r="AO631"/>
      <c r="AP631"/>
      <c r="AS631"/>
    </row>
    <row r="632" spans="3:45" s="90" customFormat="1">
      <c r="C632" s="90" t="s">
        <v>3300</v>
      </c>
      <c r="D632" s="90" t="s">
        <v>154</v>
      </c>
      <c r="E632"/>
      <c r="F632" s="140"/>
      <c r="AI632"/>
      <c r="AJ632"/>
      <c r="AO632"/>
      <c r="AP632"/>
      <c r="AS632"/>
    </row>
    <row r="633" spans="3:45" s="90" customFormat="1">
      <c r="C633" s="90" t="s">
        <v>1842</v>
      </c>
      <c r="D633" s="90" t="s">
        <v>154</v>
      </c>
      <c r="E633" s="139">
        <v>41426</v>
      </c>
      <c r="F633" s="140"/>
      <c r="AI633"/>
      <c r="AJ633"/>
      <c r="AO633"/>
      <c r="AP633"/>
      <c r="AS633"/>
    </row>
    <row r="634" spans="3:45" s="90" customFormat="1">
      <c r="C634" s="90" t="s">
        <v>1843</v>
      </c>
      <c r="D634" s="90" t="s">
        <v>154</v>
      </c>
      <c r="E634"/>
      <c r="F634" s="140"/>
      <c r="AI634"/>
      <c r="AJ634"/>
      <c r="AO634"/>
      <c r="AP634"/>
      <c r="AS634"/>
    </row>
    <row r="635" spans="3:45" s="90" customFormat="1">
      <c r="C635" s="90" t="s">
        <v>1845</v>
      </c>
      <c r="D635" s="90" t="s">
        <v>154</v>
      </c>
      <c r="E635"/>
      <c r="F635" s="140"/>
      <c r="AI635"/>
      <c r="AJ635"/>
      <c r="AO635"/>
      <c r="AP635"/>
      <c r="AS635"/>
    </row>
    <row r="636" spans="3:45" s="90" customFormat="1">
      <c r="C636" s="90" t="s">
        <v>3627</v>
      </c>
      <c r="D636" s="90" t="s">
        <v>154</v>
      </c>
      <c r="E636"/>
      <c r="F636" s="140"/>
      <c r="AI636"/>
      <c r="AJ636"/>
      <c r="AO636"/>
      <c r="AP636"/>
      <c r="AS636"/>
    </row>
    <row r="637" spans="3:45" s="90" customFormat="1">
      <c r="C637" s="90" t="s">
        <v>3434</v>
      </c>
      <c r="D637" s="90" t="s">
        <v>154</v>
      </c>
      <c r="E637" s="155">
        <v>41554.694537037038</v>
      </c>
      <c r="F637" s="140"/>
      <c r="AI637"/>
      <c r="AJ637"/>
      <c r="AO637"/>
      <c r="AP637"/>
      <c r="AS637"/>
    </row>
    <row r="638" spans="3:45" s="90" customFormat="1">
      <c r="C638" s="90" t="s">
        <v>1853</v>
      </c>
      <c r="D638" s="90" t="s">
        <v>154</v>
      </c>
      <c r="E638" s="139">
        <v>41426</v>
      </c>
      <c r="F638" s="140"/>
      <c r="AI638"/>
      <c r="AJ638"/>
      <c r="AO638"/>
      <c r="AP638"/>
      <c r="AS638"/>
    </row>
    <row r="639" spans="3:45" s="90" customFormat="1">
      <c r="C639" s="90" t="s">
        <v>1854</v>
      </c>
      <c r="D639" s="90" t="s">
        <v>154</v>
      </c>
      <c r="E639" s="139">
        <v>41426</v>
      </c>
      <c r="F639" s="140"/>
      <c r="AI639"/>
      <c r="AJ639"/>
      <c r="AO639"/>
      <c r="AP639"/>
      <c r="AS639"/>
    </row>
    <row r="640" spans="3:45" s="90" customFormat="1">
      <c r="C640" s="90" t="s">
        <v>1855</v>
      </c>
      <c r="D640" s="90" t="s">
        <v>154</v>
      </c>
      <c r="E640"/>
      <c r="F640" s="140"/>
      <c r="AI640"/>
      <c r="AJ640"/>
      <c r="AO640"/>
      <c r="AP640"/>
      <c r="AS640"/>
    </row>
    <row r="641" spans="3:45" s="90" customFormat="1">
      <c r="C641" s="90" t="s">
        <v>5590</v>
      </c>
      <c r="D641" s="90" t="s">
        <v>154</v>
      </c>
      <c r="E641"/>
      <c r="F641" s="140"/>
      <c r="AI641"/>
      <c r="AJ641"/>
      <c r="AO641"/>
      <c r="AP641"/>
      <c r="AS641"/>
    </row>
    <row r="642" spans="3:45" s="90" customFormat="1">
      <c r="C642" s="90" t="s">
        <v>1860</v>
      </c>
      <c r="D642" s="90" t="s">
        <v>154</v>
      </c>
      <c r="E642" s="139">
        <v>41426</v>
      </c>
      <c r="F642" s="140"/>
      <c r="AI642"/>
      <c r="AJ642"/>
      <c r="AO642"/>
      <c r="AP642"/>
      <c r="AS642"/>
    </row>
    <row r="643" spans="3:45" s="90" customFormat="1">
      <c r="C643" s="90" t="s">
        <v>1862</v>
      </c>
      <c r="D643" s="90" t="s">
        <v>154</v>
      </c>
      <c r="E643" s="139">
        <v>41426</v>
      </c>
      <c r="F643" s="140"/>
      <c r="AI643"/>
      <c r="AJ643"/>
      <c r="AO643"/>
      <c r="AP643"/>
      <c r="AS643"/>
    </row>
    <row r="644" spans="3:45" s="90" customFormat="1">
      <c r="C644" s="90" t="s">
        <v>5589</v>
      </c>
      <c r="D644" s="90" t="s">
        <v>154</v>
      </c>
      <c r="E644"/>
      <c r="F644" s="140"/>
      <c r="AI644"/>
      <c r="AJ644"/>
      <c r="AO644"/>
      <c r="AP644"/>
      <c r="AS644"/>
    </row>
    <row r="645" spans="3:45" s="90" customFormat="1">
      <c r="C645" s="90" t="s">
        <v>4003</v>
      </c>
      <c r="D645" s="90" t="s">
        <v>154</v>
      </c>
      <c r="E645" s="155">
        <v>42646.332233796296</v>
      </c>
      <c r="F645" s="140"/>
      <c r="AI645"/>
      <c r="AJ645"/>
      <c r="AO645"/>
      <c r="AP645"/>
      <c r="AS645"/>
    </row>
    <row r="646" spans="3:45" s="90" customFormat="1">
      <c r="C646" s="90" t="s">
        <v>542</v>
      </c>
      <c r="D646" s="90" t="s">
        <v>154</v>
      </c>
      <c r="E646" s="139">
        <v>41426</v>
      </c>
      <c r="F646" s="140"/>
      <c r="AI646"/>
      <c r="AJ646"/>
      <c r="AO646"/>
      <c r="AP646"/>
      <c r="AS646"/>
    </row>
    <row r="647" spans="3:45" s="90" customFormat="1">
      <c r="C647" s="90" t="s">
        <v>1902</v>
      </c>
      <c r="D647" s="90" t="s">
        <v>154</v>
      </c>
      <c r="E647"/>
      <c r="F647" s="140"/>
      <c r="AI647"/>
      <c r="AJ647"/>
      <c r="AO647"/>
      <c r="AP647"/>
      <c r="AS647"/>
    </row>
    <row r="648" spans="3:45" s="90" customFormat="1">
      <c r="C648" s="90" t="s">
        <v>2108</v>
      </c>
      <c r="D648" s="90" t="s">
        <v>154</v>
      </c>
      <c r="E648"/>
      <c r="F648" s="140"/>
      <c r="AI648"/>
      <c r="AJ648"/>
      <c r="AO648"/>
      <c r="AP648"/>
      <c r="AS648"/>
    </row>
    <row r="649" spans="3:45" s="90" customFormat="1">
      <c r="C649" s="90" t="s">
        <v>1911</v>
      </c>
      <c r="D649" s="90" t="s">
        <v>154</v>
      </c>
      <c r="E649" s="139">
        <v>41426</v>
      </c>
      <c r="F649" s="140"/>
      <c r="AI649"/>
      <c r="AJ649"/>
      <c r="AO649"/>
      <c r="AP649"/>
      <c r="AS649"/>
    </row>
    <row r="650" spans="3:45" s="90" customFormat="1">
      <c r="C650" s="90" t="s">
        <v>2819</v>
      </c>
      <c r="D650" s="90" t="s">
        <v>154</v>
      </c>
      <c r="E650" s="139">
        <v>41426</v>
      </c>
      <c r="F650" s="140"/>
      <c r="AI650"/>
      <c r="AJ650"/>
      <c r="AO650"/>
      <c r="AP650"/>
      <c r="AS650"/>
    </row>
    <row r="651" spans="3:45" s="90" customFormat="1">
      <c r="C651" s="90" t="s">
        <v>1912</v>
      </c>
      <c r="D651" s="90" t="s">
        <v>154</v>
      </c>
      <c r="E651" s="139">
        <v>41426</v>
      </c>
      <c r="F651" s="140"/>
      <c r="AI651"/>
      <c r="AJ651"/>
      <c r="AO651"/>
      <c r="AP651"/>
      <c r="AS651"/>
    </row>
    <row r="652" spans="3:45" s="90" customFormat="1">
      <c r="C652" s="90" t="s">
        <v>3522</v>
      </c>
      <c r="D652" s="90" t="s">
        <v>154</v>
      </c>
      <c r="E652" s="155">
        <v>41570.21334490741</v>
      </c>
      <c r="F652" s="140"/>
      <c r="AI652"/>
      <c r="AJ652"/>
      <c r="AO652"/>
      <c r="AP652"/>
      <c r="AS652"/>
    </row>
    <row r="653" spans="3:45" s="90" customFormat="1">
      <c r="C653" s="90" t="s">
        <v>1914</v>
      </c>
      <c r="D653" s="90" t="s">
        <v>154</v>
      </c>
      <c r="E653" s="139">
        <v>41426</v>
      </c>
      <c r="F653" s="140"/>
      <c r="AI653"/>
      <c r="AJ653"/>
      <c r="AO653"/>
      <c r="AP653"/>
      <c r="AS653"/>
    </row>
    <row r="654" spans="3:45" s="90" customFormat="1">
      <c r="C654" s="90" t="s">
        <v>2027</v>
      </c>
      <c r="D654" s="90" t="s">
        <v>154</v>
      </c>
      <c r="E654" s="155">
        <v>41426</v>
      </c>
      <c r="F654" s="140"/>
      <c r="AI654"/>
      <c r="AJ654"/>
      <c r="AO654"/>
      <c r="AP654"/>
      <c r="AS654"/>
    </row>
    <row r="655" spans="3:45" s="90" customFormat="1">
      <c r="C655" s="90" t="s">
        <v>2037</v>
      </c>
      <c r="D655" s="90" t="s">
        <v>154</v>
      </c>
      <c r="E655" s="155">
        <v>41426</v>
      </c>
      <c r="F655" s="140"/>
      <c r="AI655"/>
      <c r="AJ655"/>
      <c r="AO655"/>
      <c r="AP655"/>
      <c r="AS655"/>
    </row>
    <row r="656" spans="3:45" s="90" customFormat="1">
      <c r="C656" s="90" t="s">
        <v>5568</v>
      </c>
      <c r="D656" s="90" t="s">
        <v>154</v>
      </c>
      <c r="E656"/>
      <c r="F656" s="140"/>
      <c r="AI656"/>
      <c r="AJ656"/>
      <c r="AO656"/>
      <c r="AP656"/>
      <c r="AS656"/>
    </row>
    <row r="657" spans="3:45" s="90" customFormat="1">
      <c r="C657" s="90" t="s">
        <v>1918</v>
      </c>
      <c r="D657" s="90" t="s">
        <v>154</v>
      </c>
      <c r="E657" s="139">
        <v>41426</v>
      </c>
      <c r="F657" s="140"/>
      <c r="AI657"/>
      <c r="AJ657"/>
      <c r="AO657"/>
      <c r="AP657"/>
      <c r="AS657"/>
    </row>
    <row r="658" spans="3:45" s="90" customFormat="1">
      <c r="C658" s="90" t="s">
        <v>3525</v>
      </c>
      <c r="D658" s="90" t="s">
        <v>154</v>
      </c>
      <c r="E658" s="155">
        <v>41570.213437500002</v>
      </c>
      <c r="F658" s="140"/>
      <c r="AI658"/>
      <c r="AJ658"/>
      <c r="AO658"/>
      <c r="AP658"/>
      <c r="AS658"/>
    </row>
    <row r="659" spans="3:45" s="90" customFormat="1">
      <c r="C659" s="90" t="s">
        <v>2013</v>
      </c>
      <c r="D659" s="90" t="s">
        <v>154</v>
      </c>
      <c r="E659" s="139">
        <v>41426</v>
      </c>
      <c r="F659" s="140"/>
      <c r="AI659"/>
      <c r="AJ659"/>
      <c r="AO659"/>
      <c r="AP659"/>
      <c r="AS659"/>
    </row>
    <row r="660" spans="3:45" s="90" customFormat="1">
      <c r="C660" s="90" t="s">
        <v>1933</v>
      </c>
      <c r="D660" s="90" t="s">
        <v>154</v>
      </c>
      <c r="E660" s="139">
        <v>41426</v>
      </c>
      <c r="F660" s="140"/>
      <c r="AI660"/>
      <c r="AJ660"/>
      <c r="AO660"/>
      <c r="AP660"/>
      <c r="AS660"/>
    </row>
    <row r="661" spans="3:45" s="90" customFormat="1">
      <c r="C661" s="90" t="s">
        <v>1934</v>
      </c>
      <c r="D661" s="90" t="s">
        <v>154</v>
      </c>
      <c r="E661" s="139">
        <v>41426</v>
      </c>
      <c r="F661" s="140"/>
      <c r="AI661"/>
      <c r="AJ661"/>
      <c r="AO661"/>
      <c r="AP661"/>
      <c r="AS661"/>
    </row>
    <row r="662" spans="3:45" s="90" customFormat="1">
      <c r="C662" s="90" t="s">
        <v>3301</v>
      </c>
      <c r="D662" s="90" t="s">
        <v>154</v>
      </c>
      <c r="E662"/>
      <c r="F662" s="140"/>
      <c r="AI662"/>
      <c r="AJ662"/>
      <c r="AO662"/>
      <c r="AP662"/>
      <c r="AS662"/>
    </row>
    <row r="663" spans="3:45" s="90" customFormat="1">
      <c r="C663" s="90" t="s">
        <v>1937</v>
      </c>
      <c r="D663" s="90" t="s">
        <v>154</v>
      </c>
      <c r="E663" s="139">
        <v>41426</v>
      </c>
      <c r="F663" s="140"/>
      <c r="AI663"/>
      <c r="AJ663"/>
      <c r="AO663"/>
      <c r="AP663"/>
      <c r="AS663"/>
    </row>
    <row r="664" spans="3:45" s="90" customFormat="1">
      <c r="C664" s="90" t="s">
        <v>2015</v>
      </c>
      <c r="D664" s="90" t="s">
        <v>154</v>
      </c>
      <c r="E664" s="139">
        <v>41426</v>
      </c>
      <c r="F664" s="140"/>
      <c r="AI664"/>
      <c r="AJ664"/>
      <c r="AO664"/>
      <c r="AP664"/>
      <c r="AS664"/>
    </row>
    <row r="665" spans="3:45" s="90" customFormat="1">
      <c r="C665" s="90" t="s">
        <v>3594</v>
      </c>
      <c r="D665" s="90" t="s">
        <v>154</v>
      </c>
      <c r="E665"/>
      <c r="F665" s="140"/>
      <c r="AI665"/>
      <c r="AJ665"/>
      <c r="AO665"/>
      <c r="AP665"/>
      <c r="AS665"/>
    </row>
    <row r="666" spans="3:45" s="90" customFormat="1">
      <c r="C666" s="90" t="s">
        <v>1952</v>
      </c>
      <c r="D666" s="90" t="s">
        <v>154</v>
      </c>
      <c r="E666"/>
      <c r="F666" s="140"/>
      <c r="AI666"/>
      <c r="AJ666"/>
      <c r="AO666"/>
      <c r="AP666"/>
      <c r="AS666"/>
    </row>
    <row r="667" spans="3:45" s="90" customFormat="1">
      <c r="C667" s="90" t="s">
        <v>3378</v>
      </c>
      <c r="D667" s="90" t="s">
        <v>154</v>
      </c>
      <c r="E667" s="155">
        <v>41512.374374999999</v>
      </c>
      <c r="F667" s="140"/>
      <c r="AI667"/>
      <c r="AJ667"/>
      <c r="AO667"/>
      <c r="AP667"/>
      <c r="AS667"/>
    </row>
    <row r="668" spans="3:45" s="90" customFormat="1">
      <c r="C668" s="90" t="s">
        <v>1961</v>
      </c>
      <c r="D668" s="90" t="s">
        <v>154</v>
      </c>
      <c r="E668" s="139">
        <v>41426</v>
      </c>
      <c r="F668" s="140"/>
      <c r="AI668"/>
      <c r="AJ668"/>
      <c r="AO668"/>
      <c r="AP668"/>
      <c r="AS668"/>
    </row>
    <row r="669" spans="3:45" s="90" customFormat="1">
      <c r="C669" s="90" t="s">
        <v>1966</v>
      </c>
      <c r="D669" s="90" t="s">
        <v>154</v>
      </c>
      <c r="E669"/>
      <c r="F669" s="140"/>
      <c r="AI669"/>
      <c r="AJ669"/>
      <c r="AO669"/>
      <c r="AP669"/>
      <c r="AS669"/>
    </row>
    <row r="670" spans="3:45" s="90" customFormat="1">
      <c r="C670" s="90" t="s">
        <v>1971</v>
      </c>
      <c r="D670" s="90" t="s">
        <v>154</v>
      </c>
      <c r="E670" s="139">
        <v>41426</v>
      </c>
      <c r="F670" s="140"/>
      <c r="AI670"/>
      <c r="AJ670"/>
      <c r="AO670"/>
      <c r="AP670"/>
      <c r="AS670"/>
    </row>
    <row r="671" spans="3:45" s="90" customFormat="1">
      <c r="C671" s="90" t="s">
        <v>1972</v>
      </c>
      <c r="D671" s="90" t="s">
        <v>154</v>
      </c>
      <c r="E671" s="155">
        <v>41426</v>
      </c>
      <c r="F671" s="140"/>
      <c r="AI671"/>
      <c r="AJ671"/>
      <c r="AO671"/>
      <c r="AP671"/>
      <c r="AS671"/>
    </row>
    <row r="672" spans="3:45" s="90" customFormat="1">
      <c r="C672" s="90" t="s">
        <v>1973</v>
      </c>
      <c r="D672" s="90" t="s">
        <v>154</v>
      </c>
      <c r="E672" s="155">
        <v>41426</v>
      </c>
      <c r="F672" s="140"/>
      <c r="AI672"/>
      <c r="AJ672"/>
      <c r="AO672"/>
      <c r="AP672"/>
      <c r="AS672"/>
    </row>
    <row r="673" spans="3:45" s="90" customFormat="1">
      <c r="C673" s="90" t="s">
        <v>1975</v>
      </c>
      <c r="D673" s="90" t="s">
        <v>154</v>
      </c>
      <c r="E673" s="139">
        <v>41426</v>
      </c>
      <c r="F673" s="140"/>
      <c r="AI673"/>
      <c r="AJ673"/>
      <c r="AO673"/>
      <c r="AP673"/>
      <c r="AS673"/>
    </row>
    <row r="674" spans="3:45" s="90" customFormat="1">
      <c r="C674" s="90" t="s">
        <v>1976</v>
      </c>
      <c r="D674" s="90" t="s">
        <v>154</v>
      </c>
      <c r="E674" s="139">
        <v>41426</v>
      </c>
      <c r="F674" s="140"/>
      <c r="AI674"/>
      <c r="AJ674"/>
      <c r="AO674"/>
      <c r="AP674"/>
      <c r="AS674"/>
    </row>
    <row r="675" spans="3:45" s="90" customFormat="1">
      <c r="C675" s="90" t="s">
        <v>2059</v>
      </c>
      <c r="D675" s="90" t="s">
        <v>154</v>
      </c>
      <c r="E675" s="139">
        <v>41426</v>
      </c>
      <c r="F675" s="140"/>
      <c r="AI675"/>
      <c r="AJ675"/>
      <c r="AO675"/>
      <c r="AP675"/>
      <c r="AS675"/>
    </row>
    <row r="676" spans="3:45" s="90" customFormat="1">
      <c r="C676" s="90" t="s">
        <v>1979</v>
      </c>
      <c r="D676" s="90" t="s">
        <v>154</v>
      </c>
      <c r="E676" s="139">
        <v>41426</v>
      </c>
      <c r="F676" s="140"/>
      <c r="AI676"/>
      <c r="AJ676"/>
      <c r="AO676"/>
      <c r="AP676"/>
      <c r="AS676"/>
    </row>
    <row r="677" spans="3:45" s="90" customFormat="1">
      <c r="C677" s="90" t="s">
        <v>5571</v>
      </c>
      <c r="D677" s="90" t="s">
        <v>154</v>
      </c>
      <c r="E677"/>
      <c r="F677" s="140"/>
      <c r="AI677"/>
      <c r="AJ677"/>
      <c r="AO677"/>
      <c r="AP677"/>
      <c r="AS677"/>
    </row>
    <row r="678" spans="3:45" s="90" customFormat="1">
      <c r="C678" s="90" t="s">
        <v>2007</v>
      </c>
      <c r="D678" s="90" t="s">
        <v>154</v>
      </c>
      <c r="E678"/>
      <c r="F678" s="140"/>
      <c r="AI678"/>
      <c r="AJ678"/>
      <c r="AO678"/>
      <c r="AP678"/>
      <c r="AS678"/>
    </row>
    <row r="679" spans="3:45" s="90" customFormat="1">
      <c r="C679" s="90" t="s">
        <v>3375</v>
      </c>
      <c r="D679" s="90" t="s">
        <v>154</v>
      </c>
      <c r="E679" s="155">
        <v>41512.374224537038</v>
      </c>
      <c r="F679" s="140"/>
      <c r="AI679"/>
      <c r="AJ679"/>
      <c r="AO679"/>
      <c r="AP679"/>
      <c r="AS679"/>
    </row>
    <row r="680" spans="3:45" s="90" customFormat="1">
      <c r="C680" s="90" t="s">
        <v>3498</v>
      </c>
      <c r="D680" s="90" t="s">
        <v>154</v>
      </c>
      <c r="E680" s="155">
        <v>41570.213483796295</v>
      </c>
      <c r="F680" s="140"/>
      <c r="AI680"/>
      <c r="AJ680"/>
      <c r="AO680"/>
      <c r="AP680"/>
      <c r="AS680"/>
    </row>
    <row r="681" spans="3:45" s="90" customFormat="1">
      <c r="C681" s="90" t="s">
        <v>3678</v>
      </c>
      <c r="D681" s="90" t="s">
        <v>154</v>
      </c>
      <c r="E681"/>
      <c r="F681" s="140"/>
      <c r="AI681"/>
      <c r="AJ681"/>
      <c r="AO681"/>
      <c r="AP681"/>
      <c r="AS681"/>
    </row>
    <row r="682" spans="3:45" s="90" customFormat="1">
      <c r="C682" s="90" t="s">
        <v>2077</v>
      </c>
      <c r="D682" s="90" t="s">
        <v>154</v>
      </c>
      <c r="E682"/>
      <c r="F682" s="140"/>
      <c r="AI682"/>
      <c r="AJ682"/>
      <c r="AO682"/>
      <c r="AP682"/>
      <c r="AS682"/>
    </row>
    <row r="683" spans="3:45" s="90" customFormat="1">
      <c r="C683" s="90" t="s">
        <v>2912</v>
      </c>
      <c r="D683" s="90" t="s">
        <v>178</v>
      </c>
      <c r="E683" s="155">
        <v>41426</v>
      </c>
      <c r="F683" s="140"/>
      <c r="AI683"/>
      <c r="AJ683"/>
      <c r="AO683"/>
      <c r="AP683"/>
      <c r="AS683"/>
    </row>
    <row r="684" spans="3:45" s="90" customFormat="1">
      <c r="C684" s="90" t="s">
        <v>2891</v>
      </c>
      <c r="D684" s="90" t="s">
        <v>178</v>
      </c>
      <c r="E684" s="139">
        <v>41426</v>
      </c>
      <c r="F684" s="140"/>
      <c r="AI684"/>
      <c r="AJ684"/>
      <c r="AO684"/>
      <c r="AP684"/>
      <c r="AS684"/>
    </row>
    <row r="685" spans="3:45" s="90" customFormat="1">
      <c r="C685" s="90" t="s">
        <v>1115</v>
      </c>
      <c r="D685" s="90" t="s">
        <v>178</v>
      </c>
      <c r="E685" s="139">
        <v>41426</v>
      </c>
      <c r="F685" s="140"/>
      <c r="AI685"/>
      <c r="AJ685"/>
      <c r="AO685"/>
      <c r="AP685"/>
      <c r="AS685"/>
    </row>
    <row r="686" spans="3:45" s="90" customFormat="1">
      <c r="C686" s="90" t="s">
        <v>179</v>
      </c>
      <c r="D686" s="90" t="s">
        <v>178</v>
      </c>
      <c r="E686" s="139">
        <v>41426</v>
      </c>
      <c r="F686" s="140"/>
      <c r="AI686"/>
      <c r="AJ686"/>
      <c r="AO686"/>
      <c r="AP686"/>
      <c r="AS686"/>
    </row>
    <row r="687" spans="3:45" s="90" customFormat="1">
      <c r="C687" s="90" t="s">
        <v>1116</v>
      </c>
      <c r="D687" s="90" t="s">
        <v>178</v>
      </c>
      <c r="E687" s="139">
        <v>41426</v>
      </c>
      <c r="F687" s="140"/>
      <c r="AI687"/>
      <c r="AJ687"/>
      <c r="AO687"/>
      <c r="AP687"/>
      <c r="AS687"/>
    </row>
    <row r="688" spans="3:45" s="90" customFormat="1">
      <c r="C688" s="90" t="s">
        <v>1117</v>
      </c>
      <c r="D688" s="90" t="s">
        <v>178</v>
      </c>
      <c r="E688" s="139">
        <v>41426</v>
      </c>
      <c r="F688" s="140"/>
      <c r="AI688"/>
      <c r="AJ688"/>
      <c r="AO688"/>
      <c r="AP688"/>
      <c r="AS688"/>
    </row>
    <row r="689" spans="3:45" s="90" customFormat="1">
      <c r="C689" s="90" t="s">
        <v>2734</v>
      </c>
      <c r="D689" s="90" t="s">
        <v>178</v>
      </c>
      <c r="E689" s="155">
        <v>41426</v>
      </c>
      <c r="F689" s="140"/>
      <c r="AI689"/>
      <c r="AJ689"/>
      <c r="AO689"/>
      <c r="AP689"/>
      <c r="AS689"/>
    </row>
    <row r="690" spans="3:45" s="90" customFormat="1">
      <c r="C690" s="90" t="s">
        <v>3189</v>
      </c>
      <c r="D690" s="90" t="s">
        <v>178</v>
      </c>
      <c r="E690"/>
      <c r="F690" s="140"/>
      <c r="AI690"/>
      <c r="AJ690"/>
      <c r="AO690"/>
      <c r="AP690"/>
      <c r="AS690"/>
    </row>
    <row r="691" spans="3:45" s="90" customFormat="1">
      <c r="C691" s="90" t="s">
        <v>1118</v>
      </c>
      <c r="D691" s="90" t="s">
        <v>178</v>
      </c>
      <c r="E691" s="139">
        <v>41426</v>
      </c>
      <c r="F691" s="140"/>
      <c r="AI691"/>
      <c r="AJ691"/>
      <c r="AO691"/>
      <c r="AP691"/>
      <c r="AS691"/>
    </row>
    <row r="692" spans="3:45" s="90" customFormat="1">
      <c r="C692" s="90" t="s">
        <v>1119</v>
      </c>
      <c r="D692" s="90" t="s">
        <v>178</v>
      </c>
      <c r="E692" s="139">
        <v>41426</v>
      </c>
      <c r="F692" s="140"/>
      <c r="AI692"/>
      <c r="AJ692"/>
      <c r="AO692"/>
      <c r="AP692"/>
      <c r="AS692"/>
    </row>
    <row r="693" spans="3:45" s="90" customFormat="1">
      <c r="C693" s="90" t="s">
        <v>1120</v>
      </c>
      <c r="D693" s="90" t="s">
        <v>178</v>
      </c>
      <c r="E693" s="139">
        <v>41426</v>
      </c>
      <c r="F693" s="140"/>
      <c r="AI693"/>
      <c r="AJ693"/>
      <c r="AO693"/>
      <c r="AP693"/>
      <c r="AS693"/>
    </row>
    <row r="694" spans="3:45" s="90" customFormat="1">
      <c r="C694" s="90" t="s">
        <v>2732</v>
      </c>
      <c r="D694" s="90" t="s">
        <v>178</v>
      </c>
      <c r="E694" s="139">
        <v>41426</v>
      </c>
      <c r="F694" s="140"/>
      <c r="AI694"/>
      <c r="AJ694"/>
      <c r="AO694"/>
      <c r="AP694"/>
      <c r="AS694"/>
    </row>
    <row r="695" spans="3:45" s="90" customFormat="1">
      <c r="C695" s="90" t="s">
        <v>1121</v>
      </c>
      <c r="D695" s="90" t="s">
        <v>178</v>
      </c>
      <c r="E695" s="139">
        <v>41426</v>
      </c>
      <c r="F695" s="140"/>
      <c r="AI695"/>
      <c r="AJ695"/>
      <c r="AO695"/>
      <c r="AP695"/>
      <c r="AS695"/>
    </row>
    <row r="696" spans="3:45" s="90" customFormat="1">
      <c r="C696" s="90" t="s">
        <v>1122</v>
      </c>
      <c r="D696" s="90" t="s">
        <v>178</v>
      </c>
      <c r="E696"/>
      <c r="F696" s="140"/>
      <c r="AI696"/>
      <c r="AJ696"/>
      <c r="AO696"/>
      <c r="AP696"/>
      <c r="AS696"/>
    </row>
    <row r="697" spans="3:45" s="90" customFormat="1">
      <c r="C697" s="90" t="s">
        <v>2938</v>
      </c>
      <c r="D697" s="90" t="s">
        <v>178</v>
      </c>
      <c r="E697"/>
      <c r="F697" s="140"/>
      <c r="AI697"/>
      <c r="AJ697"/>
      <c r="AO697"/>
      <c r="AP697"/>
      <c r="AS697"/>
    </row>
    <row r="698" spans="3:45" s="90" customFormat="1">
      <c r="C698" s="90" t="s">
        <v>2733</v>
      </c>
      <c r="D698" s="90" t="s">
        <v>178</v>
      </c>
      <c r="E698" s="139">
        <v>41426</v>
      </c>
      <c r="F698" s="140"/>
      <c r="AI698"/>
      <c r="AJ698"/>
      <c r="AO698"/>
      <c r="AP698"/>
      <c r="AS698"/>
    </row>
    <row r="699" spans="3:45" s="90" customFormat="1">
      <c r="C699" s="90" t="s">
        <v>3188</v>
      </c>
      <c r="D699" s="90" t="s">
        <v>178</v>
      </c>
      <c r="E699"/>
      <c r="F699" s="140"/>
      <c r="AI699"/>
      <c r="AJ699"/>
      <c r="AO699"/>
      <c r="AP699"/>
      <c r="AS699"/>
    </row>
    <row r="700" spans="3:45" s="90" customFormat="1">
      <c r="C700" s="90" t="s">
        <v>2893</v>
      </c>
      <c r="D700" s="90" t="s">
        <v>178</v>
      </c>
      <c r="E700" s="139">
        <v>41426</v>
      </c>
      <c r="F700" s="140"/>
      <c r="AI700"/>
      <c r="AJ700"/>
      <c r="AO700"/>
      <c r="AP700"/>
      <c r="AS700"/>
    </row>
    <row r="701" spans="3:45" s="90" customFormat="1">
      <c r="C701" s="90" t="s">
        <v>2718</v>
      </c>
      <c r="D701" s="90" t="s">
        <v>178</v>
      </c>
      <c r="E701" s="139">
        <v>41426</v>
      </c>
      <c r="F701" s="140"/>
      <c r="AI701"/>
      <c r="AJ701"/>
      <c r="AO701"/>
      <c r="AP701"/>
      <c r="AS701"/>
    </row>
    <row r="702" spans="3:45" s="90" customFormat="1">
      <c r="C702" s="90" t="s">
        <v>3465</v>
      </c>
      <c r="D702" s="90" t="s">
        <v>167</v>
      </c>
      <c r="E702" s="155">
        <v>41554.877870370372</v>
      </c>
      <c r="F702" s="140"/>
      <c r="AI702"/>
      <c r="AJ702"/>
      <c r="AO702"/>
      <c r="AP702"/>
      <c r="AS702"/>
    </row>
    <row r="703" spans="3:45" s="90" customFormat="1">
      <c r="C703" s="90" t="s">
        <v>3340</v>
      </c>
      <c r="D703" s="90" t="s">
        <v>167</v>
      </c>
      <c r="E703" s="155">
        <v>41511.863553240742</v>
      </c>
      <c r="F703" s="140"/>
      <c r="AI703"/>
      <c r="AJ703"/>
      <c r="AO703"/>
      <c r="AP703"/>
      <c r="AS703"/>
    </row>
    <row r="704" spans="3:45" s="90" customFormat="1">
      <c r="C704" s="90" t="s">
        <v>5682</v>
      </c>
      <c r="D704" s="90" t="s">
        <v>5560</v>
      </c>
      <c r="E704"/>
      <c r="F704" s="140"/>
      <c r="AI704"/>
      <c r="AJ704"/>
      <c r="AO704"/>
      <c r="AP704"/>
      <c r="AS704"/>
    </row>
    <row r="705" spans="3:45" s="90" customFormat="1">
      <c r="C705" s="90" t="s">
        <v>5580</v>
      </c>
      <c r="D705" s="90" t="s">
        <v>5560</v>
      </c>
      <c r="E705"/>
      <c r="F705" s="140"/>
      <c r="AI705"/>
      <c r="AJ705"/>
      <c r="AO705"/>
      <c r="AP705"/>
      <c r="AS705"/>
    </row>
    <row r="706" spans="3:45" s="90" customFormat="1">
      <c r="C706" s="90" t="s">
        <v>1505</v>
      </c>
      <c r="D706" s="90" t="s">
        <v>157</v>
      </c>
      <c r="E706" s="155">
        <v>41426</v>
      </c>
      <c r="F706" s="140"/>
      <c r="AI706"/>
      <c r="AJ706"/>
      <c r="AO706"/>
      <c r="AP706"/>
      <c r="AS706"/>
    </row>
    <row r="707" spans="3:45" s="90" customFormat="1">
      <c r="C707" s="90" t="s">
        <v>1508</v>
      </c>
      <c r="D707" s="90" t="s">
        <v>157</v>
      </c>
      <c r="E707" s="139">
        <v>41426</v>
      </c>
      <c r="F707" s="140"/>
      <c r="AI707"/>
      <c r="AJ707"/>
      <c r="AO707"/>
      <c r="AP707"/>
      <c r="AS707"/>
    </row>
    <row r="708" spans="3:45" s="90" customFormat="1">
      <c r="C708" s="90" t="s">
        <v>2192</v>
      </c>
      <c r="D708" s="90" t="s">
        <v>157</v>
      </c>
      <c r="E708" s="139">
        <v>41426</v>
      </c>
      <c r="F708" s="140"/>
      <c r="AI708"/>
      <c r="AJ708"/>
      <c r="AO708"/>
      <c r="AP708"/>
      <c r="AS708"/>
    </row>
    <row r="709" spans="3:45" s="90" customFormat="1">
      <c r="C709" s="90" t="s">
        <v>2053</v>
      </c>
      <c r="D709" s="90" t="s">
        <v>157</v>
      </c>
      <c r="E709" s="139">
        <v>41426</v>
      </c>
      <c r="F709" s="140"/>
      <c r="AI709"/>
      <c r="AJ709"/>
      <c r="AO709"/>
      <c r="AP709"/>
      <c r="AS709"/>
    </row>
    <row r="710" spans="3:45" s="90" customFormat="1">
      <c r="C710" s="90" t="s">
        <v>1510</v>
      </c>
      <c r="D710" s="90" t="s">
        <v>157</v>
      </c>
      <c r="E710" s="139">
        <v>41426</v>
      </c>
      <c r="F710" s="140"/>
      <c r="AI710"/>
      <c r="AJ710"/>
      <c r="AO710"/>
      <c r="AP710"/>
      <c r="AS710"/>
    </row>
    <row r="711" spans="3:45" s="90" customFormat="1">
      <c r="C711" s="90" t="s">
        <v>1511</v>
      </c>
      <c r="D711" s="90" t="s">
        <v>157</v>
      </c>
      <c r="E711" s="139">
        <v>41426</v>
      </c>
      <c r="F711" s="140"/>
      <c r="AI711"/>
      <c r="AJ711"/>
      <c r="AO711"/>
      <c r="AP711"/>
      <c r="AS711"/>
    </row>
    <row r="712" spans="3:45" s="90" customFormat="1">
      <c r="C712" s="90" t="s">
        <v>2716</v>
      </c>
      <c r="D712" s="90" t="s">
        <v>157</v>
      </c>
      <c r="E712" s="139">
        <v>41426</v>
      </c>
      <c r="F712" s="140"/>
      <c r="AI712"/>
      <c r="AJ712"/>
      <c r="AO712"/>
      <c r="AP712"/>
      <c r="AS712"/>
    </row>
    <row r="713" spans="3:45" s="90" customFormat="1">
      <c r="C713" s="90" t="s">
        <v>1512</v>
      </c>
      <c r="D713" s="90" t="s">
        <v>157</v>
      </c>
      <c r="E713" s="139">
        <v>41426</v>
      </c>
      <c r="F713" s="140"/>
      <c r="AI713"/>
      <c r="AJ713"/>
      <c r="AO713"/>
      <c r="AP713"/>
      <c r="AS713"/>
    </row>
    <row r="714" spans="3:45" s="90" customFormat="1">
      <c r="C714" s="90" t="s">
        <v>1513</v>
      </c>
      <c r="D714" s="90" t="s">
        <v>157</v>
      </c>
      <c r="E714" s="139">
        <v>41426</v>
      </c>
      <c r="F714" s="140"/>
      <c r="AI714"/>
      <c r="AJ714"/>
      <c r="AO714"/>
      <c r="AP714"/>
      <c r="AS714"/>
    </row>
    <row r="715" spans="3:45" s="90" customFormat="1">
      <c r="C715" s="90" t="s">
        <v>1514</v>
      </c>
      <c r="D715" s="90" t="s">
        <v>157</v>
      </c>
      <c r="E715" s="139">
        <v>41426</v>
      </c>
      <c r="F715" s="140"/>
      <c r="AI715"/>
      <c r="AJ715"/>
      <c r="AO715"/>
      <c r="AP715"/>
      <c r="AS715"/>
    </row>
    <row r="716" spans="3:45" s="90" customFormat="1">
      <c r="C716" s="90" t="s">
        <v>1515</v>
      </c>
      <c r="D716" s="90" t="s">
        <v>157</v>
      </c>
      <c r="E716" s="139">
        <v>41426</v>
      </c>
      <c r="F716" s="140"/>
      <c r="AI716"/>
      <c r="AJ716"/>
      <c r="AO716"/>
      <c r="AP716"/>
      <c r="AS716"/>
    </row>
    <row r="717" spans="3:45" s="90" customFormat="1">
      <c r="C717" s="90" t="s">
        <v>3696</v>
      </c>
      <c r="D717" s="90" t="s">
        <v>157</v>
      </c>
      <c r="E717"/>
      <c r="F717" s="140"/>
      <c r="AI717"/>
      <c r="AJ717"/>
      <c r="AO717"/>
      <c r="AP717"/>
      <c r="AS717"/>
    </row>
    <row r="718" spans="3:45" s="90" customFormat="1">
      <c r="C718" s="90" t="s">
        <v>1608</v>
      </c>
      <c r="D718" s="90" t="s">
        <v>157</v>
      </c>
      <c r="E718"/>
      <c r="F718" s="140"/>
      <c r="AI718"/>
      <c r="AJ718"/>
      <c r="AO718"/>
      <c r="AP718"/>
      <c r="AS718"/>
    </row>
    <row r="719" spans="3:45" s="90" customFormat="1">
      <c r="C719" s="90" t="s">
        <v>1632</v>
      </c>
      <c r="D719" s="90" t="s">
        <v>157</v>
      </c>
      <c r="E719"/>
      <c r="F719" s="140"/>
      <c r="AI719"/>
      <c r="AJ719"/>
      <c r="AO719"/>
      <c r="AP719"/>
      <c r="AS719"/>
    </row>
    <row r="720" spans="3:45" s="90" customFormat="1">
      <c r="C720" s="90" t="s">
        <v>1665</v>
      </c>
      <c r="D720" s="90" t="s">
        <v>157</v>
      </c>
      <c r="E720"/>
      <c r="F720" s="140"/>
      <c r="AI720"/>
      <c r="AJ720"/>
      <c r="AO720"/>
      <c r="AP720"/>
      <c r="AS720"/>
    </row>
    <row r="721" spans="3:45" s="90" customFormat="1">
      <c r="C721" s="90" t="s">
        <v>1719</v>
      </c>
      <c r="D721" s="90" t="s">
        <v>157</v>
      </c>
      <c r="E721"/>
      <c r="F721" s="140"/>
      <c r="AI721"/>
      <c r="AJ721"/>
      <c r="AO721"/>
      <c r="AP721"/>
      <c r="AS721"/>
    </row>
    <row r="722" spans="3:45" s="90" customFormat="1">
      <c r="C722" s="90" t="s">
        <v>1780</v>
      </c>
      <c r="D722" s="90" t="s">
        <v>157</v>
      </c>
      <c r="E722" s="139">
        <v>41426</v>
      </c>
      <c r="F722" s="140"/>
      <c r="AI722"/>
      <c r="AJ722"/>
      <c r="AO722"/>
      <c r="AP722"/>
      <c r="AS722"/>
    </row>
    <row r="723" spans="3:45" s="90" customFormat="1">
      <c r="C723" s="90" t="s">
        <v>1788</v>
      </c>
      <c r="D723" s="90" t="s">
        <v>157</v>
      </c>
      <c r="E723" s="139">
        <v>41426</v>
      </c>
      <c r="F723" s="140"/>
      <c r="AI723"/>
      <c r="AJ723"/>
      <c r="AO723"/>
      <c r="AP723"/>
      <c r="AS723"/>
    </row>
    <row r="724" spans="3:45" s="90" customFormat="1">
      <c r="C724" s="90" t="s">
        <v>2061</v>
      </c>
      <c r="D724" s="90" t="s">
        <v>157</v>
      </c>
      <c r="E724" s="139">
        <v>41426</v>
      </c>
      <c r="F724" s="140"/>
      <c r="AI724"/>
      <c r="AJ724"/>
      <c r="AO724"/>
      <c r="AP724"/>
      <c r="AS724"/>
    </row>
    <row r="725" spans="3:45" s="90" customFormat="1">
      <c r="C725" s="90" t="s">
        <v>1832</v>
      </c>
      <c r="D725" s="90" t="s">
        <v>157</v>
      </c>
      <c r="E725" s="139">
        <v>41426</v>
      </c>
      <c r="F725" s="140"/>
      <c r="AI725"/>
      <c r="AJ725"/>
      <c r="AO725"/>
      <c r="AP725"/>
      <c r="AS725"/>
    </row>
    <row r="726" spans="3:45" s="90" customFormat="1">
      <c r="C726" s="90" t="s">
        <v>1839</v>
      </c>
      <c r="D726" s="90" t="s">
        <v>157</v>
      </c>
      <c r="E726" s="139">
        <v>41426</v>
      </c>
      <c r="F726" s="140"/>
      <c r="AI726"/>
      <c r="AJ726"/>
      <c r="AO726"/>
      <c r="AP726"/>
      <c r="AS726"/>
    </row>
    <row r="727" spans="3:45" s="90" customFormat="1">
      <c r="C727" s="90" t="s">
        <v>1840</v>
      </c>
      <c r="D727" s="90" t="s">
        <v>157</v>
      </c>
      <c r="E727" s="139">
        <v>41426</v>
      </c>
      <c r="F727" s="140"/>
      <c r="AI727"/>
      <c r="AJ727"/>
      <c r="AO727"/>
      <c r="AP727"/>
      <c r="AS727"/>
    </row>
    <row r="728" spans="3:45" s="90" customFormat="1">
      <c r="C728" s="90" t="s">
        <v>1852</v>
      </c>
      <c r="D728" s="90" t="s">
        <v>157</v>
      </c>
      <c r="E728" s="139">
        <v>41426</v>
      </c>
      <c r="F728" s="140"/>
      <c r="AI728"/>
      <c r="AJ728"/>
      <c r="AO728"/>
      <c r="AP728"/>
      <c r="AS728"/>
    </row>
    <row r="729" spans="3:45" s="90" customFormat="1">
      <c r="C729" s="90" t="s">
        <v>1864</v>
      </c>
      <c r="D729" s="90" t="s">
        <v>157</v>
      </c>
      <c r="E729" s="139">
        <v>41426</v>
      </c>
      <c r="F729" s="140"/>
      <c r="AI729"/>
      <c r="AJ729"/>
      <c r="AO729"/>
      <c r="AP729"/>
      <c r="AS729"/>
    </row>
    <row r="730" spans="3:45" s="90" customFormat="1">
      <c r="C730" s="90" t="s">
        <v>1865</v>
      </c>
      <c r="D730" s="90" t="s">
        <v>157</v>
      </c>
      <c r="E730" s="139">
        <v>41426</v>
      </c>
      <c r="F730" s="140"/>
      <c r="AI730"/>
      <c r="AJ730"/>
      <c r="AO730"/>
      <c r="AP730"/>
      <c r="AS730"/>
    </row>
    <row r="731" spans="3:45" s="90" customFormat="1">
      <c r="C731" s="90" t="s">
        <v>1871</v>
      </c>
      <c r="D731" s="90" t="s">
        <v>157</v>
      </c>
      <c r="E731" s="139">
        <v>41426</v>
      </c>
      <c r="F731" s="140"/>
      <c r="AI731"/>
      <c r="AJ731"/>
      <c r="AO731"/>
      <c r="AP731"/>
      <c r="AS731"/>
    </row>
    <row r="732" spans="3:45" s="90" customFormat="1">
      <c r="C732" s="90" t="s">
        <v>1876</v>
      </c>
      <c r="D732" s="90" t="s">
        <v>157</v>
      </c>
      <c r="E732"/>
      <c r="F732" s="140"/>
      <c r="AI732"/>
      <c r="AJ732"/>
      <c r="AO732"/>
      <c r="AP732"/>
      <c r="AS732"/>
    </row>
    <row r="733" spans="3:45" s="90" customFormat="1">
      <c r="C733" s="90" t="s">
        <v>1885</v>
      </c>
      <c r="D733" s="90" t="s">
        <v>157</v>
      </c>
      <c r="E733" s="139">
        <v>41426</v>
      </c>
      <c r="F733" s="140"/>
      <c r="AI733"/>
      <c r="AJ733"/>
      <c r="AO733"/>
      <c r="AP733"/>
      <c r="AS733"/>
    </row>
    <row r="734" spans="3:45" s="90" customFormat="1">
      <c r="C734" s="90" t="s">
        <v>1886</v>
      </c>
      <c r="D734" s="90" t="s">
        <v>157</v>
      </c>
      <c r="E734" s="155">
        <v>41426</v>
      </c>
      <c r="F734" s="140"/>
      <c r="AI734"/>
      <c r="AJ734"/>
      <c r="AO734"/>
      <c r="AP734"/>
      <c r="AS734"/>
    </row>
    <row r="735" spans="3:45" s="90" customFormat="1">
      <c r="C735" s="90" t="s">
        <v>1887</v>
      </c>
      <c r="D735" s="90" t="s">
        <v>157</v>
      </c>
      <c r="E735" s="139">
        <v>41426</v>
      </c>
      <c r="F735" s="140"/>
      <c r="AI735"/>
      <c r="AJ735"/>
      <c r="AO735"/>
      <c r="AP735"/>
      <c r="AS735"/>
    </row>
    <row r="736" spans="3:45" s="90" customFormat="1">
      <c r="C736" s="90" t="s">
        <v>1901</v>
      </c>
      <c r="D736" s="90" t="s">
        <v>157</v>
      </c>
      <c r="E736" s="139">
        <v>41426</v>
      </c>
      <c r="F736" s="140"/>
      <c r="AI736"/>
      <c r="AJ736"/>
      <c r="AO736"/>
      <c r="AP736"/>
      <c r="AS736"/>
    </row>
    <row r="737" spans="3:45" s="90" customFormat="1">
      <c r="C737" s="90" t="s">
        <v>1947</v>
      </c>
      <c r="D737" s="90" t="s">
        <v>157</v>
      </c>
      <c r="E737" s="139">
        <v>41426</v>
      </c>
      <c r="F737" s="140"/>
      <c r="AI737"/>
      <c r="AJ737"/>
      <c r="AO737"/>
      <c r="AP737"/>
      <c r="AS737"/>
    </row>
    <row r="738" spans="3:45" s="90" customFormat="1">
      <c r="C738" s="90" t="s">
        <v>1959</v>
      </c>
      <c r="D738" s="90" t="s">
        <v>157</v>
      </c>
      <c r="E738"/>
      <c r="F738" s="140"/>
      <c r="AI738"/>
      <c r="AJ738"/>
      <c r="AO738"/>
      <c r="AP738"/>
      <c r="AS738"/>
    </row>
    <row r="739" spans="3:45" s="90" customFormat="1">
      <c r="C739" s="90" t="s">
        <v>1967</v>
      </c>
      <c r="D739" s="90" t="s">
        <v>157</v>
      </c>
      <c r="E739"/>
      <c r="F739" s="140"/>
      <c r="AI739"/>
      <c r="AJ739"/>
      <c r="AO739"/>
      <c r="AP739"/>
      <c r="AS739"/>
    </row>
    <row r="740" spans="3:45" s="90" customFormat="1">
      <c r="C740" s="90" t="s">
        <v>1980</v>
      </c>
      <c r="D740" s="90" t="s">
        <v>157</v>
      </c>
      <c r="E740"/>
      <c r="F740" s="140"/>
      <c r="AI740"/>
      <c r="AJ740"/>
      <c r="AO740"/>
      <c r="AP740"/>
      <c r="AS740"/>
    </row>
    <row r="741" spans="3:45" s="90" customFormat="1">
      <c r="C741" s="90" t="s">
        <v>1982</v>
      </c>
      <c r="D741" s="90" t="s">
        <v>157</v>
      </c>
      <c r="E741" s="139">
        <v>41426</v>
      </c>
      <c r="F741" s="140"/>
      <c r="AI741"/>
      <c r="AJ741"/>
      <c r="AO741"/>
      <c r="AP741"/>
      <c r="AS741"/>
    </row>
    <row r="742" spans="3:45" s="90" customFormat="1">
      <c r="C742" s="90" t="s">
        <v>2196</v>
      </c>
      <c r="D742" s="90" t="s">
        <v>3</v>
      </c>
      <c r="E742" s="155">
        <v>41426</v>
      </c>
      <c r="F742" s="140"/>
      <c r="AI742"/>
      <c r="AJ742"/>
      <c r="AO742"/>
      <c r="AP742"/>
      <c r="AS742"/>
    </row>
    <row r="743" spans="3:45" s="90" customFormat="1">
      <c r="C743" s="90" t="s">
        <v>3288</v>
      </c>
      <c r="D743" s="90" t="s">
        <v>3</v>
      </c>
      <c r="E743" s="155">
        <v>41511.74287037037</v>
      </c>
      <c r="F743" s="140"/>
      <c r="AI743"/>
      <c r="AJ743"/>
      <c r="AO743"/>
      <c r="AP743"/>
      <c r="AS743"/>
    </row>
    <row r="744" spans="3:45" s="90" customFormat="1">
      <c r="C744" s="90" t="s">
        <v>1123</v>
      </c>
      <c r="D744" s="90" t="s">
        <v>3</v>
      </c>
      <c r="E744" s="139">
        <v>41426</v>
      </c>
      <c r="F744" s="140"/>
      <c r="AI744"/>
      <c r="AJ744"/>
      <c r="AO744"/>
      <c r="AP744"/>
      <c r="AS744"/>
    </row>
    <row r="745" spans="3:45" s="90" customFormat="1">
      <c r="C745" s="90" t="s">
        <v>1124</v>
      </c>
      <c r="D745" s="90" t="s">
        <v>3</v>
      </c>
      <c r="E745" s="139">
        <v>41426</v>
      </c>
      <c r="F745" s="140"/>
      <c r="AI745"/>
      <c r="AJ745"/>
      <c r="AO745"/>
      <c r="AP745"/>
      <c r="AS745"/>
    </row>
    <row r="746" spans="3:45" s="90" customFormat="1">
      <c r="C746" s="90" t="s">
        <v>2929</v>
      </c>
      <c r="D746" s="90" t="s">
        <v>3</v>
      </c>
      <c r="E746" s="139">
        <v>41426</v>
      </c>
      <c r="F746" s="140"/>
      <c r="AI746"/>
      <c r="AJ746"/>
      <c r="AO746"/>
      <c r="AP746"/>
      <c r="AS746"/>
    </row>
    <row r="747" spans="3:45" s="90" customFormat="1">
      <c r="C747" s="90" t="s">
        <v>1125</v>
      </c>
      <c r="D747" s="90" t="s">
        <v>3</v>
      </c>
      <c r="E747" s="139">
        <v>41426</v>
      </c>
      <c r="F747" s="140"/>
      <c r="AI747"/>
      <c r="AJ747"/>
      <c r="AO747"/>
      <c r="AP747"/>
      <c r="AS747"/>
    </row>
    <row r="748" spans="3:45" s="90" customFormat="1">
      <c r="C748" s="90" t="s">
        <v>2197</v>
      </c>
      <c r="D748" s="90" t="s">
        <v>3</v>
      </c>
      <c r="E748" s="139">
        <v>41426</v>
      </c>
      <c r="F748" s="140"/>
      <c r="AI748"/>
      <c r="AJ748"/>
      <c r="AO748"/>
      <c r="AP748"/>
      <c r="AS748"/>
    </row>
    <row r="749" spans="3:45" s="90" customFormat="1">
      <c r="C749" s="90" t="s">
        <v>2805</v>
      </c>
      <c r="D749" s="90" t="s">
        <v>3</v>
      </c>
      <c r="E749" s="155">
        <v>41426</v>
      </c>
      <c r="F749" s="140"/>
      <c r="AI749"/>
      <c r="AJ749"/>
      <c r="AO749"/>
      <c r="AP749"/>
      <c r="AS749"/>
    </row>
    <row r="750" spans="3:45" s="90" customFormat="1">
      <c r="C750" s="90" t="s">
        <v>1126</v>
      </c>
      <c r="D750" s="90" t="s">
        <v>3</v>
      </c>
      <c r="E750" s="139">
        <v>41426</v>
      </c>
      <c r="F750" s="140"/>
      <c r="AI750"/>
      <c r="AJ750"/>
      <c r="AO750"/>
      <c r="AP750"/>
      <c r="AS750"/>
    </row>
    <row r="751" spans="3:45" s="90" customFormat="1">
      <c r="C751" s="90" t="s">
        <v>1127</v>
      </c>
      <c r="D751" s="90" t="s">
        <v>3</v>
      </c>
      <c r="E751" s="139">
        <v>41426</v>
      </c>
      <c r="F751" s="140"/>
      <c r="AI751"/>
      <c r="AJ751"/>
      <c r="AO751"/>
      <c r="AP751"/>
      <c r="AS751"/>
    </row>
    <row r="752" spans="3:45" s="90" customFormat="1">
      <c r="C752" s="90" t="s">
        <v>1128</v>
      </c>
      <c r="D752" s="90" t="s">
        <v>3</v>
      </c>
      <c r="E752" s="139">
        <v>41426</v>
      </c>
      <c r="F752" s="140"/>
      <c r="AI752"/>
      <c r="AJ752"/>
      <c r="AO752"/>
      <c r="AP752"/>
      <c r="AS752"/>
    </row>
    <row r="753" spans="3:45" s="90" customFormat="1">
      <c r="C753" s="90" t="s">
        <v>3796</v>
      </c>
      <c r="D753" s="90" t="s">
        <v>3</v>
      </c>
      <c r="E753"/>
      <c r="F753" s="140"/>
      <c r="AI753"/>
      <c r="AJ753"/>
      <c r="AO753"/>
      <c r="AP753"/>
      <c r="AS753"/>
    </row>
    <row r="754" spans="3:45" s="90" customFormat="1">
      <c r="C754" s="90" t="s">
        <v>5576</v>
      </c>
      <c r="D754" s="90" t="s">
        <v>3</v>
      </c>
      <c r="E754"/>
      <c r="F754" s="140"/>
      <c r="AI754"/>
      <c r="AJ754"/>
      <c r="AO754"/>
      <c r="AP754"/>
      <c r="AS754"/>
    </row>
    <row r="755" spans="3:45" s="90" customFormat="1">
      <c r="C755" s="90" t="s">
        <v>1129</v>
      </c>
      <c r="D755" s="90" t="s">
        <v>3</v>
      </c>
      <c r="E755" s="139">
        <v>41426</v>
      </c>
      <c r="F755" s="140"/>
      <c r="AI755"/>
      <c r="AJ755"/>
      <c r="AO755"/>
      <c r="AP755"/>
      <c r="AS755"/>
    </row>
    <row r="756" spans="3:45" s="90" customFormat="1">
      <c r="C756" s="90" t="s">
        <v>1130</v>
      </c>
      <c r="D756" s="90" t="s">
        <v>3</v>
      </c>
      <c r="E756" s="155">
        <v>41426</v>
      </c>
      <c r="F756" s="140"/>
      <c r="AI756"/>
      <c r="AJ756"/>
      <c r="AO756"/>
      <c r="AP756"/>
      <c r="AS756"/>
    </row>
    <row r="757" spans="3:45" s="90" customFormat="1">
      <c r="C757" s="90" t="s">
        <v>1131</v>
      </c>
      <c r="D757" s="90" t="s">
        <v>3</v>
      </c>
      <c r="E757" s="139">
        <v>41426</v>
      </c>
      <c r="F757" s="140"/>
      <c r="AI757"/>
      <c r="AJ757"/>
      <c r="AO757"/>
      <c r="AP757"/>
      <c r="AS757"/>
    </row>
    <row r="758" spans="3:45" s="90" customFormat="1">
      <c r="C758" s="90" t="s">
        <v>1132</v>
      </c>
      <c r="D758" s="90" t="s">
        <v>3</v>
      </c>
      <c r="E758" s="139">
        <v>41426</v>
      </c>
      <c r="F758" s="140"/>
      <c r="AI758"/>
      <c r="AJ758"/>
      <c r="AO758"/>
      <c r="AP758"/>
      <c r="AS758"/>
    </row>
    <row r="759" spans="3:45" s="90" customFormat="1">
      <c r="C759" s="90" t="s">
        <v>1133</v>
      </c>
      <c r="D759" s="90" t="s">
        <v>3</v>
      </c>
      <c r="E759" s="155">
        <v>41426</v>
      </c>
      <c r="F759" s="140"/>
      <c r="AI759"/>
      <c r="AJ759"/>
      <c r="AO759"/>
      <c r="AP759"/>
      <c r="AS759"/>
    </row>
    <row r="760" spans="3:45" s="90" customFormat="1">
      <c r="C760" s="90" t="s">
        <v>1134</v>
      </c>
      <c r="D760" s="90" t="s">
        <v>3</v>
      </c>
      <c r="E760" s="155">
        <v>41426</v>
      </c>
      <c r="F760" s="140"/>
      <c r="AI760"/>
      <c r="AJ760"/>
      <c r="AO760"/>
      <c r="AP760"/>
      <c r="AS760"/>
    </row>
    <row r="761" spans="3:45" s="90" customFormat="1">
      <c r="C761" s="90" t="s">
        <v>1136</v>
      </c>
      <c r="D761" s="90" t="s">
        <v>3</v>
      </c>
      <c r="E761" s="139">
        <v>41426</v>
      </c>
      <c r="F761" s="140"/>
      <c r="AI761"/>
      <c r="AJ761"/>
      <c r="AO761"/>
      <c r="AP761"/>
      <c r="AS761"/>
    </row>
    <row r="762" spans="3:45" s="90" customFormat="1">
      <c r="C762" s="90" t="s">
        <v>3762</v>
      </c>
      <c r="D762" s="90" t="s">
        <v>3</v>
      </c>
      <c r="E762"/>
      <c r="F762" s="140"/>
      <c r="AI762"/>
      <c r="AJ762"/>
      <c r="AO762"/>
      <c r="AP762"/>
      <c r="AS762"/>
    </row>
    <row r="763" spans="3:45" s="90" customFormat="1">
      <c r="C763" s="90" t="s">
        <v>1137</v>
      </c>
      <c r="D763" s="90" t="s">
        <v>3</v>
      </c>
      <c r="E763" s="139">
        <v>41426</v>
      </c>
      <c r="F763" s="140"/>
      <c r="AI763"/>
      <c r="AJ763"/>
      <c r="AO763"/>
      <c r="AP763"/>
      <c r="AS763"/>
    </row>
    <row r="764" spans="3:45" s="90" customFormat="1">
      <c r="C764" s="90" t="s">
        <v>1138</v>
      </c>
      <c r="D764" s="90" t="s">
        <v>3</v>
      </c>
      <c r="E764" s="139">
        <v>41426</v>
      </c>
      <c r="F764" s="140"/>
      <c r="AI764"/>
      <c r="AJ764"/>
      <c r="AO764"/>
      <c r="AP764"/>
      <c r="AS764"/>
    </row>
    <row r="765" spans="3:45" s="90" customFormat="1">
      <c r="C765" s="90" t="s">
        <v>1139</v>
      </c>
      <c r="D765" s="90" t="s">
        <v>3</v>
      </c>
      <c r="E765" s="139">
        <v>41426</v>
      </c>
      <c r="F765" s="140"/>
      <c r="AI765"/>
      <c r="AJ765"/>
      <c r="AO765"/>
      <c r="AP765"/>
      <c r="AS765"/>
    </row>
    <row r="766" spans="3:45" s="90" customFormat="1">
      <c r="C766" s="90" t="s">
        <v>1140</v>
      </c>
      <c r="D766" s="90" t="s">
        <v>3</v>
      </c>
      <c r="E766" s="139">
        <v>41426</v>
      </c>
      <c r="F766" s="140"/>
      <c r="AI766"/>
      <c r="AJ766"/>
      <c r="AO766"/>
      <c r="AP766"/>
      <c r="AS766"/>
    </row>
    <row r="767" spans="3:45" s="90" customFormat="1">
      <c r="C767" s="90" t="s">
        <v>1141</v>
      </c>
      <c r="D767" s="90" t="s">
        <v>3</v>
      </c>
      <c r="E767" s="155">
        <v>41426</v>
      </c>
      <c r="F767" s="140"/>
      <c r="AI767"/>
      <c r="AJ767"/>
      <c r="AO767"/>
      <c r="AP767"/>
      <c r="AS767"/>
    </row>
    <row r="768" spans="3:45" s="90" customFormat="1">
      <c r="C768" s="90" t="s">
        <v>3775</v>
      </c>
      <c r="D768" s="90" t="s">
        <v>3</v>
      </c>
      <c r="E768"/>
      <c r="F768" s="140"/>
      <c r="AI768"/>
      <c r="AJ768"/>
      <c r="AO768"/>
      <c r="AP768"/>
      <c r="AS768"/>
    </row>
    <row r="769" spans="3:45" s="90" customFormat="1">
      <c r="C769" s="90" t="s">
        <v>1142</v>
      </c>
      <c r="D769" s="90" t="s">
        <v>3</v>
      </c>
      <c r="E769" s="139">
        <v>41426</v>
      </c>
      <c r="F769" s="140"/>
      <c r="AI769"/>
      <c r="AJ769"/>
      <c r="AO769"/>
      <c r="AP769"/>
      <c r="AS769"/>
    </row>
    <row r="770" spans="3:45" s="90" customFormat="1">
      <c r="C770" s="90" t="s">
        <v>1143</v>
      </c>
      <c r="D770" s="90" t="s">
        <v>3</v>
      </c>
      <c r="E770" s="139">
        <v>41426</v>
      </c>
      <c r="F770" s="140"/>
      <c r="AI770"/>
      <c r="AJ770"/>
      <c r="AO770"/>
      <c r="AP770"/>
      <c r="AS770"/>
    </row>
    <row r="771" spans="3:45" s="90" customFormat="1">
      <c r="C771" s="90" t="s">
        <v>1144</v>
      </c>
      <c r="D771" s="90" t="s">
        <v>3</v>
      </c>
      <c r="E771" s="139">
        <v>41426</v>
      </c>
      <c r="F771" s="140"/>
      <c r="AI771"/>
      <c r="AJ771"/>
      <c r="AO771"/>
      <c r="AP771"/>
      <c r="AS771"/>
    </row>
    <row r="772" spans="3:45" s="90" customFormat="1">
      <c r="C772" s="90" t="s">
        <v>1145</v>
      </c>
      <c r="D772" s="90" t="s">
        <v>3</v>
      </c>
      <c r="E772" s="139">
        <v>41426</v>
      </c>
      <c r="F772" s="140"/>
      <c r="AI772"/>
      <c r="AJ772"/>
      <c r="AO772"/>
      <c r="AP772"/>
      <c r="AS772"/>
    </row>
    <row r="773" spans="3:45" s="90" customFormat="1">
      <c r="C773" s="90" t="s">
        <v>1146</v>
      </c>
      <c r="D773" s="90" t="s">
        <v>3</v>
      </c>
      <c r="E773" s="139">
        <v>41426</v>
      </c>
      <c r="F773" s="140"/>
      <c r="AI773"/>
      <c r="AJ773"/>
      <c r="AO773"/>
      <c r="AP773"/>
      <c r="AS773"/>
    </row>
    <row r="774" spans="3:45" s="90" customFormat="1">
      <c r="C774" s="90" t="s">
        <v>3260</v>
      </c>
      <c r="D774" s="90" t="s">
        <v>3</v>
      </c>
      <c r="E774"/>
      <c r="F774" s="140"/>
      <c r="AI774"/>
      <c r="AJ774"/>
      <c r="AO774"/>
      <c r="AP774"/>
      <c r="AS774"/>
    </row>
    <row r="775" spans="3:45" s="90" customFormat="1">
      <c r="C775" s="90" t="s">
        <v>2026</v>
      </c>
      <c r="D775" s="90" t="s">
        <v>3</v>
      </c>
      <c r="E775" s="155">
        <v>41426</v>
      </c>
      <c r="F775" s="140"/>
      <c r="AI775"/>
      <c r="AJ775"/>
      <c r="AO775"/>
      <c r="AP775"/>
      <c r="AS775"/>
    </row>
    <row r="776" spans="3:45" s="90" customFormat="1">
      <c r="C776" s="90" t="s">
        <v>2856</v>
      </c>
      <c r="D776" s="90" t="s">
        <v>3</v>
      </c>
      <c r="E776" s="139">
        <v>41426</v>
      </c>
      <c r="F776" s="140"/>
      <c r="AI776"/>
      <c r="AJ776"/>
      <c r="AO776"/>
      <c r="AP776"/>
      <c r="AS776"/>
    </row>
    <row r="777" spans="3:45" s="90" customFormat="1">
      <c r="C777" s="90" t="s">
        <v>1147</v>
      </c>
      <c r="D777" s="90" t="s">
        <v>3</v>
      </c>
      <c r="E777" s="139">
        <v>41426</v>
      </c>
      <c r="F777" s="140"/>
      <c r="AI777"/>
      <c r="AJ777"/>
      <c r="AO777"/>
      <c r="AP777"/>
      <c r="AS777"/>
    </row>
    <row r="778" spans="3:45" s="90" customFormat="1">
      <c r="C778" s="90" t="s">
        <v>3476</v>
      </c>
      <c r="D778" s="90" t="s">
        <v>3</v>
      </c>
      <c r="E778" s="155">
        <v>41554.886296296296</v>
      </c>
      <c r="F778" s="140"/>
      <c r="AI778"/>
      <c r="AJ778"/>
      <c r="AO778"/>
      <c r="AP778"/>
      <c r="AS778"/>
    </row>
    <row r="779" spans="3:45" s="90" customFormat="1">
      <c r="C779" s="90" t="s">
        <v>1148</v>
      </c>
      <c r="D779" s="90" t="s">
        <v>3</v>
      </c>
      <c r="E779" s="139">
        <v>41426</v>
      </c>
      <c r="F779" s="140"/>
      <c r="AI779"/>
      <c r="AJ779"/>
      <c r="AO779"/>
      <c r="AP779"/>
      <c r="AS779"/>
    </row>
    <row r="780" spans="3:45" s="90" customFormat="1">
      <c r="C780" s="90" t="s">
        <v>1149</v>
      </c>
      <c r="D780" s="90" t="s">
        <v>3</v>
      </c>
      <c r="E780" s="155">
        <v>41426</v>
      </c>
      <c r="F780" s="140"/>
      <c r="AI780"/>
      <c r="AJ780"/>
      <c r="AO780"/>
      <c r="AP780"/>
      <c r="AS780"/>
    </row>
    <row r="781" spans="3:45" s="90" customFormat="1">
      <c r="C781" s="90" t="s">
        <v>1150</v>
      </c>
      <c r="D781" s="90" t="s">
        <v>3</v>
      </c>
      <c r="E781" s="139">
        <v>41426</v>
      </c>
      <c r="F781" s="140"/>
      <c r="AI781"/>
      <c r="AJ781"/>
      <c r="AO781"/>
      <c r="AP781"/>
      <c r="AS781"/>
    </row>
    <row r="782" spans="3:45" s="90" customFormat="1">
      <c r="C782" s="90" t="s">
        <v>1151</v>
      </c>
      <c r="D782" s="90" t="s">
        <v>3</v>
      </c>
      <c r="E782"/>
      <c r="F782" s="140"/>
      <c r="AI782"/>
      <c r="AJ782"/>
      <c r="AO782"/>
      <c r="AP782"/>
      <c r="AS782"/>
    </row>
    <row r="783" spans="3:45" s="90" customFormat="1">
      <c r="C783" s="90" t="s">
        <v>1152</v>
      </c>
      <c r="D783" s="90" t="s">
        <v>3</v>
      </c>
      <c r="E783" s="139">
        <v>41426</v>
      </c>
      <c r="F783" s="140"/>
      <c r="AI783"/>
      <c r="AJ783"/>
      <c r="AO783"/>
      <c r="AP783"/>
      <c r="AS783"/>
    </row>
    <row r="784" spans="3:45" s="90" customFormat="1">
      <c r="C784" s="90" t="s">
        <v>1153</v>
      </c>
      <c r="D784" s="90" t="s">
        <v>3</v>
      </c>
      <c r="E784" s="139">
        <v>41426</v>
      </c>
      <c r="F784" s="140"/>
      <c r="AI784"/>
      <c r="AJ784"/>
      <c r="AO784"/>
      <c r="AP784"/>
      <c r="AS784"/>
    </row>
    <row r="785" spans="3:45" s="90" customFormat="1">
      <c r="C785" s="90" t="s">
        <v>1154</v>
      </c>
      <c r="D785" s="90" t="s">
        <v>3</v>
      </c>
      <c r="E785" s="139">
        <v>41426</v>
      </c>
      <c r="F785" s="140"/>
      <c r="AI785"/>
      <c r="AJ785"/>
      <c r="AO785"/>
      <c r="AP785"/>
      <c r="AS785"/>
    </row>
    <row r="786" spans="3:45" s="90" customFormat="1">
      <c r="C786" s="90" t="s">
        <v>1155</v>
      </c>
      <c r="D786" s="90" t="s">
        <v>3</v>
      </c>
      <c r="E786" s="139">
        <v>41426</v>
      </c>
      <c r="F786" s="140"/>
      <c r="AI786"/>
      <c r="AJ786"/>
      <c r="AO786"/>
      <c r="AP786"/>
      <c r="AS786"/>
    </row>
    <row r="787" spans="3:45" s="90" customFormat="1">
      <c r="C787" s="90" t="s">
        <v>2195</v>
      </c>
      <c r="D787" s="90" t="s">
        <v>3</v>
      </c>
      <c r="E787" s="139">
        <v>41426</v>
      </c>
      <c r="F787" s="140"/>
      <c r="AI787"/>
      <c r="AJ787"/>
      <c r="AO787"/>
      <c r="AP787"/>
      <c r="AS787"/>
    </row>
    <row r="788" spans="3:45" s="90" customFormat="1">
      <c r="C788" s="90" t="s">
        <v>2193</v>
      </c>
      <c r="D788" s="90" t="s">
        <v>3</v>
      </c>
      <c r="E788" s="139">
        <v>41426</v>
      </c>
      <c r="F788" s="140"/>
      <c r="AI788"/>
      <c r="AJ788"/>
      <c r="AO788"/>
      <c r="AP788"/>
      <c r="AS788"/>
    </row>
    <row r="789" spans="3:45" s="90" customFormat="1">
      <c r="C789" s="90" t="s">
        <v>3748</v>
      </c>
      <c r="D789" s="90" t="s">
        <v>3</v>
      </c>
      <c r="E789"/>
      <c r="F789" s="140"/>
      <c r="AI789"/>
      <c r="AJ789"/>
      <c r="AO789"/>
      <c r="AP789"/>
      <c r="AS789"/>
    </row>
    <row r="790" spans="3:45" s="90" customFormat="1">
      <c r="C790" s="90" t="s">
        <v>3239</v>
      </c>
      <c r="D790" s="90" t="s">
        <v>3</v>
      </c>
      <c r="E790" s="139">
        <v>41508.242129629631</v>
      </c>
      <c r="F790" s="140"/>
      <c r="AI790"/>
      <c r="AJ790"/>
      <c r="AO790"/>
      <c r="AP790"/>
      <c r="AS790"/>
    </row>
    <row r="791" spans="3:45" s="90" customFormat="1">
      <c r="C791" s="90" t="s">
        <v>2887</v>
      </c>
      <c r="D791" s="90" t="s">
        <v>3</v>
      </c>
      <c r="E791" s="155">
        <v>41426</v>
      </c>
      <c r="F791" s="140"/>
      <c r="AI791"/>
      <c r="AJ791"/>
      <c r="AO791"/>
      <c r="AP791"/>
      <c r="AS791"/>
    </row>
    <row r="792" spans="3:45" s="90" customFormat="1">
      <c r="C792" s="90" t="s">
        <v>3196</v>
      </c>
      <c r="D792" s="90" t="s">
        <v>3</v>
      </c>
      <c r="E792"/>
      <c r="F792" s="140"/>
      <c r="AI792"/>
      <c r="AJ792"/>
      <c r="AO792"/>
      <c r="AP792"/>
      <c r="AS792"/>
    </row>
    <row r="793" spans="3:45" s="90" customFormat="1">
      <c r="C793" s="90" t="s">
        <v>3316</v>
      </c>
      <c r="D793" s="90" t="s">
        <v>3</v>
      </c>
      <c r="E793"/>
      <c r="F793" s="140"/>
      <c r="AI793"/>
      <c r="AJ793"/>
      <c r="AO793"/>
      <c r="AP793"/>
      <c r="AS793"/>
    </row>
    <row r="794" spans="3:45" s="90" customFormat="1">
      <c r="C794" s="90" t="s">
        <v>2841</v>
      </c>
      <c r="D794" s="90" t="s">
        <v>3</v>
      </c>
      <c r="E794" s="139">
        <v>41426</v>
      </c>
      <c r="F794" s="140"/>
      <c r="AI794"/>
      <c r="AJ794"/>
      <c r="AO794"/>
      <c r="AP794"/>
      <c r="AS794"/>
    </row>
    <row r="795" spans="3:45" s="90" customFormat="1">
      <c r="C795" s="90" t="s">
        <v>3850</v>
      </c>
      <c r="D795" s="90" t="s">
        <v>3</v>
      </c>
      <c r="E795" s="155">
        <v>42646.316967592589</v>
      </c>
      <c r="F795" s="140"/>
      <c r="AI795"/>
      <c r="AJ795"/>
      <c r="AO795"/>
      <c r="AP795"/>
      <c r="AS795"/>
    </row>
    <row r="796" spans="3:45" s="90" customFormat="1">
      <c r="C796" s="90" t="s">
        <v>2728</v>
      </c>
      <c r="D796" s="90" t="s">
        <v>3</v>
      </c>
      <c r="E796" s="139">
        <v>41426</v>
      </c>
      <c r="F796" s="140"/>
      <c r="AI796"/>
      <c r="AJ796"/>
      <c r="AO796"/>
      <c r="AP796"/>
      <c r="AS796"/>
    </row>
    <row r="797" spans="3:45" s="90" customFormat="1">
      <c r="C797" s="90" t="s">
        <v>2735</v>
      </c>
      <c r="D797" s="90" t="s">
        <v>3</v>
      </c>
      <c r="E797" s="139">
        <v>41554.69321759259</v>
      </c>
      <c r="F797" s="140"/>
      <c r="AI797"/>
      <c r="AJ797"/>
      <c r="AO797"/>
      <c r="AP797"/>
      <c r="AS797"/>
    </row>
    <row r="798" spans="3:45" s="90" customFormat="1">
      <c r="C798" s="90" t="s">
        <v>1156</v>
      </c>
      <c r="D798" s="90" t="s">
        <v>3</v>
      </c>
      <c r="E798" s="139">
        <v>41426</v>
      </c>
      <c r="F798" s="140"/>
      <c r="AI798"/>
      <c r="AJ798"/>
      <c r="AO798"/>
      <c r="AP798"/>
      <c r="AS798"/>
    </row>
    <row r="799" spans="3:45" s="90" customFormat="1">
      <c r="C799" s="90" t="s">
        <v>3414</v>
      </c>
      <c r="D799" s="90" t="s">
        <v>3</v>
      </c>
      <c r="E799" s="155">
        <v>41548.908217592594</v>
      </c>
      <c r="F799" s="140"/>
      <c r="AI799"/>
      <c r="AJ799"/>
      <c r="AO799"/>
      <c r="AP799"/>
      <c r="AS799"/>
    </row>
    <row r="800" spans="3:45" s="90" customFormat="1">
      <c r="C800" s="90" t="s">
        <v>1157</v>
      </c>
      <c r="D800" s="90" t="s">
        <v>3</v>
      </c>
      <c r="E800"/>
      <c r="F800" s="140"/>
      <c r="AI800"/>
      <c r="AJ800"/>
      <c r="AO800"/>
      <c r="AP800"/>
      <c r="AS800"/>
    </row>
    <row r="801" spans="3:45" s="90" customFormat="1">
      <c r="C801" s="90" t="s">
        <v>3536</v>
      </c>
      <c r="D801" s="90" t="s">
        <v>3</v>
      </c>
      <c r="E801" s="155">
        <v>41570.210601851853</v>
      </c>
      <c r="F801" s="140"/>
      <c r="AI801"/>
      <c r="AJ801"/>
      <c r="AO801"/>
      <c r="AP801"/>
      <c r="AS801"/>
    </row>
    <row r="802" spans="3:45" s="90" customFormat="1">
      <c r="C802" s="90" t="s">
        <v>3496</v>
      </c>
      <c r="D802" s="90" t="s">
        <v>3</v>
      </c>
      <c r="E802" s="155">
        <v>41570.210625</v>
      </c>
      <c r="F802" s="140"/>
      <c r="AI802"/>
      <c r="AJ802"/>
      <c r="AO802"/>
      <c r="AP802"/>
      <c r="AS802"/>
    </row>
    <row r="803" spans="3:45" s="90" customFormat="1">
      <c r="C803" s="90" t="s">
        <v>3249</v>
      </c>
      <c r="D803" s="90" t="s">
        <v>3</v>
      </c>
      <c r="E803"/>
      <c r="F803" s="140"/>
      <c r="AI803"/>
      <c r="AJ803"/>
      <c r="AO803"/>
      <c r="AP803"/>
      <c r="AS803"/>
    </row>
    <row r="804" spans="3:45" s="90" customFormat="1">
      <c r="C804" s="90" t="s">
        <v>1158</v>
      </c>
      <c r="D804" s="90" t="s">
        <v>3</v>
      </c>
      <c r="E804"/>
      <c r="F804" s="140"/>
      <c r="AI804"/>
      <c r="AJ804"/>
      <c r="AO804"/>
      <c r="AP804"/>
      <c r="AS804"/>
    </row>
    <row r="805" spans="3:45" s="90" customFormat="1">
      <c r="C805" s="90" t="s">
        <v>1159</v>
      </c>
      <c r="D805" s="90" t="s">
        <v>3</v>
      </c>
      <c r="E805"/>
      <c r="F805" s="140"/>
      <c r="AI805"/>
      <c r="AJ805"/>
      <c r="AO805"/>
      <c r="AP805"/>
      <c r="AS805"/>
    </row>
    <row r="806" spans="3:45" s="90" customFormat="1">
      <c r="C806" s="90" t="s">
        <v>1160</v>
      </c>
      <c r="D806" s="90" t="s">
        <v>3</v>
      </c>
      <c r="E806"/>
      <c r="F806" s="140"/>
      <c r="AI806"/>
      <c r="AJ806"/>
      <c r="AO806"/>
      <c r="AP806"/>
      <c r="AS806"/>
    </row>
    <row r="807" spans="3:45" s="90" customFormat="1">
      <c r="C807" s="90" t="s">
        <v>3587</v>
      </c>
      <c r="D807" s="90" t="s">
        <v>3</v>
      </c>
      <c r="E807"/>
      <c r="F807" s="140"/>
      <c r="AI807"/>
      <c r="AJ807"/>
      <c r="AO807"/>
      <c r="AP807"/>
      <c r="AS807"/>
    </row>
    <row r="808" spans="3:45" s="90" customFormat="1">
      <c r="C808" s="90" t="s">
        <v>3176</v>
      </c>
      <c r="D808" s="90" t="s">
        <v>3</v>
      </c>
      <c r="E808"/>
      <c r="F808" s="140"/>
      <c r="AI808"/>
      <c r="AJ808"/>
      <c r="AO808"/>
      <c r="AP808"/>
      <c r="AS808"/>
    </row>
    <row r="809" spans="3:45" s="90" customFormat="1">
      <c r="C809" s="90" t="s">
        <v>2727</v>
      </c>
      <c r="D809" s="90" t="s">
        <v>3</v>
      </c>
      <c r="E809" s="139">
        <v>41426</v>
      </c>
      <c r="F809" s="140"/>
      <c r="AI809"/>
      <c r="AJ809"/>
      <c r="AO809"/>
      <c r="AP809"/>
      <c r="AS809"/>
    </row>
    <row r="810" spans="3:45" s="90" customFormat="1">
      <c r="C810" s="90" t="s">
        <v>1161</v>
      </c>
      <c r="D810" s="90" t="s">
        <v>3</v>
      </c>
      <c r="E810" s="139">
        <v>41426</v>
      </c>
      <c r="F810" s="140"/>
      <c r="AI810"/>
      <c r="AJ810"/>
      <c r="AO810"/>
      <c r="AP810"/>
      <c r="AS810"/>
    </row>
    <row r="811" spans="3:45" s="90" customFormat="1">
      <c r="C811" s="90" t="s">
        <v>3688</v>
      </c>
      <c r="D811" s="90" t="s">
        <v>3</v>
      </c>
      <c r="E811"/>
      <c r="F811" s="140"/>
      <c r="AI811"/>
      <c r="AJ811"/>
      <c r="AO811"/>
      <c r="AP811"/>
      <c r="AS811"/>
    </row>
    <row r="812" spans="3:45" s="90" customFormat="1">
      <c r="C812" s="90" t="s">
        <v>3467</v>
      </c>
      <c r="D812" s="90" t="s">
        <v>3</v>
      </c>
      <c r="E812" s="155">
        <v>41554.877974537034</v>
      </c>
      <c r="F812" s="140"/>
      <c r="AI812"/>
      <c r="AJ812"/>
      <c r="AO812"/>
      <c r="AP812"/>
      <c r="AS812"/>
    </row>
    <row r="813" spans="3:45" s="90" customFormat="1">
      <c r="C813" s="90" t="s">
        <v>1162</v>
      </c>
      <c r="D813" s="90" t="s">
        <v>3</v>
      </c>
      <c r="E813" s="139">
        <v>41426</v>
      </c>
      <c r="F813" s="140"/>
      <c r="AI813"/>
      <c r="AJ813"/>
      <c r="AO813"/>
      <c r="AP813"/>
      <c r="AS813"/>
    </row>
    <row r="814" spans="3:45" s="90" customFormat="1">
      <c r="C814" s="90" t="s">
        <v>3666</v>
      </c>
      <c r="D814" s="90" t="s">
        <v>3</v>
      </c>
      <c r="E814"/>
      <c r="F814" s="140"/>
      <c r="AI814"/>
      <c r="AJ814"/>
      <c r="AO814"/>
      <c r="AP814"/>
      <c r="AS814"/>
    </row>
    <row r="815" spans="3:45" s="90" customFormat="1">
      <c r="C815" s="90" t="s">
        <v>3175</v>
      </c>
      <c r="D815" s="90" t="s">
        <v>3</v>
      </c>
      <c r="E815"/>
      <c r="F815" s="140"/>
      <c r="AI815"/>
      <c r="AJ815"/>
      <c r="AO815"/>
      <c r="AP815"/>
      <c r="AS815"/>
    </row>
    <row r="816" spans="3:45" s="90" customFormat="1">
      <c r="C816" s="90" t="s">
        <v>5155</v>
      </c>
      <c r="D816" s="90" t="s">
        <v>3</v>
      </c>
      <c r="E816"/>
      <c r="F816" s="140"/>
      <c r="AI816"/>
      <c r="AJ816"/>
      <c r="AO816"/>
      <c r="AP816"/>
      <c r="AS816"/>
    </row>
    <row r="817" spans="3:45" s="90" customFormat="1">
      <c r="C817" s="90" t="s">
        <v>1163</v>
      </c>
      <c r="D817" s="90" t="s">
        <v>3</v>
      </c>
      <c r="E817" s="139">
        <v>41426</v>
      </c>
      <c r="F817" s="140"/>
      <c r="AI817"/>
      <c r="AJ817"/>
      <c r="AO817"/>
      <c r="AP817"/>
      <c r="AS817"/>
    </row>
    <row r="818" spans="3:45" s="90" customFormat="1">
      <c r="C818" s="90" t="s">
        <v>1164</v>
      </c>
      <c r="D818" s="90" t="s">
        <v>3</v>
      </c>
      <c r="E818" s="139">
        <v>41426</v>
      </c>
      <c r="F818" s="140"/>
      <c r="AI818"/>
      <c r="AJ818"/>
      <c r="AO818"/>
      <c r="AP818"/>
      <c r="AS818"/>
    </row>
    <row r="819" spans="3:45" s="90" customFormat="1">
      <c r="C819" s="90" t="s">
        <v>1165</v>
      </c>
      <c r="D819" s="90" t="s">
        <v>3</v>
      </c>
      <c r="E819"/>
      <c r="F819" s="140"/>
      <c r="AI819"/>
      <c r="AJ819"/>
      <c r="AO819"/>
      <c r="AP819"/>
      <c r="AS819"/>
    </row>
    <row r="820" spans="3:45" s="90" customFormat="1">
      <c r="C820" s="90" t="s">
        <v>1166</v>
      </c>
      <c r="D820" s="90" t="s">
        <v>3</v>
      </c>
      <c r="E820"/>
      <c r="F820" s="140"/>
      <c r="AI820"/>
      <c r="AJ820"/>
      <c r="AO820"/>
      <c r="AP820"/>
      <c r="AS820"/>
    </row>
    <row r="821" spans="3:45" s="90" customFormat="1">
      <c r="C821" s="90" t="s">
        <v>1167</v>
      </c>
      <c r="D821" s="90" t="s">
        <v>3</v>
      </c>
      <c r="E821" s="139">
        <v>41426</v>
      </c>
      <c r="F821" s="140"/>
      <c r="AI821"/>
      <c r="AJ821"/>
      <c r="AO821"/>
      <c r="AP821"/>
      <c r="AS821"/>
    </row>
    <row r="822" spans="3:45" s="90" customFormat="1">
      <c r="C822" s="90" t="s">
        <v>1168</v>
      </c>
      <c r="D822" s="90" t="s">
        <v>3</v>
      </c>
      <c r="E822" s="139">
        <v>41426</v>
      </c>
      <c r="F822" s="140"/>
      <c r="AI822"/>
      <c r="AJ822"/>
      <c r="AO822"/>
      <c r="AP822"/>
      <c r="AS822"/>
    </row>
    <row r="823" spans="3:45" s="90" customFormat="1">
      <c r="C823" s="90" t="s">
        <v>2857</v>
      </c>
      <c r="D823" s="90" t="s">
        <v>3</v>
      </c>
      <c r="E823" s="139">
        <v>41426</v>
      </c>
      <c r="F823" s="140"/>
      <c r="AI823"/>
      <c r="AJ823"/>
      <c r="AO823"/>
      <c r="AP823"/>
      <c r="AS823"/>
    </row>
    <row r="824" spans="3:45" s="90" customFormat="1">
      <c r="C824" s="90" t="s">
        <v>1170</v>
      </c>
      <c r="D824" s="90" t="s">
        <v>3</v>
      </c>
      <c r="E824" s="139">
        <v>41426</v>
      </c>
      <c r="F824" s="140"/>
      <c r="AI824"/>
      <c r="AJ824"/>
      <c r="AO824"/>
      <c r="AP824"/>
      <c r="AS824"/>
    </row>
    <row r="825" spans="3:45" s="90" customFormat="1">
      <c r="C825" s="90" t="s">
        <v>3757</v>
      </c>
      <c r="D825" s="90" t="s">
        <v>3</v>
      </c>
      <c r="E825"/>
      <c r="F825" s="140"/>
      <c r="AI825"/>
      <c r="AJ825"/>
      <c r="AO825"/>
      <c r="AP825"/>
      <c r="AS825"/>
    </row>
    <row r="826" spans="3:45" s="90" customFormat="1">
      <c r="C826" s="90" t="s">
        <v>4004</v>
      </c>
      <c r="D826" s="90" t="s">
        <v>3</v>
      </c>
      <c r="E826" s="155">
        <v>42646.332291666666</v>
      </c>
      <c r="F826" s="140"/>
      <c r="AI826"/>
      <c r="AJ826"/>
      <c r="AO826"/>
      <c r="AP826"/>
      <c r="AS826"/>
    </row>
    <row r="827" spans="3:45" s="90" customFormat="1">
      <c r="C827" s="90" t="s">
        <v>2913</v>
      </c>
      <c r="D827" s="90" t="s">
        <v>3</v>
      </c>
      <c r="E827" s="139">
        <v>41426</v>
      </c>
      <c r="F827" s="140"/>
      <c r="AI827"/>
      <c r="AJ827"/>
      <c r="AO827"/>
      <c r="AP827"/>
      <c r="AS827"/>
    </row>
    <row r="828" spans="3:45" s="90" customFormat="1">
      <c r="C828" s="90" t="s">
        <v>1171</v>
      </c>
      <c r="D828" s="90" t="s">
        <v>3</v>
      </c>
      <c r="E828" s="139">
        <v>41426</v>
      </c>
      <c r="F828" s="140"/>
      <c r="AI828"/>
      <c r="AJ828"/>
      <c r="AO828"/>
      <c r="AP828"/>
      <c r="AS828"/>
    </row>
    <row r="829" spans="3:45" s="90" customFormat="1">
      <c r="C829" s="90" t="s">
        <v>1172</v>
      </c>
      <c r="D829" s="90" t="s">
        <v>3</v>
      </c>
      <c r="E829" s="139">
        <v>41426</v>
      </c>
      <c r="F829" s="140"/>
      <c r="AI829"/>
      <c r="AJ829"/>
      <c r="AO829"/>
      <c r="AP829"/>
      <c r="AS829"/>
    </row>
    <row r="830" spans="3:45" s="90" customFormat="1">
      <c r="C830" s="90" t="s">
        <v>3256</v>
      </c>
      <c r="D830" s="90" t="s">
        <v>3</v>
      </c>
      <c r="E830"/>
      <c r="F830" s="140"/>
      <c r="AI830"/>
      <c r="AJ830"/>
      <c r="AO830"/>
      <c r="AP830"/>
      <c r="AS830"/>
    </row>
    <row r="831" spans="3:45" s="90" customFormat="1">
      <c r="C831" s="90" t="s">
        <v>2844</v>
      </c>
      <c r="D831" s="90" t="s">
        <v>3</v>
      </c>
      <c r="E831" s="139">
        <v>41426</v>
      </c>
      <c r="F831" s="140"/>
      <c r="AI831"/>
      <c r="AJ831"/>
      <c r="AO831"/>
      <c r="AP831"/>
      <c r="AS831"/>
    </row>
    <row r="832" spans="3:45" s="90" customFormat="1">
      <c r="C832" s="90" t="s">
        <v>1173</v>
      </c>
      <c r="D832" s="90" t="s">
        <v>3</v>
      </c>
      <c r="E832" s="139">
        <v>41426</v>
      </c>
      <c r="F832" s="140"/>
      <c r="AI832"/>
      <c r="AJ832"/>
      <c r="AO832"/>
      <c r="AP832"/>
      <c r="AS832"/>
    </row>
    <row r="833" spans="3:45" s="90" customFormat="1">
      <c r="C833" s="90" t="s">
        <v>1174</v>
      </c>
      <c r="D833" s="90" t="s">
        <v>3</v>
      </c>
      <c r="E833" s="139">
        <v>41426</v>
      </c>
      <c r="F833" s="140"/>
      <c r="AI833"/>
      <c r="AJ833"/>
      <c r="AO833"/>
      <c r="AP833"/>
      <c r="AS833"/>
    </row>
    <row r="834" spans="3:45" s="90" customFormat="1">
      <c r="C834" s="90" t="s">
        <v>1175</v>
      </c>
      <c r="D834" s="90" t="s">
        <v>3</v>
      </c>
      <c r="E834" s="139">
        <v>41426</v>
      </c>
      <c r="F834" s="140"/>
      <c r="AI834"/>
      <c r="AJ834"/>
      <c r="AO834"/>
      <c r="AP834"/>
      <c r="AS834"/>
    </row>
    <row r="835" spans="3:45" s="90" customFormat="1">
      <c r="C835" s="90" t="s">
        <v>1176</v>
      </c>
      <c r="D835" s="90" t="s">
        <v>3</v>
      </c>
      <c r="E835" s="139">
        <v>41426</v>
      </c>
      <c r="F835" s="140"/>
      <c r="AI835"/>
      <c r="AJ835"/>
      <c r="AO835"/>
      <c r="AP835"/>
      <c r="AS835"/>
    </row>
    <row r="836" spans="3:45" s="90" customFormat="1">
      <c r="C836" s="90" t="s">
        <v>1177</v>
      </c>
      <c r="D836" s="90" t="s">
        <v>3</v>
      </c>
      <c r="E836" s="139">
        <v>41426</v>
      </c>
      <c r="F836" s="140"/>
      <c r="AI836"/>
      <c r="AJ836"/>
      <c r="AO836"/>
      <c r="AP836"/>
      <c r="AS836"/>
    </row>
    <row r="837" spans="3:45" s="90" customFormat="1">
      <c r="C837" s="90" t="s">
        <v>1178</v>
      </c>
      <c r="D837" s="90" t="s">
        <v>3</v>
      </c>
      <c r="E837"/>
      <c r="F837" s="140"/>
      <c r="AI837"/>
      <c r="AJ837"/>
      <c r="AO837"/>
      <c r="AP837"/>
      <c r="AS837"/>
    </row>
    <row r="838" spans="3:45" s="90" customFormat="1">
      <c r="C838" s="90" t="s">
        <v>1179</v>
      </c>
      <c r="D838" s="90" t="s">
        <v>3</v>
      </c>
      <c r="E838"/>
      <c r="F838" s="140"/>
      <c r="AI838"/>
      <c r="AJ838"/>
      <c r="AO838"/>
      <c r="AP838"/>
      <c r="AS838"/>
    </row>
    <row r="839" spans="3:45" s="90" customFormat="1">
      <c r="C839" s="90" t="s">
        <v>2071</v>
      </c>
      <c r="D839" s="90" t="s">
        <v>3</v>
      </c>
      <c r="E839"/>
      <c r="F839" s="140"/>
      <c r="AI839"/>
      <c r="AJ839"/>
      <c r="AO839"/>
      <c r="AP839"/>
      <c r="AS839"/>
    </row>
    <row r="840" spans="3:45" s="90" customFormat="1">
      <c r="C840" s="90" t="s">
        <v>4008</v>
      </c>
      <c r="D840" s="90" t="s">
        <v>3</v>
      </c>
      <c r="E840" s="155">
        <v>42646.332395833335</v>
      </c>
      <c r="F840" s="140"/>
      <c r="AI840"/>
      <c r="AJ840"/>
      <c r="AO840"/>
      <c r="AP840"/>
      <c r="AS840"/>
    </row>
    <row r="841" spans="3:45" s="90" customFormat="1">
      <c r="C841" s="90" t="s">
        <v>1180</v>
      </c>
      <c r="D841" s="90" t="s">
        <v>3</v>
      </c>
      <c r="E841" s="139">
        <v>41426</v>
      </c>
      <c r="F841" s="140"/>
      <c r="AI841"/>
      <c r="AJ841"/>
      <c r="AO841"/>
      <c r="AP841"/>
      <c r="AS841"/>
    </row>
    <row r="842" spans="3:45" s="90" customFormat="1">
      <c r="C842" s="90" t="s">
        <v>1181</v>
      </c>
      <c r="D842" s="90" t="s">
        <v>3</v>
      </c>
      <c r="E842" s="139">
        <v>41426</v>
      </c>
      <c r="F842" s="140"/>
      <c r="AI842"/>
      <c r="AJ842"/>
      <c r="AO842"/>
      <c r="AP842"/>
      <c r="AS842"/>
    </row>
    <row r="843" spans="3:45" s="90" customFormat="1">
      <c r="C843" s="90" t="s">
        <v>1182</v>
      </c>
      <c r="D843" s="90" t="s">
        <v>3</v>
      </c>
      <c r="E843" s="139">
        <v>41426</v>
      </c>
      <c r="F843" s="140"/>
      <c r="AI843"/>
      <c r="AJ843"/>
      <c r="AO843"/>
      <c r="AP843"/>
      <c r="AS843"/>
    </row>
    <row r="844" spans="3:45" s="90" customFormat="1">
      <c r="C844" s="90" t="s">
        <v>1183</v>
      </c>
      <c r="D844" s="90" t="s">
        <v>3</v>
      </c>
      <c r="E844" s="139">
        <v>41426</v>
      </c>
      <c r="F844" s="140"/>
      <c r="AI844"/>
      <c r="AJ844"/>
      <c r="AO844"/>
      <c r="AP844"/>
      <c r="AS844"/>
    </row>
    <row r="845" spans="3:45" s="90" customFormat="1">
      <c r="C845" s="90" t="s">
        <v>2109</v>
      </c>
      <c r="D845" s="90" t="s">
        <v>3</v>
      </c>
      <c r="E845" s="139">
        <v>41426</v>
      </c>
      <c r="F845" s="140"/>
      <c r="AI845"/>
      <c r="AJ845"/>
      <c r="AO845"/>
      <c r="AP845"/>
      <c r="AS845"/>
    </row>
    <row r="846" spans="3:45" s="90" customFormat="1">
      <c r="C846" s="90" t="s">
        <v>1184</v>
      </c>
      <c r="D846" s="90" t="s">
        <v>3</v>
      </c>
      <c r="E846" s="139">
        <v>41426</v>
      </c>
      <c r="F846" s="140"/>
      <c r="AI846"/>
      <c r="AJ846"/>
      <c r="AO846"/>
      <c r="AP846"/>
      <c r="AS846"/>
    </row>
    <row r="847" spans="3:45" s="90" customFormat="1">
      <c r="C847" s="90" t="s">
        <v>1185</v>
      </c>
      <c r="D847" s="90" t="s">
        <v>3</v>
      </c>
      <c r="E847" s="139">
        <v>41426</v>
      </c>
      <c r="F847" s="140"/>
      <c r="AI847"/>
      <c r="AJ847"/>
      <c r="AO847"/>
      <c r="AP847"/>
      <c r="AS847"/>
    </row>
    <row r="848" spans="3:45" s="90" customFormat="1">
      <c r="C848" s="90" t="s">
        <v>1186</v>
      </c>
      <c r="D848" s="90" t="s">
        <v>3</v>
      </c>
      <c r="E848" s="139">
        <v>41426</v>
      </c>
      <c r="F848" s="140"/>
      <c r="AI848"/>
      <c r="AJ848"/>
      <c r="AO848"/>
      <c r="AP848"/>
      <c r="AS848"/>
    </row>
    <row r="849" spans="3:45" s="90" customFormat="1">
      <c r="C849" s="90" t="s">
        <v>3447</v>
      </c>
      <c r="D849" s="90" t="s">
        <v>3</v>
      </c>
      <c r="E849" s="155">
        <v>41554.876759259256</v>
      </c>
      <c r="F849" s="140"/>
      <c r="AI849"/>
      <c r="AJ849"/>
      <c r="AO849"/>
      <c r="AP849"/>
      <c r="AS849"/>
    </row>
    <row r="850" spans="3:45" s="90" customFormat="1">
      <c r="C850" s="90" t="s">
        <v>1187</v>
      </c>
      <c r="D850" s="90" t="s">
        <v>3</v>
      </c>
      <c r="E850" s="139">
        <v>41426</v>
      </c>
      <c r="F850" s="140"/>
      <c r="AI850"/>
      <c r="AJ850"/>
      <c r="AO850"/>
      <c r="AP850"/>
      <c r="AS850"/>
    </row>
    <row r="851" spans="3:45" s="90" customFormat="1">
      <c r="C851" s="90" t="s">
        <v>1188</v>
      </c>
      <c r="D851" s="90" t="s">
        <v>3</v>
      </c>
      <c r="E851" s="155">
        <v>41426</v>
      </c>
      <c r="F851" s="140"/>
      <c r="AI851"/>
      <c r="AJ851"/>
      <c r="AO851"/>
      <c r="AP851"/>
      <c r="AS851"/>
    </row>
    <row r="852" spans="3:45" s="90" customFormat="1">
      <c r="C852" s="90" t="s">
        <v>3210</v>
      </c>
      <c r="D852" s="90" t="s">
        <v>3</v>
      </c>
      <c r="E852"/>
      <c r="F852" s="140"/>
      <c r="AI852"/>
      <c r="AJ852"/>
      <c r="AO852"/>
      <c r="AP852"/>
      <c r="AS852"/>
    </row>
    <row r="853" spans="3:45" s="90" customFormat="1">
      <c r="C853" s="90" t="s">
        <v>1189</v>
      </c>
      <c r="D853" s="90" t="s">
        <v>3</v>
      </c>
      <c r="E853" s="139">
        <v>41426</v>
      </c>
      <c r="F853" s="140"/>
      <c r="AI853"/>
      <c r="AJ853"/>
      <c r="AO853"/>
      <c r="AP853"/>
      <c r="AS853"/>
    </row>
    <row r="854" spans="3:45" s="90" customFormat="1">
      <c r="C854" s="90" t="s">
        <v>1190</v>
      </c>
      <c r="D854" s="90" t="s">
        <v>3</v>
      </c>
      <c r="E854" s="155">
        <v>41426</v>
      </c>
      <c r="F854" s="140"/>
      <c r="AI854"/>
      <c r="AJ854"/>
      <c r="AO854"/>
      <c r="AP854"/>
      <c r="AS854"/>
    </row>
    <row r="855" spans="3:45" s="90" customFormat="1">
      <c r="C855" s="90" t="s">
        <v>1191</v>
      </c>
      <c r="D855" s="90" t="s">
        <v>3</v>
      </c>
      <c r="E855" s="139">
        <v>41426</v>
      </c>
      <c r="F855" s="140"/>
      <c r="AI855"/>
      <c r="AJ855"/>
      <c r="AO855"/>
      <c r="AP855"/>
      <c r="AS855"/>
    </row>
    <row r="856" spans="3:45" s="90" customFormat="1">
      <c r="C856" s="90" t="s">
        <v>2763</v>
      </c>
      <c r="D856" s="90" t="s">
        <v>3</v>
      </c>
      <c r="E856"/>
      <c r="F856" s="140"/>
      <c r="AI856"/>
      <c r="AJ856"/>
      <c r="AO856"/>
      <c r="AP856"/>
      <c r="AS856"/>
    </row>
    <row r="857" spans="3:45" s="90" customFormat="1">
      <c r="C857" s="90" t="s">
        <v>1192</v>
      </c>
      <c r="D857" s="90" t="s">
        <v>3</v>
      </c>
      <c r="E857" s="139">
        <v>41426</v>
      </c>
      <c r="F857" s="140"/>
      <c r="AI857"/>
      <c r="AJ857"/>
      <c r="AO857"/>
      <c r="AP857"/>
      <c r="AS857"/>
    </row>
    <row r="858" spans="3:45" s="90" customFormat="1">
      <c r="C858" s="90" t="s">
        <v>1193</v>
      </c>
      <c r="D858" s="90" t="s">
        <v>3</v>
      </c>
      <c r="E858" s="139">
        <v>41426</v>
      </c>
      <c r="F858" s="140"/>
      <c r="AI858"/>
      <c r="AJ858"/>
      <c r="AO858"/>
      <c r="AP858"/>
      <c r="AS858"/>
    </row>
    <row r="859" spans="3:45" s="90" customFormat="1">
      <c r="C859" s="90" t="s">
        <v>1194</v>
      </c>
      <c r="D859" s="90" t="s">
        <v>3</v>
      </c>
      <c r="E859"/>
      <c r="F859" s="140"/>
      <c r="AI859"/>
      <c r="AJ859"/>
      <c r="AO859"/>
      <c r="AP859"/>
      <c r="AS859"/>
    </row>
    <row r="860" spans="3:45" s="90" customFormat="1">
      <c r="C860" s="90" t="s">
        <v>1195</v>
      </c>
      <c r="D860" s="90" t="s">
        <v>3</v>
      </c>
      <c r="E860"/>
      <c r="F860" s="140"/>
      <c r="AI860"/>
      <c r="AJ860"/>
      <c r="AO860"/>
      <c r="AP860"/>
      <c r="AS860"/>
    </row>
    <row r="861" spans="3:45" s="90" customFormat="1">
      <c r="C861" s="90" t="s">
        <v>1196</v>
      </c>
      <c r="D861" s="90" t="s">
        <v>3</v>
      </c>
      <c r="E861"/>
      <c r="F861" s="140"/>
      <c r="AI861"/>
      <c r="AJ861"/>
      <c r="AO861"/>
      <c r="AP861"/>
      <c r="AS861"/>
    </row>
    <row r="862" spans="3:45" s="90" customFormat="1">
      <c r="C862" s="90" t="s">
        <v>1197</v>
      </c>
      <c r="D862" s="90" t="s">
        <v>3</v>
      </c>
      <c r="E862" s="155">
        <v>41426</v>
      </c>
      <c r="F862" s="140"/>
      <c r="AI862"/>
      <c r="AJ862"/>
      <c r="AO862"/>
      <c r="AP862"/>
      <c r="AS862"/>
    </row>
    <row r="863" spans="3:45" s="90" customFormat="1">
      <c r="C863" s="90" t="s">
        <v>3764</v>
      </c>
      <c r="D863" s="90" t="s">
        <v>3</v>
      </c>
      <c r="E863"/>
      <c r="F863" s="140"/>
      <c r="AI863"/>
      <c r="AJ863"/>
      <c r="AO863"/>
      <c r="AP863"/>
      <c r="AS863"/>
    </row>
    <row r="864" spans="3:45" s="90" customFormat="1">
      <c r="C864" s="90" t="s">
        <v>3761</v>
      </c>
      <c r="D864" s="90" t="s">
        <v>3</v>
      </c>
      <c r="E864"/>
      <c r="F864" s="140"/>
      <c r="AI864"/>
      <c r="AJ864"/>
      <c r="AO864"/>
      <c r="AP864"/>
      <c r="AS864"/>
    </row>
    <row r="865" spans="3:45" s="90" customFormat="1">
      <c r="C865" s="90" t="s">
        <v>3759</v>
      </c>
      <c r="D865" s="90" t="s">
        <v>3</v>
      </c>
      <c r="E865"/>
      <c r="F865" s="140"/>
      <c r="AI865"/>
      <c r="AJ865"/>
      <c r="AO865"/>
      <c r="AP865"/>
      <c r="AS865"/>
    </row>
    <row r="866" spans="3:45" s="90" customFormat="1">
      <c r="C866" s="90" t="s">
        <v>3614</v>
      </c>
      <c r="D866" s="90" t="s">
        <v>3</v>
      </c>
      <c r="E866"/>
      <c r="F866" s="140"/>
      <c r="AI866"/>
      <c r="AJ866"/>
      <c r="AO866"/>
      <c r="AP866"/>
      <c r="AS866"/>
    </row>
    <row r="867" spans="3:45" s="90" customFormat="1">
      <c r="C867" s="90" t="s">
        <v>1198</v>
      </c>
      <c r="D867" s="90" t="s">
        <v>3</v>
      </c>
      <c r="E867" s="139">
        <v>41426</v>
      </c>
      <c r="F867" s="140"/>
      <c r="AI867"/>
      <c r="AJ867"/>
      <c r="AO867"/>
      <c r="AP867"/>
      <c r="AS867"/>
    </row>
    <row r="868" spans="3:45" s="90" customFormat="1">
      <c r="C868" s="90" t="s">
        <v>1199</v>
      </c>
      <c r="D868" s="90" t="s">
        <v>3</v>
      </c>
      <c r="E868"/>
      <c r="F868" s="140"/>
      <c r="AI868"/>
      <c r="AJ868"/>
      <c r="AO868"/>
      <c r="AP868"/>
      <c r="AS868"/>
    </row>
    <row r="869" spans="3:45" s="90" customFormat="1">
      <c r="C869" s="90" t="s">
        <v>1200</v>
      </c>
      <c r="D869" s="90" t="s">
        <v>3</v>
      </c>
      <c r="E869" s="139">
        <v>41426</v>
      </c>
      <c r="F869" s="140"/>
      <c r="AI869"/>
      <c r="AJ869"/>
      <c r="AO869"/>
      <c r="AP869"/>
      <c r="AS869"/>
    </row>
    <row r="870" spans="3:45" s="90" customFormat="1">
      <c r="C870" s="90" t="s">
        <v>1201</v>
      </c>
      <c r="D870" s="90" t="s">
        <v>3</v>
      </c>
      <c r="E870"/>
      <c r="F870" s="140"/>
      <c r="AI870"/>
      <c r="AJ870"/>
      <c r="AO870"/>
      <c r="AP870"/>
      <c r="AS870"/>
    </row>
    <row r="871" spans="3:45" s="90" customFormat="1">
      <c r="C871" s="90" t="s">
        <v>1202</v>
      </c>
      <c r="D871" s="90" t="s">
        <v>3</v>
      </c>
      <c r="E871" s="155">
        <v>41426</v>
      </c>
      <c r="F871" s="140"/>
      <c r="AI871"/>
      <c r="AJ871"/>
      <c r="AO871"/>
      <c r="AP871"/>
      <c r="AS871"/>
    </row>
    <row r="872" spans="3:45" s="90" customFormat="1">
      <c r="C872" s="90" t="s">
        <v>1203</v>
      </c>
      <c r="D872" s="90" t="s">
        <v>3</v>
      </c>
      <c r="E872" s="139">
        <v>41426</v>
      </c>
      <c r="F872" s="140"/>
      <c r="AI872"/>
      <c r="AJ872"/>
      <c r="AO872"/>
      <c r="AP872"/>
      <c r="AS872"/>
    </row>
    <row r="873" spans="3:45" s="90" customFormat="1">
      <c r="C873" s="90" t="s">
        <v>1204</v>
      </c>
      <c r="D873" s="90" t="s">
        <v>3</v>
      </c>
      <c r="E873" s="155">
        <v>41426</v>
      </c>
      <c r="F873" s="140"/>
      <c r="AI873"/>
      <c r="AJ873"/>
      <c r="AO873"/>
      <c r="AP873"/>
      <c r="AS873"/>
    </row>
    <row r="874" spans="3:45" s="90" customFormat="1">
      <c r="C874" s="90" t="s">
        <v>1205</v>
      </c>
      <c r="D874" s="90" t="s">
        <v>3</v>
      </c>
      <c r="E874" s="139">
        <v>41426</v>
      </c>
      <c r="F874" s="140"/>
      <c r="AI874"/>
      <c r="AJ874"/>
      <c r="AO874"/>
      <c r="AP874"/>
      <c r="AS874"/>
    </row>
    <row r="875" spans="3:45" s="90" customFormat="1">
      <c r="C875" s="90" t="s">
        <v>1206</v>
      </c>
      <c r="D875" s="90" t="s">
        <v>3</v>
      </c>
      <c r="E875" s="139">
        <v>41426</v>
      </c>
      <c r="F875" s="140"/>
      <c r="AI875"/>
      <c r="AJ875"/>
      <c r="AO875"/>
      <c r="AP875"/>
      <c r="AS875"/>
    </row>
    <row r="876" spans="3:45" s="90" customFormat="1">
      <c r="C876" s="90" t="s">
        <v>1207</v>
      </c>
      <c r="D876" s="90" t="s">
        <v>3</v>
      </c>
      <c r="E876"/>
      <c r="F876" s="140"/>
      <c r="AI876"/>
      <c r="AJ876"/>
      <c r="AO876"/>
      <c r="AP876"/>
      <c r="AS876"/>
    </row>
    <row r="877" spans="3:45" s="90" customFormat="1">
      <c r="C877" s="90" t="s">
        <v>1208</v>
      </c>
      <c r="D877" s="90" t="s">
        <v>3</v>
      </c>
      <c r="E877"/>
      <c r="F877" s="140"/>
      <c r="AI877"/>
      <c r="AJ877"/>
      <c r="AO877"/>
      <c r="AP877"/>
      <c r="AS877"/>
    </row>
    <row r="878" spans="3:45" s="90" customFormat="1">
      <c r="C878" s="90" t="s">
        <v>3273</v>
      </c>
      <c r="D878" s="90" t="s">
        <v>3</v>
      </c>
      <c r="E878"/>
      <c r="F878" s="140"/>
      <c r="AI878"/>
      <c r="AJ878"/>
      <c r="AO878"/>
      <c r="AP878"/>
      <c r="AS878"/>
    </row>
    <row r="879" spans="3:45" s="90" customFormat="1">
      <c r="C879" s="90" t="s">
        <v>1209</v>
      </c>
      <c r="D879" s="90" t="s">
        <v>3</v>
      </c>
      <c r="E879"/>
      <c r="F879" s="140"/>
      <c r="AI879"/>
      <c r="AJ879"/>
      <c r="AO879"/>
      <c r="AP879"/>
      <c r="AS879"/>
    </row>
    <row r="880" spans="3:45" s="90" customFormat="1">
      <c r="C880" s="90" t="s">
        <v>1210</v>
      </c>
      <c r="D880" s="90" t="s">
        <v>3</v>
      </c>
      <c r="E880" s="155">
        <v>41426</v>
      </c>
      <c r="F880" s="140"/>
      <c r="AI880"/>
      <c r="AJ880"/>
      <c r="AO880"/>
      <c r="AP880"/>
      <c r="AS880"/>
    </row>
    <row r="881" spans="3:45" s="90" customFormat="1">
      <c r="C881" s="90" t="s">
        <v>3674</v>
      </c>
      <c r="D881" s="90" t="s">
        <v>3</v>
      </c>
      <c r="E881"/>
      <c r="F881" s="140"/>
      <c r="AI881"/>
      <c r="AJ881"/>
      <c r="AO881"/>
      <c r="AP881"/>
      <c r="AS881"/>
    </row>
    <row r="882" spans="3:45" s="90" customFormat="1">
      <c r="C882" s="90" t="s">
        <v>1211</v>
      </c>
      <c r="D882" s="90" t="s">
        <v>3</v>
      </c>
      <c r="E882" s="155">
        <v>41426</v>
      </c>
      <c r="F882" s="140"/>
      <c r="AI882"/>
      <c r="AJ882"/>
      <c r="AO882"/>
      <c r="AP882"/>
      <c r="AS882"/>
    </row>
    <row r="883" spans="3:45" s="90" customFormat="1">
      <c r="C883" s="90" t="s">
        <v>1212</v>
      </c>
      <c r="D883" s="90" t="s">
        <v>3</v>
      </c>
      <c r="E883" s="139">
        <v>41426</v>
      </c>
      <c r="F883" s="140"/>
      <c r="AI883"/>
      <c r="AJ883"/>
      <c r="AO883"/>
      <c r="AP883"/>
      <c r="AS883"/>
    </row>
    <row r="884" spans="3:45" s="90" customFormat="1">
      <c r="C884" s="90" t="s">
        <v>1213</v>
      </c>
      <c r="D884" s="90" t="s">
        <v>3</v>
      </c>
      <c r="E884" s="139">
        <v>41426</v>
      </c>
      <c r="F884" s="140"/>
      <c r="AI884"/>
      <c r="AJ884"/>
      <c r="AO884"/>
      <c r="AP884"/>
      <c r="AS884"/>
    </row>
    <row r="885" spans="3:45" s="90" customFormat="1">
      <c r="C885" s="90" t="s">
        <v>1214</v>
      </c>
      <c r="D885" s="90" t="s">
        <v>3</v>
      </c>
      <c r="E885" s="139">
        <v>41426</v>
      </c>
      <c r="F885" s="140"/>
      <c r="AI885"/>
      <c r="AJ885"/>
      <c r="AO885"/>
      <c r="AP885"/>
      <c r="AS885"/>
    </row>
    <row r="886" spans="3:45" s="90" customFormat="1">
      <c r="C886" s="90" t="s">
        <v>1215</v>
      </c>
      <c r="D886" s="90" t="s">
        <v>3</v>
      </c>
      <c r="E886" s="139">
        <v>41426</v>
      </c>
      <c r="F886" s="140"/>
      <c r="AI886"/>
      <c r="AJ886"/>
      <c r="AO886"/>
      <c r="AP886"/>
      <c r="AS886"/>
    </row>
    <row r="887" spans="3:45" s="90" customFormat="1">
      <c r="C887" s="90" t="s">
        <v>1216</v>
      </c>
      <c r="D887" s="90" t="s">
        <v>3</v>
      </c>
      <c r="E887" s="155">
        <v>41426</v>
      </c>
      <c r="F887" s="140"/>
      <c r="AI887"/>
      <c r="AJ887"/>
      <c r="AO887"/>
      <c r="AP887"/>
      <c r="AS887"/>
    </row>
    <row r="888" spans="3:45" s="90" customFormat="1">
      <c r="C888" s="90" t="s">
        <v>1217</v>
      </c>
      <c r="D888" s="90" t="s">
        <v>3</v>
      </c>
      <c r="E888" s="139">
        <v>41426</v>
      </c>
      <c r="F888" s="140"/>
      <c r="AI888"/>
      <c r="AJ888"/>
      <c r="AO888"/>
      <c r="AP888"/>
      <c r="AS888"/>
    </row>
    <row r="889" spans="3:45" s="90" customFormat="1">
      <c r="C889" s="90" t="s">
        <v>1218</v>
      </c>
      <c r="D889" s="90" t="s">
        <v>3</v>
      </c>
      <c r="E889" s="139">
        <v>41426</v>
      </c>
      <c r="F889" s="140"/>
      <c r="AI889"/>
      <c r="AJ889"/>
      <c r="AO889"/>
      <c r="AP889"/>
      <c r="AS889"/>
    </row>
    <row r="890" spans="3:45" s="90" customFormat="1">
      <c r="C890" s="90" t="s">
        <v>3605</v>
      </c>
      <c r="D890" s="90" t="s">
        <v>3</v>
      </c>
      <c r="E890"/>
      <c r="F890" s="140"/>
      <c r="AI890"/>
      <c r="AJ890"/>
      <c r="AO890"/>
      <c r="AP890"/>
      <c r="AS890"/>
    </row>
    <row r="891" spans="3:45" s="90" customFormat="1">
      <c r="C891" s="90" t="s">
        <v>1219</v>
      </c>
      <c r="D891" s="90" t="s">
        <v>3</v>
      </c>
      <c r="E891" s="139">
        <v>41426</v>
      </c>
      <c r="F891" s="140"/>
      <c r="AI891"/>
      <c r="AJ891"/>
      <c r="AO891"/>
      <c r="AP891"/>
      <c r="AS891"/>
    </row>
    <row r="892" spans="3:45" s="90" customFormat="1">
      <c r="C892" s="90" t="s">
        <v>1220</v>
      </c>
      <c r="D892" s="90" t="s">
        <v>3</v>
      </c>
      <c r="E892" s="139">
        <v>41426</v>
      </c>
      <c r="F892" s="140"/>
      <c r="AI892"/>
      <c r="AJ892"/>
      <c r="AO892"/>
      <c r="AP892"/>
      <c r="AS892"/>
    </row>
    <row r="893" spans="3:45" s="90" customFormat="1">
      <c r="C893" s="90" t="s">
        <v>1221</v>
      </c>
      <c r="D893" s="90" t="s">
        <v>3</v>
      </c>
      <c r="E893" s="155">
        <v>41426</v>
      </c>
      <c r="F893" s="140"/>
      <c r="AI893"/>
      <c r="AJ893"/>
      <c r="AO893"/>
      <c r="AP893"/>
      <c r="AS893"/>
    </row>
    <row r="894" spans="3:45" s="90" customFormat="1">
      <c r="C894" s="90" t="s">
        <v>1222</v>
      </c>
      <c r="D894" s="90" t="s">
        <v>3</v>
      </c>
      <c r="E894" s="139">
        <v>41426</v>
      </c>
      <c r="F894" s="140"/>
      <c r="AI894"/>
      <c r="AJ894"/>
      <c r="AO894"/>
      <c r="AP894"/>
      <c r="AS894"/>
    </row>
    <row r="895" spans="3:45" s="90" customFormat="1">
      <c r="C895" s="90" t="s">
        <v>1223</v>
      </c>
      <c r="D895" s="90" t="s">
        <v>3</v>
      </c>
      <c r="E895" s="139">
        <v>41426</v>
      </c>
      <c r="F895" s="140"/>
      <c r="AI895"/>
      <c r="AJ895"/>
      <c r="AO895"/>
      <c r="AP895"/>
      <c r="AS895"/>
    </row>
    <row r="896" spans="3:45" s="90" customFormat="1">
      <c r="C896" s="90" t="s">
        <v>1224</v>
      </c>
      <c r="D896" s="90" t="s">
        <v>3</v>
      </c>
      <c r="E896" s="139">
        <v>41426</v>
      </c>
      <c r="F896" s="140"/>
      <c r="AI896"/>
      <c r="AJ896"/>
      <c r="AO896"/>
      <c r="AP896"/>
      <c r="AS896"/>
    </row>
    <row r="897" spans="3:45" s="90" customFormat="1">
      <c r="C897" s="90" t="s">
        <v>1225</v>
      </c>
      <c r="D897" s="90" t="s">
        <v>3</v>
      </c>
      <c r="E897" s="139">
        <v>41426</v>
      </c>
      <c r="F897" s="140"/>
      <c r="AI897"/>
      <c r="AJ897"/>
      <c r="AO897"/>
      <c r="AP897"/>
      <c r="AS897"/>
    </row>
    <row r="898" spans="3:45" s="90" customFormat="1">
      <c r="C898" s="90" t="s">
        <v>5574</v>
      </c>
      <c r="D898" s="90" t="s">
        <v>3</v>
      </c>
      <c r="E898"/>
      <c r="F898" s="140"/>
      <c r="AI898"/>
      <c r="AJ898"/>
      <c r="AO898"/>
      <c r="AP898"/>
      <c r="AS898"/>
    </row>
    <row r="899" spans="3:45" s="90" customFormat="1">
      <c r="C899" s="90" t="s">
        <v>3448</v>
      </c>
      <c r="D899" s="90" t="s">
        <v>3</v>
      </c>
      <c r="E899" s="155">
        <v>41554.876770833333</v>
      </c>
      <c r="F899" s="140"/>
      <c r="AI899"/>
      <c r="AJ899"/>
      <c r="AO899"/>
      <c r="AP899"/>
      <c r="AS899"/>
    </row>
    <row r="900" spans="3:45" s="90" customFormat="1">
      <c r="C900" s="90" t="s">
        <v>3248</v>
      </c>
      <c r="D900" s="90" t="s">
        <v>3</v>
      </c>
      <c r="E900"/>
      <c r="F900" s="140"/>
      <c r="AI900"/>
      <c r="AJ900"/>
      <c r="AO900"/>
      <c r="AP900"/>
      <c r="AS900"/>
    </row>
    <row r="901" spans="3:45" s="90" customFormat="1">
      <c r="C901" s="90" t="s">
        <v>3397</v>
      </c>
      <c r="D901" s="90" t="s">
        <v>3</v>
      </c>
      <c r="E901" s="155">
        <v>41548.902731481481</v>
      </c>
      <c r="F901" s="140"/>
      <c r="AI901"/>
      <c r="AJ901"/>
      <c r="AO901"/>
      <c r="AP901"/>
      <c r="AS901"/>
    </row>
    <row r="902" spans="3:45" s="90" customFormat="1">
      <c r="C902" s="90" t="s">
        <v>3532</v>
      </c>
      <c r="D902" s="90" t="s">
        <v>3</v>
      </c>
      <c r="E902" s="155">
        <v>41570.211863425924</v>
      </c>
      <c r="F902" s="140"/>
      <c r="AI902"/>
      <c r="AJ902"/>
      <c r="AO902"/>
      <c r="AP902"/>
      <c r="AS902"/>
    </row>
    <row r="903" spans="3:45" s="90" customFormat="1">
      <c r="C903" s="90" t="s">
        <v>3271</v>
      </c>
      <c r="D903" s="90" t="s">
        <v>3</v>
      </c>
      <c r="E903"/>
      <c r="F903" s="140"/>
      <c r="AI903"/>
      <c r="AJ903"/>
      <c r="AO903"/>
      <c r="AP903"/>
      <c r="AS903"/>
    </row>
    <row r="904" spans="3:45" s="90" customFormat="1">
      <c r="C904" s="90" t="s">
        <v>2110</v>
      </c>
      <c r="D904" s="90" t="s">
        <v>3</v>
      </c>
      <c r="E904" s="155">
        <v>41426</v>
      </c>
      <c r="F904" s="140"/>
      <c r="AI904"/>
      <c r="AJ904"/>
      <c r="AO904"/>
      <c r="AP904"/>
      <c r="AS904"/>
    </row>
    <row r="905" spans="3:45" s="90" customFormat="1">
      <c r="C905" s="90" t="s">
        <v>3746</v>
      </c>
      <c r="D905" s="90" t="s">
        <v>3</v>
      </c>
      <c r="E905"/>
      <c r="F905" s="140"/>
      <c r="AI905"/>
      <c r="AJ905"/>
      <c r="AO905"/>
      <c r="AP905"/>
      <c r="AS905"/>
    </row>
    <row r="906" spans="3:45" s="90" customFormat="1">
      <c r="C906" s="90" t="s">
        <v>3750</v>
      </c>
      <c r="D906" s="90" t="s">
        <v>3</v>
      </c>
      <c r="E906"/>
      <c r="F906" s="140"/>
      <c r="AI906"/>
      <c r="AJ906"/>
      <c r="AO906"/>
      <c r="AP906"/>
      <c r="AS906"/>
    </row>
    <row r="907" spans="3:45" s="90" customFormat="1">
      <c r="C907" s="90" t="s">
        <v>3213</v>
      </c>
      <c r="D907" s="90" t="s">
        <v>3</v>
      </c>
      <c r="E907"/>
      <c r="F907" s="140"/>
      <c r="AI907"/>
      <c r="AJ907"/>
      <c r="AO907"/>
      <c r="AP907"/>
      <c r="AS907"/>
    </row>
    <row r="908" spans="3:45" s="90" customFormat="1">
      <c r="C908" s="90" t="s">
        <v>2900</v>
      </c>
      <c r="D908" s="90" t="s">
        <v>3</v>
      </c>
      <c r="E908" s="139">
        <v>41426</v>
      </c>
      <c r="F908" s="140"/>
      <c r="AI908"/>
      <c r="AJ908"/>
      <c r="AO908"/>
      <c r="AP908"/>
      <c r="AS908"/>
    </row>
    <row r="909" spans="3:45" s="90" customFormat="1">
      <c r="C909" s="90" t="s">
        <v>3170</v>
      </c>
      <c r="D909" s="90" t="s">
        <v>3</v>
      </c>
      <c r="E909"/>
      <c r="F909" s="140"/>
      <c r="AI909"/>
      <c r="AJ909"/>
      <c r="AO909"/>
      <c r="AP909"/>
      <c r="AS909"/>
    </row>
    <row r="910" spans="3:45" s="90" customFormat="1">
      <c r="C910" s="90" t="s">
        <v>3171</v>
      </c>
      <c r="D910" s="90" t="s">
        <v>3</v>
      </c>
      <c r="E910"/>
      <c r="F910" s="140"/>
      <c r="AI910"/>
      <c r="AJ910"/>
      <c r="AO910"/>
      <c r="AP910"/>
      <c r="AS910"/>
    </row>
    <row r="911" spans="3:45" s="90" customFormat="1">
      <c r="C911" s="90" t="s">
        <v>3502</v>
      </c>
      <c r="D911" s="90" t="s">
        <v>3</v>
      </c>
      <c r="E911" s="155">
        <v>41570.211956018517</v>
      </c>
      <c r="F911" s="140"/>
      <c r="AI911"/>
      <c r="AJ911"/>
      <c r="AO911"/>
      <c r="AP911"/>
      <c r="AS911"/>
    </row>
    <row r="912" spans="3:45" s="90" customFormat="1">
      <c r="C912" s="90" t="s">
        <v>2731</v>
      </c>
      <c r="D912" s="90" t="s">
        <v>3</v>
      </c>
      <c r="E912"/>
      <c r="F912" s="140"/>
      <c r="AI912"/>
      <c r="AJ912"/>
      <c r="AO912"/>
      <c r="AP912"/>
      <c r="AS912"/>
    </row>
    <row r="913" spans="3:45" s="90" customFormat="1">
      <c r="C913" s="90" t="s">
        <v>1226</v>
      </c>
      <c r="D913" s="90" t="s">
        <v>3</v>
      </c>
      <c r="E913" s="139">
        <v>41426</v>
      </c>
      <c r="F913" s="140"/>
      <c r="AI913"/>
      <c r="AJ913"/>
      <c r="AO913"/>
      <c r="AP913"/>
      <c r="AS913"/>
    </row>
    <row r="914" spans="3:45" s="90" customFormat="1">
      <c r="C914" s="90" t="s">
        <v>3209</v>
      </c>
      <c r="D914" s="90" t="s">
        <v>3</v>
      </c>
      <c r="E914"/>
      <c r="F914" s="140"/>
      <c r="AI914"/>
      <c r="AJ914"/>
      <c r="AO914"/>
      <c r="AP914"/>
      <c r="AS914"/>
    </row>
    <row r="915" spans="3:45" s="90" customFormat="1">
      <c r="C915" s="90" t="s">
        <v>2022</v>
      </c>
      <c r="D915" s="90" t="s">
        <v>3</v>
      </c>
      <c r="E915" s="139">
        <v>41426</v>
      </c>
      <c r="F915" s="140"/>
      <c r="AI915"/>
      <c r="AJ915"/>
      <c r="AO915"/>
      <c r="AP915"/>
      <c r="AS915"/>
    </row>
    <row r="916" spans="3:45" s="90" customFormat="1">
      <c r="C916" s="90" t="s">
        <v>1227</v>
      </c>
      <c r="D916" s="90" t="s">
        <v>3</v>
      </c>
      <c r="E916" s="139">
        <v>41426</v>
      </c>
      <c r="F916" s="140"/>
      <c r="AI916"/>
      <c r="AJ916"/>
      <c r="AO916"/>
      <c r="AP916"/>
      <c r="AS916"/>
    </row>
    <row r="917" spans="3:45" s="90" customFormat="1">
      <c r="C917" s="90" t="s">
        <v>1228</v>
      </c>
      <c r="D917" s="90" t="s">
        <v>3</v>
      </c>
      <c r="E917" s="155">
        <v>41426</v>
      </c>
      <c r="F917" s="140"/>
      <c r="AI917"/>
      <c r="AJ917"/>
      <c r="AO917"/>
      <c r="AP917"/>
      <c r="AS917"/>
    </row>
    <row r="918" spans="3:45" s="90" customFormat="1">
      <c r="C918" s="90" t="s">
        <v>1229</v>
      </c>
      <c r="D918" s="90" t="s">
        <v>3</v>
      </c>
      <c r="E918" s="139">
        <v>41426</v>
      </c>
      <c r="F918" s="140"/>
      <c r="AI918"/>
      <c r="AJ918"/>
      <c r="AO918"/>
      <c r="AP918"/>
      <c r="AS918"/>
    </row>
    <row r="919" spans="3:45" s="90" customFormat="1">
      <c r="C919" s="90" t="s">
        <v>3773</v>
      </c>
      <c r="D919" s="90" t="s">
        <v>3</v>
      </c>
      <c r="E919"/>
      <c r="F919" s="140"/>
      <c r="AI919"/>
      <c r="AJ919"/>
      <c r="AO919"/>
      <c r="AP919"/>
      <c r="AS919"/>
    </row>
    <row r="920" spans="3:45" s="90" customFormat="1">
      <c r="C920" s="90" t="s">
        <v>3713</v>
      </c>
      <c r="D920" s="90" t="s">
        <v>3</v>
      </c>
      <c r="E920"/>
      <c r="F920" s="140"/>
      <c r="AI920"/>
      <c r="AJ920"/>
      <c r="AO920"/>
      <c r="AP920"/>
      <c r="AS920"/>
    </row>
    <row r="921" spans="3:45" s="90" customFormat="1">
      <c r="C921" s="90" t="s">
        <v>2066</v>
      </c>
      <c r="D921" s="90" t="s">
        <v>3</v>
      </c>
      <c r="E921" s="139">
        <v>41426</v>
      </c>
      <c r="F921" s="140"/>
      <c r="AI921"/>
      <c r="AJ921"/>
      <c r="AO921"/>
      <c r="AP921"/>
      <c r="AS921"/>
    </row>
    <row r="922" spans="3:45" s="90" customFormat="1">
      <c r="C922" s="90" t="s">
        <v>3838</v>
      </c>
      <c r="D922" s="90" t="s">
        <v>3</v>
      </c>
      <c r="E922" s="139">
        <v>42646.316111111111</v>
      </c>
      <c r="F922" s="140"/>
      <c r="AI922"/>
      <c r="AJ922"/>
      <c r="AO922"/>
      <c r="AP922"/>
      <c r="AS922"/>
    </row>
    <row r="923" spans="3:45" s="90" customFormat="1">
      <c r="C923" s="90" t="s">
        <v>3568</v>
      </c>
      <c r="D923" s="90" t="s">
        <v>3</v>
      </c>
      <c r="E923"/>
      <c r="F923" s="140"/>
      <c r="AI923"/>
      <c r="AJ923"/>
      <c r="AO923"/>
      <c r="AP923"/>
      <c r="AS923"/>
    </row>
    <row r="924" spans="3:45" s="90" customFormat="1">
      <c r="C924" s="90" t="s">
        <v>1460</v>
      </c>
      <c r="D924" s="90" t="s">
        <v>3</v>
      </c>
      <c r="E924" s="139">
        <v>41426</v>
      </c>
      <c r="F924" s="140"/>
      <c r="AI924"/>
      <c r="AJ924"/>
      <c r="AO924"/>
      <c r="AP924"/>
      <c r="AS924"/>
    </row>
    <row r="925" spans="3:45" s="90" customFormat="1">
      <c r="C925" s="90" t="s">
        <v>1230</v>
      </c>
      <c r="D925" s="90" t="s">
        <v>3</v>
      </c>
      <c r="E925"/>
      <c r="F925" s="140"/>
      <c r="AI925"/>
      <c r="AJ925"/>
      <c r="AO925"/>
      <c r="AP925"/>
      <c r="AS925"/>
    </row>
    <row r="926" spans="3:45" s="90" customFormat="1">
      <c r="C926" s="90" t="s">
        <v>3335</v>
      </c>
      <c r="D926" s="90" t="s">
        <v>3</v>
      </c>
      <c r="E926" s="155">
        <v>41511.857442129629</v>
      </c>
      <c r="F926" s="140"/>
      <c r="AI926"/>
      <c r="AJ926"/>
      <c r="AO926"/>
      <c r="AP926"/>
      <c r="AS926"/>
    </row>
    <row r="927" spans="3:45" s="90" customFormat="1">
      <c r="C927" s="90" t="s">
        <v>1231</v>
      </c>
      <c r="D927" s="90" t="s">
        <v>3</v>
      </c>
      <c r="E927" s="139">
        <v>41426</v>
      </c>
      <c r="F927" s="140"/>
      <c r="AI927"/>
      <c r="AJ927"/>
      <c r="AO927"/>
      <c r="AP927"/>
      <c r="AS927"/>
    </row>
    <row r="928" spans="3:45" s="90" customFormat="1">
      <c r="C928" s="90" t="s">
        <v>2928</v>
      </c>
      <c r="D928" s="90" t="s">
        <v>3</v>
      </c>
      <c r="E928" s="139">
        <v>41426</v>
      </c>
      <c r="F928" s="140"/>
      <c r="AI928"/>
      <c r="AJ928"/>
      <c r="AO928"/>
      <c r="AP928"/>
      <c r="AS928"/>
    </row>
    <row r="929" spans="3:45" s="90" customFormat="1">
      <c r="C929" s="90" t="s">
        <v>1232</v>
      </c>
      <c r="D929" s="90" t="s">
        <v>3</v>
      </c>
      <c r="E929" s="139">
        <v>41426</v>
      </c>
      <c r="F929" s="140"/>
      <c r="AI929"/>
      <c r="AJ929"/>
      <c r="AO929"/>
      <c r="AP929"/>
      <c r="AS929"/>
    </row>
    <row r="930" spans="3:45" s="90" customFormat="1">
      <c r="C930" s="90" t="s">
        <v>1233</v>
      </c>
      <c r="D930" s="90" t="s">
        <v>3</v>
      </c>
      <c r="E930" s="139">
        <v>41426</v>
      </c>
      <c r="F930" s="140"/>
      <c r="AI930"/>
      <c r="AJ930"/>
      <c r="AO930"/>
      <c r="AP930"/>
      <c r="AS930"/>
    </row>
    <row r="931" spans="3:45" s="90" customFormat="1">
      <c r="C931" s="90" t="s">
        <v>2919</v>
      </c>
      <c r="D931" s="90" t="s">
        <v>3</v>
      </c>
      <c r="E931" s="139">
        <v>41426</v>
      </c>
      <c r="F931" s="140"/>
      <c r="AI931"/>
      <c r="AJ931"/>
      <c r="AO931"/>
      <c r="AP931"/>
      <c r="AS931"/>
    </row>
    <row r="932" spans="3:45" s="90" customFormat="1">
      <c r="C932" s="90" t="s">
        <v>3749</v>
      </c>
      <c r="D932" s="90" t="s">
        <v>3</v>
      </c>
      <c r="E932"/>
      <c r="F932" s="140"/>
      <c r="AI932"/>
      <c r="AJ932"/>
      <c r="AO932"/>
      <c r="AP932"/>
      <c r="AS932"/>
    </row>
    <row r="933" spans="3:45" s="90" customFormat="1">
      <c r="C933" s="90" t="s">
        <v>3885</v>
      </c>
      <c r="D933" s="90" t="s">
        <v>3</v>
      </c>
      <c r="E933" s="155">
        <v>42646.321192129632</v>
      </c>
      <c r="F933" s="140"/>
      <c r="AI933"/>
      <c r="AJ933"/>
      <c r="AO933"/>
      <c r="AP933"/>
      <c r="AS933"/>
    </row>
    <row r="934" spans="3:45" s="90" customFormat="1">
      <c r="C934" s="90" t="s">
        <v>3794</v>
      </c>
      <c r="D934" s="90" t="s">
        <v>3</v>
      </c>
      <c r="E934"/>
      <c r="F934" s="140"/>
      <c r="AI934"/>
      <c r="AJ934"/>
      <c r="AO934"/>
      <c r="AP934"/>
      <c r="AS934"/>
    </row>
    <row r="935" spans="3:45" s="90" customFormat="1">
      <c r="C935" s="90" t="s">
        <v>1234</v>
      </c>
      <c r="D935" s="90" t="s">
        <v>3</v>
      </c>
      <c r="E935"/>
      <c r="F935" s="140"/>
      <c r="AI935"/>
      <c r="AJ935"/>
      <c r="AO935"/>
      <c r="AP935"/>
      <c r="AS935"/>
    </row>
    <row r="936" spans="3:45" s="90" customFormat="1">
      <c r="C936" s="90" t="s">
        <v>1235</v>
      </c>
      <c r="D936" s="90" t="s">
        <v>3</v>
      </c>
      <c r="E936" s="139">
        <v>41426</v>
      </c>
      <c r="F936" s="140"/>
      <c r="AI936"/>
      <c r="AJ936"/>
      <c r="AO936"/>
      <c r="AP936"/>
      <c r="AS936"/>
    </row>
    <row r="937" spans="3:45" s="90" customFormat="1">
      <c r="C937" s="90" t="s">
        <v>2492</v>
      </c>
      <c r="D937" s="90" t="s">
        <v>3</v>
      </c>
      <c r="E937" s="155">
        <v>41426</v>
      </c>
      <c r="F937" s="140"/>
      <c r="AI937"/>
      <c r="AJ937"/>
      <c r="AO937"/>
      <c r="AP937"/>
      <c r="AS937"/>
    </row>
    <row r="938" spans="3:45" s="90" customFormat="1">
      <c r="C938" s="90" t="s">
        <v>3677</v>
      </c>
      <c r="D938" s="90" t="s">
        <v>3</v>
      </c>
      <c r="E938"/>
      <c r="F938" s="140"/>
      <c r="AI938"/>
      <c r="AJ938"/>
      <c r="AO938"/>
      <c r="AP938"/>
      <c r="AS938"/>
    </row>
    <row r="939" spans="3:45" s="90" customFormat="1">
      <c r="C939" s="90" t="s">
        <v>2080</v>
      </c>
      <c r="D939" s="90" t="s">
        <v>3</v>
      </c>
      <c r="E939" s="139">
        <v>41426</v>
      </c>
      <c r="F939" s="140"/>
      <c r="AI939"/>
      <c r="AJ939"/>
      <c r="AO939"/>
      <c r="AP939"/>
      <c r="AS939"/>
    </row>
    <row r="940" spans="3:45" s="90" customFormat="1">
      <c r="C940" s="90" t="s">
        <v>1236</v>
      </c>
      <c r="D940" s="90" t="s">
        <v>3</v>
      </c>
      <c r="E940" s="139">
        <v>41426</v>
      </c>
      <c r="F940" s="140"/>
      <c r="AI940"/>
      <c r="AJ940"/>
      <c r="AO940"/>
      <c r="AP940"/>
      <c r="AS940"/>
    </row>
    <row r="941" spans="3:45" s="90" customFormat="1">
      <c r="C941" s="90" t="s">
        <v>1237</v>
      </c>
      <c r="D941" s="90" t="s">
        <v>3</v>
      </c>
      <c r="E941" s="139">
        <v>41426</v>
      </c>
      <c r="F941" s="140"/>
      <c r="AI941"/>
      <c r="AJ941"/>
      <c r="AO941"/>
      <c r="AP941"/>
      <c r="AS941"/>
    </row>
    <row r="942" spans="3:45" s="90" customFormat="1">
      <c r="C942" s="90" t="s">
        <v>1238</v>
      </c>
      <c r="D942" s="90" t="s">
        <v>3</v>
      </c>
      <c r="E942"/>
      <c r="F942" s="140"/>
      <c r="AI942"/>
      <c r="AJ942"/>
      <c r="AO942"/>
      <c r="AP942"/>
      <c r="AS942"/>
    </row>
    <row r="943" spans="3:45" s="90" customFormat="1">
      <c r="C943" s="90" t="s">
        <v>1239</v>
      </c>
      <c r="D943" s="90" t="s">
        <v>3</v>
      </c>
      <c r="E943" s="139">
        <v>41426</v>
      </c>
      <c r="F943" s="140"/>
      <c r="AI943"/>
      <c r="AJ943"/>
      <c r="AO943"/>
      <c r="AP943"/>
      <c r="AS943"/>
    </row>
    <row r="944" spans="3:45" s="90" customFormat="1">
      <c r="C944" s="90" t="s">
        <v>1240</v>
      </c>
      <c r="D944" s="90" t="s">
        <v>3</v>
      </c>
      <c r="E944" s="139">
        <v>41426</v>
      </c>
      <c r="F944" s="140"/>
      <c r="AI944"/>
      <c r="AJ944"/>
      <c r="AO944"/>
      <c r="AP944"/>
      <c r="AS944"/>
    </row>
    <row r="945" spans="3:45" s="90" customFormat="1">
      <c r="C945" s="90" t="s">
        <v>2194</v>
      </c>
      <c r="D945" s="90" t="s">
        <v>3</v>
      </c>
      <c r="E945" s="139">
        <v>41426</v>
      </c>
      <c r="F945" s="140"/>
      <c r="AI945"/>
      <c r="AJ945"/>
      <c r="AO945"/>
      <c r="AP945"/>
      <c r="AS945"/>
    </row>
    <row r="946" spans="3:45" s="90" customFormat="1">
      <c r="C946" s="90" t="s">
        <v>1241</v>
      </c>
      <c r="D946" s="90" t="s">
        <v>3</v>
      </c>
      <c r="E946" s="139">
        <v>41426</v>
      </c>
      <c r="F946" s="140"/>
      <c r="AI946"/>
      <c r="AJ946"/>
      <c r="AO946"/>
      <c r="AP946"/>
      <c r="AS946"/>
    </row>
    <row r="947" spans="3:45" s="90" customFormat="1">
      <c r="C947" s="90" t="s">
        <v>1242</v>
      </c>
      <c r="D947" s="90" t="s">
        <v>3</v>
      </c>
      <c r="E947" s="155">
        <v>41426</v>
      </c>
      <c r="F947" s="140"/>
      <c r="AI947"/>
      <c r="AJ947"/>
      <c r="AO947"/>
      <c r="AP947"/>
      <c r="AS947"/>
    </row>
    <row r="948" spans="3:45" s="90" customFormat="1">
      <c r="C948" s="90" t="s">
        <v>3751</v>
      </c>
      <c r="D948" s="90" t="s">
        <v>3</v>
      </c>
      <c r="E948"/>
      <c r="F948" s="140"/>
      <c r="AI948"/>
      <c r="AJ948"/>
      <c r="AO948"/>
      <c r="AP948"/>
      <c r="AS948"/>
    </row>
    <row r="949" spans="3:45" s="90" customFormat="1">
      <c r="C949" s="90" t="s">
        <v>3753</v>
      </c>
      <c r="D949" s="90" t="s">
        <v>3</v>
      </c>
      <c r="E949"/>
      <c r="F949" s="140"/>
      <c r="AI949"/>
      <c r="AJ949"/>
      <c r="AO949"/>
      <c r="AP949"/>
      <c r="AS949"/>
    </row>
    <row r="950" spans="3:45" s="90" customFormat="1">
      <c r="C950" s="90" t="s">
        <v>1243</v>
      </c>
      <c r="D950" s="90" t="s">
        <v>3</v>
      </c>
      <c r="E950"/>
      <c r="F950" s="140"/>
      <c r="AI950"/>
      <c r="AJ950"/>
      <c r="AO950"/>
      <c r="AP950"/>
      <c r="AS950"/>
    </row>
    <row r="951" spans="3:45" s="90" customFormat="1">
      <c r="C951" s="90" t="s">
        <v>1244</v>
      </c>
      <c r="D951" s="90" t="s">
        <v>3</v>
      </c>
      <c r="E951" s="139">
        <v>41426</v>
      </c>
      <c r="F951" s="140"/>
      <c r="AI951"/>
      <c r="AJ951"/>
      <c r="AO951"/>
      <c r="AP951"/>
      <c r="AS951"/>
    </row>
    <row r="952" spans="3:45" s="90" customFormat="1">
      <c r="C952" s="90" t="s">
        <v>2719</v>
      </c>
      <c r="D952" s="90" t="s">
        <v>3</v>
      </c>
      <c r="E952" s="139">
        <v>41426</v>
      </c>
      <c r="F952" s="140"/>
      <c r="AI952"/>
      <c r="AJ952"/>
      <c r="AO952"/>
      <c r="AP952"/>
      <c r="AS952"/>
    </row>
    <row r="953" spans="3:45" s="90" customFormat="1">
      <c r="C953" s="90" t="s">
        <v>3429</v>
      </c>
      <c r="D953" s="90" t="s">
        <v>3</v>
      </c>
      <c r="E953" s="155">
        <v>41554.694432870368</v>
      </c>
      <c r="F953" s="140"/>
      <c r="AI953"/>
      <c r="AJ953"/>
      <c r="AO953"/>
      <c r="AP953"/>
      <c r="AS953"/>
    </row>
    <row r="954" spans="3:45" s="90" customFormat="1">
      <c r="C954" s="90" t="s">
        <v>1245</v>
      </c>
      <c r="D954" s="90" t="s">
        <v>3</v>
      </c>
      <c r="E954"/>
      <c r="F954" s="140"/>
      <c r="AI954"/>
      <c r="AJ954"/>
      <c r="AO954"/>
      <c r="AP954"/>
      <c r="AS954"/>
    </row>
    <row r="955" spans="3:45" s="90" customFormat="1">
      <c r="C955" s="90" t="s">
        <v>1246</v>
      </c>
      <c r="D955" s="90" t="s">
        <v>3</v>
      </c>
      <c r="E955" s="139">
        <v>41426</v>
      </c>
      <c r="F955" s="140"/>
      <c r="AI955"/>
      <c r="AJ955"/>
      <c r="AO955"/>
      <c r="AP955"/>
      <c r="AS955"/>
    </row>
    <row r="956" spans="3:45" s="90" customFormat="1">
      <c r="C956" s="90" t="s">
        <v>2076</v>
      </c>
      <c r="D956" s="90" t="s">
        <v>3</v>
      </c>
      <c r="E956"/>
      <c r="F956" s="140"/>
      <c r="AI956"/>
      <c r="AJ956"/>
      <c r="AO956"/>
      <c r="AP956"/>
      <c r="AS956"/>
    </row>
    <row r="957" spans="3:45" s="90" customFormat="1">
      <c r="C957" s="90" t="s">
        <v>1247</v>
      </c>
      <c r="D957" s="90" t="s">
        <v>3</v>
      </c>
      <c r="E957"/>
      <c r="F957" s="140"/>
      <c r="AI957"/>
      <c r="AJ957"/>
      <c r="AO957"/>
      <c r="AP957"/>
      <c r="AS957"/>
    </row>
    <row r="958" spans="3:45" s="90" customFormat="1">
      <c r="C958" s="90" t="s">
        <v>1248</v>
      </c>
      <c r="D958" s="90" t="s">
        <v>3</v>
      </c>
      <c r="E958" s="155">
        <v>41426</v>
      </c>
      <c r="F958" s="140"/>
      <c r="AI958"/>
      <c r="AJ958"/>
      <c r="AO958"/>
      <c r="AP958"/>
      <c r="AS958"/>
    </row>
    <row r="959" spans="3:45" s="90" customFormat="1">
      <c r="C959" s="90" t="s">
        <v>1249</v>
      </c>
      <c r="D959" s="90" t="s">
        <v>3</v>
      </c>
      <c r="E959" s="139">
        <v>41426</v>
      </c>
      <c r="F959" s="140"/>
      <c r="AI959"/>
      <c r="AJ959"/>
      <c r="AO959"/>
      <c r="AP959"/>
      <c r="AS959"/>
    </row>
    <row r="960" spans="3:45" s="90" customFormat="1">
      <c r="C960" s="90" t="s">
        <v>1250</v>
      </c>
      <c r="D960" s="90" t="s">
        <v>3</v>
      </c>
      <c r="E960" s="139">
        <v>41426</v>
      </c>
      <c r="F960" s="140"/>
      <c r="AI960"/>
      <c r="AJ960"/>
      <c r="AO960"/>
      <c r="AP960"/>
      <c r="AS960"/>
    </row>
    <row r="961" spans="3:45" s="90" customFormat="1">
      <c r="C961" s="90" t="s">
        <v>2872</v>
      </c>
      <c r="D961" s="90" t="s">
        <v>3</v>
      </c>
      <c r="E961" s="139">
        <v>41426</v>
      </c>
      <c r="F961" s="140"/>
      <c r="AI961"/>
      <c r="AJ961"/>
      <c r="AO961"/>
      <c r="AP961"/>
      <c r="AS961"/>
    </row>
    <row r="962" spans="3:45" s="90" customFormat="1">
      <c r="C962" s="90" t="s">
        <v>1251</v>
      </c>
      <c r="D962" s="90" t="s">
        <v>3</v>
      </c>
      <c r="E962" s="139">
        <v>41426</v>
      </c>
      <c r="F962" s="140"/>
      <c r="AI962"/>
      <c r="AJ962"/>
      <c r="AO962"/>
      <c r="AP962"/>
      <c r="AS962"/>
    </row>
    <row r="963" spans="3:45" s="90" customFormat="1">
      <c r="C963" s="90" t="s">
        <v>1252</v>
      </c>
      <c r="D963" s="90" t="s">
        <v>3</v>
      </c>
      <c r="E963" s="139">
        <v>41426</v>
      </c>
      <c r="F963" s="140"/>
      <c r="AI963"/>
      <c r="AJ963"/>
      <c r="AO963"/>
      <c r="AP963"/>
      <c r="AS963"/>
    </row>
    <row r="964" spans="3:45" s="90" customFormat="1">
      <c r="C964" s="90" t="s">
        <v>1253</v>
      </c>
      <c r="D964" s="90" t="s">
        <v>3</v>
      </c>
      <c r="E964" s="139">
        <v>41426</v>
      </c>
      <c r="F964" s="140"/>
      <c r="AI964"/>
      <c r="AJ964"/>
      <c r="AO964"/>
      <c r="AP964"/>
      <c r="AS964"/>
    </row>
    <row r="965" spans="3:45" s="90" customFormat="1">
      <c r="C965" s="90" t="s">
        <v>508</v>
      </c>
      <c r="D965" s="90" t="s">
        <v>3</v>
      </c>
      <c r="E965"/>
      <c r="F965" s="140"/>
      <c r="AI965"/>
      <c r="AJ965"/>
      <c r="AO965"/>
      <c r="AP965"/>
      <c r="AS965"/>
    </row>
    <row r="966" spans="3:45" s="90" customFormat="1">
      <c r="C966" s="90" t="s">
        <v>3379</v>
      </c>
      <c r="D966" s="90" t="s">
        <v>3</v>
      </c>
      <c r="E966" s="155">
        <v>41512.374398148146</v>
      </c>
      <c r="F966" s="140"/>
      <c r="AI966"/>
      <c r="AJ966"/>
      <c r="AO966"/>
      <c r="AP966"/>
      <c r="AS966"/>
    </row>
    <row r="967" spans="3:45" s="90" customFormat="1">
      <c r="C967" s="90" t="s">
        <v>2028</v>
      </c>
      <c r="D967" s="90" t="s">
        <v>3</v>
      </c>
      <c r="E967" s="139">
        <v>41426</v>
      </c>
      <c r="F967" s="140"/>
      <c r="AI967"/>
      <c r="AJ967"/>
      <c r="AO967"/>
      <c r="AP967"/>
      <c r="AS967"/>
    </row>
    <row r="968" spans="3:45" s="90" customFormat="1">
      <c r="C968" s="90" t="s">
        <v>1254</v>
      </c>
      <c r="D968" s="90" t="s">
        <v>3</v>
      </c>
      <c r="E968" s="155">
        <v>41426</v>
      </c>
      <c r="F968" s="140"/>
      <c r="AI968"/>
      <c r="AJ968"/>
      <c r="AO968"/>
      <c r="AP968"/>
      <c r="AS968"/>
    </row>
    <row r="969" spans="3:45" s="90" customFormat="1">
      <c r="C969" s="90" t="s">
        <v>3747</v>
      </c>
      <c r="D969" s="90" t="s">
        <v>3</v>
      </c>
      <c r="E969"/>
      <c r="F969" s="140"/>
      <c r="AI969"/>
      <c r="AJ969"/>
      <c r="AO969"/>
      <c r="AP969"/>
      <c r="AS969"/>
    </row>
    <row r="970" spans="3:45" s="90" customFormat="1">
      <c r="C970" s="90" t="s">
        <v>1255</v>
      </c>
      <c r="D970" s="90" t="s">
        <v>3</v>
      </c>
      <c r="E970"/>
      <c r="F970" s="140"/>
      <c r="AI970"/>
      <c r="AJ970"/>
      <c r="AO970"/>
      <c r="AP970"/>
      <c r="AS970"/>
    </row>
    <row r="971" spans="3:45" s="90" customFormat="1">
      <c r="C971" s="90" t="s">
        <v>1256</v>
      </c>
      <c r="D971" s="90" t="s">
        <v>3</v>
      </c>
      <c r="E971" s="139">
        <v>41426</v>
      </c>
      <c r="F971" s="140"/>
      <c r="AI971"/>
      <c r="AJ971"/>
      <c r="AO971"/>
      <c r="AP971"/>
      <c r="AS971"/>
    </row>
    <row r="972" spans="3:45" s="90" customFormat="1">
      <c r="C972" s="90" t="s">
        <v>1257</v>
      </c>
      <c r="D972" s="90" t="s">
        <v>3</v>
      </c>
      <c r="E972"/>
      <c r="F972" s="140"/>
      <c r="AI972"/>
      <c r="AJ972"/>
      <c r="AO972"/>
      <c r="AP972"/>
      <c r="AS972"/>
    </row>
    <row r="973" spans="3:45" s="90" customFormat="1">
      <c r="C973" s="90" t="s">
        <v>1258</v>
      </c>
      <c r="D973" s="90" t="s">
        <v>3</v>
      </c>
      <c r="E973" s="139">
        <v>41426</v>
      </c>
      <c r="F973" s="140"/>
      <c r="AI973"/>
      <c r="AJ973"/>
      <c r="AO973"/>
      <c r="AP973"/>
      <c r="AS973"/>
    </row>
    <row r="974" spans="3:45" s="90" customFormat="1">
      <c r="C974" s="90" t="s">
        <v>1259</v>
      </c>
      <c r="D974" s="90" t="s">
        <v>3</v>
      </c>
      <c r="E974"/>
      <c r="F974" s="140"/>
      <c r="AI974"/>
      <c r="AJ974"/>
      <c r="AO974"/>
      <c r="AP974"/>
      <c r="AS974"/>
    </row>
    <row r="975" spans="3:45" s="90" customFormat="1">
      <c r="C975" s="90" t="s">
        <v>1260</v>
      </c>
      <c r="D975" s="90" t="s">
        <v>3</v>
      </c>
      <c r="E975" s="155">
        <v>41426</v>
      </c>
      <c r="F975" s="140"/>
      <c r="AI975"/>
      <c r="AJ975"/>
      <c r="AO975"/>
      <c r="AP975"/>
      <c r="AS975"/>
    </row>
    <row r="976" spans="3:45" s="90" customFormat="1">
      <c r="C976" s="90" t="s">
        <v>1261</v>
      </c>
      <c r="D976" s="90" t="s">
        <v>3</v>
      </c>
      <c r="E976" s="139">
        <v>41426</v>
      </c>
      <c r="F976" s="140"/>
      <c r="AI976"/>
      <c r="AJ976"/>
      <c r="AO976"/>
      <c r="AP976"/>
      <c r="AS976"/>
    </row>
    <row r="977" spans="3:45" s="90" customFormat="1">
      <c r="C977" s="90" t="s">
        <v>1458</v>
      </c>
      <c r="D977" s="90" t="s">
        <v>3</v>
      </c>
      <c r="E977" s="139">
        <v>41426</v>
      </c>
      <c r="F977" s="140"/>
      <c r="AI977"/>
      <c r="AJ977"/>
      <c r="AO977"/>
      <c r="AP977"/>
      <c r="AS977"/>
    </row>
    <row r="978" spans="3:45" s="90" customFormat="1">
      <c r="C978" s="90" t="s">
        <v>2493</v>
      </c>
      <c r="D978" s="90" t="s">
        <v>3</v>
      </c>
      <c r="E978" s="139">
        <v>41426</v>
      </c>
      <c r="F978" s="140"/>
      <c r="AI978"/>
      <c r="AJ978"/>
      <c r="AO978"/>
      <c r="AP978"/>
      <c r="AS978"/>
    </row>
    <row r="979" spans="3:45" s="90" customFormat="1">
      <c r="C979" s="90" t="s">
        <v>1262</v>
      </c>
      <c r="D979" s="90" t="s">
        <v>3</v>
      </c>
      <c r="E979"/>
      <c r="F979" s="140"/>
      <c r="AI979"/>
      <c r="AJ979"/>
      <c r="AO979"/>
      <c r="AP979"/>
      <c r="AS979"/>
    </row>
    <row r="980" spans="3:45" s="90" customFormat="1">
      <c r="C980" s="90" t="s">
        <v>1263</v>
      </c>
      <c r="D980" s="90" t="s">
        <v>3</v>
      </c>
      <c r="E980" s="139">
        <v>41426</v>
      </c>
      <c r="F980" s="140"/>
      <c r="AI980"/>
      <c r="AJ980"/>
      <c r="AO980"/>
      <c r="AP980"/>
      <c r="AS980"/>
    </row>
    <row r="981" spans="3:45" s="90" customFormat="1">
      <c r="C981" s="90" t="s">
        <v>3787</v>
      </c>
      <c r="D981" s="90" t="s">
        <v>3</v>
      </c>
      <c r="E981"/>
      <c r="F981" s="140"/>
      <c r="AI981"/>
      <c r="AJ981"/>
      <c r="AO981"/>
      <c r="AP981"/>
      <c r="AS981"/>
    </row>
    <row r="982" spans="3:45" s="90" customFormat="1">
      <c r="C982" s="90" t="s">
        <v>1264</v>
      </c>
      <c r="D982" s="90" t="s">
        <v>3</v>
      </c>
      <c r="E982"/>
      <c r="F982" s="140"/>
      <c r="AI982"/>
      <c r="AJ982"/>
      <c r="AO982"/>
      <c r="AP982"/>
      <c r="AS982"/>
    </row>
    <row r="983" spans="3:45" s="90" customFormat="1">
      <c r="C983" s="90" t="s">
        <v>1265</v>
      </c>
      <c r="D983" s="90" t="s">
        <v>3</v>
      </c>
      <c r="E983"/>
      <c r="F983" s="140"/>
      <c r="AI983"/>
      <c r="AJ983"/>
      <c r="AO983"/>
      <c r="AP983"/>
      <c r="AS983"/>
    </row>
    <row r="984" spans="3:45" s="90" customFormat="1">
      <c r="C984" s="90" t="s">
        <v>1461</v>
      </c>
      <c r="D984" s="90" t="s">
        <v>3</v>
      </c>
      <c r="E984" s="139">
        <v>41426</v>
      </c>
      <c r="F984" s="140"/>
      <c r="AI984"/>
      <c r="AJ984"/>
      <c r="AO984"/>
      <c r="AP984"/>
      <c r="AS984"/>
    </row>
    <row r="985" spans="3:45" s="90" customFormat="1">
      <c r="C985" s="90" t="s">
        <v>1266</v>
      </c>
      <c r="D985" s="90" t="s">
        <v>3</v>
      </c>
      <c r="E985" s="139">
        <v>41426</v>
      </c>
      <c r="F985" s="140"/>
      <c r="AI985"/>
      <c r="AJ985"/>
      <c r="AO985"/>
      <c r="AP985"/>
      <c r="AS985"/>
    </row>
    <row r="986" spans="3:45" s="90" customFormat="1">
      <c r="C986" s="90" t="s">
        <v>1267</v>
      </c>
      <c r="D986" s="90" t="s">
        <v>3</v>
      </c>
      <c r="E986" s="139">
        <v>41426</v>
      </c>
      <c r="F986" s="140"/>
      <c r="AI986"/>
      <c r="AJ986"/>
      <c r="AO986"/>
      <c r="AP986"/>
      <c r="AS986"/>
    </row>
    <row r="987" spans="3:45" s="90" customFormat="1">
      <c r="C987" s="90" t="s">
        <v>3839</v>
      </c>
      <c r="D987" s="90" t="s">
        <v>3</v>
      </c>
      <c r="E987" s="155">
        <v>42646.316122685188</v>
      </c>
      <c r="F987" s="140"/>
      <c r="AI987"/>
      <c r="AJ987"/>
      <c r="AO987"/>
      <c r="AP987"/>
      <c r="AS987"/>
    </row>
    <row r="988" spans="3:45" s="90" customFormat="1">
      <c r="C988" s="90" t="s">
        <v>703</v>
      </c>
      <c r="D988" s="90" t="s">
        <v>160</v>
      </c>
      <c r="E988"/>
      <c r="F988" s="140"/>
      <c r="AI988"/>
      <c r="AJ988"/>
      <c r="AO988"/>
      <c r="AP988"/>
      <c r="AS988"/>
    </row>
    <row r="989" spans="3:45" s="90" customFormat="1">
      <c r="C989" s="90" t="s">
        <v>180</v>
      </c>
      <c r="D989" s="90" t="s">
        <v>160</v>
      </c>
      <c r="E989" s="139">
        <v>41426</v>
      </c>
      <c r="F989" s="140"/>
      <c r="AI989"/>
      <c r="AJ989"/>
      <c r="AO989"/>
      <c r="AP989"/>
      <c r="AS989"/>
    </row>
    <row r="990" spans="3:45" s="90" customFormat="1">
      <c r="C990" s="90" t="s">
        <v>786</v>
      </c>
      <c r="D990" s="90" t="s">
        <v>160</v>
      </c>
      <c r="E990" s="139">
        <v>41426</v>
      </c>
      <c r="F990" s="140"/>
      <c r="AI990"/>
      <c r="AJ990"/>
      <c r="AO990"/>
      <c r="AP990"/>
      <c r="AS990"/>
    </row>
    <row r="991" spans="3:45" s="90" customFormat="1">
      <c r="C991" s="90" t="s">
        <v>704</v>
      </c>
      <c r="D991" s="90" t="s">
        <v>160</v>
      </c>
      <c r="E991" s="139">
        <v>41426</v>
      </c>
      <c r="F991" s="140"/>
      <c r="AI991"/>
      <c r="AJ991"/>
      <c r="AO991"/>
      <c r="AP991"/>
      <c r="AS991"/>
    </row>
    <row r="992" spans="3:45" s="90" customFormat="1">
      <c r="C992" s="90" t="s">
        <v>705</v>
      </c>
      <c r="D992" s="90" t="s">
        <v>160</v>
      </c>
      <c r="E992" s="139">
        <v>41426</v>
      </c>
      <c r="F992" s="140"/>
      <c r="AI992"/>
      <c r="AJ992"/>
      <c r="AO992"/>
      <c r="AP992"/>
      <c r="AS992"/>
    </row>
    <row r="993" spans="3:45" s="90" customFormat="1">
      <c r="C993" s="90" t="s">
        <v>2040</v>
      </c>
      <c r="D993" s="90" t="s">
        <v>160</v>
      </c>
      <c r="E993" s="155">
        <v>41426</v>
      </c>
      <c r="F993" s="140"/>
      <c r="AI993"/>
      <c r="AJ993"/>
      <c r="AO993"/>
      <c r="AP993"/>
      <c r="AS993"/>
    </row>
    <row r="994" spans="3:45" s="90" customFormat="1">
      <c r="C994" s="90" t="s">
        <v>706</v>
      </c>
      <c r="D994" s="90" t="s">
        <v>160</v>
      </c>
      <c r="E994" s="139">
        <v>41426</v>
      </c>
      <c r="F994" s="140"/>
      <c r="AI994"/>
      <c r="AJ994"/>
      <c r="AO994"/>
      <c r="AP994"/>
      <c r="AS994"/>
    </row>
    <row r="995" spans="3:45" s="90" customFormat="1">
      <c r="C995" s="90" t="s">
        <v>817</v>
      </c>
      <c r="D995" s="90" t="s">
        <v>160</v>
      </c>
      <c r="E995"/>
      <c r="F995" s="140"/>
      <c r="AI995"/>
      <c r="AJ995"/>
      <c r="AO995"/>
      <c r="AP995"/>
      <c r="AS995"/>
    </row>
    <row r="996" spans="3:45" s="90" customFormat="1">
      <c r="C996" s="90" t="s">
        <v>707</v>
      </c>
      <c r="D996" s="90" t="s">
        <v>160</v>
      </c>
      <c r="E996" s="155">
        <v>41426</v>
      </c>
      <c r="F996" s="140"/>
      <c r="AI996"/>
      <c r="AJ996"/>
      <c r="AO996"/>
      <c r="AP996"/>
      <c r="AS996"/>
    </row>
    <row r="997" spans="3:45" s="90" customFormat="1">
      <c r="C997" s="90" t="s">
        <v>708</v>
      </c>
      <c r="D997" s="90" t="s">
        <v>160</v>
      </c>
      <c r="E997" s="139">
        <v>41426</v>
      </c>
      <c r="F997" s="140"/>
      <c r="AI997"/>
      <c r="AJ997"/>
      <c r="AO997"/>
      <c r="AP997"/>
      <c r="AS997"/>
    </row>
    <row r="998" spans="3:45" s="90" customFormat="1">
      <c r="C998" s="90" t="s">
        <v>709</v>
      </c>
      <c r="D998" s="90" t="s">
        <v>160</v>
      </c>
      <c r="E998" s="139">
        <v>41426</v>
      </c>
      <c r="F998" s="140"/>
      <c r="AI998"/>
      <c r="AJ998"/>
      <c r="AO998"/>
      <c r="AP998"/>
      <c r="AS998"/>
    </row>
    <row r="999" spans="3:45" s="90" customFormat="1">
      <c r="C999" s="90" t="s">
        <v>710</v>
      </c>
      <c r="D999" s="90" t="s">
        <v>160</v>
      </c>
      <c r="E999" s="139">
        <v>41426</v>
      </c>
      <c r="F999" s="140"/>
      <c r="AI999"/>
      <c r="AJ999"/>
      <c r="AO999"/>
      <c r="AP999"/>
      <c r="AS999"/>
    </row>
    <row r="1000" spans="3:45" s="90" customFormat="1">
      <c r="C1000" s="90" t="s">
        <v>711</v>
      </c>
      <c r="D1000" s="90" t="s">
        <v>160</v>
      </c>
      <c r="E1000" s="139">
        <v>41426</v>
      </c>
      <c r="F1000" s="140"/>
      <c r="AI1000"/>
      <c r="AJ1000"/>
      <c r="AO1000"/>
      <c r="AP1000"/>
      <c r="AS1000"/>
    </row>
    <row r="1001" spans="3:45" s="90" customFormat="1">
      <c r="C1001" s="90" t="s">
        <v>712</v>
      </c>
      <c r="D1001" s="90" t="s">
        <v>160</v>
      </c>
      <c r="E1001" s="139">
        <v>41426</v>
      </c>
      <c r="F1001" s="140"/>
      <c r="AI1001"/>
      <c r="AJ1001"/>
      <c r="AO1001"/>
      <c r="AP1001"/>
      <c r="AS1001"/>
    </row>
    <row r="1002" spans="3:45" s="90" customFormat="1">
      <c r="C1002" s="90" t="s">
        <v>713</v>
      </c>
      <c r="D1002" s="90" t="s">
        <v>160</v>
      </c>
      <c r="E1002"/>
      <c r="F1002" s="140"/>
      <c r="AI1002"/>
      <c r="AJ1002"/>
      <c r="AO1002"/>
      <c r="AP1002"/>
      <c r="AS1002"/>
    </row>
    <row r="1003" spans="3:45" s="90" customFormat="1">
      <c r="C1003" s="90" t="s">
        <v>714</v>
      </c>
      <c r="D1003" s="90" t="s">
        <v>160</v>
      </c>
      <c r="E1003"/>
      <c r="F1003" s="140"/>
      <c r="AI1003"/>
      <c r="AJ1003"/>
      <c r="AO1003"/>
      <c r="AP1003"/>
      <c r="AS1003"/>
    </row>
    <row r="1004" spans="3:45" s="90" customFormat="1">
      <c r="C1004" s="90" t="s">
        <v>715</v>
      </c>
      <c r="D1004" s="90" t="s">
        <v>160</v>
      </c>
      <c r="E1004" s="139">
        <v>41426</v>
      </c>
      <c r="F1004" s="140"/>
      <c r="AI1004"/>
      <c r="AJ1004"/>
      <c r="AO1004"/>
      <c r="AP1004"/>
      <c r="AS1004"/>
    </row>
    <row r="1005" spans="3:45" s="90" customFormat="1">
      <c r="C1005" s="90" t="s">
        <v>716</v>
      </c>
      <c r="D1005" s="90" t="s">
        <v>160</v>
      </c>
      <c r="E1005" s="139">
        <v>41426</v>
      </c>
      <c r="F1005" s="140"/>
      <c r="AI1005"/>
      <c r="AJ1005"/>
      <c r="AO1005"/>
      <c r="AP1005"/>
      <c r="AS1005"/>
    </row>
    <row r="1006" spans="3:45" s="90" customFormat="1">
      <c r="C1006" s="90" t="s">
        <v>3816</v>
      </c>
      <c r="D1006" s="90" t="s">
        <v>160</v>
      </c>
      <c r="E1006" s="155">
        <v>41913.438032407408</v>
      </c>
      <c r="F1006" s="140"/>
      <c r="AI1006"/>
      <c r="AJ1006"/>
      <c r="AO1006"/>
      <c r="AP1006"/>
      <c r="AS1006"/>
    </row>
    <row r="1007" spans="3:45" s="90" customFormat="1">
      <c r="C1007" s="90" t="s">
        <v>717</v>
      </c>
      <c r="D1007" s="90" t="s">
        <v>160</v>
      </c>
      <c r="E1007" s="139">
        <v>41426</v>
      </c>
      <c r="F1007" s="140"/>
      <c r="AI1007"/>
      <c r="AJ1007"/>
      <c r="AO1007"/>
      <c r="AP1007"/>
      <c r="AS1007"/>
    </row>
    <row r="1008" spans="3:45" s="90" customFormat="1">
      <c r="C1008" s="90" t="s">
        <v>718</v>
      </c>
      <c r="D1008" s="90" t="s">
        <v>160</v>
      </c>
      <c r="E1008" s="155">
        <v>41426</v>
      </c>
      <c r="F1008" s="140"/>
      <c r="AI1008"/>
      <c r="AJ1008"/>
      <c r="AO1008"/>
      <c r="AP1008"/>
      <c r="AS1008"/>
    </row>
    <row r="1009" spans="3:45" s="90" customFormat="1">
      <c r="C1009" s="90" t="s">
        <v>719</v>
      </c>
      <c r="D1009" s="90" t="s">
        <v>160</v>
      </c>
      <c r="E1009" s="139">
        <v>41426</v>
      </c>
      <c r="F1009" s="140"/>
      <c r="AI1009"/>
      <c r="AJ1009"/>
      <c r="AO1009"/>
      <c r="AP1009"/>
      <c r="AS1009"/>
    </row>
    <row r="1010" spans="3:45" s="90" customFormat="1">
      <c r="C1010" s="90" t="s">
        <v>720</v>
      </c>
      <c r="D1010" s="90" t="s">
        <v>160</v>
      </c>
      <c r="E1010" s="155">
        <v>41426</v>
      </c>
      <c r="F1010" s="140"/>
      <c r="AI1010"/>
      <c r="AJ1010"/>
      <c r="AO1010"/>
      <c r="AP1010"/>
      <c r="AS1010"/>
    </row>
    <row r="1011" spans="3:45" s="90" customFormat="1">
      <c r="C1011" s="90" t="s">
        <v>721</v>
      </c>
      <c r="D1011" s="90" t="s">
        <v>160</v>
      </c>
      <c r="E1011" s="139">
        <v>41426</v>
      </c>
      <c r="F1011" s="140"/>
      <c r="AI1011"/>
      <c r="AJ1011"/>
      <c r="AO1011"/>
      <c r="AP1011"/>
      <c r="AS1011"/>
    </row>
    <row r="1012" spans="3:45" s="90" customFormat="1">
      <c r="C1012" s="90" t="s">
        <v>722</v>
      </c>
      <c r="D1012" s="90" t="s">
        <v>160</v>
      </c>
      <c r="E1012" s="139">
        <v>41426</v>
      </c>
      <c r="F1012" s="140"/>
      <c r="AI1012"/>
      <c r="AJ1012"/>
      <c r="AO1012"/>
      <c r="AP1012"/>
      <c r="AS1012"/>
    </row>
    <row r="1013" spans="3:45" s="90" customFormat="1">
      <c r="C1013" s="90" t="s">
        <v>723</v>
      </c>
      <c r="D1013" s="90" t="s">
        <v>160</v>
      </c>
      <c r="E1013" s="139">
        <v>41426</v>
      </c>
      <c r="F1013" s="140"/>
      <c r="AI1013"/>
      <c r="AJ1013"/>
      <c r="AO1013"/>
      <c r="AP1013"/>
      <c r="AS1013"/>
    </row>
    <row r="1014" spans="3:45" s="90" customFormat="1">
      <c r="C1014" s="90" t="s">
        <v>724</v>
      </c>
      <c r="D1014" s="90" t="s">
        <v>160</v>
      </c>
      <c r="E1014" s="155">
        <v>41426</v>
      </c>
      <c r="F1014" s="140"/>
      <c r="AI1014"/>
      <c r="AJ1014"/>
      <c r="AO1014"/>
      <c r="AP1014"/>
      <c r="AS1014"/>
    </row>
    <row r="1015" spans="3:45" s="90" customFormat="1">
      <c r="C1015" s="90" t="s">
        <v>725</v>
      </c>
      <c r="D1015" s="90" t="s">
        <v>160</v>
      </c>
      <c r="E1015" s="139">
        <v>41426</v>
      </c>
      <c r="F1015" s="140"/>
      <c r="AI1015"/>
      <c r="AJ1015"/>
      <c r="AO1015"/>
      <c r="AP1015"/>
      <c r="AS1015"/>
    </row>
    <row r="1016" spans="3:45" s="90" customFormat="1">
      <c r="C1016" s="90" t="s">
        <v>726</v>
      </c>
      <c r="D1016" s="90" t="s">
        <v>160</v>
      </c>
      <c r="E1016" s="139">
        <v>41426</v>
      </c>
      <c r="F1016" s="140"/>
      <c r="AI1016"/>
      <c r="AJ1016"/>
      <c r="AO1016"/>
      <c r="AP1016"/>
      <c r="AS1016"/>
    </row>
    <row r="1017" spans="3:45" s="90" customFormat="1">
      <c r="C1017" s="90" t="s">
        <v>727</v>
      </c>
      <c r="D1017" s="90" t="s">
        <v>160</v>
      </c>
      <c r="E1017"/>
      <c r="F1017" s="140"/>
      <c r="AI1017"/>
      <c r="AJ1017"/>
      <c r="AO1017"/>
      <c r="AP1017"/>
      <c r="AS1017"/>
    </row>
    <row r="1018" spans="3:45" s="90" customFormat="1">
      <c r="C1018" s="90" t="s">
        <v>728</v>
      </c>
      <c r="D1018" s="90" t="s">
        <v>160</v>
      </c>
      <c r="E1018"/>
      <c r="F1018" s="140"/>
      <c r="AI1018"/>
      <c r="AJ1018"/>
      <c r="AO1018"/>
      <c r="AP1018"/>
      <c r="AS1018"/>
    </row>
    <row r="1019" spans="3:45" s="90" customFormat="1">
      <c r="C1019" s="90" t="s">
        <v>729</v>
      </c>
      <c r="D1019" s="90" t="s">
        <v>160</v>
      </c>
      <c r="E1019" s="155">
        <v>41426</v>
      </c>
      <c r="F1019" s="140"/>
      <c r="AI1019"/>
      <c r="AJ1019"/>
      <c r="AO1019"/>
      <c r="AP1019"/>
      <c r="AS1019"/>
    </row>
    <row r="1020" spans="3:45" s="90" customFormat="1">
      <c r="C1020" s="90" t="s">
        <v>730</v>
      </c>
      <c r="D1020" s="90" t="s">
        <v>160</v>
      </c>
      <c r="E1020" s="155">
        <v>41426</v>
      </c>
      <c r="F1020" s="140"/>
      <c r="AI1020"/>
      <c r="AJ1020"/>
      <c r="AO1020"/>
      <c r="AP1020"/>
      <c r="AS1020"/>
    </row>
    <row r="1021" spans="3:45" s="90" customFormat="1">
      <c r="C1021" s="90" t="s">
        <v>731</v>
      </c>
      <c r="D1021" s="90" t="s">
        <v>160</v>
      </c>
      <c r="E1021" s="139">
        <v>41426</v>
      </c>
      <c r="F1021" s="140"/>
      <c r="AI1021"/>
      <c r="AJ1021"/>
      <c r="AO1021"/>
      <c r="AP1021"/>
      <c r="AS1021"/>
    </row>
    <row r="1022" spans="3:45" s="90" customFormat="1">
      <c r="C1022" s="90" t="s">
        <v>816</v>
      </c>
      <c r="D1022" s="90" t="s">
        <v>160</v>
      </c>
      <c r="E1022" s="139">
        <v>41426</v>
      </c>
      <c r="F1022" s="140"/>
      <c r="AI1022"/>
      <c r="AJ1022"/>
      <c r="AO1022"/>
      <c r="AP1022"/>
      <c r="AS1022"/>
    </row>
    <row r="1023" spans="3:45" s="90" customFormat="1">
      <c r="C1023" s="90" t="s">
        <v>3507</v>
      </c>
      <c r="D1023" s="90" t="s">
        <v>160</v>
      </c>
      <c r="E1023" s="155">
        <v>41570.210659722223</v>
      </c>
      <c r="F1023" s="140"/>
      <c r="AI1023"/>
      <c r="AJ1023"/>
      <c r="AO1023"/>
      <c r="AP1023"/>
      <c r="AS1023"/>
    </row>
    <row r="1024" spans="3:45" s="90" customFormat="1">
      <c r="C1024" s="90" t="s">
        <v>2072</v>
      </c>
      <c r="D1024" s="90" t="s">
        <v>160</v>
      </c>
      <c r="E1024" s="139">
        <v>41426</v>
      </c>
      <c r="F1024" s="140"/>
      <c r="AI1024"/>
      <c r="AJ1024"/>
      <c r="AO1024"/>
      <c r="AP1024"/>
      <c r="AS1024"/>
    </row>
    <row r="1025" spans="3:45" s="90" customFormat="1">
      <c r="C1025" s="90" t="s">
        <v>732</v>
      </c>
      <c r="D1025" s="90" t="s">
        <v>160</v>
      </c>
      <c r="E1025" s="139">
        <v>41426</v>
      </c>
      <c r="F1025" s="140"/>
      <c r="AI1025"/>
      <c r="AJ1025"/>
      <c r="AO1025"/>
      <c r="AP1025"/>
      <c r="AS1025"/>
    </row>
    <row r="1026" spans="3:45" s="90" customFormat="1">
      <c r="C1026" s="90" t="s">
        <v>733</v>
      </c>
      <c r="D1026" s="90" t="s">
        <v>160</v>
      </c>
      <c r="E1026" s="139">
        <v>41426</v>
      </c>
      <c r="F1026" s="140"/>
      <c r="AI1026"/>
      <c r="AJ1026"/>
      <c r="AO1026"/>
      <c r="AP1026"/>
      <c r="AS1026"/>
    </row>
    <row r="1027" spans="3:45" s="90" customFormat="1">
      <c r="C1027" s="90" t="s">
        <v>734</v>
      </c>
      <c r="D1027" s="90" t="s">
        <v>160</v>
      </c>
      <c r="E1027" s="139">
        <v>41426</v>
      </c>
      <c r="F1027" s="140"/>
      <c r="AI1027"/>
      <c r="AJ1027"/>
      <c r="AO1027"/>
      <c r="AP1027"/>
      <c r="AS1027"/>
    </row>
    <row r="1028" spans="3:45" s="90" customFormat="1">
      <c r="C1028" s="90" t="s">
        <v>181</v>
      </c>
      <c r="D1028" s="90" t="s">
        <v>160</v>
      </c>
      <c r="E1028" s="139">
        <v>41426</v>
      </c>
      <c r="F1028" s="140"/>
      <c r="AI1028"/>
      <c r="AJ1028"/>
      <c r="AO1028"/>
      <c r="AP1028"/>
      <c r="AS1028"/>
    </row>
    <row r="1029" spans="3:45" s="90" customFormat="1">
      <c r="C1029" s="90" t="s">
        <v>735</v>
      </c>
      <c r="D1029" s="90" t="s">
        <v>160</v>
      </c>
      <c r="E1029" s="139">
        <v>41426</v>
      </c>
      <c r="F1029" s="140"/>
      <c r="AI1029"/>
      <c r="AJ1029"/>
      <c r="AO1029"/>
      <c r="AP1029"/>
      <c r="AS1029"/>
    </row>
    <row r="1030" spans="3:45" s="90" customFormat="1">
      <c r="C1030" s="90" t="s">
        <v>736</v>
      </c>
      <c r="D1030" s="90" t="s">
        <v>160</v>
      </c>
      <c r="E1030" s="139">
        <v>41426</v>
      </c>
      <c r="F1030" s="140"/>
      <c r="AI1030"/>
      <c r="AJ1030"/>
      <c r="AO1030"/>
      <c r="AP1030"/>
      <c r="AS1030"/>
    </row>
    <row r="1031" spans="3:45" s="90" customFormat="1">
      <c r="C1031" s="90" t="s">
        <v>1441</v>
      </c>
      <c r="D1031" s="90" t="s">
        <v>160</v>
      </c>
      <c r="E1031" s="140">
        <v>41426</v>
      </c>
      <c r="F1031" s="140"/>
      <c r="AI1031"/>
      <c r="AJ1031"/>
      <c r="AO1031"/>
      <c r="AP1031"/>
      <c r="AS1031"/>
    </row>
    <row r="1032" spans="3:45" s="90" customFormat="1">
      <c r="C1032" s="90" t="s">
        <v>737</v>
      </c>
      <c r="D1032" s="90" t="s">
        <v>160</v>
      </c>
      <c r="E1032" s="155">
        <v>41426</v>
      </c>
      <c r="F1032" s="140"/>
      <c r="AI1032"/>
      <c r="AJ1032"/>
      <c r="AO1032"/>
      <c r="AP1032"/>
      <c r="AS1032"/>
    </row>
    <row r="1033" spans="3:45" s="90" customFormat="1">
      <c r="C1033" s="90" t="s">
        <v>738</v>
      </c>
      <c r="D1033" s="90" t="s">
        <v>160</v>
      </c>
      <c r="E1033" s="139">
        <v>41426</v>
      </c>
      <c r="F1033" s="140"/>
      <c r="AI1033"/>
      <c r="AJ1033"/>
      <c r="AO1033"/>
      <c r="AP1033"/>
      <c r="AS1033"/>
    </row>
    <row r="1034" spans="3:45" s="90" customFormat="1">
      <c r="C1034" s="90" t="s">
        <v>739</v>
      </c>
      <c r="D1034" s="90" t="s">
        <v>160</v>
      </c>
      <c r="E1034" s="155">
        <v>41426</v>
      </c>
      <c r="F1034" s="140"/>
      <c r="AI1034"/>
      <c r="AJ1034"/>
      <c r="AO1034"/>
      <c r="AP1034"/>
      <c r="AS1034"/>
    </row>
    <row r="1035" spans="3:45" s="90" customFormat="1">
      <c r="C1035" s="90" t="s">
        <v>740</v>
      </c>
      <c r="D1035" s="90" t="s">
        <v>160</v>
      </c>
      <c r="E1035" s="139">
        <v>41426</v>
      </c>
      <c r="F1035" s="140"/>
      <c r="AI1035"/>
      <c r="AJ1035"/>
      <c r="AO1035"/>
      <c r="AP1035"/>
      <c r="AS1035"/>
    </row>
    <row r="1036" spans="3:45" s="90" customFormat="1">
      <c r="C1036" s="90" t="s">
        <v>741</v>
      </c>
      <c r="D1036" s="90" t="s">
        <v>160</v>
      </c>
      <c r="E1036" s="139">
        <v>41426</v>
      </c>
      <c r="F1036" s="140"/>
      <c r="AI1036"/>
      <c r="AJ1036"/>
      <c r="AO1036"/>
      <c r="AP1036"/>
      <c r="AS1036"/>
    </row>
    <row r="1037" spans="3:45" s="90" customFormat="1">
      <c r="C1037" s="90" t="s">
        <v>742</v>
      </c>
      <c r="D1037" s="90" t="s">
        <v>160</v>
      </c>
      <c r="E1037" s="139">
        <v>41426</v>
      </c>
      <c r="F1037" s="140"/>
      <c r="AI1037"/>
      <c r="AJ1037"/>
      <c r="AO1037"/>
      <c r="AP1037"/>
      <c r="AS1037"/>
    </row>
    <row r="1038" spans="3:45" s="90" customFormat="1">
      <c r="C1038" s="90" t="s">
        <v>743</v>
      </c>
      <c r="D1038" s="90" t="s">
        <v>160</v>
      </c>
      <c r="E1038" s="139">
        <v>41426</v>
      </c>
      <c r="F1038" s="140"/>
      <c r="AI1038"/>
      <c r="AJ1038"/>
      <c r="AO1038"/>
      <c r="AP1038"/>
      <c r="AS1038"/>
    </row>
    <row r="1039" spans="3:45" s="90" customFormat="1">
      <c r="C1039" s="90" t="s">
        <v>744</v>
      </c>
      <c r="D1039" s="90" t="s">
        <v>160</v>
      </c>
      <c r="E1039" s="139">
        <v>41426</v>
      </c>
      <c r="F1039" s="140"/>
      <c r="AI1039"/>
      <c r="AJ1039"/>
      <c r="AO1039"/>
      <c r="AP1039"/>
      <c r="AS1039"/>
    </row>
    <row r="1040" spans="3:45" s="90" customFormat="1">
      <c r="C1040" s="90" t="s">
        <v>745</v>
      </c>
      <c r="D1040" s="90" t="s">
        <v>160</v>
      </c>
      <c r="E1040" s="139">
        <v>41426</v>
      </c>
      <c r="F1040" s="140"/>
      <c r="AI1040"/>
      <c r="AJ1040"/>
      <c r="AO1040"/>
      <c r="AP1040"/>
      <c r="AS1040"/>
    </row>
    <row r="1041" spans="3:45" s="90" customFormat="1">
      <c r="C1041" s="90" t="s">
        <v>746</v>
      </c>
      <c r="D1041" s="90" t="s">
        <v>160</v>
      </c>
      <c r="E1041" s="139">
        <v>41426</v>
      </c>
      <c r="F1041" s="140"/>
      <c r="AI1041"/>
      <c r="AJ1041"/>
      <c r="AO1041"/>
      <c r="AP1041"/>
      <c r="AS1041"/>
    </row>
    <row r="1042" spans="3:45" s="90" customFormat="1">
      <c r="C1042" s="90" t="s">
        <v>3612</v>
      </c>
      <c r="D1042" s="90" t="s">
        <v>160</v>
      </c>
      <c r="E1042"/>
      <c r="F1042" s="140"/>
      <c r="AI1042"/>
      <c r="AJ1042"/>
      <c r="AO1042"/>
      <c r="AP1042"/>
      <c r="AS1042"/>
    </row>
    <row r="1043" spans="3:45" s="90" customFormat="1">
      <c r="C1043" s="90" t="s">
        <v>2085</v>
      </c>
      <c r="D1043" s="90" t="s">
        <v>160</v>
      </c>
      <c r="E1043" s="139">
        <v>41426</v>
      </c>
      <c r="F1043" s="140"/>
      <c r="AI1043"/>
      <c r="AJ1043"/>
      <c r="AO1043"/>
      <c r="AP1043"/>
      <c r="AS1043"/>
    </row>
    <row r="1044" spans="3:45" s="90" customFormat="1">
      <c r="C1044" s="90" t="s">
        <v>747</v>
      </c>
      <c r="D1044" s="90" t="s">
        <v>160</v>
      </c>
      <c r="E1044" s="139">
        <v>41426</v>
      </c>
      <c r="F1044" s="140"/>
      <c r="AI1044"/>
      <c r="AJ1044"/>
      <c r="AO1044"/>
      <c r="AP1044"/>
      <c r="AS1044"/>
    </row>
    <row r="1045" spans="3:45" s="90" customFormat="1">
      <c r="C1045" s="90" t="s">
        <v>748</v>
      </c>
      <c r="D1045" s="90" t="s">
        <v>160</v>
      </c>
      <c r="E1045" s="139">
        <v>41426</v>
      </c>
      <c r="F1045" s="140"/>
      <c r="AI1045"/>
      <c r="AJ1045"/>
      <c r="AO1045"/>
      <c r="AP1045"/>
      <c r="AS1045"/>
    </row>
    <row r="1046" spans="3:45" s="90" customFormat="1">
      <c r="C1046" s="90" t="s">
        <v>4007</v>
      </c>
      <c r="D1046" s="90" t="s">
        <v>160</v>
      </c>
      <c r="E1046" s="155">
        <v>42646.332384259258</v>
      </c>
      <c r="F1046" s="140"/>
      <c r="AI1046"/>
      <c r="AJ1046"/>
      <c r="AO1046"/>
      <c r="AP1046"/>
      <c r="AS1046"/>
    </row>
    <row r="1047" spans="3:45" s="90" customFormat="1">
      <c r="C1047" s="90" t="s">
        <v>749</v>
      </c>
      <c r="D1047" s="90" t="s">
        <v>160</v>
      </c>
      <c r="E1047" s="139">
        <v>41426</v>
      </c>
      <c r="F1047" s="140"/>
      <c r="AI1047"/>
      <c r="AJ1047"/>
      <c r="AO1047"/>
      <c r="AP1047"/>
      <c r="AS1047"/>
    </row>
    <row r="1048" spans="3:45" s="90" customFormat="1">
      <c r="C1048" s="90" t="s">
        <v>750</v>
      </c>
      <c r="D1048" s="90" t="s">
        <v>160</v>
      </c>
      <c r="E1048"/>
      <c r="F1048" s="140"/>
      <c r="AI1048"/>
      <c r="AJ1048"/>
      <c r="AO1048"/>
      <c r="AP1048"/>
      <c r="AS1048"/>
    </row>
    <row r="1049" spans="3:45" s="90" customFormat="1">
      <c r="C1049" s="90" t="s">
        <v>751</v>
      </c>
      <c r="D1049" s="90" t="s">
        <v>160</v>
      </c>
      <c r="E1049" s="139">
        <v>41426</v>
      </c>
      <c r="F1049" s="140"/>
      <c r="AI1049"/>
      <c r="AJ1049"/>
      <c r="AO1049"/>
      <c r="AP1049"/>
      <c r="AS1049"/>
    </row>
    <row r="1050" spans="3:45" s="90" customFormat="1">
      <c r="C1050" s="90" t="s">
        <v>3151</v>
      </c>
      <c r="D1050" s="90" t="s">
        <v>160</v>
      </c>
      <c r="E1050"/>
      <c r="F1050" s="140"/>
      <c r="AI1050"/>
      <c r="AJ1050"/>
      <c r="AO1050"/>
      <c r="AP1050"/>
      <c r="AS1050"/>
    </row>
    <row r="1051" spans="3:45" s="90" customFormat="1">
      <c r="C1051" s="90" t="s">
        <v>182</v>
      </c>
      <c r="D1051" s="90" t="s">
        <v>160</v>
      </c>
      <c r="E1051" s="139">
        <v>41426</v>
      </c>
      <c r="F1051" s="140"/>
      <c r="AI1051"/>
      <c r="AJ1051"/>
      <c r="AO1051"/>
      <c r="AP1051"/>
      <c r="AS1051"/>
    </row>
    <row r="1052" spans="3:45" s="90" customFormat="1">
      <c r="C1052" s="90" t="s">
        <v>2020</v>
      </c>
      <c r="D1052" s="90" t="s">
        <v>160</v>
      </c>
      <c r="E1052" s="139">
        <v>41426</v>
      </c>
      <c r="F1052" s="140"/>
      <c r="AI1052"/>
      <c r="AJ1052"/>
      <c r="AO1052"/>
      <c r="AP1052"/>
      <c r="AS1052"/>
    </row>
    <row r="1053" spans="3:45" s="90" customFormat="1">
      <c r="C1053" s="90" t="s">
        <v>752</v>
      </c>
      <c r="D1053" s="90" t="s">
        <v>160</v>
      </c>
      <c r="E1053" s="139">
        <v>41426</v>
      </c>
      <c r="F1053" s="140"/>
      <c r="AI1053"/>
      <c r="AJ1053"/>
      <c r="AO1053"/>
      <c r="AP1053"/>
      <c r="AS1053"/>
    </row>
    <row r="1054" spans="3:45" s="90" customFormat="1">
      <c r="C1054" s="90" t="s">
        <v>753</v>
      </c>
      <c r="D1054" s="90" t="s">
        <v>160</v>
      </c>
      <c r="E1054" s="139">
        <v>41426</v>
      </c>
      <c r="F1054" s="140"/>
      <c r="AI1054"/>
      <c r="AJ1054"/>
      <c r="AO1054"/>
      <c r="AP1054"/>
      <c r="AS1054"/>
    </row>
    <row r="1055" spans="3:45" s="90" customFormat="1">
      <c r="C1055" s="90" t="s">
        <v>183</v>
      </c>
      <c r="D1055" s="90" t="s">
        <v>160</v>
      </c>
      <c r="E1055" s="139">
        <v>41426</v>
      </c>
      <c r="F1055" s="140"/>
      <c r="AI1055"/>
      <c r="AJ1055"/>
      <c r="AO1055"/>
      <c r="AP1055"/>
      <c r="AS1055"/>
    </row>
    <row r="1056" spans="3:45" s="90" customFormat="1">
      <c r="C1056" s="90" t="s">
        <v>754</v>
      </c>
      <c r="D1056" s="90" t="s">
        <v>160</v>
      </c>
      <c r="E1056" s="139">
        <v>41426</v>
      </c>
      <c r="F1056" s="140"/>
      <c r="AI1056"/>
      <c r="AJ1056"/>
      <c r="AO1056"/>
      <c r="AP1056"/>
      <c r="AS1056"/>
    </row>
    <row r="1057" spans="3:45" s="90" customFormat="1">
      <c r="C1057" s="90" t="s">
        <v>755</v>
      </c>
      <c r="D1057" s="90" t="s">
        <v>160</v>
      </c>
      <c r="E1057" s="139">
        <v>41426</v>
      </c>
      <c r="F1057" s="140"/>
      <c r="AI1057"/>
      <c r="AJ1057"/>
      <c r="AO1057"/>
      <c r="AP1057"/>
      <c r="AS1057"/>
    </row>
    <row r="1058" spans="3:45" s="90" customFormat="1">
      <c r="C1058" s="90" t="s">
        <v>756</v>
      </c>
      <c r="D1058" s="90" t="s">
        <v>160</v>
      </c>
      <c r="E1058" s="155">
        <v>41426</v>
      </c>
      <c r="F1058" s="140"/>
      <c r="AI1058"/>
      <c r="AJ1058"/>
      <c r="AO1058"/>
      <c r="AP1058"/>
      <c r="AS1058"/>
    </row>
    <row r="1059" spans="3:45" s="90" customFormat="1">
      <c r="C1059" s="90" t="s">
        <v>2054</v>
      </c>
      <c r="D1059" s="90" t="s">
        <v>160</v>
      </c>
      <c r="E1059" s="139">
        <v>41426</v>
      </c>
      <c r="F1059" s="140"/>
      <c r="AI1059"/>
      <c r="AJ1059"/>
      <c r="AO1059"/>
      <c r="AP1059"/>
      <c r="AS1059"/>
    </row>
    <row r="1060" spans="3:45" s="90" customFormat="1">
      <c r="C1060" s="90" t="s">
        <v>757</v>
      </c>
      <c r="D1060" s="90" t="s">
        <v>160</v>
      </c>
      <c r="E1060" s="139">
        <v>41426</v>
      </c>
      <c r="F1060" s="140"/>
      <c r="AI1060"/>
      <c r="AJ1060"/>
      <c r="AO1060"/>
      <c r="AP1060"/>
      <c r="AS1060"/>
    </row>
    <row r="1061" spans="3:45" s="90" customFormat="1">
      <c r="C1061" s="90" t="s">
        <v>2820</v>
      </c>
      <c r="D1061" s="90" t="s">
        <v>160</v>
      </c>
      <c r="E1061" s="139">
        <v>41426</v>
      </c>
      <c r="F1061" s="140"/>
      <c r="AI1061"/>
      <c r="AJ1061"/>
      <c r="AO1061"/>
      <c r="AP1061"/>
      <c r="AS1061"/>
    </row>
    <row r="1062" spans="3:45" s="90" customFormat="1">
      <c r="C1062" s="90" t="s">
        <v>758</v>
      </c>
      <c r="D1062" s="90" t="s">
        <v>160</v>
      </c>
      <c r="E1062" s="155">
        <v>41426</v>
      </c>
      <c r="F1062" s="140"/>
      <c r="AI1062"/>
      <c r="AJ1062"/>
      <c r="AO1062"/>
      <c r="AP1062"/>
      <c r="AS1062"/>
    </row>
    <row r="1063" spans="3:45" s="90" customFormat="1">
      <c r="C1063" s="90" t="s">
        <v>333</v>
      </c>
      <c r="D1063" s="90" t="s">
        <v>160</v>
      </c>
      <c r="E1063" s="139">
        <v>41426</v>
      </c>
      <c r="F1063" s="140"/>
      <c r="AI1063"/>
      <c r="AJ1063"/>
      <c r="AO1063"/>
      <c r="AP1063"/>
      <c r="AS1063"/>
    </row>
    <row r="1064" spans="3:45" s="90" customFormat="1">
      <c r="C1064" s="90" t="s">
        <v>3840</v>
      </c>
      <c r="D1064" s="90" t="s">
        <v>160</v>
      </c>
      <c r="E1064" s="155">
        <v>42646.316145833334</v>
      </c>
      <c r="F1064" s="140"/>
      <c r="AI1064"/>
      <c r="AJ1064"/>
      <c r="AO1064"/>
      <c r="AP1064"/>
      <c r="AS1064"/>
    </row>
    <row r="1065" spans="3:45" s="90" customFormat="1">
      <c r="C1065" s="90" t="s">
        <v>759</v>
      </c>
      <c r="D1065" s="90" t="s">
        <v>160</v>
      </c>
      <c r="E1065" s="139">
        <v>41426</v>
      </c>
      <c r="F1065" s="140"/>
      <c r="AI1065"/>
      <c r="AJ1065"/>
      <c r="AO1065"/>
      <c r="AP1065"/>
      <c r="AS1065"/>
    </row>
    <row r="1066" spans="3:45" s="90" customFormat="1">
      <c r="C1066" s="90" t="s">
        <v>760</v>
      </c>
      <c r="D1066" s="90" t="s">
        <v>160</v>
      </c>
      <c r="E1066" s="139">
        <v>41426</v>
      </c>
      <c r="F1066" s="140"/>
      <c r="AI1066"/>
      <c r="AJ1066"/>
      <c r="AO1066"/>
      <c r="AP1066"/>
      <c r="AS1066"/>
    </row>
    <row r="1067" spans="3:45" s="90" customFormat="1">
      <c r="C1067" s="90" t="s">
        <v>799</v>
      </c>
      <c r="D1067" s="90" t="s">
        <v>160</v>
      </c>
      <c r="E1067" s="139">
        <v>41426</v>
      </c>
      <c r="F1067" s="140"/>
      <c r="AI1067"/>
      <c r="AJ1067"/>
      <c r="AO1067"/>
      <c r="AP1067"/>
      <c r="AS1067"/>
    </row>
    <row r="1068" spans="3:45" s="90" customFormat="1">
      <c r="C1068" s="90" t="s">
        <v>761</v>
      </c>
      <c r="D1068" s="90" t="s">
        <v>160</v>
      </c>
      <c r="E1068" s="139">
        <v>41426</v>
      </c>
      <c r="F1068" s="140"/>
      <c r="AI1068"/>
      <c r="AJ1068"/>
      <c r="AO1068"/>
      <c r="AP1068"/>
      <c r="AS1068"/>
    </row>
    <row r="1069" spans="3:45" s="90" customFormat="1">
      <c r="C1069" s="90" t="s">
        <v>762</v>
      </c>
      <c r="D1069" s="90" t="s">
        <v>160</v>
      </c>
      <c r="E1069"/>
      <c r="F1069" s="140"/>
      <c r="AI1069"/>
      <c r="AJ1069"/>
      <c r="AO1069"/>
      <c r="AP1069"/>
      <c r="AS1069"/>
    </row>
    <row r="1070" spans="3:45" s="90" customFormat="1">
      <c r="C1070" s="90" t="s">
        <v>763</v>
      </c>
      <c r="D1070" s="90" t="s">
        <v>160</v>
      </c>
      <c r="E1070" s="139">
        <v>41426</v>
      </c>
      <c r="F1070" s="140"/>
      <c r="AI1070"/>
      <c r="AJ1070"/>
      <c r="AO1070"/>
      <c r="AP1070"/>
      <c r="AS1070"/>
    </row>
    <row r="1071" spans="3:45" s="90" customFormat="1">
      <c r="C1071" s="90" t="s">
        <v>796</v>
      </c>
      <c r="D1071" s="90" t="s">
        <v>160</v>
      </c>
      <c r="E1071" s="139">
        <v>41426</v>
      </c>
      <c r="F1071" s="140"/>
      <c r="AI1071"/>
      <c r="AJ1071"/>
      <c r="AO1071"/>
      <c r="AP1071"/>
      <c r="AS1071"/>
    </row>
    <row r="1072" spans="3:45" s="90" customFormat="1">
      <c r="C1072" s="90" t="s">
        <v>4006</v>
      </c>
      <c r="D1072" s="90" t="s">
        <v>160</v>
      </c>
      <c r="E1072" s="155">
        <v>42646.332372685189</v>
      </c>
      <c r="F1072" s="140"/>
      <c r="AI1072"/>
      <c r="AJ1072"/>
      <c r="AO1072"/>
      <c r="AP1072"/>
      <c r="AS1072"/>
    </row>
    <row r="1073" spans="3:45" s="90" customFormat="1">
      <c r="C1073" s="90" t="s">
        <v>818</v>
      </c>
      <c r="D1073" s="90" t="s">
        <v>160</v>
      </c>
      <c r="E1073" s="155">
        <v>41426</v>
      </c>
      <c r="F1073" s="140"/>
      <c r="AI1073"/>
      <c r="AJ1073"/>
      <c r="AO1073"/>
      <c r="AP1073"/>
      <c r="AS1073"/>
    </row>
    <row r="1074" spans="3:45" s="90" customFormat="1">
      <c r="C1074" s="90" t="s">
        <v>764</v>
      </c>
      <c r="D1074" s="90" t="s">
        <v>160</v>
      </c>
      <c r="E1074" s="139">
        <v>41426</v>
      </c>
      <c r="F1074" s="140"/>
      <c r="AI1074"/>
      <c r="AJ1074"/>
      <c r="AO1074"/>
      <c r="AP1074"/>
      <c r="AS1074"/>
    </row>
    <row r="1075" spans="3:45" s="90" customFormat="1">
      <c r="C1075" s="90" t="s">
        <v>765</v>
      </c>
      <c r="D1075" s="90" t="s">
        <v>160</v>
      </c>
      <c r="E1075" s="139">
        <v>41426</v>
      </c>
      <c r="F1075" s="140"/>
      <c r="AI1075"/>
      <c r="AJ1075"/>
      <c r="AO1075"/>
      <c r="AP1075"/>
      <c r="AS1075"/>
    </row>
    <row r="1076" spans="3:45" s="90" customFormat="1">
      <c r="C1076" s="90" t="s">
        <v>766</v>
      </c>
      <c r="D1076" s="90" t="s">
        <v>160</v>
      </c>
      <c r="E1076" s="139">
        <v>41426</v>
      </c>
      <c r="F1076" s="140"/>
      <c r="AI1076"/>
      <c r="AJ1076"/>
      <c r="AO1076"/>
      <c r="AP1076"/>
      <c r="AS1076"/>
    </row>
    <row r="1077" spans="3:45" s="90" customFormat="1">
      <c r="C1077" s="90" t="s">
        <v>767</v>
      </c>
      <c r="D1077" s="90" t="s">
        <v>160</v>
      </c>
      <c r="E1077" s="139">
        <v>41426</v>
      </c>
      <c r="F1077" s="140"/>
      <c r="AI1077"/>
      <c r="AJ1077"/>
      <c r="AO1077"/>
      <c r="AP1077"/>
      <c r="AS1077"/>
    </row>
    <row r="1078" spans="3:45" s="90" customFormat="1">
      <c r="C1078" s="90" t="s">
        <v>3788</v>
      </c>
      <c r="D1078" s="90" t="s">
        <v>160</v>
      </c>
      <c r="E1078"/>
      <c r="F1078" s="140"/>
      <c r="AI1078"/>
      <c r="AJ1078"/>
      <c r="AO1078"/>
      <c r="AP1078"/>
      <c r="AS1078"/>
    </row>
    <row r="1079" spans="3:45" s="90" customFormat="1">
      <c r="C1079" s="90" t="s">
        <v>768</v>
      </c>
      <c r="D1079" s="90" t="s">
        <v>160</v>
      </c>
      <c r="E1079"/>
      <c r="F1079" s="140"/>
      <c r="AI1079"/>
      <c r="AJ1079"/>
      <c r="AO1079"/>
      <c r="AP1079"/>
      <c r="AS1079"/>
    </row>
    <row r="1080" spans="3:45" s="90" customFormat="1">
      <c r="C1080" s="90" t="s">
        <v>795</v>
      </c>
      <c r="D1080" s="90" t="s">
        <v>160</v>
      </c>
      <c r="E1080" s="139">
        <v>41426</v>
      </c>
      <c r="F1080" s="140"/>
      <c r="AI1080"/>
      <c r="AJ1080"/>
      <c r="AO1080"/>
      <c r="AP1080"/>
      <c r="AS1080"/>
    </row>
    <row r="1081" spans="3:45" s="90" customFormat="1">
      <c r="C1081" s="90" t="s">
        <v>769</v>
      </c>
      <c r="D1081" s="90" t="s">
        <v>160</v>
      </c>
      <c r="E1081" s="139">
        <v>41426</v>
      </c>
      <c r="F1081" s="140"/>
      <c r="AI1081"/>
      <c r="AJ1081"/>
      <c r="AO1081"/>
      <c r="AP1081"/>
      <c r="AS1081"/>
    </row>
    <row r="1082" spans="3:45" s="90" customFormat="1">
      <c r="C1082" s="90" t="s">
        <v>770</v>
      </c>
      <c r="D1082" s="90" t="s">
        <v>160</v>
      </c>
      <c r="E1082" s="139">
        <v>41426</v>
      </c>
      <c r="F1082" s="140"/>
      <c r="AI1082"/>
      <c r="AJ1082"/>
      <c r="AO1082"/>
      <c r="AP1082"/>
      <c r="AS1082"/>
    </row>
    <row r="1083" spans="3:45" s="90" customFormat="1">
      <c r="C1083" s="90" t="s">
        <v>819</v>
      </c>
      <c r="D1083" s="90" t="s">
        <v>160</v>
      </c>
      <c r="E1083" s="155">
        <v>41426</v>
      </c>
      <c r="F1083" s="140"/>
      <c r="AI1083"/>
      <c r="AJ1083"/>
      <c r="AO1083"/>
      <c r="AP1083"/>
      <c r="AS1083"/>
    </row>
    <row r="1084" spans="3:45" s="90" customFormat="1">
      <c r="C1084" s="90" t="s">
        <v>771</v>
      </c>
      <c r="D1084" s="90" t="s">
        <v>160</v>
      </c>
      <c r="E1084" s="139">
        <v>41426</v>
      </c>
      <c r="F1084" s="140"/>
      <c r="AI1084"/>
      <c r="AJ1084"/>
      <c r="AO1084"/>
      <c r="AP1084"/>
      <c r="AS1084"/>
    </row>
    <row r="1085" spans="3:45" s="90" customFormat="1">
      <c r="C1085" s="90" t="s">
        <v>772</v>
      </c>
      <c r="D1085" s="90" t="s">
        <v>160</v>
      </c>
      <c r="E1085" s="155">
        <v>41426</v>
      </c>
      <c r="F1085" s="140"/>
      <c r="AI1085"/>
      <c r="AJ1085"/>
      <c r="AO1085"/>
      <c r="AP1085"/>
      <c r="AS1085"/>
    </row>
    <row r="1086" spans="3:45" s="90" customFormat="1">
      <c r="C1086" s="90" t="s">
        <v>798</v>
      </c>
      <c r="D1086" s="90" t="s">
        <v>160</v>
      </c>
      <c r="E1086" s="139">
        <v>41426</v>
      </c>
      <c r="F1086" s="140"/>
      <c r="AI1086"/>
      <c r="AJ1086"/>
      <c r="AO1086"/>
      <c r="AP1086"/>
      <c r="AS1086"/>
    </row>
    <row r="1087" spans="3:45" s="90" customFormat="1">
      <c r="C1087" s="90" t="s">
        <v>773</v>
      </c>
      <c r="D1087" s="90" t="s">
        <v>160</v>
      </c>
      <c r="E1087" s="139">
        <v>41426</v>
      </c>
      <c r="F1087" s="140"/>
      <c r="AI1087"/>
      <c r="AJ1087"/>
      <c r="AO1087"/>
      <c r="AP1087"/>
      <c r="AS1087"/>
    </row>
    <row r="1088" spans="3:45" s="90" customFormat="1">
      <c r="C1088" s="90" t="s">
        <v>774</v>
      </c>
      <c r="D1088" s="90" t="s">
        <v>160</v>
      </c>
      <c r="E1088" s="139">
        <v>41426</v>
      </c>
      <c r="F1088" s="140"/>
      <c r="AI1088"/>
      <c r="AJ1088"/>
      <c r="AO1088"/>
      <c r="AP1088"/>
      <c r="AS1088"/>
    </row>
    <row r="1089" spans="3:45" s="90" customFormat="1">
      <c r="C1089" s="90" t="s">
        <v>775</v>
      </c>
      <c r="D1089" s="90" t="s">
        <v>160</v>
      </c>
      <c r="E1089" s="139">
        <v>41426</v>
      </c>
      <c r="F1089" s="140"/>
      <c r="AI1089"/>
      <c r="AJ1089"/>
      <c r="AO1089"/>
      <c r="AP1089"/>
      <c r="AS1089"/>
    </row>
    <row r="1090" spans="3:45" s="90" customFormat="1">
      <c r="C1090" s="90" t="s">
        <v>776</v>
      </c>
      <c r="D1090" s="90" t="s">
        <v>160</v>
      </c>
      <c r="E1090" s="139">
        <v>41426</v>
      </c>
      <c r="F1090" s="140"/>
      <c r="AI1090"/>
      <c r="AJ1090"/>
      <c r="AO1090"/>
      <c r="AP1090"/>
      <c r="AS1090"/>
    </row>
    <row r="1091" spans="3:45" s="90" customFormat="1">
      <c r="C1091" s="90" t="s">
        <v>787</v>
      </c>
      <c r="D1091" s="90" t="s">
        <v>160</v>
      </c>
      <c r="E1091" s="139">
        <v>41426</v>
      </c>
      <c r="F1091" s="140"/>
      <c r="AI1091"/>
      <c r="AJ1091"/>
      <c r="AO1091"/>
      <c r="AP1091"/>
      <c r="AS1091"/>
    </row>
    <row r="1092" spans="3:45" s="90" customFormat="1">
      <c r="C1092" s="90" t="s">
        <v>792</v>
      </c>
      <c r="D1092" s="90" t="s">
        <v>160</v>
      </c>
      <c r="E1092" s="155">
        <v>41426</v>
      </c>
      <c r="F1092" s="140"/>
      <c r="AI1092"/>
      <c r="AJ1092"/>
      <c r="AO1092"/>
      <c r="AP1092"/>
      <c r="AS1092"/>
    </row>
    <row r="1093" spans="3:45" s="90" customFormat="1">
      <c r="C1093" s="90" t="s">
        <v>777</v>
      </c>
      <c r="D1093" s="90" t="s">
        <v>160</v>
      </c>
      <c r="E1093" s="139">
        <v>41426</v>
      </c>
      <c r="F1093" s="140"/>
      <c r="AI1093"/>
      <c r="AJ1093"/>
      <c r="AO1093"/>
      <c r="AP1093"/>
      <c r="AS1093"/>
    </row>
    <row r="1094" spans="3:45" s="90" customFormat="1">
      <c r="C1094" s="90" t="s">
        <v>184</v>
      </c>
      <c r="D1094" s="90" t="s">
        <v>160</v>
      </c>
      <c r="E1094" s="139">
        <v>41426</v>
      </c>
      <c r="F1094" s="140"/>
      <c r="AI1094"/>
      <c r="AJ1094"/>
      <c r="AO1094"/>
      <c r="AP1094"/>
      <c r="AS1094"/>
    </row>
    <row r="1095" spans="3:45" s="90" customFormat="1">
      <c r="C1095" s="90" t="s">
        <v>778</v>
      </c>
      <c r="D1095" s="90" t="s">
        <v>160</v>
      </c>
      <c r="E1095" s="155">
        <v>41426</v>
      </c>
      <c r="F1095" s="140"/>
      <c r="AI1095"/>
      <c r="AJ1095"/>
      <c r="AO1095"/>
      <c r="AP1095"/>
      <c r="AS1095"/>
    </row>
    <row r="1096" spans="3:45" s="90" customFormat="1">
      <c r="C1096" s="90" t="s">
        <v>800</v>
      </c>
      <c r="D1096" s="90" t="s">
        <v>160</v>
      </c>
      <c r="E1096" s="139">
        <v>41426</v>
      </c>
      <c r="F1096" s="140"/>
      <c r="AI1096"/>
      <c r="AJ1096"/>
      <c r="AO1096"/>
      <c r="AP1096"/>
      <c r="AS1096"/>
    </row>
    <row r="1097" spans="3:45" s="90" customFormat="1">
      <c r="C1097" s="90" t="s">
        <v>1440</v>
      </c>
      <c r="D1097" s="90" t="s">
        <v>160</v>
      </c>
      <c r="E1097" s="139">
        <v>41426</v>
      </c>
      <c r="F1097" s="140"/>
      <c r="AI1097"/>
      <c r="AJ1097"/>
      <c r="AO1097"/>
      <c r="AP1097"/>
      <c r="AS1097"/>
    </row>
    <row r="1098" spans="3:45" s="90" customFormat="1">
      <c r="C1098" s="90" t="s">
        <v>779</v>
      </c>
      <c r="D1098" s="90" t="s">
        <v>160</v>
      </c>
      <c r="E1098" s="155">
        <v>41426</v>
      </c>
      <c r="F1098" s="140"/>
      <c r="AI1098"/>
      <c r="AJ1098"/>
      <c r="AO1098"/>
      <c r="AP1098"/>
      <c r="AS1098"/>
    </row>
    <row r="1099" spans="3:45" s="90" customFormat="1">
      <c r="C1099" s="90" t="s">
        <v>780</v>
      </c>
      <c r="D1099" s="90" t="s">
        <v>160</v>
      </c>
      <c r="E1099" s="139">
        <v>41426</v>
      </c>
      <c r="F1099" s="140"/>
      <c r="AI1099"/>
      <c r="AJ1099"/>
      <c r="AO1099"/>
      <c r="AP1099"/>
      <c r="AS1099"/>
    </row>
    <row r="1100" spans="3:45" s="90" customFormat="1">
      <c r="C1100" s="90" t="s">
        <v>781</v>
      </c>
      <c r="D1100" s="90" t="s">
        <v>160</v>
      </c>
      <c r="E1100" s="139">
        <v>41426</v>
      </c>
      <c r="F1100" s="140"/>
      <c r="AI1100"/>
      <c r="AJ1100"/>
      <c r="AO1100"/>
      <c r="AP1100"/>
      <c r="AS1100"/>
    </row>
    <row r="1101" spans="3:45" s="90" customFormat="1">
      <c r="C1101" s="90" t="s">
        <v>782</v>
      </c>
      <c r="D1101" s="90" t="s">
        <v>160</v>
      </c>
      <c r="E1101" s="139">
        <v>41426</v>
      </c>
      <c r="F1101" s="140"/>
      <c r="AI1101"/>
      <c r="AJ1101"/>
      <c r="AO1101"/>
      <c r="AP1101"/>
      <c r="AS1101"/>
    </row>
    <row r="1102" spans="3:45" s="90" customFormat="1">
      <c r="C1102" s="90" t="s">
        <v>185</v>
      </c>
      <c r="D1102" s="90" t="s">
        <v>160</v>
      </c>
      <c r="E1102" s="155">
        <v>41426</v>
      </c>
      <c r="F1102" s="140"/>
      <c r="AI1102"/>
      <c r="AJ1102"/>
      <c r="AO1102"/>
      <c r="AP1102"/>
      <c r="AS1102"/>
    </row>
    <row r="1103" spans="3:45" s="90" customFormat="1">
      <c r="C1103" s="90" t="s">
        <v>1268</v>
      </c>
      <c r="D1103" s="90" t="s">
        <v>160</v>
      </c>
      <c r="E1103" s="139">
        <v>41426</v>
      </c>
      <c r="F1103" s="140"/>
      <c r="AI1103"/>
      <c r="AJ1103"/>
      <c r="AO1103"/>
      <c r="AP1103"/>
      <c r="AS1103"/>
    </row>
    <row r="1104" spans="3:45" s="90" customFormat="1">
      <c r="C1104" s="90" t="s">
        <v>3660</v>
      </c>
      <c r="D1104" s="90" t="s">
        <v>3554</v>
      </c>
      <c r="E1104" s="155">
        <v>41770.646041666667</v>
      </c>
      <c r="F1104" s="140"/>
      <c r="AI1104"/>
      <c r="AJ1104"/>
      <c r="AO1104"/>
      <c r="AP1104"/>
      <c r="AS1104"/>
    </row>
    <row r="1105" spans="3:45" s="90" customFormat="1">
      <c r="C1105" s="90" t="s">
        <v>3579</v>
      </c>
      <c r="D1105" s="90" t="s">
        <v>3554</v>
      </c>
      <c r="E1105"/>
      <c r="F1105" s="140"/>
      <c r="AI1105"/>
      <c r="AJ1105"/>
      <c r="AO1105"/>
      <c r="AP1105"/>
      <c r="AS1105"/>
    </row>
    <row r="1106" spans="3:45" s="90" customFormat="1">
      <c r="C1106" s="90" t="s">
        <v>3578</v>
      </c>
      <c r="D1106" s="90" t="s">
        <v>3554</v>
      </c>
      <c r="E1106"/>
      <c r="F1106" s="140"/>
      <c r="AI1106"/>
      <c r="AJ1106"/>
      <c r="AO1106"/>
      <c r="AP1106"/>
      <c r="AS1106"/>
    </row>
    <row r="1107" spans="3:45" s="90" customFormat="1">
      <c r="C1107" s="90" t="s">
        <v>3580</v>
      </c>
      <c r="D1107" s="90" t="s">
        <v>3554</v>
      </c>
      <c r="E1107"/>
      <c r="F1107" s="140"/>
      <c r="AI1107"/>
      <c r="AJ1107"/>
      <c r="AO1107"/>
      <c r="AP1107"/>
      <c r="AS1107"/>
    </row>
    <row r="1108" spans="3:45" s="90" customFormat="1">
      <c r="C1108" s="90" t="s">
        <v>3597</v>
      </c>
      <c r="D1108" s="90" t="s">
        <v>3554</v>
      </c>
      <c r="E1108"/>
      <c r="F1108" s="140"/>
      <c r="AI1108"/>
      <c r="AJ1108"/>
      <c r="AO1108"/>
      <c r="AP1108"/>
      <c r="AS1108"/>
    </row>
    <row r="1109" spans="3:45" s="90" customFormat="1">
      <c r="C1109" s="90" t="s">
        <v>1480</v>
      </c>
      <c r="D1109" s="90" t="s">
        <v>150</v>
      </c>
      <c r="E1109" s="139">
        <v>41426</v>
      </c>
      <c r="F1109" s="140"/>
      <c r="AI1109"/>
      <c r="AJ1109"/>
      <c r="AO1109"/>
      <c r="AP1109"/>
      <c r="AS1109"/>
    </row>
    <row r="1110" spans="3:45" s="90" customFormat="1">
      <c r="C1110" s="90" t="s">
        <v>1481</v>
      </c>
      <c r="D1110" s="90" t="s">
        <v>150</v>
      </c>
      <c r="E1110" s="139">
        <v>41426</v>
      </c>
      <c r="F1110" s="140"/>
      <c r="AI1110"/>
      <c r="AJ1110"/>
      <c r="AO1110"/>
      <c r="AP1110"/>
      <c r="AS1110"/>
    </row>
    <row r="1111" spans="3:45" s="90" customFormat="1">
      <c r="C1111" s="90" t="s">
        <v>1488</v>
      </c>
      <c r="D1111" s="90" t="s">
        <v>150</v>
      </c>
      <c r="E1111" s="139">
        <v>41426</v>
      </c>
      <c r="F1111" s="140"/>
      <c r="AI1111"/>
      <c r="AJ1111"/>
      <c r="AO1111"/>
      <c r="AP1111"/>
      <c r="AS1111"/>
    </row>
    <row r="1112" spans="3:45" s="90" customFormat="1">
      <c r="C1112" s="90" t="s">
        <v>1492</v>
      </c>
      <c r="D1112" s="90" t="s">
        <v>150</v>
      </c>
      <c r="E1112" s="139">
        <v>41426</v>
      </c>
      <c r="F1112" s="140"/>
      <c r="AI1112"/>
      <c r="AJ1112"/>
      <c r="AO1112"/>
      <c r="AP1112"/>
      <c r="AS1112"/>
    </row>
    <row r="1113" spans="3:45" s="90" customFormat="1">
      <c r="C1113" s="90" t="s">
        <v>1496</v>
      </c>
      <c r="D1113" s="90" t="s">
        <v>150</v>
      </c>
      <c r="E1113" s="139">
        <v>41426</v>
      </c>
      <c r="F1113" s="140"/>
      <c r="AI1113"/>
      <c r="AJ1113"/>
      <c r="AO1113"/>
      <c r="AP1113"/>
      <c r="AS1113"/>
    </row>
    <row r="1114" spans="3:45" s="90" customFormat="1">
      <c r="C1114" s="90" t="s">
        <v>1497</v>
      </c>
      <c r="D1114" s="90" t="s">
        <v>150</v>
      </c>
      <c r="E1114" s="139">
        <v>41426</v>
      </c>
      <c r="F1114" s="140"/>
      <c r="AI1114"/>
      <c r="AJ1114"/>
      <c r="AO1114"/>
      <c r="AP1114"/>
      <c r="AS1114"/>
    </row>
    <row r="1115" spans="3:45" s="90" customFormat="1">
      <c r="C1115" s="90" t="s">
        <v>1498</v>
      </c>
      <c r="D1115" s="90" t="s">
        <v>150</v>
      </c>
      <c r="E1115" s="139">
        <v>41426</v>
      </c>
      <c r="F1115" s="140"/>
      <c r="AI1115"/>
      <c r="AJ1115"/>
      <c r="AO1115"/>
      <c r="AP1115"/>
      <c r="AS1115"/>
    </row>
    <row r="1116" spans="3:45" s="90" customFormat="1">
      <c r="C1116" s="90" t="s">
        <v>3505</v>
      </c>
      <c r="D1116" s="90" t="s">
        <v>150</v>
      </c>
      <c r="E1116" s="155">
        <v>41570.209930555553</v>
      </c>
      <c r="F1116" s="140"/>
      <c r="AI1116"/>
      <c r="AJ1116"/>
      <c r="AO1116"/>
      <c r="AP1116"/>
      <c r="AS1116"/>
    </row>
    <row r="1117" spans="3:45" s="90" customFormat="1">
      <c r="C1117" s="90" t="s">
        <v>3833</v>
      </c>
      <c r="D1117" s="90" t="s">
        <v>150</v>
      </c>
      <c r="E1117" s="139">
        <v>42646.310624999998</v>
      </c>
      <c r="F1117" s="140"/>
      <c r="AI1117"/>
      <c r="AJ1117"/>
      <c r="AO1117"/>
      <c r="AP1117"/>
      <c r="AS1117"/>
    </row>
    <row r="1118" spans="3:45" s="90" customFormat="1">
      <c r="C1118" s="90" t="s">
        <v>1528</v>
      </c>
      <c r="D1118" s="90" t="s">
        <v>150</v>
      </c>
      <c r="E1118" s="139">
        <v>41426</v>
      </c>
      <c r="F1118" s="140"/>
      <c r="AI1118"/>
      <c r="AJ1118"/>
      <c r="AO1118"/>
      <c r="AP1118"/>
      <c r="AS1118"/>
    </row>
    <row r="1119" spans="3:45" s="90" customFormat="1">
      <c r="C1119" s="90" t="s">
        <v>1529</v>
      </c>
      <c r="D1119" s="90" t="s">
        <v>150</v>
      </c>
      <c r="E1119" s="139">
        <v>41426</v>
      </c>
      <c r="F1119" s="140"/>
      <c r="AI1119"/>
      <c r="AJ1119"/>
      <c r="AO1119"/>
      <c r="AP1119"/>
      <c r="AS1119"/>
    </row>
    <row r="1120" spans="3:45" s="90" customFormat="1">
      <c r="C1120" s="90" t="s">
        <v>1530</v>
      </c>
      <c r="D1120" s="90" t="s">
        <v>150</v>
      </c>
      <c r="E1120" s="139">
        <v>41426</v>
      </c>
      <c r="F1120" s="140"/>
      <c r="AI1120"/>
      <c r="AJ1120"/>
      <c r="AO1120"/>
      <c r="AP1120"/>
      <c r="AS1120"/>
    </row>
    <row r="1121" spans="3:45" s="90" customFormat="1">
      <c r="C1121" s="90" t="s">
        <v>1539</v>
      </c>
      <c r="D1121" s="90" t="s">
        <v>150</v>
      </c>
      <c r="E1121" s="139">
        <v>41426</v>
      </c>
      <c r="F1121" s="140"/>
      <c r="AI1121"/>
      <c r="AJ1121"/>
      <c r="AO1121"/>
      <c r="AP1121"/>
      <c r="AS1121"/>
    </row>
    <row r="1122" spans="3:45" s="90" customFormat="1">
      <c r="C1122" s="90" t="s">
        <v>543</v>
      </c>
      <c r="D1122" s="90" t="s">
        <v>150</v>
      </c>
      <c r="E1122" s="139">
        <v>41426</v>
      </c>
      <c r="F1122" s="140"/>
      <c r="AI1122"/>
      <c r="AJ1122"/>
      <c r="AO1122"/>
      <c r="AP1122"/>
      <c r="AS1122"/>
    </row>
    <row r="1123" spans="3:45" s="90" customFormat="1">
      <c r="C1123" s="90" t="s">
        <v>2074</v>
      </c>
      <c r="D1123" s="90" t="s">
        <v>150</v>
      </c>
      <c r="E1123" s="139">
        <v>41426</v>
      </c>
      <c r="F1123" s="140"/>
      <c r="AI1123"/>
      <c r="AJ1123"/>
      <c r="AO1123"/>
      <c r="AP1123"/>
      <c r="AS1123"/>
    </row>
    <row r="1124" spans="3:45" s="90" customFormat="1">
      <c r="C1124" s="90" t="s">
        <v>1553</v>
      </c>
      <c r="D1124" s="90" t="s">
        <v>150</v>
      </c>
      <c r="E1124" s="139">
        <v>41426</v>
      </c>
      <c r="F1124" s="140"/>
      <c r="AI1124"/>
      <c r="AJ1124"/>
      <c r="AO1124"/>
      <c r="AP1124"/>
      <c r="AS1124"/>
    </row>
    <row r="1125" spans="3:45" s="90" customFormat="1">
      <c r="C1125" s="90" t="s">
        <v>1554</v>
      </c>
      <c r="D1125" s="90" t="s">
        <v>150</v>
      </c>
      <c r="E1125" s="139">
        <v>41426</v>
      </c>
      <c r="F1125" s="140"/>
      <c r="AI1125"/>
      <c r="AJ1125"/>
      <c r="AO1125"/>
      <c r="AP1125"/>
      <c r="AS1125"/>
    </row>
    <row r="1126" spans="3:45" s="90" customFormat="1">
      <c r="C1126" s="90" t="s">
        <v>1555</v>
      </c>
      <c r="D1126" s="90" t="s">
        <v>150</v>
      </c>
      <c r="E1126"/>
      <c r="F1126" s="140"/>
      <c r="AI1126"/>
      <c r="AJ1126"/>
      <c r="AO1126"/>
      <c r="AP1126"/>
      <c r="AS1126"/>
    </row>
    <row r="1127" spans="3:45" s="90" customFormat="1">
      <c r="C1127" s="90" t="s">
        <v>1556</v>
      </c>
      <c r="D1127" s="90" t="s">
        <v>150</v>
      </c>
      <c r="E1127"/>
      <c r="F1127" s="140"/>
      <c r="AI1127"/>
      <c r="AJ1127"/>
      <c r="AO1127"/>
      <c r="AP1127"/>
      <c r="AS1127"/>
    </row>
    <row r="1128" spans="3:45" s="90" customFormat="1">
      <c r="C1128" s="90" t="s">
        <v>1557</v>
      </c>
      <c r="D1128" s="90" t="s">
        <v>150</v>
      </c>
      <c r="E1128"/>
      <c r="F1128" s="140"/>
      <c r="AI1128"/>
      <c r="AJ1128"/>
      <c r="AO1128"/>
      <c r="AP1128"/>
      <c r="AS1128"/>
    </row>
    <row r="1129" spans="3:45" s="90" customFormat="1">
      <c r="C1129" s="90" t="s">
        <v>2055</v>
      </c>
      <c r="D1129" s="90" t="s">
        <v>150</v>
      </c>
      <c r="E1129" s="139">
        <v>41426</v>
      </c>
      <c r="F1129" s="140"/>
      <c r="AI1129"/>
      <c r="AJ1129"/>
      <c r="AO1129"/>
      <c r="AP1129"/>
      <c r="AS1129"/>
    </row>
    <row r="1130" spans="3:45" s="90" customFormat="1">
      <c r="C1130" s="90" t="s">
        <v>1558</v>
      </c>
      <c r="D1130" s="90" t="s">
        <v>150</v>
      </c>
      <c r="E1130" s="155">
        <v>41426</v>
      </c>
      <c r="F1130" s="140"/>
      <c r="AI1130"/>
      <c r="AJ1130"/>
      <c r="AO1130"/>
      <c r="AP1130"/>
      <c r="AS1130"/>
    </row>
    <row r="1131" spans="3:45" s="90" customFormat="1">
      <c r="C1131" s="90" t="s">
        <v>1559</v>
      </c>
      <c r="D1131" s="90" t="s">
        <v>150</v>
      </c>
      <c r="E1131" s="139">
        <v>41426</v>
      </c>
      <c r="F1131" s="140"/>
      <c r="AI1131"/>
      <c r="AJ1131"/>
      <c r="AO1131"/>
      <c r="AP1131"/>
      <c r="AS1131"/>
    </row>
    <row r="1132" spans="3:45" s="90" customFormat="1">
      <c r="C1132" s="90" t="s">
        <v>1563</v>
      </c>
      <c r="D1132" s="90" t="s">
        <v>150</v>
      </c>
      <c r="E1132" s="139">
        <v>41426</v>
      </c>
      <c r="F1132" s="140"/>
      <c r="AI1132"/>
      <c r="AJ1132"/>
      <c r="AO1132"/>
      <c r="AP1132"/>
      <c r="AS1132"/>
    </row>
    <row r="1133" spans="3:45" s="90" customFormat="1">
      <c r="C1133" s="90" t="s">
        <v>1564</v>
      </c>
      <c r="D1133" s="90" t="s">
        <v>150</v>
      </c>
      <c r="E1133" s="139">
        <v>41426</v>
      </c>
      <c r="F1133" s="140"/>
      <c r="AI1133"/>
      <c r="AJ1133"/>
      <c r="AO1133"/>
      <c r="AP1133"/>
      <c r="AS1133"/>
    </row>
    <row r="1134" spans="3:45" s="90" customFormat="1">
      <c r="C1134" s="90" t="s">
        <v>1565</v>
      </c>
      <c r="D1134" s="90" t="s">
        <v>150</v>
      </c>
      <c r="E1134" s="139">
        <v>41426</v>
      </c>
      <c r="F1134" s="140"/>
      <c r="AI1134"/>
      <c r="AJ1134"/>
      <c r="AO1134"/>
      <c r="AP1134"/>
      <c r="AS1134"/>
    </row>
    <row r="1135" spans="3:45" s="90" customFormat="1">
      <c r="C1135" s="90" t="s">
        <v>1567</v>
      </c>
      <c r="D1135" s="90" t="s">
        <v>150</v>
      </c>
      <c r="E1135" s="139">
        <v>41426</v>
      </c>
      <c r="F1135" s="140"/>
      <c r="AI1135"/>
      <c r="AJ1135"/>
      <c r="AO1135"/>
      <c r="AP1135"/>
      <c r="AS1135"/>
    </row>
    <row r="1136" spans="3:45" s="90" customFormat="1">
      <c r="C1136" s="90" t="s">
        <v>1576</v>
      </c>
      <c r="D1136" s="90" t="s">
        <v>150</v>
      </c>
      <c r="E1136" s="139">
        <v>41426</v>
      </c>
      <c r="F1136" s="140"/>
      <c r="AI1136"/>
      <c r="AJ1136"/>
      <c r="AO1136"/>
      <c r="AP1136"/>
      <c r="AS1136"/>
    </row>
    <row r="1137" spans="3:45" s="90" customFormat="1">
      <c r="C1137" s="90" t="s">
        <v>1577</v>
      </c>
      <c r="D1137" s="90" t="s">
        <v>150</v>
      </c>
      <c r="E1137" s="139">
        <v>41426</v>
      </c>
      <c r="F1137" s="140"/>
      <c r="AI1137"/>
      <c r="AJ1137"/>
      <c r="AO1137"/>
      <c r="AP1137"/>
      <c r="AS1137"/>
    </row>
    <row r="1138" spans="3:45" s="90" customFormat="1">
      <c r="C1138" s="90" t="s">
        <v>2025</v>
      </c>
      <c r="D1138" s="90" t="s">
        <v>150</v>
      </c>
      <c r="E1138" s="139">
        <v>41426</v>
      </c>
      <c r="F1138" s="140"/>
      <c r="AI1138"/>
      <c r="AJ1138"/>
      <c r="AO1138"/>
      <c r="AP1138"/>
      <c r="AS1138"/>
    </row>
    <row r="1139" spans="3:45" s="90" customFormat="1">
      <c r="C1139" s="90" t="s">
        <v>3758</v>
      </c>
      <c r="D1139" s="90" t="s">
        <v>150</v>
      </c>
      <c r="E1139"/>
      <c r="F1139" s="140"/>
      <c r="AI1139"/>
      <c r="AJ1139"/>
      <c r="AO1139"/>
      <c r="AP1139"/>
      <c r="AS1139"/>
    </row>
    <row r="1140" spans="3:45" s="90" customFormat="1">
      <c r="C1140" s="90" t="s">
        <v>1612</v>
      </c>
      <c r="D1140" s="90" t="s">
        <v>150</v>
      </c>
      <c r="E1140" s="139">
        <v>41426</v>
      </c>
      <c r="F1140" s="140"/>
      <c r="AI1140"/>
      <c r="AJ1140"/>
      <c r="AO1140"/>
      <c r="AP1140"/>
      <c r="AS1140"/>
    </row>
    <row r="1141" spans="3:45" s="90" customFormat="1">
      <c r="C1141" s="90" t="s">
        <v>3879</v>
      </c>
      <c r="D1141" s="90" t="s">
        <v>150</v>
      </c>
      <c r="E1141" s="155">
        <v>42646.320983796293</v>
      </c>
      <c r="F1141" s="140"/>
      <c r="AI1141"/>
      <c r="AJ1141"/>
      <c r="AO1141"/>
      <c r="AP1141"/>
      <c r="AS1141"/>
    </row>
    <row r="1142" spans="3:45" s="90" customFormat="1">
      <c r="C1142" s="90" t="s">
        <v>2021</v>
      </c>
      <c r="D1142" s="90" t="s">
        <v>150</v>
      </c>
      <c r="E1142" s="139">
        <v>41426</v>
      </c>
      <c r="F1142" s="140"/>
      <c r="AI1142"/>
      <c r="AJ1142"/>
      <c r="AO1142"/>
      <c r="AP1142"/>
      <c r="AS1142"/>
    </row>
    <row r="1143" spans="3:45" s="90" customFormat="1">
      <c r="C1143" s="90" t="s">
        <v>1626</v>
      </c>
      <c r="D1143" s="90" t="s">
        <v>150</v>
      </c>
      <c r="E1143" s="139">
        <v>41426</v>
      </c>
      <c r="F1143" s="140"/>
      <c r="AI1143"/>
      <c r="AJ1143"/>
      <c r="AO1143"/>
      <c r="AP1143"/>
      <c r="AS1143"/>
    </row>
    <row r="1144" spans="3:45" s="90" customFormat="1">
      <c r="C1144" s="90" t="s">
        <v>1627</v>
      </c>
      <c r="D1144" s="90" t="s">
        <v>150</v>
      </c>
      <c r="E1144" s="139">
        <v>41426</v>
      </c>
      <c r="F1144" s="140"/>
      <c r="AI1144"/>
      <c r="AJ1144"/>
      <c r="AO1144"/>
      <c r="AP1144"/>
      <c r="AS1144"/>
    </row>
    <row r="1145" spans="3:45" s="90" customFormat="1">
      <c r="C1145" s="90" t="s">
        <v>3626</v>
      </c>
      <c r="D1145" s="90" t="s">
        <v>150</v>
      </c>
      <c r="E1145"/>
      <c r="F1145" s="140"/>
      <c r="AI1145"/>
      <c r="AJ1145"/>
      <c r="AO1145"/>
      <c r="AP1145"/>
      <c r="AS1145"/>
    </row>
    <row r="1146" spans="3:45" s="90" customFormat="1">
      <c r="C1146" s="90" t="s">
        <v>3625</v>
      </c>
      <c r="D1146" s="90" t="s">
        <v>150</v>
      </c>
      <c r="E1146"/>
      <c r="F1146" s="140"/>
      <c r="AI1146"/>
      <c r="AJ1146"/>
      <c r="AO1146"/>
      <c r="AP1146"/>
      <c r="AS1146"/>
    </row>
    <row r="1147" spans="3:45" s="90" customFormat="1">
      <c r="C1147" s="90" t="s">
        <v>3560</v>
      </c>
      <c r="D1147" s="90" t="s">
        <v>150</v>
      </c>
      <c r="E1147"/>
      <c r="F1147" s="140"/>
      <c r="AI1147"/>
      <c r="AJ1147"/>
      <c r="AO1147"/>
      <c r="AP1147"/>
      <c r="AS1147"/>
    </row>
    <row r="1148" spans="3:45" s="90" customFormat="1">
      <c r="C1148" s="90" t="s">
        <v>2030</v>
      </c>
      <c r="D1148" s="90" t="s">
        <v>150</v>
      </c>
      <c r="E1148" s="139">
        <v>41426</v>
      </c>
      <c r="F1148" s="140"/>
      <c r="AI1148"/>
      <c r="AJ1148"/>
      <c r="AO1148"/>
      <c r="AP1148"/>
      <c r="AS1148"/>
    </row>
    <row r="1149" spans="3:45" s="90" customFormat="1">
      <c r="C1149" s="90" t="s">
        <v>1646</v>
      </c>
      <c r="D1149" s="90" t="s">
        <v>150</v>
      </c>
      <c r="E1149" s="139">
        <v>41426</v>
      </c>
      <c r="F1149" s="140"/>
      <c r="AI1149"/>
      <c r="AJ1149"/>
      <c r="AO1149"/>
      <c r="AP1149"/>
      <c r="AS1149"/>
    </row>
    <row r="1150" spans="3:45" s="90" customFormat="1">
      <c r="C1150" s="90" t="s">
        <v>3526</v>
      </c>
      <c r="D1150" s="90" t="s">
        <v>150</v>
      </c>
      <c r="E1150" s="155">
        <v>41570.210833333331</v>
      </c>
      <c r="F1150" s="140"/>
      <c r="AI1150"/>
      <c r="AJ1150"/>
      <c r="AO1150"/>
      <c r="AP1150"/>
      <c r="AS1150"/>
    </row>
    <row r="1151" spans="3:45" s="90" customFormat="1">
      <c r="C1151" s="90" t="s">
        <v>3304</v>
      </c>
      <c r="D1151" s="90" t="s">
        <v>150</v>
      </c>
      <c r="E1151"/>
      <c r="F1151" s="140"/>
      <c r="AI1151"/>
      <c r="AJ1151"/>
      <c r="AO1151"/>
      <c r="AP1151"/>
      <c r="AS1151"/>
    </row>
    <row r="1152" spans="3:45" s="90" customFormat="1">
      <c r="C1152" s="90" t="s">
        <v>1662</v>
      </c>
      <c r="D1152" s="90" t="s">
        <v>150</v>
      </c>
      <c r="E1152" s="139">
        <v>41426</v>
      </c>
      <c r="F1152" s="140"/>
      <c r="AI1152"/>
      <c r="AJ1152"/>
      <c r="AO1152"/>
      <c r="AP1152"/>
      <c r="AS1152"/>
    </row>
    <row r="1153" spans="3:45" s="90" customFormat="1">
      <c r="C1153" s="90" t="s">
        <v>1664</v>
      </c>
      <c r="D1153" s="90" t="s">
        <v>150</v>
      </c>
      <c r="E1153" s="139">
        <v>41426</v>
      </c>
      <c r="F1153" s="140"/>
      <c r="AI1153"/>
      <c r="AJ1153"/>
      <c r="AO1153"/>
      <c r="AP1153"/>
      <c r="AS1153"/>
    </row>
    <row r="1154" spans="3:45" s="90" customFormat="1">
      <c r="C1154" s="90" t="s">
        <v>2773</v>
      </c>
      <c r="D1154" s="90" t="s">
        <v>150</v>
      </c>
      <c r="E1154" s="139">
        <v>41426</v>
      </c>
      <c r="F1154" s="140"/>
      <c r="AI1154"/>
      <c r="AJ1154"/>
      <c r="AO1154"/>
      <c r="AP1154"/>
      <c r="AS1154"/>
    </row>
    <row r="1155" spans="3:45" s="90" customFormat="1">
      <c r="C1155" s="90" t="s">
        <v>1675</v>
      </c>
      <c r="D1155" s="90" t="s">
        <v>150</v>
      </c>
      <c r="E1155" s="139">
        <v>41426</v>
      </c>
      <c r="F1155" s="140"/>
      <c r="AI1155"/>
      <c r="AJ1155"/>
      <c r="AO1155"/>
      <c r="AP1155"/>
      <c r="AS1155"/>
    </row>
    <row r="1156" spans="3:45" s="90" customFormat="1">
      <c r="C1156" s="90" t="s">
        <v>1678</v>
      </c>
      <c r="D1156" s="90" t="s">
        <v>150</v>
      </c>
      <c r="E1156" s="139">
        <v>41426</v>
      </c>
      <c r="F1156" s="140"/>
      <c r="AI1156"/>
      <c r="AJ1156"/>
      <c r="AO1156"/>
      <c r="AP1156"/>
      <c r="AS1156"/>
    </row>
    <row r="1157" spans="3:45" s="90" customFormat="1">
      <c r="C1157" s="90" t="s">
        <v>3220</v>
      </c>
      <c r="D1157" s="90" t="s">
        <v>150</v>
      </c>
      <c r="E1157"/>
      <c r="F1157" s="140"/>
      <c r="AI1157"/>
      <c r="AJ1157"/>
      <c r="AO1157"/>
      <c r="AP1157"/>
      <c r="AS1157"/>
    </row>
    <row r="1158" spans="3:45" s="90" customFormat="1">
      <c r="C1158" s="90" t="s">
        <v>1710</v>
      </c>
      <c r="D1158" s="90" t="s">
        <v>150</v>
      </c>
      <c r="E1158" s="139">
        <v>41426</v>
      </c>
      <c r="F1158" s="140"/>
      <c r="AI1158"/>
      <c r="AJ1158"/>
      <c r="AO1158"/>
      <c r="AP1158"/>
      <c r="AS1158"/>
    </row>
    <row r="1159" spans="3:45" s="90" customFormat="1">
      <c r="C1159" s="90" t="s">
        <v>1716</v>
      </c>
      <c r="D1159" s="90" t="s">
        <v>150</v>
      </c>
      <c r="E1159" s="139">
        <v>41426</v>
      </c>
      <c r="F1159" s="140"/>
      <c r="AI1159"/>
      <c r="AJ1159"/>
      <c r="AO1159"/>
      <c r="AP1159"/>
      <c r="AS1159"/>
    </row>
    <row r="1160" spans="3:45" s="90" customFormat="1">
      <c r="C1160" s="90" t="s">
        <v>1721</v>
      </c>
      <c r="D1160" s="90" t="s">
        <v>150</v>
      </c>
      <c r="E1160" s="139">
        <v>41426</v>
      </c>
      <c r="F1160" s="140"/>
      <c r="AI1160"/>
      <c r="AJ1160"/>
      <c r="AO1160"/>
      <c r="AP1160"/>
      <c r="AS1160"/>
    </row>
    <row r="1161" spans="3:45" s="90" customFormat="1">
      <c r="C1161" s="90" t="s">
        <v>1722</v>
      </c>
      <c r="D1161" s="90" t="s">
        <v>150</v>
      </c>
      <c r="E1161" s="139">
        <v>41426</v>
      </c>
      <c r="F1161" s="140"/>
      <c r="AI1161"/>
      <c r="AJ1161"/>
      <c r="AO1161"/>
      <c r="AP1161"/>
      <c r="AS1161"/>
    </row>
    <row r="1162" spans="3:45" s="90" customFormat="1">
      <c r="C1162" s="90" t="s">
        <v>1723</v>
      </c>
      <c r="D1162" s="90" t="s">
        <v>150</v>
      </c>
      <c r="E1162" s="139">
        <v>41426</v>
      </c>
      <c r="F1162" s="140"/>
      <c r="AI1162"/>
      <c r="AJ1162"/>
      <c r="AO1162"/>
      <c r="AP1162"/>
      <c r="AS1162"/>
    </row>
    <row r="1163" spans="3:45" s="90" customFormat="1">
      <c r="C1163" s="90" t="s">
        <v>1729</v>
      </c>
      <c r="D1163" s="90" t="s">
        <v>150</v>
      </c>
      <c r="E1163" s="139">
        <v>41426</v>
      </c>
      <c r="F1163" s="140"/>
      <c r="AI1163"/>
      <c r="AJ1163"/>
      <c r="AO1163"/>
      <c r="AP1163"/>
      <c r="AS1163"/>
    </row>
    <row r="1164" spans="3:45" s="90" customFormat="1">
      <c r="C1164" s="90" t="s">
        <v>1730</v>
      </c>
      <c r="D1164" s="90" t="s">
        <v>150</v>
      </c>
      <c r="E1164" s="139">
        <v>41426</v>
      </c>
      <c r="F1164" s="140"/>
      <c r="AI1164"/>
      <c r="AJ1164"/>
      <c r="AO1164"/>
      <c r="AP1164"/>
      <c r="AS1164"/>
    </row>
    <row r="1165" spans="3:45" s="90" customFormat="1">
      <c r="C1165" s="90" t="s">
        <v>1731</v>
      </c>
      <c r="D1165" s="90" t="s">
        <v>150</v>
      </c>
      <c r="E1165" s="139">
        <v>41426</v>
      </c>
      <c r="F1165" s="140"/>
      <c r="AI1165"/>
      <c r="AJ1165"/>
      <c r="AO1165"/>
      <c r="AP1165"/>
      <c r="AS1165"/>
    </row>
    <row r="1166" spans="3:45" s="90" customFormat="1">
      <c r="C1166" s="90" t="s">
        <v>1732</v>
      </c>
      <c r="D1166" s="90" t="s">
        <v>150</v>
      </c>
      <c r="E1166" s="139">
        <v>41426</v>
      </c>
      <c r="F1166" s="140"/>
      <c r="AI1166"/>
      <c r="AJ1166"/>
      <c r="AO1166"/>
      <c r="AP1166"/>
      <c r="AS1166"/>
    </row>
    <row r="1167" spans="3:45" s="90" customFormat="1">
      <c r="C1167" s="90" t="s">
        <v>1734</v>
      </c>
      <c r="D1167" s="90" t="s">
        <v>150</v>
      </c>
      <c r="E1167" s="139">
        <v>41426</v>
      </c>
      <c r="F1167" s="140"/>
      <c r="AI1167"/>
      <c r="AJ1167"/>
      <c r="AO1167"/>
      <c r="AP1167"/>
      <c r="AS1167"/>
    </row>
    <row r="1168" spans="3:45" s="90" customFormat="1">
      <c r="C1168" s="90" t="s">
        <v>1735</v>
      </c>
      <c r="D1168" s="90" t="s">
        <v>150</v>
      </c>
      <c r="E1168" s="139">
        <v>41426</v>
      </c>
      <c r="F1168" s="140"/>
      <c r="AI1168"/>
      <c r="AJ1168"/>
      <c r="AO1168"/>
      <c r="AP1168"/>
      <c r="AS1168"/>
    </row>
    <row r="1169" spans="3:45" s="90" customFormat="1">
      <c r="C1169" s="90" t="s">
        <v>1737</v>
      </c>
      <c r="D1169" s="90" t="s">
        <v>150</v>
      </c>
      <c r="E1169" s="139">
        <v>41426</v>
      </c>
      <c r="F1169" s="140"/>
      <c r="AI1169"/>
      <c r="AJ1169"/>
      <c r="AO1169"/>
      <c r="AP1169"/>
      <c r="AS1169"/>
    </row>
    <row r="1170" spans="3:45" s="90" customFormat="1">
      <c r="C1170" s="90" t="s">
        <v>3628</v>
      </c>
      <c r="D1170" s="90" t="s">
        <v>150</v>
      </c>
      <c r="E1170"/>
      <c r="F1170" s="140"/>
      <c r="AI1170"/>
      <c r="AJ1170"/>
      <c r="AO1170"/>
      <c r="AP1170"/>
      <c r="AS1170"/>
    </row>
    <row r="1171" spans="3:45" s="90" customFormat="1">
      <c r="C1171" s="90" t="s">
        <v>1755</v>
      </c>
      <c r="D1171" s="90" t="s">
        <v>150</v>
      </c>
      <c r="E1171" s="139">
        <v>41426</v>
      </c>
      <c r="F1171" s="140"/>
      <c r="AI1171"/>
      <c r="AJ1171"/>
      <c r="AO1171"/>
      <c r="AP1171"/>
      <c r="AS1171"/>
    </row>
    <row r="1172" spans="3:45" s="90" customFormat="1">
      <c r="C1172" s="90" t="s">
        <v>1756</v>
      </c>
      <c r="D1172" s="90" t="s">
        <v>150</v>
      </c>
      <c r="E1172" s="139">
        <v>41426</v>
      </c>
      <c r="F1172" s="140"/>
      <c r="AI1172"/>
      <c r="AJ1172"/>
      <c r="AO1172"/>
      <c r="AP1172"/>
      <c r="AS1172"/>
    </row>
    <row r="1173" spans="3:45" s="90" customFormat="1">
      <c r="C1173" s="90" t="s">
        <v>2772</v>
      </c>
      <c r="D1173" s="90" t="s">
        <v>150</v>
      </c>
      <c r="E1173"/>
      <c r="F1173" s="140"/>
      <c r="AI1173"/>
      <c r="AJ1173"/>
      <c r="AO1173"/>
      <c r="AP1173"/>
      <c r="AS1173"/>
    </row>
    <row r="1174" spans="3:45" s="90" customFormat="1">
      <c r="C1174" s="90" t="s">
        <v>1762</v>
      </c>
      <c r="D1174" s="90" t="s">
        <v>150</v>
      </c>
      <c r="E1174"/>
      <c r="F1174" s="140"/>
      <c r="AI1174"/>
      <c r="AJ1174"/>
      <c r="AO1174"/>
      <c r="AP1174"/>
      <c r="AS1174"/>
    </row>
    <row r="1175" spans="3:45" s="90" customFormat="1">
      <c r="C1175" s="90" t="s">
        <v>1763</v>
      </c>
      <c r="D1175" s="90" t="s">
        <v>150</v>
      </c>
      <c r="E1175" s="139">
        <v>41426</v>
      </c>
      <c r="F1175" s="140"/>
      <c r="AI1175"/>
      <c r="AJ1175"/>
      <c r="AO1175"/>
      <c r="AP1175"/>
      <c r="AS1175"/>
    </row>
    <row r="1176" spans="3:45" s="90" customFormat="1">
      <c r="C1176" s="90" t="s">
        <v>1764</v>
      </c>
      <c r="D1176" s="90" t="s">
        <v>150</v>
      </c>
      <c r="E1176" s="139">
        <v>41426</v>
      </c>
      <c r="F1176" s="140"/>
      <c r="AI1176"/>
      <c r="AJ1176"/>
      <c r="AO1176"/>
      <c r="AP1176"/>
      <c r="AS1176"/>
    </row>
    <row r="1177" spans="3:45" s="90" customFormat="1">
      <c r="C1177" s="90" t="s">
        <v>1768</v>
      </c>
      <c r="D1177" s="90" t="s">
        <v>150</v>
      </c>
      <c r="E1177" s="139">
        <v>41426</v>
      </c>
      <c r="F1177" s="140"/>
      <c r="AI1177"/>
      <c r="AJ1177"/>
      <c r="AO1177"/>
      <c r="AP1177"/>
      <c r="AS1177"/>
    </row>
    <row r="1178" spans="3:45" s="90" customFormat="1">
      <c r="C1178" s="90" t="s">
        <v>1769</v>
      </c>
      <c r="D1178" s="90" t="s">
        <v>150</v>
      </c>
      <c r="E1178" s="139">
        <v>41426</v>
      </c>
      <c r="F1178" s="140"/>
      <c r="AI1178"/>
      <c r="AJ1178"/>
      <c r="AO1178"/>
      <c r="AP1178"/>
      <c r="AS1178"/>
    </row>
    <row r="1179" spans="3:45" s="90" customFormat="1">
      <c r="C1179" s="90" t="s">
        <v>1770</v>
      </c>
      <c r="D1179" s="90" t="s">
        <v>150</v>
      </c>
      <c r="E1179" s="139">
        <v>41426</v>
      </c>
      <c r="F1179" s="140"/>
      <c r="AI1179"/>
      <c r="AJ1179"/>
      <c r="AO1179"/>
      <c r="AP1179"/>
      <c r="AS1179"/>
    </row>
    <row r="1180" spans="3:45" s="90" customFormat="1">
      <c r="C1180" s="90" t="s">
        <v>1794</v>
      </c>
      <c r="D1180" s="90" t="s">
        <v>150</v>
      </c>
      <c r="E1180" s="139">
        <v>41426</v>
      </c>
      <c r="F1180" s="140"/>
      <c r="AI1180"/>
      <c r="AJ1180"/>
      <c r="AO1180"/>
      <c r="AP1180"/>
      <c r="AS1180"/>
    </row>
    <row r="1181" spans="3:45" s="90" customFormat="1">
      <c r="C1181" s="90" t="s">
        <v>1795</v>
      </c>
      <c r="D1181" s="90" t="s">
        <v>150</v>
      </c>
      <c r="E1181" s="139">
        <v>41426</v>
      </c>
      <c r="F1181" s="140"/>
      <c r="AI1181"/>
      <c r="AJ1181"/>
      <c r="AO1181"/>
      <c r="AP1181"/>
      <c r="AS1181"/>
    </row>
    <row r="1182" spans="3:45" s="90" customFormat="1">
      <c r="C1182" s="90" t="s">
        <v>5674</v>
      </c>
      <c r="D1182" s="90" t="s">
        <v>150</v>
      </c>
      <c r="E1182"/>
      <c r="F1182" s="140"/>
      <c r="AI1182"/>
      <c r="AJ1182"/>
      <c r="AO1182"/>
      <c r="AP1182"/>
      <c r="AS1182"/>
    </row>
    <row r="1183" spans="3:45" s="90" customFormat="1">
      <c r="C1183" s="90" t="s">
        <v>2494</v>
      </c>
      <c r="D1183" s="90" t="s">
        <v>150</v>
      </c>
      <c r="E1183" s="139">
        <v>41426</v>
      </c>
      <c r="F1183" s="140"/>
      <c r="AI1183"/>
      <c r="AJ1183"/>
      <c r="AO1183"/>
      <c r="AP1183"/>
      <c r="AS1183"/>
    </row>
    <row r="1184" spans="3:45" s="90" customFormat="1">
      <c r="C1184" s="90" t="s">
        <v>1797</v>
      </c>
      <c r="D1184" s="90" t="s">
        <v>150</v>
      </c>
      <c r="E1184" s="155">
        <v>41426</v>
      </c>
      <c r="F1184" s="140"/>
      <c r="AI1184"/>
      <c r="AJ1184"/>
      <c r="AO1184"/>
      <c r="AP1184"/>
      <c r="AS1184"/>
    </row>
    <row r="1185" spans="3:45" s="90" customFormat="1">
      <c r="C1185" s="90" t="s">
        <v>1798</v>
      </c>
      <c r="D1185" s="90" t="s">
        <v>150</v>
      </c>
      <c r="E1185" s="139">
        <v>41426</v>
      </c>
      <c r="F1185" s="140"/>
      <c r="AI1185"/>
      <c r="AJ1185"/>
      <c r="AO1185"/>
      <c r="AP1185"/>
      <c r="AS1185"/>
    </row>
    <row r="1186" spans="3:45" s="90" customFormat="1">
      <c r="C1186" s="90" t="s">
        <v>5673</v>
      </c>
      <c r="D1186" s="90" t="s">
        <v>150</v>
      </c>
      <c r="E1186"/>
      <c r="F1186" s="140"/>
      <c r="AI1186"/>
      <c r="AJ1186"/>
      <c r="AO1186"/>
      <c r="AP1186"/>
      <c r="AS1186"/>
    </row>
    <row r="1187" spans="3:45" s="90" customFormat="1">
      <c r="C1187" s="90" t="s">
        <v>5585</v>
      </c>
      <c r="D1187" s="90" t="s">
        <v>150</v>
      </c>
      <c r="E1187"/>
      <c r="F1187" s="140"/>
      <c r="AI1187"/>
      <c r="AJ1187"/>
      <c r="AO1187"/>
      <c r="AP1187"/>
      <c r="AS1187"/>
    </row>
    <row r="1188" spans="3:45" s="90" customFormat="1">
      <c r="C1188" s="90" t="s">
        <v>3181</v>
      </c>
      <c r="D1188" s="90" t="s">
        <v>150</v>
      </c>
      <c r="E1188"/>
      <c r="F1188" s="140"/>
      <c r="AI1188"/>
      <c r="AJ1188"/>
      <c r="AO1188"/>
      <c r="AP1188"/>
      <c r="AS1188"/>
    </row>
    <row r="1189" spans="3:45" s="90" customFormat="1">
      <c r="C1189" s="90" t="s">
        <v>1799</v>
      </c>
      <c r="D1189" s="90" t="s">
        <v>150</v>
      </c>
      <c r="E1189" s="141">
        <v>41426</v>
      </c>
      <c r="F1189" s="140"/>
      <c r="AI1189"/>
      <c r="AJ1189"/>
      <c r="AO1189"/>
      <c r="AP1189"/>
      <c r="AS1189"/>
    </row>
    <row r="1190" spans="3:45" s="90" customFormat="1">
      <c r="C1190" s="90" t="s">
        <v>1800</v>
      </c>
      <c r="D1190" s="90" t="s">
        <v>150</v>
      </c>
      <c r="E1190" s="139">
        <v>41426</v>
      </c>
      <c r="F1190" s="140"/>
      <c r="AI1190"/>
      <c r="AJ1190"/>
      <c r="AO1190"/>
      <c r="AP1190"/>
      <c r="AS1190"/>
    </row>
    <row r="1191" spans="3:45" s="90" customFormat="1">
      <c r="C1191" s="90" t="s">
        <v>1805</v>
      </c>
      <c r="D1191" s="90" t="s">
        <v>150</v>
      </c>
      <c r="E1191" s="155">
        <v>41426</v>
      </c>
      <c r="F1191" s="140"/>
      <c r="AI1191"/>
      <c r="AJ1191"/>
      <c r="AO1191"/>
      <c r="AP1191"/>
      <c r="AS1191"/>
    </row>
    <row r="1192" spans="3:45" s="90" customFormat="1">
      <c r="C1192" s="90" t="s">
        <v>3247</v>
      </c>
      <c r="D1192" s="90" t="s">
        <v>150</v>
      </c>
      <c r="E1192"/>
      <c r="F1192" s="140"/>
      <c r="AI1192"/>
      <c r="AJ1192"/>
      <c r="AO1192"/>
      <c r="AP1192"/>
      <c r="AS1192"/>
    </row>
    <row r="1193" spans="3:45" s="90" customFormat="1">
      <c r="C1193" s="90" t="s">
        <v>2767</v>
      </c>
      <c r="D1193" s="90" t="s">
        <v>150</v>
      </c>
      <c r="E1193" s="139">
        <v>41426</v>
      </c>
      <c r="F1193" s="140"/>
      <c r="AI1193"/>
      <c r="AJ1193"/>
      <c r="AO1193"/>
      <c r="AP1193"/>
      <c r="AS1193"/>
    </row>
    <row r="1194" spans="3:45" s="90" customFormat="1">
      <c r="C1194" s="90" t="s">
        <v>2111</v>
      </c>
      <c r="D1194" s="90" t="s">
        <v>150</v>
      </c>
      <c r="E1194" s="155">
        <v>41426</v>
      </c>
      <c r="F1194" s="140"/>
      <c r="AI1194"/>
      <c r="AJ1194"/>
      <c r="AO1194"/>
      <c r="AP1194"/>
      <c r="AS1194"/>
    </row>
    <row r="1195" spans="3:45" s="90" customFormat="1">
      <c r="C1195" s="90" t="s">
        <v>1812</v>
      </c>
      <c r="D1195" s="90" t="s">
        <v>150</v>
      </c>
      <c r="E1195" s="139">
        <v>41426</v>
      </c>
      <c r="F1195" s="140"/>
      <c r="AI1195"/>
      <c r="AJ1195"/>
      <c r="AO1195"/>
      <c r="AP1195"/>
      <c r="AS1195"/>
    </row>
    <row r="1196" spans="3:45" s="90" customFormat="1">
      <c r="C1196" s="90" t="s">
        <v>1813</v>
      </c>
      <c r="D1196" s="90" t="s">
        <v>150</v>
      </c>
      <c r="E1196" s="139">
        <v>41426</v>
      </c>
      <c r="F1196" s="140"/>
      <c r="AI1196"/>
      <c r="AJ1196"/>
      <c r="AO1196"/>
      <c r="AP1196"/>
      <c r="AS1196"/>
    </row>
    <row r="1197" spans="3:45" s="90" customFormat="1">
      <c r="C1197" s="90" t="s">
        <v>2112</v>
      </c>
      <c r="D1197" s="90" t="s">
        <v>150</v>
      </c>
      <c r="E1197" s="139">
        <v>41426</v>
      </c>
      <c r="F1197" s="140"/>
      <c r="AI1197"/>
      <c r="AJ1197"/>
      <c r="AO1197"/>
      <c r="AP1197"/>
      <c r="AS1197"/>
    </row>
    <row r="1198" spans="3:45" s="90" customFormat="1">
      <c r="C1198" s="90" t="s">
        <v>3533</v>
      </c>
      <c r="D1198" s="90" t="s">
        <v>150</v>
      </c>
      <c r="E1198" s="155">
        <v>41570.212013888886</v>
      </c>
      <c r="F1198" s="140"/>
      <c r="AI1198"/>
      <c r="AJ1198"/>
      <c r="AO1198"/>
      <c r="AP1198"/>
      <c r="AS1198"/>
    </row>
    <row r="1199" spans="3:45" s="90" customFormat="1">
      <c r="C1199" s="90" t="s">
        <v>1818</v>
      </c>
      <c r="D1199" s="90" t="s">
        <v>150</v>
      </c>
      <c r="E1199" s="139">
        <v>41426</v>
      </c>
      <c r="F1199" s="140"/>
      <c r="AI1199"/>
      <c r="AJ1199"/>
      <c r="AO1199"/>
      <c r="AP1199"/>
      <c r="AS1199"/>
    </row>
    <row r="1200" spans="3:45" s="90" customFormat="1">
      <c r="C1200" s="90" t="s">
        <v>2135</v>
      </c>
      <c r="D1200" s="90" t="s">
        <v>150</v>
      </c>
      <c r="E1200" s="139">
        <v>41426</v>
      </c>
      <c r="F1200" s="140"/>
      <c r="AI1200"/>
      <c r="AJ1200"/>
      <c r="AO1200"/>
      <c r="AP1200"/>
      <c r="AS1200"/>
    </row>
    <row r="1201" spans="3:45" s="90" customFormat="1">
      <c r="C1201" s="90" t="s">
        <v>2056</v>
      </c>
      <c r="D1201" s="90" t="s">
        <v>150</v>
      </c>
      <c r="E1201" s="139">
        <v>41426</v>
      </c>
      <c r="F1201" s="140"/>
      <c r="AI1201"/>
      <c r="AJ1201"/>
      <c r="AO1201"/>
      <c r="AP1201"/>
      <c r="AS1201"/>
    </row>
    <row r="1202" spans="3:45" s="90" customFormat="1">
      <c r="C1202" s="90" t="s">
        <v>3673</v>
      </c>
      <c r="D1202" s="90" t="s">
        <v>150</v>
      </c>
      <c r="E1202"/>
      <c r="F1202" s="140"/>
      <c r="AI1202"/>
      <c r="AJ1202"/>
      <c r="AO1202"/>
      <c r="AP1202"/>
      <c r="AS1202"/>
    </row>
    <row r="1203" spans="3:45" s="90" customFormat="1">
      <c r="C1203" s="90" t="s">
        <v>1825</v>
      </c>
      <c r="D1203" s="90" t="s">
        <v>150</v>
      </c>
      <c r="E1203" s="139">
        <v>41426</v>
      </c>
      <c r="F1203" s="140"/>
      <c r="AI1203"/>
      <c r="AJ1203"/>
      <c r="AO1203"/>
      <c r="AP1203"/>
      <c r="AS1203"/>
    </row>
    <row r="1204" spans="3:45" s="90" customFormat="1">
      <c r="C1204" s="90" t="s">
        <v>1841</v>
      </c>
      <c r="D1204" s="90" t="s">
        <v>150</v>
      </c>
      <c r="E1204" s="139">
        <v>41426</v>
      </c>
      <c r="F1204" s="140"/>
      <c r="AI1204"/>
      <c r="AJ1204"/>
      <c r="AO1204"/>
      <c r="AP1204"/>
      <c r="AS1204"/>
    </row>
    <row r="1205" spans="3:45" s="90" customFormat="1">
      <c r="C1205" s="90" t="s">
        <v>2019</v>
      </c>
      <c r="D1205" s="90" t="s">
        <v>150</v>
      </c>
      <c r="E1205" s="139">
        <v>41426</v>
      </c>
      <c r="F1205" s="140"/>
      <c r="AI1205"/>
      <c r="AJ1205"/>
      <c r="AO1205"/>
      <c r="AP1205"/>
      <c r="AS1205"/>
    </row>
    <row r="1206" spans="3:45" s="90" customFormat="1">
      <c r="C1206" s="90" t="s">
        <v>1856</v>
      </c>
      <c r="D1206" s="90" t="s">
        <v>150</v>
      </c>
      <c r="E1206" s="139">
        <v>41426</v>
      </c>
      <c r="F1206" s="140"/>
      <c r="AI1206"/>
      <c r="AJ1206"/>
      <c r="AO1206"/>
      <c r="AP1206"/>
      <c r="AS1206"/>
    </row>
    <row r="1207" spans="3:45" s="90" customFormat="1">
      <c r="C1207" s="90" t="s">
        <v>1857</v>
      </c>
      <c r="D1207" s="90" t="s">
        <v>150</v>
      </c>
      <c r="E1207" s="139">
        <v>41426</v>
      </c>
      <c r="F1207" s="140"/>
      <c r="AI1207"/>
      <c r="AJ1207"/>
      <c r="AO1207"/>
      <c r="AP1207"/>
      <c r="AS1207"/>
    </row>
    <row r="1208" spans="3:45" s="90" customFormat="1">
      <c r="C1208" s="90" t="s">
        <v>2939</v>
      </c>
      <c r="D1208" s="90" t="s">
        <v>150</v>
      </c>
      <c r="E1208"/>
      <c r="F1208" s="140"/>
      <c r="AI1208"/>
      <c r="AJ1208"/>
      <c r="AO1208"/>
      <c r="AP1208"/>
      <c r="AS1208"/>
    </row>
    <row r="1209" spans="3:45" s="90" customFormat="1">
      <c r="C1209" s="90" t="s">
        <v>1875</v>
      </c>
      <c r="D1209" s="90" t="s">
        <v>150</v>
      </c>
      <c r="E1209" s="139">
        <v>41426</v>
      </c>
      <c r="F1209" s="140"/>
      <c r="AI1209"/>
      <c r="AJ1209"/>
      <c r="AO1209"/>
      <c r="AP1209"/>
      <c r="AS1209"/>
    </row>
    <row r="1210" spans="3:45" s="90" customFormat="1">
      <c r="C1210" s="90" t="s">
        <v>1891</v>
      </c>
      <c r="D1210" s="90" t="s">
        <v>150</v>
      </c>
      <c r="E1210" s="155">
        <v>41426</v>
      </c>
      <c r="F1210" s="140"/>
      <c r="AI1210"/>
      <c r="AJ1210"/>
      <c r="AO1210"/>
      <c r="AP1210"/>
      <c r="AS1210"/>
    </row>
    <row r="1211" spans="3:45" s="90" customFormat="1">
      <c r="C1211" s="90" t="s">
        <v>1892</v>
      </c>
      <c r="D1211" s="90" t="s">
        <v>150</v>
      </c>
      <c r="E1211" s="139">
        <v>41426</v>
      </c>
      <c r="F1211" s="140"/>
      <c r="AI1211"/>
      <c r="AJ1211"/>
      <c r="AO1211"/>
      <c r="AP1211"/>
      <c r="AS1211"/>
    </row>
    <row r="1212" spans="3:45" s="90" customFormat="1">
      <c r="C1212" s="90" t="s">
        <v>1894</v>
      </c>
      <c r="D1212" s="90" t="s">
        <v>150</v>
      </c>
      <c r="E1212" s="155">
        <v>41426</v>
      </c>
      <c r="F1212" s="140"/>
      <c r="AI1212"/>
      <c r="AJ1212"/>
      <c r="AO1212"/>
      <c r="AP1212"/>
      <c r="AS1212"/>
    </row>
    <row r="1213" spans="3:45" s="90" customFormat="1">
      <c r="C1213" s="90" t="s">
        <v>1900</v>
      </c>
      <c r="D1213" s="90" t="s">
        <v>150</v>
      </c>
      <c r="E1213" s="155">
        <v>41426</v>
      </c>
      <c r="F1213" s="140"/>
      <c r="AI1213"/>
      <c r="AJ1213"/>
      <c r="AO1213"/>
      <c r="AP1213"/>
      <c r="AS1213"/>
    </row>
    <row r="1214" spans="3:45" s="90" customFormat="1">
      <c r="C1214" s="90" t="s">
        <v>3320</v>
      </c>
      <c r="D1214" s="90" t="s">
        <v>150</v>
      </c>
      <c r="E1214"/>
      <c r="F1214" s="140"/>
      <c r="AI1214"/>
      <c r="AJ1214"/>
      <c r="AO1214"/>
      <c r="AP1214"/>
      <c r="AS1214"/>
    </row>
    <row r="1215" spans="3:45" s="90" customFormat="1">
      <c r="C1215" s="90" t="s">
        <v>2766</v>
      </c>
      <c r="D1215" s="90" t="s">
        <v>150</v>
      </c>
      <c r="E1215" s="139">
        <v>41426</v>
      </c>
      <c r="F1215" s="140"/>
      <c r="AI1215"/>
      <c r="AJ1215"/>
      <c r="AO1215"/>
      <c r="AP1215"/>
      <c r="AS1215"/>
    </row>
    <row r="1216" spans="3:45" s="90" customFormat="1">
      <c r="C1216" s="90" t="s">
        <v>1922</v>
      </c>
      <c r="D1216" s="90" t="s">
        <v>150</v>
      </c>
      <c r="E1216" s="139">
        <v>41426</v>
      </c>
      <c r="F1216" s="140"/>
      <c r="AI1216"/>
      <c r="AJ1216"/>
      <c r="AO1216"/>
      <c r="AP1216"/>
      <c r="AS1216"/>
    </row>
    <row r="1217" spans="3:45" s="90" customFormat="1">
      <c r="C1217" s="90" t="s">
        <v>3337</v>
      </c>
      <c r="D1217" s="90" t="s">
        <v>150</v>
      </c>
      <c r="E1217" s="155">
        <v>41511.86346064815</v>
      </c>
      <c r="F1217" s="140"/>
      <c r="AI1217"/>
      <c r="AJ1217"/>
      <c r="AO1217"/>
      <c r="AP1217"/>
      <c r="AS1217"/>
    </row>
    <row r="1218" spans="3:45" s="90" customFormat="1">
      <c r="C1218" s="90" t="s">
        <v>1929</v>
      </c>
      <c r="D1218" s="90" t="s">
        <v>150</v>
      </c>
      <c r="E1218" s="139">
        <v>41426</v>
      </c>
      <c r="F1218" s="140"/>
      <c r="AI1218"/>
      <c r="AJ1218"/>
      <c r="AO1218"/>
      <c r="AP1218"/>
      <c r="AS1218"/>
    </row>
    <row r="1219" spans="3:45" s="90" customFormat="1">
      <c r="C1219" s="90" t="s">
        <v>1931</v>
      </c>
      <c r="D1219" s="90" t="s">
        <v>150</v>
      </c>
      <c r="E1219" s="139">
        <v>41426</v>
      </c>
      <c r="F1219" s="140"/>
      <c r="AI1219"/>
      <c r="AJ1219"/>
      <c r="AO1219"/>
      <c r="AP1219"/>
      <c r="AS1219"/>
    </row>
    <row r="1220" spans="3:45" s="90" customFormat="1">
      <c r="C1220" s="90" t="s">
        <v>1936</v>
      </c>
      <c r="D1220" s="90" t="s">
        <v>150</v>
      </c>
      <c r="E1220" s="139">
        <v>41426</v>
      </c>
      <c r="F1220" s="140"/>
      <c r="AI1220"/>
      <c r="AJ1220"/>
      <c r="AO1220"/>
      <c r="AP1220"/>
      <c r="AS1220"/>
    </row>
    <row r="1221" spans="3:45" s="90" customFormat="1">
      <c r="C1221" s="90" t="s">
        <v>1940</v>
      </c>
      <c r="D1221" s="90" t="s">
        <v>150</v>
      </c>
      <c r="E1221" s="139">
        <v>41426</v>
      </c>
      <c r="F1221" s="140"/>
      <c r="AI1221"/>
      <c r="AJ1221"/>
      <c r="AO1221"/>
      <c r="AP1221"/>
      <c r="AS1221"/>
    </row>
    <row r="1222" spans="3:45" s="90" customFormat="1">
      <c r="C1222" s="90" t="s">
        <v>1942</v>
      </c>
      <c r="D1222" s="90" t="s">
        <v>150</v>
      </c>
      <c r="E1222"/>
      <c r="F1222" s="140"/>
      <c r="AI1222"/>
      <c r="AJ1222"/>
      <c r="AO1222"/>
      <c r="AP1222"/>
      <c r="AS1222"/>
    </row>
    <row r="1223" spans="3:45" s="90" customFormat="1">
      <c r="C1223" s="90" t="s">
        <v>1945</v>
      </c>
      <c r="D1223" s="90" t="s">
        <v>150</v>
      </c>
      <c r="E1223" s="139">
        <v>41426</v>
      </c>
      <c r="F1223" s="140"/>
      <c r="AI1223"/>
      <c r="AJ1223"/>
      <c r="AO1223"/>
      <c r="AP1223"/>
      <c r="AS1223"/>
    </row>
    <row r="1224" spans="3:45" s="90" customFormat="1">
      <c r="C1224" s="90" t="s">
        <v>3527</v>
      </c>
      <c r="D1224" s="90" t="s">
        <v>150</v>
      </c>
      <c r="E1224" s="155">
        <v>41570.213472222225</v>
      </c>
      <c r="F1224" s="140"/>
      <c r="AI1224"/>
      <c r="AJ1224"/>
      <c r="AO1224"/>
      <c r="AP1224"/>
      <c r="AS1224"/>
    </row>
    <row r="1225" spans="3:45" s="90" customFormat="1">
      <c r="C1225" s="90" t="s">
        <v>3185</v>
      </c>
      <c r="D1225" s="90" t="s">
        <v>150</v>
      </c>
      <c r="E1225"/>
      <c r="F1225" s="140"/>
      <c r="AI1225"/>
      <c r="AJ1225"/>
      <c r="AO1225"/>
      <c r="AP1225"/>
      <c r="AS1225"/>
    </row>
    <row r="1226" spans="3:45" s="90" customFormat="1">
      <c r="C1226" s="90" t="s">
        <v>3398</v>
      </c>
      <c r="D1226" s="90" t="s">
        <v>150</v>
      </c>
      <c r="E1226" s="155">
        <v>41548.902754629627</v>
      </c>
      <c r="F1226" s="140"/>
      <c r="AI1226"/>
      <c r="AJ1226"/>
      <c r="AO1226"/>
      <c r="AP1226"/>
      <c r="AS1226"/>
    </row>
    <row r="1227" spans="3:45" s="90" customFormat="1">
      <c r="C1227" s="90" t="s">
        <v>1949</v>
      </c>
      <c r="D1227" s="90" t="s">
        <v>150</v>
      </c>
      <c r="E1227" s="139">
        <v>41426</v>
      </c>
      <c r="F1227" s="140"/>
      <c r="AI1227"/>
      <c r="AJ1227"/>
      <c r="AO1227"/>
      <c r="AP1227"/>
      <c r="AS1227"/>
    </row>
    <row r="1228" spans="3:45" s="90" customFormat="1">
      <c r="C1228" s="90" t="s">
        <v>1950</v>
      </c>
      <c r="D1228" s="90" t="s">
        <v>150</v>
      </c>
      <c r="E1228" s="139">
        <v>41426</v>
      </c>
      <c r="F1228" s="140"/>
      <c r="AI1228"/>
      <c r="AJ1228"/>
      <c r="AO1228"/>
      <c r="AP1228"/>
      <c r="AS1228"/>
    </row>
    <row r="1229" spans="3:45" s="90" customFormat="1">
      <c r="C1229" s="90" t="s">
        <v>1951</v>
      </c>
      <c r="D1229" s="90" t="s">
        <v>150</v>
      </c>
      <c r="E1229" s="139">
        <v>41426</v>
      </c>
      <c r="F1229" s="140"/>
      <c r="AI1229"/>
      <c r="AJ1229"/>
      <c r="AO1229"/>
      <c r="AP1229"/>
      <c r="AS1229"/>
    </row>
    <row r="1230" spans="3:45" s="90" customFormat="1">
      <c r="C1230" s="90" t="s">
        <v>1968</v>
      </c>
      <c r="D1230" s="90" t="s">
        <v>150</v>
      </c>
      <c r="E1230" s="139">
        <v>41426</v>
      </c>
      <c r="F1230" s="140"/>
      <c r="AI1230"/>
      <c r="AJ1230"/>
      <c r="AO1230"/>
      <c r="AP1230"/>
      <c r="AS1230"/>
    </row>
    <row r="1231" spans="3:45" s="90" customFormat="1">
      <c r="C1231" s="90" t="s">
        <v>1974</v>
      </c>
      <c r="D1231" s="90" t="s">
        <v>150</v>
      </c>
      <c r="E1231" s="139">
        <v>41426</v>
      </c>
      <c r="F1231" s="140"/>
      <c r="AI1231"/>
      <c r="AJ1231"/>
      <c r="AO1231"/>
      <c r="AP1231"/>
      <c r="AS1231"/>
    </row>
    <row r="1232" spans="3:45" s="90" customFormat="1">
      <c r="C1232" s="90" t="s">
        <v>1978</v>
      </c>
      <c r="D1232" s="90" t="s">
        <v>150</v>
      </c>
      <c r="E1232" s="139">
        <v>41426</v>
      </c>
      <c r="F1232" s="140"/>
      <c r="AI1232"/>
      <c r="AJ1232"/>
      <c r="AO1232"/>
      <c r="AP1232"/>
      <c r="AS1232"/>
    </row>
    <row r="1233" spans="3:45" s="90" customFormat="1">
      <c r="C1233" s="90" t="s">
        <v>1998</v>
      </c>
      <c r="D1233" s="90" t="s">
        <v>150</v>
      </c>
      <c r="E1233" s="139">
        <v>41426</v>
      </c>
      <c r="F1233" s="140"/>
      <c r="AI1233"/>
      <c r="AJ1233"/>
      <c r="AO1233"/>
      <c r="AP1233"/>
      <c r="AS1233"/>
    </row>
    <row r="1234" spans="3:45" s="90" customFormat="1">
      <c r="C1234" s="90" t="s">
        <v>1999</v>
      </c>
      <c r="D1234" s="90" t="s">
        <v>150</v>
      </c>
      <c r="E1234" s="139">
        <v>41426</v>
      </c>
      <c r="F1234" s="140"/>
      <c r="AI1234"/>
      <c r="AJ1234"/>
      <c r="AO1234"/>
      <c r="AP1234"/>
      <c r="AS1234"/>
    </row>
    <row r="1235" spans="3:45" s="90" customFormat="1">
      <c r="C1235" s="90" t="s">
        <v>5594</v>
      </c>
      <c r="D1235" s="90" t="s">
        <v>150</v>
      </c>
      <c r="E1235"/>
      <c r="F1235" s="140"/>
      <c r="AI1235"/>
      <c r="AJ1235"/>
      <c r="AO1235"/>
      <c r="AP1235"/>
      <c r="AS1235"/>
    </row>
    <row r="1236" spans="3:45" s="90" customFormat="1">
      <c r="C1236" s="90" t="s">
        <v>3756</v>
      </c>
      <c r="D1236" s="90" t="s">
        <v>150</v>
      </c>
      <c r="E1236"/>
      <c r="F1236" s="140"/>
      <c r="AI1236"/>
      <c r="AJ1236"/>
      <c r="AO1236"/>
      <c r="AP1236"/>
      <c r="AS1236"/>
    </row>
    <row r="1237" spans="3:45" s="90" customFormat="1">
      <c r="C1237" s="90" t="s">
        <v>5595</v>
      </c>
      <c r="D1237" s="90" t="s">
        <v>150</v>
      </c>
      <c r="E1237"/>
      <c r="F1237" s="140"/>
      <c r="AI1237"/>
      <c r="AJ1237"/>
      <c r="AO1237"/>
      <c r="AP1237"/>
      <c r="AS1237"/>
    </row>
    <row r="1238" spans="3:45" s="90" customFormat="1">
      <c r="C1238" s="90" t="s">
        <v>2008</v>
      </c>
      <c r="D1238" s="90" t="s">
        <v>150</v>
      </c>
      <c r="E1238" s="139">
        <v>41426</v>
      </c>
      <c r="F1238" s="140"/>
      <c r="AI1238"/>
      <c r="AJ1238"/>
      <c r="AO1238"/>
      <c r="AP1238"/>
      <c r="AS1238"/>
    </row>
    <row r="1239" spans="3:45" s="90" customFormat="1">
      <c r="C1239" s="90" t="s">
        <v>2011</v>
      </c>
      <c r="D1239" s="90" t="s">
        <v>150</v>
      </c>
      <c r="E1239" s="139">
        <v>41426</v>
      </c>
      <c r="F1239" s="140"/>
      <c r="AI1239"/>
      <c r="AJ1239"/>
      <c r="AO1239"/>
      <c r="AP1239"/>
      <c r="AS1239"/>
    </row>
    <row r="1240" spans="3:45" s="90" customFormat="1">
      <c r="C1240" s="90" t="s">
        <v>2663</v>
      </c>
      <c r="D1240" s="90" t="s">
        <v>2700</v>
      </c>
      <c r="E1240" s="155">
        <v>41426</v>
      </c>
      <c r="F1240" s="140"/>
      <c r="AI1240"/>
      <c r="AJ1240"/>
      <c r="AO1240"/>
      <c r="AP1240"/>
      <c r="AS1240"/>
    </row>
    <row r="1241" spans="3:45" s="90" customFormat="1">
      <c r="C1241" s="90" t="s">
        <v>2664</v>
      </c>
      <c r="D1241" s="90" t="s">
        <v>2700</v>
      </c>
      <c r="E1241" s="139">
        <v>41426</v>
      </c>
      <c r="F1241" s="140"/>
      <c r="AI1241"/>
      <c r="AJ1241"/>
      <c r="AO1241"/>
      <c r="AP1241"/>
      <c r="AS1241"/>
    </row>
    <row r="1242" spans="3:45" s="90" customFormat="1">
      <c r="C1242" s="90" t="s">
        <v>3334</v>
      </c>
      <c r="D1242" s="90" t="s">
        <v>2700</v>
      </c>
      <c r="E1242" s="155">
        <v>41511.857141203705</v>
      </c>
      <c r="F1242" s="140"/>
      <c r="AI1242"/>
      <c r="AJ1242"/>
      <c r="AO1242"/>
      <c r="AP1242"/>
      <c r="AS1242"/>
    </row>
    <row r="1243" spans="3:45" s="90" customFormat="1">
      <c r="C1243" s="90" t="s">
        <v>2665</v>
      </c>
      <c r="D1243" s="90" t="s">
        <v>2700</v>
      </c>
      <c r="E1243" s="139">
        <v>41426</v>
      </c>
      <c r="F1243" s="140"/>
      <c r="AI1243"/>
      <c r="AJ1243"/>
      <c r="AO1243"/>
      <c r="AP1243"/>
      <c r="AS1243"/>
    </row>
    <row r="1244" spans="3:45" s="90" customFormat="1">
      <c r="C1244" s="90" t="s">
        <v>3661</v>
      </c>
      <c r="D1244" s="90" t="s">
        <v>2700</v>
      </c>
      <c r="E1244"/>
      <c r="F1244" s="140"/>
      <c r="AI1244"/>
      <c r="AJ1244"/>
      <c r="AO1244"/>
      <c r="AP1244"/>
      <c r="AS1244"/>
    </row>
    <row r="1245" spans="3:45" s="90" customFormat="1">
      <c r="C1245" s="90" t="s">
        <v>2666</v>
      </c>
      <c r="D1245" s="90" t="s">
        <v>2700</v>
      </c>
      <c r="E1245" s="139">
        <v>41426</v>
      </c>
      <c r="F1245" s="140"/>
      <c r="AI1245"/>
      <c r="AJ1245"/>
      <c r="AO1245"/>
      <c r="AP1245"/>
      <c r="AS1245"/>
    </row>
    <row r="1246" spans="3:45" s="90" customFormat="1">
      <c r="C1246" s="90" t="s">
        <v>893</v>
      </c>
      <c r="D1246" s="90" t="s">
        <v>2700</v>
      </c>
      <c r="E1246"/>
      <c r="F1246" s="140"/>
      <c r="AI1246"/>
      <c r="AJ1246"/>
      <c r="AO1246"/>
      <c r="AP1246"/>
      <c r="AS1246"/>
    </row>
    <row r="1247" spans="3:45" s="90" customFormat="1">
      <c r="C1247" s="90" t="s">
        <v>3265</v>
      </c>
      <c r="D1247" s="90" t="s">
        <v>2700</v>
      </c>
      <c r="E1247"/>
      <c r="F1247" s="140"/>
      <c r="AI1247"/>
      <c r="AJ1247"/>
      <c r="AO1247"/>
      <c r="AP1247"/>
      <c r="AS1247"/>
    </row>
    <row r="1248" spans="3:45" s="90" customFormat="1">
      <c r="C1248" s="90" t="s">
        <v>1169</v>
      </c>
      <c r="D1248" s="90" t="s">
        <v>2700</v>
      </c>
      <c r="E1248" s="155">
        <v>41511.86241898148</v>
      </c>
      <c r="F1248" s="140"/>
      <c r="AI1248"/>
      <c r="AJ1248"/>
      <c r="AO1248"/>
      <c r="AP1248"/>
      <c r="AS1248"/>
    </row>
    <row r="1249" spans="3:45" s="90" customFormat="1">
      <c r="C1249" s="90" t="s">
        <v>2667</v>
      </c>
      <c r="D1249" s="90" t="s">
        <v>2700</v>
      </c>
      <c r="E1249" s="155">
        <v>41426</v>
      </c>
      <c r="F1249" s="140"/>
      <c r="AI1249"/>
      <c r="AJ1249"/>
      <c r="AO1249"/>
      <c r="AP1249"/>
      <c r="AS1249"/>
    </row>
    <row r="1250" spans="3:45" s="90" customFormat="1">
      <c r="C1250" s="90" t="s">
        <v>3518</v>
      </c>
      <c r="D1250" s="90" t="s">
        <v>2700</v>
      </c>
      <c r="E1250" s="155">
        <v>41570.211724537039</v>
      </c>
      <c r="F1250" s="140"/>
      <c r="AI1250"/>
      <c r="AJ1250"/>
      <c r="AO1250"/>
      <c r="AP1250"/>
      <c r="AS1250"/>
    </row>
    <row r="1251" spans="3:45" s="90" customFormat="1">
      <c r="C1251" s="90" t="s">
        <v>2668</v>
      </c>
      <c r="D1251" s="90" t="s">
        <v>2700</v>
      </c>
      <c r="E1251" s="139">
        <v>41426</v>
      </c>
      <c r="F1251" s="140"/>
      <c r="AI1251"/>
      <c r="AJ1251"/>
      <c r="AO1251"/>
      <c r="AP1251"/>
      <c r="AS1251"/>
    </row>
    <row r="1252" spans="3:45" s="90" customFormat="1">
      <c r="C1252" s="90" t="s">
        <v>2850</v>
      </c>
      <c r="D1252" s="90" t="s">
        <v>2700</v>
      </c>
      <c r="E1252" s="139">
        <v>41426</v>
      </c>
      <c r="F1252" s="140"/>
      <c r="AI1252"/>
      <c r="AJ1252"/>
      <c r="AO1252"/>
      <c r="AP1252"/>
      <c r="AS1252"/>
    </row>
    <row r="1253" spans="3:45" s="90" customFormat="1">
      <c r="C1253" s="90" t="s">
        <v>2669</v>
      </c>
      <c r="D1253" s="90" t="s">
        <v>2700</v>
      </c>
      <c r="E1253" s="139">
        <v>41426</v>
      </c>
      <c r="F1253" s="140"/>
      <c r="AI1253"/>
      <c r="AJ1253"/>
      <c r="AO1253"/>
      <c r="AP1253"/>
      <c r="AS1253"/>
    </row>
    <row r="1254" spans="3:45" s="90" customFormat="1">
      <c r="C1254" s="90" t="s">
        <v>960</v>
      </c>
      <c r="D1254" s="90" t="s">
        <v>2700</v>
      </c>
      <c r="E1254"/>
      <c r="F1254" s="140"/>
      <c r="AI1254"/>
      <c r="AJ1254"/>
      <c r="AO1254"/>
      <c r="AP1254"/>
      <c r="AS1254"/>
    </row>
    <row r="1255" spans="3:45" s="90" customFormat="1">
      <c r="C1255" s="90" t="s">
        <v>2670</v>
      </c>
      <c r="D1255" s="90" t="s">
        <v>2700</v>
      </c>
      <c r="E1255" s="139">
        <v>41426</v>
      </c>
      <c r="F1255" s="140"/>
      <c r="AI1255"/>
      <c r="AJ1255"/>
      <c r="AO1255"/>
      <c r="AP1255"/>
      <c r="AS1255"/>
    </row>
    <row r="1256" spans="3:45" s="90" customFormat="1">
      <c r="C1256" s="90" t="s">
        <v>2671</v>
      </c>
      <c r="D1256" s="90" t="s">
        <v>2700</v>
      </c>
      <c r="E1256" s="155">
        <v>41426</v>
      </c>
      <c r="F1256" s="140"/>
      <c r="AI1256"/>
      <c r="AJ1256"/>
      <c r="AO1256"/>
      <c r="AP1256"/>
      <c r="AS1256"/>
    </row>
    <row r="1257" spans="3:45" s="90" customFormat="1">
      <c r="C1257" s="90" t="s">
        <v>961</v>
      </c>
      <c r="D1257" s="90" t="s">
        <v>2700</v>
      </c>
      <c r="E1257"/>
      <c r="F1257" s="140"/>
      <c r="AI1257"/>
      <c r="AJ1257"/>
      <c r="AO1257"/>
      <c r="AP1257"/>
      <c r="AS1257"/>
    </row>
    <row r="1258" spans="3:45" s="90" customFormat="1">
      <c r="C1258" s="90" t="s">
        <v>2672</v>
      </c>
      <c r="D1258" s="90" t="s">
        <v>2700</v>
      </c>
      <c r="E1258" s="139">
        <v>41426</v>
      </c>
      <c r="F1258" s="140"/>
      <c r="AI1258"/>
      <c r="AJ1258"/>
      <c r="AO1258"/>
      <c r="AP1258"/>
      <c r="AS1258"/>
    </row>
    <row r="1259" spans="3:45" s="90" customFormat="1">
      <c r="C1259" s="90" t="s">
        <v>3284</v>
      </c>
      <c r="D1259" s="90" t="s">
        <v>2700</v>
      </c>
      <c r="E1259" s="155">
        <v>41511.742928240739</v>
      </c>
      <c r="F1259" s="140"/>
      <c r="AI1259"/>
      <c r="AJ1259"/>
      <c r="AO1259"/>
      <c r="AP1259"/>
      <c r="AS1259"/>
    </row>
    <row r="1260" spans="3:45" s="90" customFormat="1">
      <c r="C1260" s="90" t="s">
        <v>976</v>
      </c>
      <c r="D1260" s="90" t="s">
        <v>2700</v>
      </c>
      <c r="E1260"/>
      <c r="F1260" s="140"/>
      <c r="AI1260"/>
      <c r="AJ1260"/>
      <c r="AO1260"/>
      <c r="AP1260"/>
      <c r="AS1260"/>
    </row>
    <row r="1261" spans="3:45" s="90" customFormat="1">
      <c r="C1261" s="90" t="s">
        <v>977</v>
      </c>
      <c r="D1261" s="90" t="s">
        <v>2700</v>
      </c>
      <c r="E1261" s="139">
        <v>41426</v>
      </c>
      <c r="F1261" s="140"/>
      <c r="AI1261"/>
      <c r="AJ1261"/>
      <c r="AO1261"/>
      <c r="AP1261"/>
      <c r="AS1261"/>
    </row>
    <row r="1262" spans="3:45" s="90" customFormat="1">
      <c r="C1262" s="90" t="s">
        <v>170</v>
      </c>
      <c r="D1262" s="90" t="s">
        <v>2700</v>
      </c>
      <c r="E1262" s="139">
        <v>41426</v>
      </c>
      <c r="F1262" s="140"/>
      <c r="AI1262"/>
      <c r="AJ1262"/>
      <c r="AO1262"/>
      <c r="AP1262"/>
      <c r="AS1262"/>
    </row>
    <row r="1263" spans="3:45" s="90" customFormat="1">
      <c r="C1263" s="90" t="s">
        <v>978</v>
      </c>
      <c r="D1263" s="90" t="s">
        <v>2700</v>
      </c>
      <c r="E1263" s="155">
        <v>41426</v>
      </c>
      <c r="F1263" s="140"/>
      <c r="AI1263"/>
      <c r="AJ1263"/>
      <c r="AO1263"/>
      <c r="AP1263"/>
      <c r="AS1263"/>
    </row>
    <row r="1264" spans="3:45" s="90" customFormat="1">
      <c r="C1264" s="90" t="s">
        <v>1015</v>
      </c>
      <c r="D1264" s="90" t="s">
        <v>2700</v>
      </c>
      <c r="E1264" s="155">
        <v>41511.861944444441</v>
      </c>
      <c r="F1264" s="140"/>
      <c r="AI1264"/>
      <c r="AJ1264"/>
      <c r="AO1264"/>
      <c r="AP1264"/>
      <c r="AS1264"/>
    </row>
    <row r="1265" spans="3:45" s="90" customFormat="1">
      <c r="C1265" s="90" t="s">
        <v>1016</v>
      </c>
      <c r="D1265" s="90" t="s">
        <v>2700</v>
      </c>
      <c r="E1265" s="155">
        <v>41511.862245370372</v>
      </c>
      <c r="F1265" s="140"/>
      <c r="AI1265"/>
      <c r="AJ1265"/>
      <c r="AO1265"/>
      <c r="AP1265"/>
      <c r="AS1265"/>
    </row>
    <row r="1266" spans="3:45" s="90" customFormat="1">
      <c r="C1266" s="90" t="s">
        <v>1828</v>
      </c>
      <c r="D1266" s="90" t="s">
        <v>2700</v>
      </c>
      <c r="E1266" s="139">
        <v>41511.862164351849</v>
      </c>
      <c r="F1266" s="140"/>
      <c r="AI1266"/>
      <c r="AJ1266"/>
      <c r="AO1266"/>
      <c r="AP1266"/>
      <c r="AS1266"/>
    </row>
    <row r="1267" spans="3:45" s="90" customFormat="1">
      <c r="C1267" s="90" t="s">
        <v>2673</v>
      </c>
      <c r="D1267" s="90" t="s">
        <v>2700</v>
      </c>
      <c r="E1267" s="139">
        <v>41426</v>
      </c>
      <c r="F1267" s="140"/>
      <c r="AI1267"/>
      <c r="AJ1267"/>
      <c r="AO1267"/>
      <c r="AP1267"/>
      <c r="AS1267"/>
    </row>
    <row r="1268" spans="3:45" s="90" customFormat="1">
      <c r="C1268" s="90" t="s">
        <v>2674</v>
      </c>
      <c r="D1268" s="90" t="s">
        <v>2700</v>
      </c>
      <c r="E1268" s="139">
        <v>41426</v>
      </c>
      <c r="F1268" s="140"/>
      <c r="AI1268"/>
      <c r="AJ1268"/>
      <c r="AO1268"/>
      <c r="AP1268"/>
      <c r="AS1268"/>
    </row>
    <row r="1269" spans="3:45" s="90" customFormat="1">
      <c r="C1269" s="90" t="s">
        <v>2675</v>
      </c>
      <c r="D1269" s="90" t="s">
        <v>2700</v>
      </c>
      <c r="E1269" s="139">
        <v>41426</v>
      </c>
      <c r="F1269" s="140"/>
      <c r="AI1269"/>
      <c r="AJ1269"/>
      <c r="AO1269"/>
      <c r="AP1269"/>
      <c r="AS1269"/>
    </row>
    <row r="1270" spans="3:45" s="90" customFormat="1">
      <c r="C1270" s="90" t="s">
        <v>2676</v>
      </c>
      <c r="D1270" s="90" t="s">
        <v>2700</v>
      </c>
      <c r="E1270"/>
      <c r="F1270" s="140"/>
      <c r="AI1270"/>
      <c r="AJ1270"/>
      <c r="AO1270"/>
      <c r="AP1270"/>
      <c r="AS1270"/>
    </row>
    <row r="1271" spans="3:45" s="90" customFormat="1">
      <c r="C1271" s="90" t="s">
        <v>2677</v>
      </c>
      <c r="D1271" s="90" t="s">
        <v>2700</v>
      </c>
      <c r="E1271" s="155">
        <v>41426</v>
      </c>
      <c r="F1271" s="140"/>
      <c r="AI1271"/>
      <c r="AJ1271"/>
      <c r="AO1271"/>
      <c r="AP1271"/>
      <c r="AS1271"/>
    </row>
    <row r="1272" spans="3:45" s="90" customFormat="1">
      <c r="C1272" s="90" t="s">
        <v>2678</v>
      </c>
      <c r="D1272" s="90" t="s">
        <v>2700</v>
      </c>
      <c r="E1272" s="139">
        <v>41426</v>
      </c>
      <c r="F1272" s="140"/>
      <c r="AI1272"/>
      <c r="AJ1272"/>
      <c r="AO1272"/>
      <c r="AP1272"/>
      <c r="AS1272"/>
    </row>
    <row r="1273" spans="3:45" s="90" customFormat="1">
      <c r="C1273" s="90" t="s">
        <v>2679</v>
      </c>
      <c r="D1273" s="90" t="s">
        <v>2700</v>
      </c>
      <c r="E1273" s="139">
        <v>41426</v>
      </c>
      <c r="F1273" s="140"/>
      <c r="AI1273"/>
      <c r="AJ1273"/>
      <c r="AO1273"/>
      <c r="AP1273"/>
      <c r="AS1273"/>
    </row>
    <row r="1274" spans="3:45" s="90" customFormat="1">
      <c r="C1274" s="90" t="s">
        <v>2680</v>
      </c>
      <c r="D1274" s="90" t="s">
        <v>2700</v>
      </c>
      <c r="E1274" s="139">
        <v>41426</v>
      </c>
      <c r="F1274" s="140"/>
      <c r="AI1274"/>
      <c r="AJ1274"/>
      <c r="AO1274"/>
      <c r="AP1274"/>
      <c r="AS1274"/>
    </row>
    <row r="1275" spans="3:45" s="90" customFormat="1">
      <c r="C1275" s="90" t="s">
        <v>2746</v>
      </c>
      <c r="D1275" s="90" t="s">
        <v>2700</v>
      </c>
      <c r="E1275" s="139">
        <v>41426</v>
      </c>
      <c r="F1275" s="140"/>
      <c r="AI1275"/>
      <c r="AJ1275"/>
      <c r="AO1275"/>
      <c r="AP1275"/>
      <c r="AS1275"/>
    </row>
    <row r="1276" spans="3:45" s="90" customFormat="1">
      <c r="C1276" s="90" t="s">
        <v>2835</v>
      </c>
      <c r="D1276" s="90" t="s">
        <v>2700</v>
      </c>
      <c r="E1276"/>
      <c r="F1276" s="140"/>
      <c r="AI1276"/>
      <c r="AJ1276"/>
      <c r="AO1276"/>
      <c r="AP1276"/>
      <c r="AS1276"/>
    </row>
    <row r="1277" spans="3:45" s="90" customFormat="1">
      <c r="C1277" s="90" t="s">
        <v>2681</v>
      </c>
      <c r="D1277" s="90" t="s">
        <v>2700</v>
      </c>
      <c r="E1277" s="139">
        <v>41426</v>
      </c>
      <c r="F1277" s="140"/>
      <c r="AI1277"/>
      <c r="AJ1277"/>
      <c r="AO1277"/>
      <c r="AP1277"/>
      <c r="AS1277"/>
    </row>
    <row r="1278" spans="3:45" s="90" customFormat="1">
      <c r="C1278" s="90" t="s">
        <v>2682</v>
      </c>
      <c r="D1278" s="90" t="s">
        <v>2700</v>
      </c>
      <c r="E1278" s="139">
        <v>41426</v>
      </c>
      <c r="F1278" s="140"/>
      <c r="AI1278"/>
      <c r="AJ1278"/>
      <c r="AO1278"/>
      <c r="AP1278"/>
      <c r="AS1278"/>
    </row>
    <row r="1279" spans="3:45" s="90" customFormat="1">
      <c r="C1279" s="90" t="s">
        <v>2745</v>
      </c>
      <c r="D1279" s="90" t="s">
        <v>2700</v>
      </c>
      <c r="E1279" s="139">
        <v>41426</v>
      </c>
      <c r="F1279" s="140"/>
      <c r="AI1279"/>
      <c r="AJ1279"/>
      <c r="AO1279"/>
      <c r="AP1279"/>
      <c r="AS1279"/>
    </row>
    <row r="1280" spans="3:45" s="90" customFormat="1">
      <c r="C1280" s="90" t="s">
        <v>2683</v>
      </c>
      <c r="D1280" s="90" t="s">
        <v>2700</v>
      </c>
      <c r="E1280" s="155">
        <v>41507.741446759261</v>
      </c>
      <c r="F1280" s="140"/>
      <c r="AI1280"/>
      <c r="AJ1280"/>
      <c r="AO1280"/>
      <c r="AP1280"/>
      <c r="AS1280"/>
    </row>
    <row r="1281" spans="3:45" s="90" customFormat="1">
      <c r="C1281" s="90" t="s">
        <v>2922</v>
      </c>
      <c r="D1281" s="90" t="s">
        <v>2700</v>
      </c>
      <c r="E1281"/>
      <c r="F1281" s="140"/>
      <c r="AI1281"/>
      <c r="AJ1281"/>
      <c r="AO1281"/>
      <c r="AP1281"/>
      <c r="AS1281"/>
    </row>
    <row r="1282" spans="3:45" s="90" customFormat="1">
      <c r="C1282" s="90" t="s">
        <v>2684</v>
      </c>
      <c r="D1282" s="90" t="s">
        <v>2700</v>
      </c>
      <c r="E1282"/>
      <c r="F1282" s="140"/>
      <c r="AI1282"/>
      <c r="AJ1282"/>
      <c r="AO1282"/>
      <c r="AP1282"/>
      <c r="AS1282"/>
    </row>
    <row r="1283" spans="3:45" s="90" customFormat="1">
      <c r="C1283" s="90" t="s">
        <v>3431</v>
      </c>
      <c r="D1283" s="90" t="s">
        <v>165</v>
      </c>
      <c r="E1283" s="155">
        <v>41554.694479166668</v>
      </c>
      <c r="F1283" s="140"/>
      <c r="AI1283"/>
      <c r="AJ1283"/>
      <c r="AO1283"/>
      <c r="AP1283"/>
      <c r="AS1283"/>
    </row>
    <row r="1284" spans="3:45" s="90" customFormat="1">
      <c r="C1284" s="90" t="s">
        <v>3420</v>
      </c>
      <c r="D1284" s="90" t="s">
        <v>165</v>
      </c>
      <c r="E1284" s="155">
        <v>41548.908368055556</v>
      </c>
      <c r="F1284" s="140"/>
      <c r="AI1284"/>
      <c r="AJ1284"/>
      <c r="AO1284"/>
      <c r="AP1284"/>
      <c r="AS1284"/>
    </row>
    <row r="1285" spans="3:45" s="90" customFormat="1">
      <c r="C1285" s="90" t="s">
        <v>3421</v>
      </c>
      <c r="D1285" s="90" t="s">
        <v>165</v>
      </c>
      <c r="E1285" s="155">
        <v>41548.908379629633</v>
      </c>
      <c r="F1285" s="140"/>
      <c r="AI1285"/>
      <c r="AJ1285"/>
      <c r="AO1285"/>
      <c r="AP1285"/>
      <c r="AS1285"/>
    </row>
    <row r="1286" spans="3:45" s="90" customFormat="1">
      <c r="C1286" s="90" t="s">
        <v>1465</v>
      </c>
      <c r="D1286" s="90" t="s">
        <v>165</v>
      </c>
      <c r="E1286" s="139">
        <v>41426</v>
      </c>
      <c r="F1286" s="140"/>
      <c r="AI1286"/>
      <c r="AJ1286"/>
      <c r="AO1286"/>
      <c r="AP1286"/>
      <c r="AS1286"/>
    </row>
    <row r="1287" spans="3:45" s="90" customFormat="1">
      <c r="C1287" s="90" t="s">
        <v>1470</v>
      </c>
      <c r="D1287" s="90" t="s">
        <v>165</v>
      </c>
      <c r="E1287"/>
      <c r="F1287" s="140"/>
      <c r="AI1287"/>
      <c r="AJ1287"/>
      <c r="AO1287"/>
      <c r="AP1287"/>
      <c r="AS1287"/>
    </row>
    <row r="1288" spans="3:45" s="90" customFormat="1">
      <c r="C1288" s="90" t="s">
        <v>2821</v>
      </c>
      <c r="D1288" s="90" t="s">
        <v>165</v>
      </c>
      <c r="E1288" s="139">
        <v>41426</v>
      </c>
      <c r="F1288" s="140"/>
      <c r="AI1288"/>
      <c r="AJ1288"/>
      <c r="AO1288"/>
      <c r="AP1288"/>
      <c r="AS1288"/>
    </row>
    <row r="1289" spans="3:45" s="90" customFormat="1">
      <c r="C1289" s="90" t="s">
        <v>2755</v>
      </c>
      <c r="D1289" s="90" t="s">
        <v>165</v>
      </c>
      <c r="E1289" s="139">
        <v>41426</v>
      </c>
      <c r="F1289" s="140"/>
      <c r="AI1289"/>
      <c r="AJ1289"/>
      <c r="AO1289"/>
      <c r="AP1289"/>
      <c r="AS1289"/>
    </row>
    <row r="1290" spans="3:45" s="90" customFormat="1">
      <c r="C1290" s="90" t="s">
        <v>1466</v>
      </c>
      <c r="D1290" s="90" t="s">
        <v>165</v>
      </c>
      <c r="E1290" s="139">
        <v>41426</v>
      </c>
      <c r="F1290" s="140"/>
      <c r="AI1290"/>
      <c r="AJ1290"/>
      <c r="AO1290"/>
      <c r="AP1290"/>
      <c r="AS1290"/>
    </row>
    <row r="1291" spans="3:45" s="90" customFormat="1">
      <c r="C1291" s="90" t="s">
        <v>1471</v>
      </c>
      <c r="D1291" s="90" t="s">
        <v>165</v>
      </c>
      <c r="E1291" s="139">
        <v>41426</v>
      </c>
      <c r="F1291" s="140"/>
      <c r="AI1291"/>
      <c r="AJ1291"/>
      <c r="AO1291"/>
      <c r="AP1291"/>
      <c r="AS1291"/>
    </row>
    <row r="1292" spans="3:45" s="90" customFormat="1">
      <c r="C1292" s="90" t="s">
        <v>2814</v>
      </c>
      <c r="D1292" s="90" t="s">
        <v>165</v>
      </c>
      <c r="E1292" s="139">
        <v>41426</v>
      </c>
      <c r="F1292" s="140"/>
      <c r="AI1292"/>
      <c r="AJ1292"/>
      <c r="AO1292"/>
      <c r="AP1292"/>
      <c r="AS1292"/>
    </row>
    <row r="1293" spans="3:45" s="90" customFormat="1">
      <c r="C1293" s="90" t="s">
        <v>2756</v>
      </c>
      <c r="D1293" s="90" t="s">
        <v>165</v>
      </c>
      <c r="E1293" s="139">
        <v>41426</v>
      </c>
      <c r="F1293" s="140"/>
      <c r="AI1293"/>
      <c r="AJ1293"/>
      <c r="AO1293"/>
      <c r="AP1293"/>
      <c r="AS1293"/>
    </row>
    <row r="1294" spans="3:45" s="90" customFormat="1">
      <c r="C1294" s="90" t="s">
        <v>1467</v>
      </c>
      <c r="D1294" s="90" t="s">
        <v>165</v>
      </c>
      <c r="E1294" s="139">
        <v>41426</v>
      </c>
      <c r="F1294" s="140"/>
      <c r="AI1294"/>
      <c r="AJ1294"/>
      <c r="AO1294"/>
      <c r="AP1294"/>
      <c r="AS1294"/>
    </row>
    <row r="1295" spans="3:45" s="90" customFormat="1">
      <c r="C1295" s="90" t="s">
        <v>1472</v>
      </c>
      <c r="D1295" s="90" t="s">
        <v>165</v>
      </c>
      <c r="E1295" s="139">
        <v>41426</v>
      </c>
      <c r="F1295" s="140"/>
      <c r="AI1295"/>
      <c r="AJ1295"/>
      <c r="AO1295"/>
      <c r="AP1295"/>
      <c r="AS1295"/>
    </row>
    <row r="1296" spans="3:45" s="90" customFormat="1">
      <c r="C1296" s="90" t="s">
        <v>1468</v>
      </c>
      <c r="D1296" s="90" t="s">
        <v>165</v>
      </c>
      <c r="E1296" s="139">
        <v>41426</v>
      </c>
      <c r="F1296" s="140"/>
      <c r="AI1296"/>
      <c r="AJ1296"/>
      <c r="AO1296"/>
      <c r="AP1296"/>
      <c r="AS1296"/>
    </row>
    <row r="1297" spans="3:45" s="90" customFormat="1">
      <c r="C1297" s="90" t="s">
        <v>1473</v>
      </c>
      <c r="D1297" s="90" t="s">
        <v>165</v>
      </c>
      <c r="E1297" s="139">
        <v>41426</v>
      </c>
      <c r="F1297" s="140"/>
      <c r="AI1297"/>
      <c r="AJ1297"/>
      <c r="AO1297"/>
      <c r="AP1297"/>
      <c r="AS1297"/>
    </row>
    <row r="1298" spans="3:45" s="90" customFormat="1">
      <c r="C1298" s="90" t="s">
        <v>1469</v>
      </c>
      <c r="D1298" s="90" t="s">
        <v>165</v>
      </c>
      <c r="E1298" s="139">
        <v>41426</v>
      </c>
      <c r="F1298" s="140"/>
      <c r="AI1298"/>
      <c r="AJ1298"/>
      <c r="AO1298"/>
      <c r="AP1298"/>
      <c r="AS1298"/>
    </row>
    <row r="1299" spans="3:45" s="90" customFormat="1">
      <c r="C1299" s="90" t="s">
        <v>1269</v>
      </c>
      <c r="D1299" s="90" t="s">
        <v>165</v>
      </c>
      <c r="E1299" s="139">
        <v>41426</v>
      </c>
      <c r="F1299" s="140"/>
      <c r="AI1299"/>
      <c r="AJ1299"/>
      <c r="AO1299"/>
      <c r="AP1299"/>
      <c r="AS1299"/>
    </row>
    <row r="1300" spans="3:45" s="90" customFormat="1">
      <c r="C1300" s="90" t="s">
        <v>5689</v>
      </c>
      <c r="D1300" s="90" t="s">
        <v>165</v>
      </c>
      <c r="E1300"/>
      <c r="F1300" s="140"/>
      <c r="AI1300"/>
      <c r="AJ1300"/>
      <c r="AO1300"/>
      <c r="AP1300"/>
      <c r="AS1300"/>
    </row>
    <row r="1301" spans="3:45" s="90" customFormat="1">
      <c r="C1301" s="90" t="s">
        <v>4005</v>
      </c>
      <c r="D1301" s="90" t="s">
        <v>165</v>
      </c>
      <c r="E1301" s="155">
        <v>42646.332326388889</v>
      </c>
      <c r="F1301" s="140"/>
      <c r="AI1301"/>
      <c r="AJ1301"/>
      <c r="AO1301"/>
      <c r="AP1301"/>
      <c r="AS1301"/>
    </row>
    <row r="1302" spans="3:45" s="90" customFormat="1">
      <c r="C1302" s="90" t="s">
        <v>1270</v>
      </c>
      <c r="D1302" s="90" t="s">
        <v>165</v>
      </c>
      <c r="E1302" s="139">
        <v>41426</v>
      </c>
      <c r="F1302" s="140"/>
      <c r="AI1302"/>
      <c r="AJ1302"/>
      <c r="AO1302"/>
      <c r="AP1302"/>
      <c r="AS1302"/>
    </row>
    <row r="1303" spans="3:45" s="90" customFormat="1">
      <c r="C1303" s="90" t="s">
        <v>2921</v>
      </c>
      <c r="D1303" s="90" t="s">
        <v>165</v>
      </c>
      <c r="E1303" s="155">
        <v>41426</v>
      </c>
      <c r="F1303" s="140"/>
      <c r="AI1303"/>
      <c r="AJ1303"/>
      <c r="AO1303"/>
      <c r="AP1303"/>
      <c r="AS1303"/>
    </row>
    <row r="1304" spans="3:45" s="90" customFormat="1">
      <c r="C1304" s="90" t="s">
        <v>2920</v>
      </c>
      <c r="D1304" s="90" t="s">
        <v>165</v>
      </c>
      <c r="E1304" s="139">
        <v>41426</v>
      </c>
      <c r="F1304" s="140"/>
      <c r="AI1304"/>
      <c r="AJ1304"/>
      <c r="AO1304"/>
      <c r="AP1304"/>
      <c r="AS1304"/>
    </row>
    <row r="1305" spans="3:45" s="90" customFormat="1">
      <c r="C1305" s="90" t="s">
        <v>1271</v>
      </c>
      <c r="D1305" s="90" t="s">
        <v>165</v>
      </c>
      <c r="E1305" s="139">
        <v>41426</v>
      </c>
      <c r="F1305" s="140"/>
      <c r="AI1305"/>
      <c r="AJ1305"/>
      <c r="AO1305"/>
      <c r="AP1305"/>
      <c r="AS1305"/>
    </row>
    <row r="1306" spans="3:45" s="90" customFormat="1">
      <c r="C1306" s="90" t="s">
        <v>3385</v>
      </c>
      <c r="D1306" s="90" t="s">
        <v>165</v>
      </c>
      <c r="E1306" s="139">
        <v>41548.891250000001</v>
      </c>
      <c r="F1306" s="140"/>
      <c r="AI1306"/>
      <c r="AJ1306"/>
      <c r="AO1306"/>
      <c r="AP1306"/>
      <c r="AS1306"/>
    </row>
    <row r="1307" spans="3:45" s="90" customFormat="1">
      <c r="C1307" s="90" t="s">
        <v>3623</v>
      </c>
      <c r="D1307" s="90" t="s">
        <v>165</v>
      </c>
      <c r="E1307"/>
      <c r="F1307" s="140"/>
      <c r="AI1307"/>
      <c r="AJ1307"/>
      <c r="AO1307"/>
      <c r="AP1307"/>
      <c r="AS1307"/>
    </row>
    <row r="1308" spans="3:45" s="90" customFormat="1">
      <c r="C1308" s="90" t="s">
        <v>3307</v>
      </c>
      <c r="D1308" s="90" t="s">
        <v>165</v>
      </c>
      <c r="E1308"/>
      <c r="F1308" s="140"/>
      <c r="AI1308"/>
      <c r="AJ1308"/>
      <c r="AO1308"/>
      <c r="AP1308"/>
      <c r="AS1308"/>
    </row>
    <row r="1309" spans="3:45" s="90" customFormat="1">
      <c r="C1309" s="90" t="s">
        <v>2136</v>
      </c>
      <c r="D1309" s="90" t="s">
        <v>165</v>
      </c>
      <c r="E1309" s="139"/>
      <c r="F1309" s="140"/>
      <c r="AI1309"/>
      <c r="AJ1309"/>
      <c r="AO1309"/>
      <c r="AP1309"/>
      <c r="AS1309"/>
    </row>
    <row r="1310" spans="3:45" s="90" customFormat="1">
      <c r="C1310" s="90" t="s">
        <v>3514</v>
      </c>
      <c r="D1310" s="90" t="s">
        <v>165</v>
      </c>
      <c r="E1310" s="155">
        <v>41570.209953703707</v>
      </c>
      <c r="F1310" s="140"/>
      <c r="AI1310"/>
      <c r="AJ1310"/>
      <c r="AO1310"/>
      <c r="AP1310"/>
      <c r="AS1310"/>
    </row>
    <row r="1311" spans="3:45" s="90" customFormat="1">
      <c r="C1311" s="90" t="s">
        <v>3585</v>
      </c>
      <c r="D1311" s="90" t="s">
        <v>165</v>
      </c>
      <c r="E1311"/>
      <c r="F1311" s="140"/>
      <c r="AI1311"/>
      <c r="AJ1311"/>
      <c r="AO1311"/>
      <c r="AP1311"/>
      <c r="AS1311"/>
    </row>
    <row r="1312" spans="3:45" s="90" customFormat="1">
      <c r="C1312" s="90" t="s">
        <v>1463</v>
      </c>
      <c r="D1312" s="90" t="s">
        <v>165</v>
      </c>
      <c r="E1312" s="139">
        <v>41426</v>
      </c>
      <c r="F1312" s="140"/>
      <c r="AI1312"/>
      <c r="AJ1312"/>
      <c r="AO1312"/>
      <c r="AP1312"/>
      <c r="AS1312"/>
    </row>
    <row r="1313" spans="3:45" s="90" customFormat="1">
      <c r="C1313" s="90" t="s">
        <v>2050</v>
      </c>
      <c r="D1313" s="90" t="s">
        <v>165</v>
      </c>
      <c r="E1313" s="139">
        <v>41426</v>
      </c>
      <c r="F1313" s="140"/>
      <c r="AI1313"/>
      <c r="AJ1313"/>
      <c r="AO1313"/>
      <c r="AP1313"/>
      <c r="AS1313"/>
    </row>
    <row r="1314" spans="3:45" s="90" customFormat="1">
      <c r="C1314" s="90" t="s">
        <v>3384</v>
      </c>
      <c r="D1314" s="90" t="s">
        <v>165</v>
      </c>
      <c r="E1314" s="139">
        <v>41548.891180555554</v>
      </c>
      <c r="F1314" s="140"/>
      <c r="AI1314"/>
      <c r="AJ1314"/>
      <c r="AO1314"/>
      <c r="AP1314"/>
      <c r="AS1314"/>
    </row>
    <row r="1315" spans="3:45" s="90" customFormat="1">
      <c r="C1315" s="90" t="s">
        <v>3299</v>
      </c>
      <c r="D1315" s="90" t="s">
        <v>165</v>
      </c>
      <c r="E1315"/>
      <c r="F1315" s="140"/>
      <c r="AI1315"/>
      <c r="AJ1315"/>
      <c r="AO1315"/>
      <c r="AP1315"/>
      <c r="AS1315"/>
    </row>
    <row r="1316" spans="3:45" s="90" customFormat="1">
      <c r="C1316" s="90" t="s">
        <v>1452</v>
      </c>
      <c r="D1316" s="90" t="s">
        <v>165</v>
      </c>
      <c r="E1316"/>
      <c r="F1316" s="140"/>
      <c r="AI1316"/>
      <c r="AJ1316"/>
      <c r="AO1316"/>
      <c r="AP1316"/>
      <c r="AS1316"/>
    </row>
    <row r="1317" spans="3:45" s="90" customFormat="1">
      <c r="C1317" s="90" t="s">
        <v>1464</v>
      </c>
      <c r="D1317" s="90" t="s">
        <v>165</v>
      </c>
      <c r="E1317" s="139">
        <v>41426</v>
      </c>
      <c r="F1317" s="140"/>
      <c r="AI1317"/>
      <c r="AJ1317"/>
      <c r="AO1317"/>
      <c r="AP1317"/>
      <c r="AS1317"/>
    </row>
    <row r="1318" spans="3:45" s="90" customFormat="1">
      <c r="C1318" s="90" t="s">
        <v>1272</v>
      </c>
      <c r="D1318" s="90" t="s">
        <v>165</v>
      </c>
      <c r="E1318" s="139">
        <v>41426</v>
      </c>
      <c r="F1318" s="140"/>
      <c r="AI1318"/>
      <c r="AJ1318"/>
      <c r="AO1318"/>
      <c r="AP1318"/>
      <c r="AS1318"/>
    </row>
    <row r="1319" spans="3:45" s="90" customFormat="1">
      <c r="C1319" s="90" t="s">
        <v>1273</v>
      </c>
      <c r="D1319" s="90" t="s">
        <v>165</v>
      </c>
      <c r="E1319"/>
      <c r="F1319" s="140"/>
      <c r="AI1319"/>
      <c r="AJ1319"/>
      <c r="AO1319"/>
      <c r="AP1319"/>
      <c r="AS1319"/>
    </row>
    <row r="1320" spans="3:45" s="90" customFormat="1">
      <c r="C1320" s="90" t="s">
        <v>1274</v>
      </c>
      <c r="D1320" s="90" t="s">
        <v>165</v>
      </c>
      <c r="E1320" s="155">
        <v>41426</v>
      </c>
      <c r="F1320" s="140"/>
      <c r="AI1320"/>
      <c r="AJ1320"/>
      <c r="AO1320"/>
      <c r="AP1320"/>
      <c r="AS1320"/>
    </row>
    <row r="1321" spans="3:45" s="90" customFormat="1">
      <c r="C1321" s="90" t="s">
        <v>1275</v>
      </c>
      <c r="D1321" s="90" t="s">
        <v>165</v>
      </c>
      <c r="E1321"/>
      <c r="F1321" s="140"/>
      <c r="AI1321"/>
      <c r="AJ1321"/>
      <c r="AO1321"/>
      <c r="AP1321"/>
      <c r="AS1321"/>
    </row>
    <row r="1322" spans="3:45" s="90" customFormat="1">
      <c r="C1322" s="90" t="s">
        <v>1276</v>
      </c>
      <c r="D1322" s="90" t="s">
        <v>165</v>
      </c>
      <c r="E1322" s="139">
        <v>41426</v>
      </c>
      <c r="F1322" s="140"/>
      <c r="AI1322"/>
      <c r="AJ1322"/>
      <c r="AO1322"/>
      <c r="AP1322"/>
      <c r="AS1322"/>
    </row>
    <row r="1323" spans="3:45" s="90" customFormat="1">
      <c r="C1323" s="90" t="s">
        <v>1277</v>
      </c>
      <c r="D1323" s="90" t="s">
        <v>165</v>
      </c>
      <c r="E1323" s="139">
        <v>41426</v>
      </c>
      <c r="F1323" s="140"/>
      <c r="AI1323"/>
      <c r="AJ1323"/>
      <c r="AO1323"/>
      <c r="AP1323"/>
      <c r="AS1323"/>
    </row>
    <row r="1324" spans="3:45" s="90" customFormat="1">
      <c r="C1324" s="90" t="s">
        <v>1278</v>
      </c>
      <c r="D1324" s="90" t="s">
        <v>165</v>
      </c>
      <c r="E1324" s="155">
        <v>41426</v>
      </c>
      <c r="F1324" s="140"/>
      <c r="AI1324"/>
      <c r="AJ1324"/>
      <c r="AO1324"/>
      <c r="AP1324"/>
      <c r="AS1324"/>
    </row>
    <row r="1325" spans="3:45" s="90" customFormat="1">
      <c r="C1325" s="90" t="s">
        <v>1279</v>
      </c>
      <c r="D1325" s="90" t="s">
        <v>165</v>
      </c>
      <c r="E1325" s="139">
        <v>41426</v>
      </c>
      <c r="F1325" s="140"/>
      <c r="AI1325"/>
      <c r="AJ1325"/>
      <c r="AO1325"/>
      <c r="AP1325"/>
      <c r="AS1325"/>
    </row>
    <row r="1326" spans="3:45" s="90" customFormat="1">
      <c r="C1326" s="90" t="s">
        <v>1280</v>
      </c>
      <c r="D1326" s="90" t="s">
        <v>165</v>
      </c>
      <c r="E1326"/>
      <c r="F1326" s="140"/>
      <c r="AI1326"/>
      <c r="AJ1326"/>
      <c r="AO1326"/>
      <c r="AP1326"/>
      <c r="AS1326"/>
    </row>
    <row r="1327" spans="3:45" s="90" customFormat="1">
      <c r="C1327" s="90" t="s">
        <v>1281</v>
      </c>
      <c r="D1327" s="90" t="s">
        <v>165</v>
      </c>
      <c r="E1327"/>
      <c r="F1327" s="140"/>
      <c r="AI1327"/>
      <c r="AJ1327"/>
      <c r="AO1327"/>
      <c r="AP1327"/>
      <c r="AS1327"/>
    </row>
    <row r="1328" spans="3:45" s="90" customFormat="1">
      <c r="C1328" s="90" t="s">
        <v>1282</v>
      </c>
      <c r="D1328" s="90" t="s">
        <v>165</v>
      </c>
      <c r="E1328" s="155">
        <v>41426</v>
      </c>
      <c r="F1328" s="140"/>
      <c r="AI1328"/>
      <c r="AJ1328"/>
      <c r="AO1328"/>
      <c r="AP1328"/>
      <c r="AS1328"/>
    </row>
    <row r="1329" spans="3:45" s="90" customFormat="1">
      <c r="C1329" s="90" t="s">
        <v>1283</v>
      </c>
      <c r="D1329" s="90" t="s">
        <v>165</v>
      </c>
      <c r="E1329" s="139">
        <v>41426</v>
      </c>
      <c r="F1329" s="140"/>
      <c r="AI1329"/>
      <c r="AJ1329"/>
      <c r="AO1329"/>
      <c r="AP1329"/>
      <c r="AS1329"/>
    </row>
    <row r="1330" spans="3:45" s="90" customFormat="1">
      <c r="C1330" s="90" t="s">
        <v>1284</v>
      </c>
      <c r="D1330" s="90" t="s">
        <v>165</v>
      </c>
      <c r="E1330" s="139">
        <v>41426</v>
      </c>
      <c r="F1330" s="140"/>
      <c r="AI1330"/>
      <c r="AJ1330"/>
      <c r="AO1330"/>
      <c r="AP1330"/>
      <c r="AS1330"/>
    </row>
    <row r="1331" spans="3:45" s="90" customFormat="1">
      <c r="C1331" s="90" t="s">
        <v>1285</v>
      </c>
      <c r="D1331" s="90" t="s">
        <v>165</v>
      </c>
      <c r="E1331" s="139">
        <v>41426</v>
      </c>
      <c r="F1331" s="140"/>
      <c r="AI1331"/>
      <c r="AJ1331"/>
      <c r="AO1331"/>
      <c r="AP1331"/>
      <c r="AS1331"/>
    </row>
    <row r="1332" spans="3:45" s="90" customFormat="1">
      <c r="C1332" s="90" t="s">
        <v>1286</v>
      </c>
      <c r="D1332" s="90" t="s">
        <v>165</v>
      </c>
      <c r="E1332" s="155">
        <v>41426</v>
      </c>
      <c r="F1332" s="140"/>
      <c r="AI1332"/>
      <c r="AJ1332"/>
      <c r="AO1332"/>
      <c r="AP1332"/>
      <c r="AS1332"/>
    </row>
    <row r="1333" spans="3:45" s="90" customFormat="1">
      <c r="C1333" s="90" t="s">
        <v>1287</v>
      </c>
      <c r="D1333" s="90" t="s">
        <v>165</v>
      </c>
      <c r="E1333"/>
      <c r="F1333" s="140"/>
      <c r="AI1333"/>
      <c r="AJ1333"/>
      <c r="AO1333"/>
      <c r="AP1333"/>
      <c r="AS1333"/>
    </row>
    <row r="1334" spans="3:45" s="90" customFormat="1">
      <c r="C1334" s="90" t="s">
        <v>1288</v>
      </c>
      <c r="D1334" s="90" t="s">
        <v>165</v>
      </c>
      <c r="E1334" s="139">
        <v>41426</v>
      </c>
      <c r="F1334" s="140"/>
      <c r="AI1334"/>
      <c r="AJ1334"/>
      <c r="AO1334"/>
      <c r="AP1334"/>
      <c r="AS1334"/>
    </row>
    <row r="1335" spans="3:45" s="90" customFormat="1">
      <c r="C1335" s="90" t="s">
        <v>2500</v>
      </c>
      <c r="D1335" s="90" t="s">
        <v>165</v>
      </c>
      <c r="E1335" s="139">
        <v>41426</v>
      </c>
      <c r="F1335" s="140"/>
      <c r="AI1335"/>
      <c r="AJ1335"/>
      <c r="AO1335"/>
      <c r="AP1335"/>
      <c r="AS1335"/>
    </row>
    <row r="1336" spans="3:45" s="90" customFormat="1">
      <c r="C1336" s="90" t="s">
        <v>1459</v>
      </c>
      <c r="D1336" s="90" t="s">
        <v>165</v>
      </c>
      <c r="E1336" s="139">
        <v>41426</v>
      </c>
      <c r="F1336" s="140"/>
      <c r="AI1336"/>
      <c r="AJ1336"/>
      <c r="AO1336"/>
      <c r="AP1336"/>
      <c r="AS1336"/>
    </row>
    <row r="1337" spans="3:45" s="90" customFormat="1">
      <c r="C1337" s="90" t="s">
        <v>1289</v>
      </c>
      <c r="D1337" s="90" t="s">
        <v>165</v>
      </c>
      <c r="E1337"/>
      <c r="F1337" s="140"/>
      <c r="AI1337"/>
      <c r="AJ1337"/>
      <c r="AO1337"/>
      <c r="AP1337"/>
      <c r="AS1337"/>
    </row>
    <row r="1338" spans="3:45" s="90" customFormat="1">
      <c r="C1338" s="90" t="s">
        <v>2499</v>
      </c>
      <c r="D1338" s="90" t="s">
        <v>165</v>
      </c>
      <c r="E1338"/>
      <c r="F1338" s="140"/>
      <c r="AI1338"/>
      <c r="AJ1338"/>
      <c r="AO1338"/>
      <c r="AP1338"/>
      <c r="AS1338"/>
    </row>
    <row r="1339" spans="3:45" s="90" customFormat="1">
      <c r="C1339" s="90" t="s">
        <v>3214</v>
      </c>
      <c r="D1339" s="90" t="s">
        <v>165</v>
      </c>
      <c r="E1339"/>
      <c r="F1339" s="140"/>
      <c r="AI1339"/>
      <c r="AJ1339"/>
      <c r="AO1339"/>
      <c r="AP1339"/>
      <c r="AS1339"/>
    </row>
    <row r="1340" spans="3:45" s="90" customFormat="1">
      <c r="C1340" s="90" t="s">
        <v>1442</v>
      </c>
      <c r="D1340" s="90" t="s">
        <v>165</v>
      </c>
      <c r="E1340" s="155">
        <v>41426</v>
      </c>
      <c r="F1340" s="140"/>
      <c r="AI1340"/>
      <c r="AJ1340"/>
      <c r="AO1340"/>
      <c r="AP1340"/>
      <c r="AS1340"/>
    </row>
    <row r="1341" spans="3:45" s="90" customFormat="1">
      <c r="C1341" s="90" t="s">
        <v>1290</v>
      </c>
      <c r="D1341" s="90" t="s">
        <v>165</v>
      </c>
      <c r="E1341" s="139">
        <v>41426</v>
      </c>
      <c r="F1341" s="140"/>
      <c r="AI1341"/>
      <c r="AJ1341"/>
      <c r="AO1341"/>
      <c r="AP1341"/>
      <c r="AS1341"/>
    </row>
    <row r="1342" spans="3:45" s="90" customFormat="1">
      <c r="C1342" s="90" t="s">
        <v>2501</v>
      </c>
      <c r="D1342" s="90" t="s">
        <v>165</v>
      </c>
      <c r="E1342" s="139">
        <v>41426</v>
      </c>
      <c r="F1342" s="140"/>
      <c r="AI1342"/>
      <c r="AJ1342"/>
      <c r="AO1342"/>
      <c r="AP1342"/>
      <c r="AS1342"/>
    </row>
    <row r="1343" spans="3:45" s="90" customFormat="1">
      <c r="C1343" s="90" t="s">
        <v>3479</v>
      </c>
      <c r="D1343" s="90" t="s">
        <v>165</v>
      </c>
      <c r="E1343" s="155">
        <v>41554.887719907405</v>
      </c>
      <c r="F1343" s="140"/>
      <c r="AI1343"/>
      <c r="AJ1343"/>
      <c r="AO1343"/>
      <c r="AP1343"/>
      <c r="AS1343"/>
    </row>
    <row r="1344" spans="3:45" s="90" customFormat="1">
      <c r="C1344" s="90" t="s">
        <v>2017</v>
      </c>
      <c r="D1344" s="90" t="s">
        <v>165</v>
      </c>
      <c r="E1344" s="139">
        <v>41426</v>
      </c>
      <c r="F1344" s="140"/>
      <c r="AI1344"/>
      <c r="AJ1344"/>
      <c r="AO1344"/>
      <c r="AP1344"/>
      <c r="AS1344"/>
    </row>
    <row r="1345" spans="3:45" s="90" customFormat="1">
      <c r="C1345" s="90" t="s">
        <v>1291</v>
      </c>
      <c r="D1345" s="90" t="s">
        <v>165</v>
      </c>
      <c r="E1345" s="155">
        <v>41426</v>
      </c>
      <c r="F1345" s="140"/>
      <c r="AI1345"/>
      <c r="AJ1345"/>
      <c r="AO1345"/>
      <c r="AP1345"/>
      <c r="AS1345"/>
    </row>
    <row r="1346" spans="3:45" s="90" customFormat="1">
      <c r="C1346" s="90" t="s">
        <v>1292</v>
      </c>
      <c r="D1346" s="90" t="s">
        <v>165</v>
      </c>
      <c r="E1346" s="139">
        <v>41426</v>
      </c>
      <c r="F1346" s="140"/>
      <c r="AI1346"/>
      <c r="AJ1346"/>
      <c r="AO1346"/>
      <c r="AP1346"/>
      <c r="AS1346"/>
    </row>
    <row r="1347" spans="3:45" s="90" customFormat="1">
      <c r="C1347" s="90" t="s">
        <v>3305</v>
      </c>
      <c r="D1347" s="90" t="s">
        <v>165</v>
      </c>
      <c r="E1347"/>
      <c r="F1347" s="140"/>
      <c r="AI1347"/>
      <c r="AJ1347"/>
      <c r="AO1347"/>
      <c r="AP1347"/>
      <c r="AS1347"/>
    </row>
    <row r="1348" spans="3:45" s="90" customFormat="1">
      <c r="C1348" s="90" t="s">
        <v>1293</v>
      </c>
      <c r="D1348" s="90" t="s">
        <v>165</v>
      </c>
      <c r="E1348" s="139">
        <v>41426</v>
      </c>
      <c r="F1348" s="140"/>
      <c r="AI1348"/>
      <c r="AJ1348"/>
      <c r="AO1348"/>
      <c r="AP1348"/>
      <c r="AS1348"/>
    </row>
    <row r="1349" spans="3:45" s="90" customFormat="1">
      <c r="C1349" s="90" t="s">
        <v>1294</v>
      </c>
      <c r="D1349" s="90" t="s">
        <v>165</v>
      </c>
      <c r="E1349" s="139">
        <v>41426</v>
      </c>
      <c r="F1349" s="140"/>
      <c r="AI1349"/>
      <c r="AJ1349"/>
      <c r="AO1349"/>
      <c r="AP1349"/>
      <c r="AS1349"/>
    </row>
    <row r="1350" spans="3:45" s="90" customFormat="1">
      <c r="C1350" s="90" t="s">
        <v>1295</v>
      </c>
      <c r="D1350" s="90" t="s">
        <v>165</v>
      </c>
      <c r="E1350" s="139">
        <v>41426</v>
      </c>
      <c r="F1350" s="140"/>
      <c r="AI1350"/>
      <c r="AJ1350"/>
      <c r="AO1350"/>
      <c r="AP1350"/>
      <c r="AS1350"/>
    </row>
    <row r="1351" spans="3:45" s="90" customFormat="1">
      <c r="C1351" s="90" t="s">
        <v>1296</v>
      </c>
      <c r="D1351" s="90" t="s">
        <v>165</v>
      </c>
      <c r="E1351" s="139">
        <v>41426</v>
      </c>
      <c r="F1351" s="140"/>
      <c r="AI1351"/>
      <c r="AJ1351"/>
      <c r="AO1351"/>
      <c r="AP1351"/>
      <c r="AS1351"/>
    </row>
    <row r="1352" spans="3:45" s="90" customFormat="1">
      <c r="C1352" s="90" t="s">
        <v>1297</v>
      </c>
      <c r="D1352" s="90" t="s">
        <v>165</v>
      </c>
      <c r="E1352" s="139">
        <v>41426</v>
      </c>
      <c r="F1352" s="140"/>
      <c r="AI1352"/>
      <c r="AJ1352"/>
      <c r="AO1352"/>
      <c r="AP1352"/>
      <c r="AS1352"/>
    </row>
    <row r="1353" spans="3:45" s="90" customFormat="1">
      <c r="C1353" s="90" t="s">
        <v>1298</v>
      </c>
      <c r="D1353" s="90" t="s">
        <v>165</v>
      </c>
      <c r="E1353"/>
      <c r="F1353" s="140"/>
      <c r="AI1353"/>
      <c r="AJ1353"/>
      <c r="AO1353"/>
      <c r="AP1353"/>
      <c r="AS1353"/>
    </row>
    <row r="1354" spans="3:45" s="90" customFormat="1">
      <c r="C1354" s="90" t="s">
        <v>1299</v>
      </c>
      <c r="D1354" s="90" t="s">
        <v>165</v>
      </c>
      <c r="E1354" s="139">
        <v>41426</v>
      </c>
      <c r="F1354" s="140"/>
      <c r="AI1354"/>
      <c r="AJ1354"/>
      <c r="AO1354"/>
      <c r="AP1354"/>
      <c r="AS1354"/>
    </row>
    <row r="1355" spans="3:45" s="90" customFormat="1">
      <c r="C1355" s="90" t="s">
        <v>3390</v>
      </c>
      <c r="D1355" s="90" t="s">
        <v>165</v>
      </c>
      <c r="E1355" s="155">
        <v>41548.900717592594</v>
      </c>
      <c r="F1355" s="140"/>
      <c r="AI1355"/>
      <c r="AJ1355"/>
      <c r="AO1355"/>
      <c r="AP1355"/>
      <c r="AS1355"/>
    </row>
    <row r="1356" spans="3:45" s="90" customFormat="1">
      <c r="C1356" s="90" t="s">
        <v>3297</v>
      </c>
      <c r="D1356" s="90" t="s">
        <v>165</v>
      </c>
      <c r="E1356" s="155">
        <v>41511.760162037041</v>
      </c>
      <c r="F1356" s="140"/>
      <c r="AI1356"/>
      <c r="AJ1356"/>
      <c r="AO1356"/>
      <c r="AP1356"/>
      <c r="AS1356"/>
    </row>
    <row r="1357" spans="3:45" s="90" customFormat="1">
      <c r="C1357" s="90" t="s">
        <v>2740</v>
      </c>
      <c r="D1357" s="90" t="s">
        <v>165</v>
      </c>
      <c r="E1357" s="139">
        <v>41426</v>
      </c>
      <c r="F1357" s="140"/>
      <c r="AI1357"/>
      <c r="AJ1357"/>
      <c r="AO1357"/>
      <c r="AP1357"/>
      <c r="AS1357"/>
    </row>
    <row r="1358" spans="3:45" s="90" customFormat="1">
      <c r="C1358" s="90" t="s">
        <v>1300</v>
      </c>
      <c r="D1358" s="90" t="s">
        <v>165</v>
      </c>
      <c r="E1358" s="139">
        <v>41426</v>
      </c>
      <c r="F1358" s="140"/>
      <c r="AI1358"/>
      <c r="AJ1358"/>
      <c r="AO1358"/>
      <c r="AP1358"/>
      <c r="AS1358"/>
    </row>
    <row r="1359" spans="3:45" s="90" customFormat="1">
      <c r="C1359" s="90" t="s">
        <v>1301</v>
      </c>
      <c r="D1359" s="90" t="s">
        <v>165</v>
      </c>
      <c r="E1359" s="155">
        <v>41426</v>
      </c>
      <c r="F1359" s="140"/>
      <c r="AI1359"/>
      <c r="AJ1359"/>
      <c r="AO1359"/>
      <c r="AP1359"/>
      <c r="AS1359"/>
    </row>
    <row r="1360" spans="3:45" s="90" customFormat="1">
      <c r="C1360" s="90" t="s">
        <v>3148</v>
      </c>
      <c r="D1360" s="90" t="s">
        <v>165</v>
      </c>
      <c r="E1360"/>
      <c r="F1360" s="140"/>
      <c r="AI1360"/>
      <c r="AJ1360"/>
      <c r="AO1360"/>
      <c r="AP1360"/>
      <c r="AS1360"/>
    </row>
    <row r="1361" spans="3:45" s="90" customFormat="1">
      <c r="C1361" s="90" t="s">
        <v>3786</v>
      </c>
      <c r="D1361" s="90" t="s">
        <v>165</v>
      </c>
      <c r="E1361"/>
      <c r="F1361" s="140"/>
      <c r="AI1361"/>
      <c r="AJ1361"/>
      <c r="AO1361"/>
      <c r="AP1361"/>
      <c r="AS1361"/>
    </row>
    <row r="1362" spans="3:45" s="90" customFormat="1">
      <c r="C1362" s="90" t="s">
        <v>1302</v>
      </c>
      <c r="D1362" s="90" t="s">
        <v>165</v>
      </c>
      <c r="E1362" s="139">
        <v>41426</v>
      </c>
      <c r="F1362" s="140"/>
      <c r="AI1362"/>
      <c r="AJ1362"/>
      <c r="AO1362"/>
      <c r="AP1362"/>
      <c r="AS1362"/>
    </row>
    <row r="1363" spans="3:45" s="90" customFormat="1">
      <c r="C1363" s="90" t="s">
        <v>1303</v>
      </c>
      <c r="D1363" s="90" t="s">
        <v>165</v>
      </c>
      <c r="E1363"/>
      <c r="F1363" s="140"/>
      <c r="AI1363"/>
      <c r="AJ1363"/>
      <c r="AO1363"/>
      <c r="AP1363"/>
      <c r="AS1363"/>
    </row>
    <row r="1364" spans="3:45" s="90" customFormat="1">
      <c r="C1364" s="90" t="s">
        <v>3768</v>
      </c>
      <c r="D1364" s="90" t="s">
        <v>165</v>
      </c>
      <c r="E1364"/>
      <c r="F1364" s="140"/>
      <c r="AI1364"/>
      <c r="AJ1364"/>
      <c r="AO1364"/>
      <c r="AP1364"/>
      <c r="AS1364"/>
    </row>
    <row r="1365" spans="3:45" s="90" customFormat="1">
      <c r="C1365" s="90" t="s">
        <v>2057</v>
      </c>
      <c r="D1365" s="90" t="s">
        <v>165</v>
      </c>
      <c r="E1365" s="139">
        <v>41426</v>
      </c>
      <c r="F1365" s="140"/>
      <c r="AI1365"/>
      <c r="AJ1365"/>
      <c r="AO1365"/>
      <c r="AP1365"/>
      <c r="AS1365"/>
    </row>
    <row r="1366" spans="3:45" s="90" customFormat="1">
      <c r="C1366" s="90" t="s">
        <v>1304</v>
      </c>
      <c r="D1366" s="90" t="s">
        <v>165</v>
      </c>
      <c r="E1366" s="139">
        <v>41426</v>
      </c>
      <c r="F1366" s="140"/>
      <c r="AI1366"/>
      <c r="AJ1366"/>
      <c r="AO1366"/>
      <c r="AP1366"/>
      <c r="AS1366"/>
    </row>
    <row r="1367" spans="3:45" s="90" customFormat="1">
      <c r="C1367" s="90" t="s">
        <v>1437</v>
      </c>
      <c r="D1367" s="90" t="s">
        <v>165</v>
      </c>
      <c r="E1367" s="139">
        <v>41426</v>
      </c>
      <c r="F1367" s="140"/>
      <c r="AI1367"/>
      <c r="AJ1367"/>
      <c r="AO1367"/>
      <c r="AP1367"/>
      <c r="AS1367"/>
    </row>
    <row r="1368" spans="3:45" s="90" customFormat="1">
      <c r="C1368" s="90" t="s">
        <v>1305</v>
      </c>
      <c r="D1368" s="90" t="s">
        <v>165</v>
      </c>
      <c r="E1368" s="155">
        <v>41426</v>
      </c>
      <c r="F1368" s="140"/>
      <c r="AI1368"/>
      <c r="AJ1368"/>
      <c r="AO1368"/>
      <c r="AP1368"/>
      <c r="AS1368"/>
    </row>
    <row r="1369" spans="3:45" s="90" customFormat="1">
      <c r="C1369" s="90" t="s">
        <v>3884</v>
      </c>
      <c r="D1369" s="90" t="s">
        <v>165</v>
      </c>
      <c r="E1369" s="155">
        <v>42646.321157407408</v>
      </c>
      <c r="F1369" s="140"/>
      <c r="AI1369"/>
      <c r="AJ1369"/>
      <c r="AO1369"/>
      <c r="AP1369"/>
      <c r="AS1369"/>
    </row>
    <row r="1370" spans="3:45" s="90" customFormat="1">
      <c r="C1370" s="90" t="s">
        <v>2566</v>
      </c>
      <c r="D1370" s="90" t="s">
        <v>165</v>
      </c>
      <c r="E1370"/>
      <c r="F1370" s="140"/>
      <c r="AI1370"/>
      <c r="AJ1370"/>
      <c r="AO1370"/>
      <c r="AP1370"/>
      <c r="AS1370"/>
    </row>
    <row r="1371" spans="3:45" s="90" customFormat="1">
      <c r="C1371" s="90" t="s">
        <v>1306</v>
      </c>
      <c r="D1371" s="90" t="s">
        <v>165</v>
      </c>
      <c r="E1371" s="139">
        <v>41426</v>
      </c>
      <c r="F1371" s="140"/>
      <c r="AI1371"/>
      <c r="AJ1371"/>
      <c r="AO1371"/>
      <c r="AP1371"/>
      <c r="AS1371"/>
    </row>
    <row r="1372" spans="3:45" s="90" customFormat="1">
      <c r="C1372" s="90" t="s">
        <v>2567</v>
      </c>
      <c r="D1372" s="90" t="s">
        <v>165</v>
      </c>
      <c r="E1372"/>
      <c r="F1372" s="140"/>
      <c r="AI1372"/>
      <c r="AJ1372"/>
      <c r="AO1372"/>
      <c r="AP1372"/>
      <c r="AS1372"/>
    </row>
    <row r="1373" spans="3:45" s="90" customFormat="1">
      <c r="C1373" s="90" t="s">
        <v>1307</v>
      </c>
      <c r="D1373" s="90" t="s">
        <v>165</v>
      </c>
      <c r="E1373" s="155">
        <v>41426</v>
      </c>
      <c r="F1373" s="140"/>
      <c r="AI1373"/>
      <c r="AJ1373"/>
      <c r="AO1373"/>
      <c r="AP1373"/>
      <c r="AS1373"/>
    </row>
    <row r="1374" spans="3:45" s="90" customFormat="1">
      <c r="C1374" s="90" t="s">
        <v>1308</v>
      </c>
      <c r="D1374" s="90" t="s">
        <v>165</v>
      </c>
      <c r="E1374" s="139">
        <v>41426</v>
      </c>
      <c r="F1374" s="140"/>
      <c r="AI1374"/>
      <c r="AJ1374"/>
      <c r="AO1374"/>
      <c r="AP1374"/>
      <c r="AS1374"/>
    </row>
    <row r="1375" spans="3:45" s="90" customFormat="1">
      <c r="C1375" s="90" t="s">
        <v>1309</v>
      </c>
      <c r="D1375" s="90" t="s">
        <v>165</v>
      </c>
      <c r="E1375" s="139">
        <v>41426</v>
      </c>
      <c r="F1375" s="140"/>
      <c r="AI1375"/>
      <c r="AJ1375"/>
      <c r="AO1375"/>
      <c r="AP1375"/>
      <c r="AS1375"/>
    </row>
    <row r="1376" spans="3:45" s="90" customFormat="1">
      <c r="C1376" s="90" t="s">
        <v>1310</v>
      </c>
      <c r="D1376" s="90" t="s">
        <v>165</v>
      </c>
      <c r="E1376" s="139">
        <v>41426</v>
      </c>
      <c r="F1376" s="140"/>
      <c r="AI1376"/>
      <c r="AJ1376"/>
      <c r="AO1376"/>
      <c r="AP1376"/>
      <c r="AS1376"/>
    </row>
    <row r="1377" spans="3:45" s="90" customFormat="1">
      <c r="C1377" s="90" t="s">
        <v>3841</v>
      </c>
      <c r="D1377" s="90" t="s">
        <v>165</v>
      </c>
      <c r="E1377" s="155">
        <v>42646.316574074073</v>
      </c>
      <c r="F1377" s="140"/>
      <c r="AI1377"/>
      <c r="AJ1377"/>
      <c r="AO1377"/>
      <c r="AP1377"/>
      <c r="AS1377"/>
    </row>
    <row r="1378" spans="3:45" s="90" customFormat="1">
      <c r="C1378" s="90" t="s">
        <v>1311</v>
      </c>
      <c r="D1378" s="90" t="s">
        <v>165</v>
      </c>
      <c r="E1378"/>
      <c r="F1378" s="140"/>
      <c r="AI1378"/>
      <c r="AJ1378"/>
      <c r="AO1378"/>
      <c r="AP1378"/>
      <c r="AS1378"/>
    </row>
    <row r="1379" spans="3:45" s="90" customFormat="1">
      <c r="C1379" s="90" t="s">
        <v>1312</v>
      </c>
      <c r="D1379" s="90" t="s">
        <v>165</v>
      </c>
      <c r="E1379" s="139">
        <v>41507.369479166664</v>
      </c>
      <c r="F1379" s="140"/>
      <c r="AI1379"/>
      <c r="AJ1379"/>
      <c r="AO1379"/>
      <c r="AP1379"/>
      <c r="AS1379"/>
    </row>
    <row r="1380" spans="3:45" s="90" customFormat="1">
      <c r="C1380" s="90" t="s">
        <v>1313</v>
      </c>
      <c r="D1380" s="90" t="s">
        <v>165</v>
      </c>
      <c r="E1380" s="139">
        <v>41507.369513888887</v>
      </c>
      <c r="F1380" s="140"/>
      <c r="AI1380"/>
      <c r="AJ1380"/>
      <c r="AO1380"/>
      <c r="AP1380"/>
      <c r="AS1380"/>
    </row>
    <row r="1381" spans="3:45" s="90" customFormat="1">
      <c r="C1381" s="90" t="s">
        <v>1314</v>
      </c>
      <c r="D1381" s="90" t="s">
        <v>165</v>
      </c>
      <c r="E1381" s="155">
        <v>41426</v>
      </c>
      <c r="F1381" s="140"/>
      <c r="AI1381"/>
      <c r="AJ1381"/>
      <c r="AO1381"/>
      <c r="AP1381"/>
      <c r="AS1381"/>
    </row>
    <row r="1382" spans="3:45" s="90" customFormat="1">
      <c r="C1382" s="90" t="s">
        <v>1431</v>
      </c>
      <c r="D1382" s="90" t="s">
        <v>165</v>
      </c>
      <c r="E1382" s="139">
        <v>41426</v>
      </c>
      <c r="F1382" s="140"/>
      <c r="AI1382"/>
      <c r="AJ1382"/>
      <c r="AO1382"/>
      <c r="AP1382"/>
      <c r="AS1382"/>
    </row>
    <row r="1383" spans="3:45" s="90" customFormat="1">
      <c r="C1383" s="90" t="s">
        <v>1315</v>
      </c>
      <c r="D1383" s="90" t="s">
        <v>165</v>
      </c>
      <c r="E1383" s="155">
        <v>41426</v>
      </c>
      <c r="F1383" s="140"/>
      <c r="AI1383"/>
      <c r="AJ1383"/>
      <c r="AO1383"/>
      <c r="AP1383"/>
      <c r="AS1383"/>
    </row>
    <row r="1384" spans="3:45" s="90" customFormat="1">
      <c r="C1384" s="90" t="s">
        <v>1316</v>
      </c>
      <c r="D1384" s="90" t="s">
        <v>165</v>
      </c>
      <c r="E1384" s="139">
        <v>41426</v>
      </c>
      <c r="F1384" s="140"/>
      <c r="AI1384"/>
      <c r="AJ1384"/>
      <c r="AO1384"/>
      <c r="AP1384"/>
      <c r="AS1384"/>
    </row>
    <row r="1385" spans="3:45" s="90" customFormat="1">
      <c r="C1385" s="90" t="s">
        <v>1317</v>
      </c>
      <c r="D1385" s="90" t="s">
        <v>165</v>
      </c>
      <c r="E1385" s="139">
        <v>41426</v>
      </c>
      <c r="F1385" s="140"/>
      <c r="AI1385"/>
      <c r="AJ1385"/>
      <c r="AO1385"/>
      <c r="AP1385"/>
      <c r="AS1385"/>
    </row>
    <row r="1386" spans="3:45" s="90" customFormat="1">
      <c r="C1386" s="90" t="s">
        <v>2198</v>
      </c>
      <c r="D1386" s="90" t="s">
        <v>165</v>
      </c>
      <c r="E1386" s="139">
        <v>41426</v>
      </c>
      <c r="F1386" s="140"/>
      <c r="AI1386"/>
      <c r="AJ1386"/>
      <c r="AO1386"/>
      <c r="AP1386"/>
      <c r="AS1386"/>
    </row>
    <row r="1387" spans="3:45" s="90" customFormat="1">
      <c r="C1387" s="90" t="s">
        <v>1318</v>
      </c>
      <c r="D1387" s="90" t="s">
        <v>165</v>
      </c>
      <c r="E1387" s="139">
        <v>41426</v>
      </c>
      <c r="F1387" s="140"/>
      <c r="AI1387"/>
      <c r="AJ1387"/>
      <c r="AO1387"/>
      <c r="AP1387"/>
      <c r="AS1387"/>
    </row>
    <row r="1388" spans="3:45" s="90" customFormat="1">
      <c r="C1388" s="90" t="s">
        <v>1319</v>
      </c>
      <c r="D1388" s="90" t="s">
        <v>165</v>
      </c>
      <c r="E1388" s="139">
        <v>41426</v>
      </c>
      <c r="F1388" s="140"/>
      <c r="AI1388"/>
      <c r="AJ1388"/>
      <c r="AO1388"/>
      <c r="AP1388"/>
      <c r="AS1388"/>
    </row>
    <row r="1389" spans="3:45" s="90" customFormat="1">
      <c r="C1389" s="90" t="s">
        <v>3404</v>
      </c>
      <c r="D1389" s="90" t="s">
        <v>165</v>
      </c>
      <c r="E1389" s="155">
        <v>41548.90351851852</v>
      </c>
      <c r="F1389" s="140"/>
      <c r="AI1389"/>
      <c r="AJ1389"/>
      <c r="AO1389"/>
      <c r="AP1389"/>
      <c r="AS1389"/>
    </row>
    <row r="1390" spans="3:45" s="90" customFormat="1">
      <c r="C1390" s="90" t="s">
        <v>2498</v>
      </c>
      <c r="D1390" s="90" t="s">
        <v>165</v>
      </c>
      <c r="E1390" s="139">
        <v>41426</v>
      </c>
      <c r="F1390" s="140"/>
      <c r="AI1390"/>
      <c r="AJ1390"/>
      <c r="AO1390"/>
      <c r="AP1390"/>
      <c r="AS1390"/>
    </row>
    <row r="1391" spans="3:45" s="90" customFormat="1">
      <c r="C1391" s="90" t="s">
        <v>1320</v>
      </c>
      <c r="D1391" s="90" t="s">
        <v>165</v>
      </c>
      <c r="E1391" s="139">
        <v>41426</v>
      </c>
      <c r="F1391" s="140"/>
      <c r="AI1391"/>
      <c r="AJ1391"/>
      <c r="AO1391"/>
      <c r="AP1391"/>
      <c r="AS1391"/>
    </row>
    <row r="1392" spans="3:45" s="90" customFormat="1">
      <c r="C1392" s="90" t="s">
        <v>1321</v>
      </c>
      <c r="D1392" s="90" t="s">
        <v>165</v>
      </c>
      <c r="E1392" s="139">
        <v>41426</v>
      </c>
      <c r="F1392" s="140"/>
      <c r="AI1392"/>
      <c r="AJ1392"/>
      <c r="AO1392"/>
      <c r="AP1392"/>
      <c r="AS1392"/>
    </row>
    <row r="1393" spans="3:45" s="90" customFormat="1">
      <c r="C1393" s="90" t="s">
        <v>1322</v>
      </c>
      <c r="D1393" s="90" t="s">
        <v>165</v>
      </c>
      <c r="E1393" s="139">
        <v>41426</v>
      </c>
      <c r="F1393" s="140"/>
      <c r="AI1393"/>
      <c r="AJ1393"/>
      <c r="AO1393"/>
      <c r="AP1393"/>
      <c r="AS1393"/>
    </row>
    <row r="1394" spans="3:45" s="90" customFormat="1">
      <c r="C1394" s="90" t="s">
        <v>1436</v>
      </c>
      <c r="D1394" s="90" t="s">
        <v>165</v>
      </c>
      <c r="E1394" s="139">
        <v>41426</v>
      </c>
      <c r="F1394" s="140"/>
      <c r="AI1394"/>
      <c r="AJ1394"/>
      <c r="AO1394"/>
      <c r="AP1394"/>
      <c r="AS1394"/>
    </row>
    <row r="1395" spans="3:45" s="90" customFormat="1">
      <c r="C1395" s="90" t="s">
        <v>1323</v>
      </c>
      <c r="D1395" s="90" t="s">
        <v>165</v>
      </c>
      <c r="E1395" s="139">
        <v>41426</v>
      </c>
      <c r="F1395" s="140"/>
      <c r="AI1395"/>
      <c r="AJ1395"/>
      <c r="AO1395"/>
      <c r="AP1395"/>
      <c r="AS1395"/>
    </row>
    <row r="1396" spans="3:45" s="90" customFormat="1">
      <c r="C1396" s="90" t="s">
        <v>2784</v>
      </c>
      <c r="D1396" s="90" t="s">
        <v>165</v>
      </c>
      <c r="E1396" s="139">
        <v>41426</v>
      </c>
      <c r="F1396" s="140"/>
      <c r="AI1396"/>
      <c r="AJ1396"/>
      <c r="AO1396"/>
      <c r="AP1396"/>
      <c r="AS1396"/>
    </row>
    <row r="1397" spans="3:45" s="90" customFormat="1">
      <c r="C1397" s="90" t="s">
        <v>1324</v>
      </c>
      <c r="D1397" s="90" t="s">
        <v>165</v>
      </c>
      <c r="E1397" s="139">
        <v>41426</v>
      </c>
      <c r="F1397" s="140"/>
      <c r="AI1397"/>
      <c r="AJ1397"/>
      <c r="AO1397"/>
      <c r="AP1397"/>
      <c r="AS1397"/>
    </row>
    <row r="1398" spans="3:45" s="90" customFormat="1">
      <c r="C1398" s="90" t="s">
        <v>1325</v>
      </c>
      <c r="D1398" s="90" t="s">
        <v>165</v>
      </c>
      <c r="E1398" s="139">
        <v>41426</v>
      </c>
      <c r="F1398" s="140"/>
      <c r="AI1398"/>
      <c r="AJ1398"/>
      <c r="AO1398"/>
      <c r="AP1398"/>
      <c r="AS1398"/>
    </row>
    <row r="1399" spans="3:45" s="90" customFormat="1">
      <c r="C1399" s="90" t="s">
        <v>3360</v>
      </c>
      <c r="D1399" s="90" t="s">
        <v>165</v>
      </c>
      <c r="E1399" s="155">
        <v>41511.870416666665</v>
      </c>
      <c r="F1399" s="140"/>
      <c r="AI1399"/>
      <c r="AJ1399"/>
      <c r="AO1399"/>
      <c r="AP1399"/>
      <c r="AS1399"/>
    </row>
    <row r="1400" spans="3:45" s="90" customFormat="1">
      <c r="C1400" s="90" t="s">
        <v>1326</v>
      </c>
      <c r="D1400" s="90" t="s">
        <v>165</v>
      </c>
      <c r="E1400" s="139">
        <v>41426</v>
      </c>
      <c r="F1400" s="140"/>
      <c r="AI1400"/>
      <c r="AJ1400"/>
      <c r="AO1400"/>
      <c r="AP1400"/>
      <c r="AS1400"/>
    </row>
    <row r="1401" spans="3:45" s="90" customFormat="1">
      <c r="C1401" s="90" t="s">
        <v>1327</v>
      </c>
      <c r="D1401" s="90" t="s">
        <v>165</v>
      </c>
      <c r="E1401" s="139">
        <v>41426</v>
      </c>
      <c r="F1401" s="140"/>
      <c r="AI1401"/>
      <c r="AJ1401"/>
      <c r="AO1401"/>
      <c r="AP1401"/>
      <c r="AS1401"/>
    </row>
    <row r="1402" spans="3:45" s="90" customFormat="1">
      <c r="C1402" s="90" t="s">
        <v>1328</v>
      </c>
      <c r="D1402" s="90" t="s">
        <v>165</v>
      </c>
      <c r="E1402" s="139">
        <v>41426</v>
      </c>
      <c r="F1402" s="140"/>
      <c r="AI1402"/>
      <c r="AJ1402"/>
      <c r="AO1402"/>
      <c r="AP1402"/>
      <c r="AS1402"/>
    </row>
    <row r="1403" spans="3:45" s="90" customFormat="1">
      <c r="C1403" s="90" t="s">
        <v>3513</v>
      </c>
      <c r="D1403" s="90" t="s">
        <v>165</v>
      </c>
      <c r="E1403" s="155">
        <v>41570.213182870371</v>
      </c>
      <c r="F1403" s="140"/>
      <c r="AI1403"/>
      <c r="AJ1403"/>
      <c r="AO1403"/>
      <c r="AP1403"/>
      <c r="AS1403"/>
    </row>
    <row r="1404" spans="3:45" s="90" customFormat="1">
      <c r="C1404" s="90" t="s">
        <v>1329</v>
      </c>
      <c r="D1404" s="90" t="s">
        <v>165</v>
      </c>
      <c r="E1404" s="139">
        <v>41426</v>
      </c>
      <c r="F1404" s="140"/>
      <c r="AI1404"/>
      <c r="AJ1404"/>
      <c r="AO1404"/>
      <c r="AP1404"/>
      <c r="AS1404"/>
    </row>
    <row r="1405" spans="3:45" s="90" customFormat="1">
      <c r="C1405" s="90" t="s">
        <v>2867</v>
      </c>
      <c r="D1405" s="90" t="s">
        <v>165</v>
      </c>
      <c r="E1405" s="139">
        <v>41426</v>
      </c>
      <c r="F1405" s="140"/>
      <c r="AI1405"/>
      <c r="AJ1405"/>
      <c r="AO1405"/>
      <c r="AP1405"/>
      <c r="AS1405"/>
    </row>
    <row r="1406" spans="3:45" s="90" customFormat="1">
      <c r="C1406" s="90" t="s">
        <v>1330</v>
      </c>
      <c r="D1406" s="90" t="s">
        <v>165</v>
      </c>
      <c r="E1406" s="139">
        <v>41426</v>
      </c>
      <c r="F1406" s="140"/>
      <c r="AI1406"/>
      <c r="AJ1406"/>
      <c r="AO1406"/>
      <c r="AP1406"/>
      <c r="AS1406"/>
    </row>
    <row r="1407" spans="3:45" s="90" customFormat="1">
      <c r="C1407" s="90" t="s">
        <v>1331</v>
      </c>
      <c r="D1407" s="90" t="s">
        <v>165</v>
      </c>
      <c r="E1407" s="139">
        <v>41426</v>
      </c>
      <c r="F1407" s="140"/>
      <c r="AI1407"/>
      <c r="AJ1407"/>
      <c r="AO1407"/>
      <c r="AP1407"/>
      <c r="AS1407"/>
    </row>
    <row r="1408" spans="3:45" s="90" customFormat="1">
      <c r="C1408" s="90" t="s">
        <v>1332</v>
      </c>
      <c r="D1408" s="90" t="s">
        <v>165</v>
      </c>
      <c r="E1408" s="139">
        <v>41426</v>
      </c>
      <c r="F1408" s="140"/>
      <c r="AI1408"/>
      <c r="AJ1408"/>
      <c r="AO1408"/>
      <c r="AP1408"/>
      <c r="AS1408"/>
    </row>
    <row r="1409" spans="3:45" s="90" customFormat="1">
      <c r="C1409" s="90" t="s">
        <v>2815</v>
      </c>
      <c r="D1409" s="90" t="s">
        <v>165</v>
      </c>
      <c r="E1409" s="139">
        <v>41426</v>
      </c>
      <c r="F1409" s="140"/>
      <c r="AI1409"/>
      <c r="AJ1409"/>
      <c r="AO1409"/>
      <c r="AP1409"/>
      <c r="AS1409"/>
    </row>
    <row r="1410" spans="3:45" s="90" customFormat="1">
      <c r="C1410" s="90" t="s">
        <v>3480</v>
      </c>
      <c r="D1410" s="90" t="s">
        <v>165</v>
      </c>
      <c r="E1410" s="155">
        <v>41554.887719907405</v>
      </c>
      <c r="F1410" s="140"/>
      <c r="AI1410"/>
      <c r="AJ1410"/>
      <c r="AO1410"/>
      <c r="AP1410"/>
      <c r="AS1410"/>
    </row>
    <row r="1411" spans="3:45" s="90" customFormat="1">
      <c r="C1411" s="90" t="s">
        <v>1333</v>
      </c>
      <c r="D1411" s="90" t="s">
        <v>165</v>
      </c>
      <c r="E1411" s="139">
        <v>41426</v>
      </c>
      <c r="F1411" s="140"/>
      <c r="AI1411"/>
      <c r="AJ1411"/>
      <c r="AO1411"/>
      <c r="AP1411"/>
      <c r="AS1411"/>
    </row>
    <row r="1412" spans="3:45" s="90" customFormat="1">
      <c r="C1412" s="90" t="s">
        <v>3259</v>
      </c>
      <c r="D1412" s="90" t="s">
        <v>165</v>
      </c>
      <c r="E1412"/>
      <c r="F1412" s="140"/>
      <c r="AI1412"/>
      <c r="AJ1412"/>
      <c r="AO1412"/>
      <c r="AP1412"/>
      <c r="AS1412"/>
    </row>
    <row r="1413" spans="3:45" s="90" customFormat="1">
      <c r="C1413" s="90" t="s">
        <v>1334</v>
      </c>
      <c r="D1413" s="90" t="s">
        <v>165</v>
      </c>
      <c r="E1413" s="139">
        <v>41426</v>
      </c>
      <c r="F1413" s="140"/>
      <c r="AI1413"/>
      <c r="AJ1413"/>
      <c r="AO1413"/>
      <c r="AP1413"/>
      <c r="AS1413"/>
    </row>
    <row r="1414" spans="3:45" s="90" customFormat="1">
      <c r="C1414" s="90" t="s">
        <v>1335</v>
      </c>
      <c r="D1414" s="90" t="s">
        <v>165</v>
      </c>
      <c r="E1414" s="139">
        <v>41426</v>
      </c>
      <c r="F1414" s="140"/>
      <c r="AI1414"/>
      <c r="AJ1414"/>
      <c r="AO1414"/>
      <c r="AP1414"/>
      <c r="AS1414"/>
    </row>
    <row r="1415" spans="3:45" s="90" customFormat="1">
      <c r="C1415" s="90" t="s">
        <v>1336</v>
      </c>
      <c r="D1415" s="90" t="s">
        <v>165</v>
      </c>
      <c r="E1415" s="139">
        <v>41426</v>
      </c>
      <c r="F1415" s="140"/>
      <c r="AI1415"/>
      <c r="AJ1415"/>
      <c r="AO1415"/>
      <c r="AP1415"/>
      <c r="AS1415"/>
    </row>
    <row r="1416" spans="3:45" s="90" customFormat="1">
      <c r="C1416" s="90" t="s">
        <v>3389</v>
      </c>
      <c r="D1416" s="90" t="s">
        <v>165</v>
      </c>
      <c r="E1416" s="155">
        <v>41548.900902777779</v>
      </c>
      <c r="F1416" s="140"/>
      <c r="AI1416"/>
      <c r="AJ1416"/>
      <c r="AO1416"/>
      <c r="AP1416"/>
      <c r="AS1416"/>
    </row>
    <row r="1417" spans="3:45" s="90" customFormat="1">
      <c r="C1417" s="90" t="s">
        <v>1337</v>
      </c>
      <c r="D1417" s="90" t="s">
        <v>165</v>
      </c>
      <c r="E1417" s="139">
        <v>41426</v>
      </c>
      <c r="F1417" s="140"/>
      <c r="AI1417"/>
      <c r="AJ1417"/>
      <c r="AO1417"/>
      <c r="AP1417"/>
      <c r="AS1417"/>
    </row>
    <row r="1418" spans="3:45" s="90" customFormat="1">
      <c r="C1418" s="90" t="s">
        <v>1338</v>
      </c>
      <c r="D1418" s="90" t="s">
        <v>165</v>
      </c>
      <c r="E1418" s="139">
        <v>41426</v>
      </c>
      <c r="F1418" s="140"/>
      <c r="AI1418"/>
      <c r="AJ1418"/>
      <c r="AO1418"/>
      <c r="AP1418"/>
      <c r="AS1418"/>
    </row>
    <row r="1419" spans="3:45" s="90" customFormat="1">
      <c r="C1419" s="90" t="s">
        <v>1339</v>
      </c>
      <c r="D1419" s="90" t="s">
        <v>165</v>
      </c>
      <c r="E1419"/>
      <c r="F1419" s="140"/>
      <c r="AI1419"/>
      <c r="AJ1419"/>
      <c r="AO1419"/>
      <c r="AP1419"/>
      <c r="AS1419"/>
    </row>
    <row r="1420" spans="3:45" s="90" customFormat="1">
      <c r="C1420" s="90" t="s">
        <v>1340</v>
      </c>
      <c r="D1420" s="90" t="s">
        <v>165</v>
      </c>
      <c r="E1420"/>
      <c r="F1420" s="140"/>
      <c r="AI1420"/>
      <c r="AJ1420"/>
      <c r="AO1420"/>
      <c r="AP1420"/>
      <c r="AS1420"/>
    </row>
    <row r="1421" spans="3:45" s="90" customFormat="1">
      <c r="C1421" s="90" t="s">
        <v>1341</v>
      </c>
      <c r="D1421" s="90" t="s">
        <v>165</v>
      </c>
      <c r="E1421" s="139">
        <v>41426</v>
      </c>
      <c r="F1421" s="140"/>
      <c r="AI1421"/>
      <c r="AJ1421"/>
      <c r="AO1421"/>
      <c r="AP1421"/>
      <c r="AS1421"/>
    </row>
    <row r="1422" spans="3:45" s="90" customFormat="1">
      <c r="C1422" s="90" t="s">
        <v>1342</v>
      </c>
      <c r="D1422" s="90" t="s">
        <v>165</v>
      </c>
      <c r="E1422" s="139">
        <v>41426</v>
      </c>
      <c r="F1422" s="140"/>
      <c r="AI1422"/>
      <c r="AJ1422"/>
      <c r="AO1422"/>
      <c r="AP1422"/>
      <c r="AS1422"/>
    </row>
    <row r="1423" spans="3:45" s="90" customFormat="1">
      <c r="C1423" s="90" t="s">
        <v>1343</v>
      </c>
      <c r="D1423" s="90" t="s">
        <v>165</v>
      </c>
      <c r="E1423" s="139">
        <v>41426</v>
      </c>
      <c r="F1423" s="140"/>
      <c r="AI1423"/>
      <c r="AJ1423"/>
      <c r="AO1423"/>
      <c r="AP1423"/>
      <c r="AS1423"/>
    </row>
    <row r="1424" spans="3:45" s="90" customFormat="1">
      <c r="C1424" s="90" t="s">
        <v>1344</v>
      </c>
      <c r="D1424" s="90" t="s">
        <v>165</v>
      </c>
      <c r="E1424" s="139">
        <v>41426</v>
      </c>
      <c r="F1424" s="140"/>
      <c r="AI1424"/>
      <c r="AJ1424"/>
      <c r="AO1424"/>
      <c r="AP1424"/>
      <c r="AS1424"/>
    </row>
    <row r="1425" spans="3:45" s="90" customFormat="1">
      <c r="C1425" s="90" t="s">
        <v>1345</v>
      </c>
      <c r="D1425" s="90" t="s">
        <v>165</v>
      </c>
      <c r="E1425" s="155">
        <v>41426</v>
      </c>
      <c r="F1425" s="140"/>
      <c r="AI1425"/>
      <c r="AJ1425"/>
      <c r="AO1425"/>
      <c r="AP1425"/>
      <c r="AS1425"/>
    </row>
    <row r="1426" spans="3:45" s="90" customFormat="1">
      <c r="C1426" s="90" t="s">
        <v>1346</v>
      </c>
      <c r="D1426" s="90" t="s">
        <v>165</v>
      </c>
      <c r="E1426" s="139">
        <v>41426</v>
      </c>
      <c r="F1426" s="140"/>
      <c r="AI1426"/>
      <c r="AJ1426"/>
      <c r="AO1426"/>
      <c r="AP1426"/>
      <c r="AS1426"/>
    </row>
    <row r="1427" spans="3:45" s="90" customFormat="1">
      <c r="C1427" s="90" t="s">
        <v>1347</v>
      </c>
      <c r="D1427" s="90" t="s">
        <v>165</v>
      </c>
      <c r="E1427" s="139">
        <v>41426</v>
      </c>
      <c r="F1427" s="140"/>
      <c r="AI1427"/>
      <c r="AJ1427"/>
      <c r="AO1427"/>
      <c r="AP1427"/>
      <c r="AS1427"/>
    </row>
    <row r="1428" spans="3:45" s="90" customFormat="1">
      <c r="C1428" s="90" t="s">
        <v>1348</v>
      </c>
      <c r="D1428" s="90" t="s">
        <v>165</v>
      </c>
      <c r="E1428" s="139">
        <v>41426</v>
      </c>
      <c r="F1428" s="140"/>
      <c r="AI1428"/>
      <c r="AJ1428"/>
      <c r="AO1428"/>
      <c r="AP1428"/>
      <c r="AS1428"/>
    </row>
    <row r="1429" spans="3:45" s="90" customFormat="1">
      <c r="C1429" s="90" t="s">
        <v>1349</v>
      </c>
      <c r="D1429" s="90" t="s">
        <v>165</v>
      </c>
      <c r="E1429" s="139">
        <v>41426</v>
      </c>
      <c r="F1429" s="140"/>
      <c r="AI1429"/>
      <c r="AJ1429"/>
      <c r="AO1429"/>
      <c r="AP1429"/>
      <c r="AS1429"/>
    </row>
    <row r="1430" spans="3:45" s="90" customFormat="1">
      <c r="C1430" s="90" t="s">
        <v>1350</v>
      </c>
      <c r="D1430" s="90" t="s">
        <v>165</v>
      </c>
      <c r="E1430" s="155">
        <v>41426</v>
      </c>
      <c r="F1430" s="140"/>
      <c r="AI1430"/>
      <c r="AJ1430"/>
      <c r="AO1430"/>
      <c r="AP1430"/>
      <c r="AS1430"/>
    </row>
    <row r="1431" spans="3:45" s="90" customFormat="1">
      <c r="C1431" s="90" t="s">
        <v>1351</v>
      </c>
      <c r="D1431" s="90" t="s">
        <v>165</v>
      </c>
      <c r="E1431" s="139">
        <v>41426</v>
      </c>
      <c r="F1431" s="140"/>
      <c r="AI1431"/>
      <c r="AJ1431"/>
      <c r="AO1431"/>
      <c r="AP1431"/>
      <c r="AS1431"/>
    </row>
    <row r="1432" spans="3:45" s="90" customFormat="1">
      <c r="C1432" s="90" t="s">
        <v>1352</v>
      </c>
      <c r="D1432" s="90" t="s">
        <v>165</v>
      </c>
      <c r="E1432" s="155">
        <v>41426</v>
      </c>
      <c r="F1432" s="140"/>
      <c r="AI1432"/>
      <c r="AJ1432"/>
      <c r="AO1432"/>
      <c r="AP1432"/>
      <c r="AS1432"/>
    </row>
    <row r="1433" spans="3:45" s="90" customFormat="1">
      <c r="C1433" s="90" t="s">
        <v>1353</v>
      </c>
      <c r="D1433" s="90" t="s">
        <v>165</v>
      </c>
      <c r="E1433"/>
      <c r="F1433" s="140"/>
      <c r="AI1433"/>
      <c r="AJ1433"/>
      <c r="AO1433"/>
      <c r="AP1433"/>
      <c r="AS1433"/>
    </row>
    <row r="1434" spans="3:45" s="90" customFormat="1">
      <c r="C1434" s="90" t="s">
        <v>1354</v>
      </c>
      <c r="D1434" s="90" t="s">
        <v>165</v>
      </c>
      <c r="E1434" s="139">
        <v>41426</v>
      </c>
      <c r="F1434" s="140"/>
      <c r="AI1434"/>
      <c r="AJ1434"/>
      <c r="AO1434"/>
      <c r="AP1434"/>
      <c r="AS1434"/>
    </row>
    <row r="1435" spans="3:45" s="90" customFormat="1">
      <c r="C1435" s="90" t="s">
        <v>1355</v>
      </c>
      <c r="D1435" s="90" t="s">
        <v>165</v>
      </c>
      <c r="E1435" s="139">
        <v>41426</v>
      </c>
      <c r="F1435" s="140"/>
      <c r="AI1435"/>
      <c r="AJ1435"/>
      <c r="AO1435"/>
      <c r="AP1435"/>
      <c r="AS1435"/>
    </row>
    <row r="1436" spans="3:45" s="90" customFormat="1">
      <c r="C1436" s="90" t="s">
        <v>1356</v>
      </c>
      <c r="D1436" s="90" t="s">
        <v>165</v>
      </c>
      <c r="E1436" s="139">
        <v>41426</v>
      </c>
      <c r="F1436" s="140"/>
      <c r="AI1436"/>
      <c r="AJ1436"/>
      <c r="AO1436"/>
      <c r="AP1436"/>
      <c r="AS1436"/>
    </row>
    <row r="1437" spans="3:45" s="90" customFormat="1">
      <c r="C1437" s="90" t="s">
        <v>3401</v>
      </c>
      <c r="D1437" s="90" t="s">
        <v>165</v>
      </c>
      <c r="E1437" s="155">
        <v>41548.90284722222</v>
      </c>
      <c r="F1437" s="140"/>
      <c r="AI1437"/>
      <c r="AJ1437"/>
      <c r="AO1437"/>
      <c r="AP1437"/>
      <c r="AS1437"/>
    </row>
    <row r="1438" spans="3:45" s="90" customFormat="1">
      <c r="C1438" s="90" t="s">
        <v>1357</v>
      </c>
      <c r="D1438" s="90" t="s">
        <v>165</v>
      </c>
      <c r="E1438" s="139">
        <v>41426</v>
      </c>
      <c r="F1438" s="140"/>
      <c r="AI1438"/>
      <c r="AJ1438"/>
      <c r="AO1438"/>
      <c r="AP1438"/>
      <c r="AS1438"/>
    </row>
    <row r="1439" spans="3:45" s="90" customFormat="1">
      <c r="C1439" s="90" t="s">
        <v>1525</v>
      </c>
      <c r="D1439" s="90" t="s">
        <v>529</v>
      </c>
      <c r="E1439" s="139">
        <v>41426</v>
      </c>
      <c r="F1439" s="140"/>
      <c r="AI1439"/>
      <c r="AJ1439"/>
      <c r="AO1439"/>
      <c r="AP1439"/>
      <c r="AS1439"/>
    </row>
    <row r="1440" spans="3:45" s="90" customFormat="1">
      <c r="C1440" s="90" t="s">
        <v>1586</v>
      </c>
      <c r="D1440" s="90" t="s">
        <v>529</v>
      </c>
      <c r="E1440" s="139">
        <v>41426</v>
      </c>
      <c r="F1440" s="140"/>
      <c r="AI1440"/>
      <c r="AJ1440"/>
      <c r="AO1440"/>
      <c r="AP1440"/>
      <c r="AS1440"/>
    </row>
    <row r="1441" spans="3:45" s="90" customFormat="1">
      <c r="C1441" s="90" t="s">
        <v>1589</v>
      </c>
      <c r="D1441" s="90" t="s">
        <v>529</v>
      </c>
      <c r="E1441" s="139">
        <v>41426</v>
      </c>
      <c r="F1441" s="140"/>
      <c r="AI1441"/>
      <c r="AJ1441"/>
      <c r="AO1441"/>
      <c r="AP1441"/>
      <c r="AS1441"/>
    </row>
    <row r="1442" spans="3:45" s="90" customFormat="1">
      <c r="C1442" s="90" t="s">
        <v>3211</v>
      </c>
      <c r="D1442" s="90" t="s">
        <v>529</v>
      </c>
      <c r="E1442"/>
      <c r="F1442" s="140"/>
      <c r="AI1442"/>
      <c r="AJ1442"/>
      <c r="AO1442"/>
      <c r="AP1442"/>
      <c r="AS1442"/>
    </row>
    <row r="1443" spans="3:45" s="90" customFormat="1">
      <c r="C1443" s="90" t="s">
        <v>2839</v>
      </c>
      <c r="D1443" s="90" t="s">
        <v>529</v>
      </c>
      <c r="E1443" s="139">
        <v>41426</v>
      </c>
      <c r="F1443" s="140"/>
      <c r="AI1443"/>
      <c r="AJ1443"/>
      <c r="AO1443"/>
      <c r="AP1443"/>
      <c r="AS1443"/>
    </row>
    <row r="1444" spans="3:45" s="90" customFormat="1">
      <c r="C1444" s="90" t="s">
        <v>2726</v>
      </c>
      <c r="D1444" s="90" t="s">
        <v>529</v>
      </c>
      <c r="E1444" s="139">
        <v>41426</v>
      </c>
      <c r="F1444" s="140"/>
      <c r="AI1444"/>
      <c r="AJ1444"/>
      <c r="AO1444"/>
      <c r="AP1444"/>
      <c r="AS1444"/>
    </row>
    <row r="1445" spans="3:45" s="90" customFormat="1">
      <c r="C1445" s="90" t="s">
        <v>1740</v>
      </c>
      <c r="D1445" s="90" t="s">
        <v>529</v>
      </c>
      <c r="E1445" s="139">
        <v>41426</v>
      </c>
      <c r="F1445" s="140"/>
      <c r="AI1445"/>
      <c r="AJ1445"/>
      <c r="AO1445"/>
      <c r="AP1445"/>
      <c r="AS1445"/>
    </row>
    <row r="1446" spans="3:45" s="90" customFormat="1">
      <c r="C1446" s="90" t="s">
        <v>2502</v>
      </c>
      <c r="D1446" s="90" t="s">
        <v>529</v>
      </c>
      <c r="E1446" s="139">
        <v>41426</v>
      </c>
      <c r="F1446" s="140"/>
      <c r="AI1446"/>
      <c r="AJ1446"/>
      <c r="AO1446"/>
      <c r="AP1446"/>
      <c r="AS1446"/>
    </row>
    <row r="1447" spans="3:45" s="90" customFormat="1">
      <c r="C1447" s="90" t="s">
        <v>1796</v>
      </c>
      <c r="D1447" s="90" t="s">
        <v>529</v>
      </c>
      <c r="E1447" s="139">
        <v>41426</v>
      </c>
      <c r="F1447" s="140"/>
      <c r="AI1447"/>
      <c r="AJ1447"/>
      <c r="AO1447"/>
      <c r="AP1447"/>
      <c r="AS1447"/>
    </row>
    <row r="1448" spans="3:45" s="90" customFormat="1">
      <c r="C1448" s="90" t="s">
        <v>1808</v>
      </c>
      <c r="D1448" s="90" t="s">
        <v>529</v>
      </c>
      <c r="E1448"/>
      <c r="F1448" s="140"/>
      <c r="AI1448"/>
      <c r="AJ1448"/>
      <c r="AO1448"/>
      <c r="AP1448"/>
      <c r="AS1448"/>
    </row>
    <row r="1449" spans="3:45" s="90" customFormat="1">
      <c r="C1449" s="90" t="s">
        <v>1819</v>
      </c>
      <c r="D1449" s="90" t="s">
        <v>529</v>
      </c>
      <c r="E1449"/>
      <c r="F1449" s="140"/>
      <c r="AI1449"/>
      <c r="AJ1449"/>
      <c r="AO1449"/>
      <c r="AP1449"/>
      <c r="AS1449"/>
    </row>
    <row r="1450" spans="3:45" s="90" customFormat="1">
      <c r="C1450" s="90" t="s">
        <v>1820</v>
      </c>
      <c r="D1450" s="90" t="s">
        <v>529</v>
      </c>
      <c r="E1450"/>
      <c r="F1450" s="140"/>
      <c r="AI1450"/>
      <c r="AJ1450"/>
      <c r="AO1450"/>
      <c r="AP1450"/>
      <c r="AS1450"/>
    </row>
    <row r="1451" spans="3:45" s="90" customFormat="1">
      <c r="C1451" s="90" t="s">
        <v>1823</v>
      </c>
      <c r="D1451" s="90" t="s">
        <v>529</v>
      </c>
      <c r="E1451" s="139">
        <v>41426</v>
      </c>
      <c r="F1451" s="140"/>
      <c r="AI1451"/>
      <c r="AJ1451"/>
      <c r="AO1451"/>
      <c r="AP1451"/>
      <c r="AS1451"/>
    </row>
    <row r="1452" spans="3:45" s="90" customFormat="1">
      <c r="C1452" s="90" t="s">
        <v>1830</v>
      </c>
      <c r="D1452" s="90" t="s">
        <v>529</v>
      </c>
      <c r="E1452" s="139">
        <v>41426</v>
      </c>
      <c r="F1452" s="140"/>
      <c r="AI1452"/>
      <c r="AJ1452"/>
      <c r="AO1452"/>
      <c r="AP1452"/>
      <c r="AS1452"/>
    </row>
    <row r="1453" spans="3:45" s="90" customFormat="1">
      <c r="C1453" s="90" t="s">
        <v>2031</v>
      </c>
      <c r="D1453" s="90" t="s">
        <v>529</v>
      </c>
      <c r="E1453" s="155">
        <v>41426</v>
      </c>
      <c r="F1453" s="140"/>
      <c r="AI1453"/>
      <c r="AJ1453"/>
      <c r="AO1453"/>
      <c r="AP1453"/>
      <c r="AS1453"/>
    </row>
    <row r="1454" spans="3:45" s="90" customFormat="1">
      <c r="C1454" s="90" t="s">
        <v>1837</v>
      </c>
      <c r="D1454" s="90" t="s">
        <v>529</v>
      </c>
      <c r="E1454" s="139">
        <v>41426</v>
      </c>
      <c r="F1454" s="140"/>
      <c r="AI1454"/>
      <c r="AJ1454"/>
      <c r="AO1454"/>
      <c r="AP1454"/>
      <c r="AS1454"/>
    </row>
    <row r="1455" spans="3:45" s="90" customFormat="1">
      <c r="C1455" s="90" t="s">
        <v>1838</v>
      </c>
      <c r="D1455" s="90" t="s">
        <v>529</v>
      </c>
      <c r="E1455" s="139">
        <v>41426</v>
      </c>
      <c r="F1455" s="140"/>
      <c r="AI1455"/>
      <c r="AJ1455"/>
      <c r="AO1455"/>
      <c r="AP1455"/>
      <c r="AS1455"/>
    </row>
    <row r="1456" spans="3:45" s="90" customFormat="1">
      <c r="C1456" s="90" t="s">
        <v>1893</v>
      </c>
      <c r="D1456" s="90" t="s">
        <v>529</v>
      </c>
      <c r="E1456" s="139">
        <v>41426</v>
      </c>
      <c r="F1456" s="140"/>
      <c r="AI1456"/>
      <c r="AJ1456"/>
      <c r="AO1456"/>
      <c r="AP1456"/>
      <c r="AS1456"/>
    </row>
    <row r="1457" spans="3:45" s="90" customFormat="1">
      <c r="C1457" s="90" t="s">
        <v>1920</v>
      </c>
      <c r="D1457" s="90" t="s">
        <v>529</v>
      </c>
      <c r="E1457" s="155">
        <v>41426</v>
      </c>
      <c r="F1457" s="140"/>
      <c r="AI1457"/>
      <c r="AJ1457"/>
      <c r="AO1457"/>
      <c r="AP1457"/>
      <c r="AS1457"/>
    </row>
    <row r="1458" spans="3:45" s="90" customFormat="1">
      <c r="C1458" s="90" t="s">
        <v>1977</v>
      </c>
      <c r="D1458" s="90" t="s">
        <v>529</v>
      </c>
      <c r="E1458"/>
      <c r="F1458" s="140"/>
      <c r="AI1458"/>
      <c r="AJ1458"/>
      <c r="AO1458"/>
      <c r="AP1458"/>
      <c r="AS1458"/>
    </row>
    <row r="1459" spans="3:45" s="90" customFormat="1">
      <c r="C1459" s="90" t="s">
        <v>1989</v>
      </c>
      <c r="D1459" s="90" t="s">
        <v>529</v>
      </c>
      <c r="E1459" s="139">
        <v>41426</v>
      </c>
      <c r="F1459" s="140"/>
      <c r="AI1459"/>
      <c r="AJ1459"/>
      <c r="AO1459"/>
      <c r="AP1459"/>
      <c r="AS1459"/>
    </row>
    <row r="1460" spans="3:45" s="90" customFormat="1">
      <c r="C1460" s="90" t="s">
        <v>2006</v>
      </c>
      <c r="D1460" s="90" t="s">
        <v>529</v>
      </c>
      <c r="E1460" s="139">
        <v>41426</v>
      </c>
      <c r="F1460" s="140"/>
      <c r="AI1460"/>
      <c r="AJ1460"/>
      <c r="AO1460"/>
      <c r="AP1460"/>
      <c r="AS1460"/>
    </row>
    <row r="1461" spans="3:45" s="90" customFormat="1">
      <c r="C1461" s="90" t="s">
        <v>2854</v>
      </c>
      <c r="D1461" s="90" t="s">
        <v>2097</v>
      </c>
      <c r="E1461"/>
      <c r="F1461" s="140"/>
      <c r="AI1461"/>
      <c r="AJ1461"/>
      <c r="AO1461"/>
      <c r="AP1461"/>
      <c r="AS1461"/>
    </row>
    <row r="1462" spans="3:45" s="90" customFormat="1">
      <c r="C1462" s="90" t="s">
        <v>3312</v>
      </c>
      <c r="D1462" s="90" t="s">
        <v>2097</v>
      </c>
      <c r="E1462"/>
      <c r="F1462" s="140"/>
      <c r="AI1462"/>
      <c r="AJ1462"/>
      <c r="AO1462"/>
      <c r="AP1462"/>
      <c r="AS1462"/>
    </row>
    <row r="1463" spans="3:45" s="90" customFormat="1">
      <c r="C1463" s="90" t="s">
        <v>2113</v>
      </c>
      <c r="D1463" s="90" t="s">
        <v>2097</v>
      </c>
      <c r="E1463"/>
      <c r="F1463" s="140"/>
      <c r="AI1463"/>
      <c r="AJ1463"/>
      <c r="AO1463"/>
      <c r="AP1463"/>
      <c r="AS1463"/>
    </row>
    <row r="1464" spans="3:45" s="90" customFormat="1">
      <c r="C1464" s="90" t="s">
        <v>3343</v>
      </c>
      <c r="D1464" s="90" t="s">
        <v>2097</v>
      </c>
      <c r="E1464" s="155">
        <v>41511.863634259258</v>
      </c>
      <c r="F1464" s="140"/>
      <c r="AI1464"/>
      <c r="AJ1464"/>
      <c r="AO1464"/>
      <c r="AP1464"/>
      <c r="AS1464"/>
    </row>
    <row r="1465" spans="3:45" s="90" customFormat="1">
      <c r="C1465" s="90" t="s">
        <v>2477</v>
      </c>
      <c r="D1465" s="90" t="s">
        <v>2097</v>
      </c>
      <c r="E1465" s="139">
        <v>41426</v>
      </c>
      <c r="F1465" s="140"/>
      <c r="AI1465"/>
      <c r="AJ1465"/>
      <c r="AO1465"/>
      <c r="AP1465"/>
      <c r="AS1465"/>
    </row>
    <row r="1466" spans="3:45" s="90" customFormat="1">
      <c r="C1466" s="90" t="s">
        <v>3318</v>
      </c>
      <c r="D1466" s="90" t="s">
        <v>2097</v>
      </c>
      <c r="E1466"/>
      <c r="F1466" s="140"/>
      <c r="AI1466"/>
      <c r="AJ1466"/>
      <c r="AO1466"/>
      <c r="AP1466"/>
      <c r="AS1466"/>
    </row>
    <row r="1467" spans="3:45" s="90" customFormat="1">
      <c r="C1467" s="90" t="s">
        <v>2940</v>
      </c>
      <c r="D1467" s="90" t="s">
        <v>2097</v>
      </c>
      <c r="E1467" s="139">
        <v>41426</v>
      </c>
      <c r="F1467" s="140"/>
      <c r="AI1467"/>
      <c r="AJ1467"/>
      <c r="AO1467"/>
      <c r="AP1467"/>
      <c r="AS1467"/>
    </row>
    <row r="1468" spans="3:45" s="90" customFormat="1">
      <c r="C1468" s="90" t="s">
        <v>2941</v>
      </c>
      <c r="D1468" s="90" t="s">
        <v>2097</v>
      </c>
      <c r="E1468" s="139">
        <v>41426</v>
      </c>
      <c r="F1468" s="140"/>
      <c r="AI1468"/>
      <c r="AJ1468"/>
      <c r="AO1468"/>
      <c r="AP1468"/>
      <c r="AS1468"/>
    </row>
    <row r="1469" spans="3:45" s="90" customFormat="1">
      <c r="C1469" s="90" t="s">
        <v>2787</v>
      </c>
      <c r="D1469" s="90" t="s">
        <v>2097</v>
      </c>
      <c r="E1469" s="155">
        <v>41426</v>
      </c>
      <c r="F1469" s="140"/>
      <c r="AI1469"/>
      <c r="AJ1469"/>
      <c r="AO1469"/>
      <c r="AP1469"/>
      <c r="AS1469"/>
    </row>
    <row r="1470" spans="3:45" s="90" customFormat="1">
      <c r="C1470" s="90" t="s">
        <v>5690</v>
      </c>
      <c r="D1470" s="90" t="s">
        <v>2097</v>
      </c>
      <c r="E1470"/>
      <c r="F1470" s="140"/>
      <c r="AI1470"/>
      <c r="AJ1470"/>
      <c r="AO1470"/>
      <c r="AP1470"/>
      <c r="AS1470"/>
    </row>
    <row r="1471" spans="3:45" s="90" customFormat="1">
      <c r="C1471" s="90" t="s">
        <v>2849</v>
      </c>
      <c r="D1471" s="90" t="s">
        <v>2097</v>
      </c>
      <c r="E1471" s="139">
        <v>41426</v>
      </c>
      <c r="F1471" s="140"/>
      <c r="AI1471"/>
      <c r="AJ1471"/>
      <c r="AO1471"/>
      <c r="AP1471"/>
      <c r="AS1471"/>
    </row>
    <row r="1472" spans="3:45">
      <c r="C1472" s="90" t="s">
        <v>3504</v>
      </c>
      <c r="D1472" s="90" t="s">
        <v>2097</v>
      </c>
      <c r="E1472" s="155">
        <v>41570.210497685184</v>
      </c>
      <c r="X1472" s="90"/>
      <c r="Y1472" s="90"/>
      <c r="AD1472" s="90"/>
    </row>
    <row r="1473" spans="3:30">
      <c r="C1473" s="90" t="s">
        <v>2843</v>
      </c>
      <c r="D1473" s="90" t="s">
        <v>2097</v>
      </c>
      <c r="X1473" s="90"/>
      <c r="Y1473" s="90"/>
      <c r="AD1473" s="90"/>
    </row>
    <row r="1474" spans="3:30">
      <c r="C1474" s="90" t="s">
        <v>3180</v>
      </c>
      <c r="D1474" s="90" t="s">
        <v>2097</v>
      </c>
      <c r="X1474" s="90"/>
      <c r="Y1474" s="90"/>
      <c r="AD1474" s="90"/>
    </row>
    <row r="1475" spans="3:30">
      <c r="C1475" s="90" t="s">
        <v>3386</v>
      </c>
      <c r="D1475" s="90" t="s">
        <v>2097</v>
      </c>
      <c r="E1475" s="139">
        <v>41548.899641203701</v>
      </c>
      <c r="X1475" s="90"/>
      <c r="Y1475" s="90"/>
      <c r="AD1475" s="90"/>
    </row>
    <row r="1476" spans="3:30">
      <c r="C1476" s="90" t="s">
        <v>3246</v>
      </c>
      <c r="D1476" s="90" t="s">
        <v>2097</v>
      </c>
      <c r="X1476" s="90"/>
      <c r="Y1476" s="90"/>
      <c r="AD1476" s="90"/>
    </row>
    <row r="1477" spans="3:30">
      <c r="C1477" s="90" t="s">
        <v>3508</v>
      </c>
      <c r="D1477" s="90" t="s">
        <v>2097</v>
      </c>
      <c r="E1477" s="155">
        <v>41570.2106712963</v>
      </c>
      <c r="X1477" s="90"/>
      <c r="Y1477" s="90"/>
      <c r="AD1477" s="90"/>
    </row>
    <row r="1478" spans="3:30">
      <c r="C1478" s="90" t="s">
        <v>2942</v>
      </c>
      <c r="D1478" s="90" t="s">
        <v>2097</v>
      </c>
      <c r="E1478" s="139">
        <v>41426</v>
      </c>
      <c r="X1478" s="90"/>
      <c r="Y1478" s="90"/>
      <c r="AD1478" s="90"/>
    </row>
    <row r="1479" spans="3:30">
      <c r="C1479" s="90" t="s">
        <v>2786</v>
      </c>
      <c r="D1479" s="90" t="s">
        <v>2097</v>
      </c>
      <c r="E1479" s="139">
        <v>41426</v>
      </c>
      <c r="X1479" s="90"/>
      <c r="Y1479" s="90"/>
      <c r="AD1479" s="90"/>
    </row>
    <row r="1480" spans="3:30">
      <c r="C1480" s="90" t="s">
        <v>3361</v>
      </c>
      <c r="D1480" s="90" t="s">
        <v>2097</v>
      </c>
      <c r="E1480" s="155">
        <v>41511.871238425927</v>
      </c>
      <c r="X1480" s="90"/>
      <c r="Y1480" s="90"/>
      <c r="AD1480" s="90"/>
    </row>
    <row r="1481" spans="3:30">
      <c r="C1481" s="90" t="s">
        <v>2715</v>
      </c>
      <c r="D1481" s="90" t="s">
        <v>2097</v>
      </c>
      <c r="E1481" s="139">
        <v>41426</v>
      </c>
      <c r="X1481" s="90"/>
      <c r="Y1481" s="90"/>
      <c r="AD1481" s="90"/>
    </row>
    <row r="1482" spans="3:30">
      <c r="C1482" s="90" t="s">
        <v>5695</v>
      </c>
      <c r="D1482" s="90" t="s">
        <v>2097</v>
      </c>
      <c r="X1482" s="90"/>
      <c r="Y1482" s="90"/>
      <c r="AD1482" s="90"/>
    </row>
    <row r="1483" spans="3:30">
      <c r="C1483" s="90" t="s">
        <v>3530</v>
      </c>
      <c r="D1483" s="90" t="s">
        <v>2097</v>
      </c>
      <c r="E1483" s="155">
        <v>41570.210740740738</v>
      </c>
      <c r="X1483" s="90"/>
      <c r="Y1483" s="90"/>
      <c r="AD1483" s="90"/>
    </row>
    <row r="1484" spans="3:30">
      <c r="C1484" s="90" t="s">
        <v>3191</v>
      </c>
      <c r="D1484" s="90" t="s">
        <v>2097</v>
      </c>
      <c r="X1484" s="90"/>
      <c r="Y1484" s="90"/>
      <c r="AD1484" s="90"/>
    </row>
    <row r="1485" spans="3:30">
      <c r="C1485" s="90" t="s">
        <v>3190</v>
      </c>
      <c r="D1485" s="90" t="s">
        <v>2097</v>
      </c>
      <c r="X1485" s="90"/>
      <c r="Y1485" s="90"/>
      <c r="AD1485" s="90"/>
    </row>
    <row r="1486" spans="3:30">
      <c r="C1486" s="90" t="s">
        <v>2779</v>
      </c>
      <c r="D1486" s="90" t="s">
        <v>2097</v>
      </c>
      <c r="E1486" s="155">
        <v>41426</v>
      </c>
      <c r="X1486" s="90"/>
      <c r="Y1486" s="90"/>
      <c r="AD1486" s="90"/>
    </row>
    <row r="1487" spans="3:30">
      <c r="C1487" s="90" t="s">
        <v>2880</v>
      </c>
      <c r="D1487" s="90" t="s">
        <v>2097</v>
      </c>
      <c r="E1487" s="139">
        <v>41426</v>
      </c>
      <c r="X1487" s="90"/>
      <c r="Y1487" s="90"/>
      <c r="AD1487" s="90"/>
    </row>
    <row r="1488" spans="3:30">
      <c r="C1488" s="90" t="s">
        <v>3512</v>
      </c>
      <c r="D1488" s="90" t="s">
        <v>2097</v>
      </c>
      <c r="E1488" s="155">
        <v>41570.210787037038</v>
      </c>
      <c r="X1488" s="90"/>
      <c r="Y1488" s="90"/>
      <c r="AD1488" s="90"/>
    </row>
    <row r="1489" spans="3:30">
      <c r="C1489" s="90" t="s">
        <v>2487</v>
      </c>
      <c r="D1489" s="90" t="s">
        <v>2097</v>
      </c>
      <c r="E1489" s="139">
        <v>41426</v>
      </c>
      <c r="X1489" s="90"/>
      <c r="Y1489" s="90"/>
      <c r="AD1489" s="90"/>
    </row>
    <row r="1490" spans="3:30">
      <c r="C1490" s="90" t="s">
        <v>2140</v>
      </c>
      <c r="D1490" s="90" t="s">
        <v>2097</v>
      </c>
      <c r="E1490" s="139">
        <v>41426</v>
      </c>
      <c r="X1490" s="90"/>
      <c r="Y1490" s="90"/>
      <c r="AD1490" s="90"/>
    </row>
    <row r="1491" spans="3:30">
      <c r="C1491" s="90" t="s">
        <v>3326</v>
      </c>
      <c r="D1491" s="90" t="s">
        <v>2097</v>
      </c>
      <c r="X1491" s="90"/>
      <c r="Y1491" s="90"/>
      <c r="AD1491" s="90"/>
    </row>
    <row r="1492" spans="3:30">
      <c r="C1492" s="90" t="s">
        <v>5692</v>
      </c>
      <c r="D1492" s="90" t="s">
        <v>2097</v>
      </c>
      <c r="X1492" s="90"/>
      <c r="Y1492" s="90"/>
      <c r="AD1492" s="90"/>
    </row>
    <row r="1493" spans="3:30">
      <c r="C1493" s="90" t="s">
        <v>5684</v>
      </c>
      <c r="D1493" s="90" t="s">
        <v>2097</v>
      </c>
      <c r="X1493" s="90"/>
      <c r="Y1493" s="90"/>
      <c r="AD1493" s="90"/>
    </row>
    <row r="1494" spans="3:30">
      <c r="C1494" s="90" t="s">
        <v>2943</v>
      </c>
      <c r="D1494" s="90" t="s">
        <v>2097</v>
      </c>
      <c r="E1494" s="139">
        <v>41426</v>
      </c>
      <c r="X1494" s="90"/>
      <c r="Y1494" s="90"/>
      <c r="AD1494" s="90"/>
    </row>
    <row r="1495" spans="3:30">
      <c r="C1495" s="90" t="s">
        <v>3313</v>
      </c>
      <c r="D1495" s="90" t="s">
        <v>2097</v>
      </c>
      <c r="X1495" s="90"/>
      <c r="Y1495" s="90"/>
      <c r="AD1495" s="90"/>
    </row>
    <row r="1496" spans="3:30">
      <c r="C1496" s="90" t="s">
        <v>2764</v>
      </c>
      <c r="D1496" s="90" t="s">
        <v>2097</v>
      </c>
      <c r="E1496" s="139">
        <v>41426</v>
      </c>
      <c r="X1496" s="90"/>
      <c r="Y1496" s="90"/>
      <c r="AD1496" s="90"/>
    </row>
    <row r="1497" spans="3:30">
      <c r="C1497" s="90" t="s">
        <v>3396</v>
      </c>
      <c r="D1497" s="90" t="s">
        <v>2097</v>
      </c>
      <c r="E1497" s="155">
        <v>41548.902696759258</v>
      </c>
      <c r="X1497" s="90"/>
      <c r="Y1497" s="90"/>
      <c r="AD1497" s="90"/>
    </row>
    <row r="1498" spans="3:30">
      <c r="C1498" s="90" t="s">
        <v>3529</v>
      </c>
      <c r="D1498" s="90" t="s">
        <v>2097</v>
      </c>
      <c r="E1498" s="155">
        <v>41570.211793981478</v>
      </c>
      <c r="X1498" s="90"/>
      <c r="Y1498" s="90"/>
      <c r="AD1498" s="90"/>
    </row>
    <row r="1499" spans="3:30">
      <c r="C1499" s="90" t="s">
        <v>3141</v>
      </c>
      <c r="D1499" s="90" t="s">
        <v>2097</v>
      </c>
      <c r="E1499" s="155">
        <v>41507.752812500003</v>
      </c>
      <c r="X1499" s="90"/>
      <c r="Y1499" s="90"/>
      <c r="AD1499" s="90"/>
    </row>
    <row r="1500" spans="3:30">
      <c r="C1500" s="90" t="s">
        <v>3497</v>
      </c>
      <c r="D1500" s="90" t="s">
        <v>2097</v>
      </c>
      <c r="E1500" s="155">
        <v>41570.211828703701</v>
      </c>
      <c r="X1500" s="90"/>
      <c r="Y1500" s="90"/>
      <c r="AD1500" s="90"/>
    </row>
    <row r="1501" spans="3:30">
      <c r="C1501" s="90" t="s">
        <v>2879</v>
      </c>
      <c r="D1501" s="90" t="s">
        <v>2097</v>
      </c>
      <c r="E1501" s="139">
        <v>41426</v>
      </c>
      <c r="X1501" s="90"/>
      <c r="Y1501" s="90"/>
      <c r="AD1501" s="90"/>
    </row>
    <row r="1502" spans="3:30">
      <c r="C1502" s="90" t="s">
        <v>3192</v>
      </c>
      <c r="D1502" s="90" t="s">
        <v>2097</v>
      </c>
      <c r="X1502" s="90"/>
      <c r="Y1502" s="90"/>
      <c r="AD1502" s="90"/>
    </row>
    <row r="1503" spans="3:30">
      <c r="C1503" s="90" t="s">
        <v>2901</v>
      </c>
      <c r="D1503" s="90" t="s">
        <v>2097</v>
      </c>
      <c r="E1503" s="139">
        <v>41426</v>
      </c>
      <c r="X1503" s="90"/>
      <c r="Y1503" s="90"/>
      <c r="AD1503" s="90"/>
    </row>
    <row r="1504" spans="3:30">
      <c r="C1504" s="90" t="s">
        <v>3193</v>
      </c>
      <c r="D1504" s="90" t="s">
        <v>2097</v>
      </c>
      <c r="X1504" s="90"/>
      <c r="Y1504" s="90"/>
      <c r="AD1504" s="90"/>
    </row>
    <row r="1505" spans="3:25">
      <c r="C1505" s="90" t="s">
        <v>2783</v>
      </c>
      <c r="D1505" s="90" t="s">
        <v>2097</v>
      </c>
      <c r="E1505" s="139">
        <v>41426</v>
      </c>
      <c r="X1505" s="90"/>
      <c r="Y1505" s="90"/>
    </row>
    <row r="1506" spans="3:25">
      <c r="C1506" s="90" t="s">
        <v>2116</v>
      </c>
      <c r="D1506" s="90" t="s">
        <v>2097</v>
      </c>
      <c r="E1506" s="139">
        <v>41426</v>
      </c>
      <c r="X1506" s="90"/>
      <c r="Y1506" s="90"/>
    </row>
    <row r="1507" spans="3:25">
      <c r="C1507" s="90" t="s">
        <v>2486</v>
      </c>
      <c r="D1507" s="90" t="s">
        <v>2097</v>
      </c>
      <c r="E1507" s="139">
        <v>41426</v>
      </c>
      <c r="X1507" s="90"/>
      <c r="Y1507" s="90"/>
    </row>
    <row r="1508" spans="3:25">
      <c r="C1508" s="90" t="s">
        <v>5694</v>
      </c>
      <c r="D1508" s="90" t="s">
        <v>2097</v>
      </c>
      <c r="X1508" s="90"/>
      <c r="Y1508" s="90"/>
    </row>
    <row r="1509" spans="3:25">
      <c r="C1509" s="90" t="s">
        <v>2114</v>
      </c>
      <c r="D1509" s="90" t="s">
        <v>2097</v>
      </c>
      <c r="E1509" s="139">
        <v>41426</v>
      </c>
      <c r="X1509" s="90"/>
      <c r="Y1509" s="90"/>
    </row>
    <row r="1510" spans="3:25">
      <c r="C1510" s="90" t="s">
        <v>2495</v>
      </c>
      <c r="D1510" s="90" t="s">
        <v>2097</v>
      </c>
      <c r="X1510" s="90"/>
      <c r="Y1510" s="90"/>
    </row>
    <row r="1511" spans="3:25">
      <c r="C1511" s="90" t="s">
        <v>3491</v>
      </c>
      <c r="D1511" s="90" t="s">
        <v>2097</v>
      </c>
      <c r="E1511" s="155">
        <v>41570.209618055553</v>
      </c>
      <c r="X1511" s="90"/>
      <c r="Y1511" s="90"/>
    </row>
    <row r="1512" spans="3:25">
      <c r="C1512" s="90" t="s">
        <v>3511</v>
      </c>
      <c r="D1512" s="90" t="s">
        <v>2097</v>
      </c>
      <c r="E1512" s="155">
        <v>41570.212060185186</v>
      </c>
      <c r="X1512" s="90"/>
      <c r="Y1512" s="90"/>
    </row>
    <row r="1513" spans="3:25">
      <c r="C1513" s="90" t="s">
        <v>2781</v>
      </c>
      <c r="D1513" s="90" t="s">
        <v>2097</v>
      </c>
      <c r="X1513" s="90"/>
      <c r="Y1513" s="90"/>
    </row>
    <row r="1514" spans="3:25">
      <c r="C1514" s="90" t="s">
        <v>3317</v>
      </c>
      <c r="D1514" s="90" t="s">
        <v>2097</v>
      </c>
      <c r="X1514" s="90"/>
      <c r="Y1514" s="90"/>
    </row>
    <row r="1515" spans="3:25">
      <c r="C1515" s="90" t="s">
        <v>2866</v>
      </c>
      <c r="D1515" s="90" t="s">
        <v>2097</v>
      </c>
      <c r="E1515" s="139">
        <v>41426</v>
      </c>
      <c r="X1515" s="90"/>
      <c r="Y1515" s="90"/>
    </row>
    <row r="1516" spans="3:25">
      <c r="C1516" s="90" t="s">
        <v>2199</v>
      </c>
      <c r="D1516" s="90" t="s">
        <v>2097</v>
      </c>
      <c r="E1516" s="139">
        <v>41426</v>
      </c>
      <c r="X1516" s="90"/>
      <c r="Y1516" s="90"/>
    </row>
    <row r="1517" spans="3:25">
      <c r="C1517" s="90" t="s">
        <v>5696</v>
      </c>
      <c r="D1517" s="90" t="s">
        <v>2097</v>
      </c>
      <c r="X1517" s="90"/>
      <c r="Y1517" s="90"/>
    </row>
    <row r="1518" spans="3:25">
      <c r="C1518" s="90" t="s">
        <v>2861</v>
      </c>
      <c r="D1518" s="90" t="s">
        <v>2097</v>
      </c>
      <c r="X1518" s="90"/>
      <c r="Y1518" s="90"/>
    </row>
    <row r="1519" spans="3:25">
      <c r="C1519" s="90" t="s">
        <v>3179</v>
      </c>
      <c r="D1519" s="90" t="s">
        <v>2097</v>
      </c>
      <c r="X1519" s="90"/>
      <c r="Y1519" s="90"/>
    </row>
    <row r="1520" spans="3:25">
      <c r="C1520" s="90" t="s">
        <v>3492</v>
      </c>
      <c r="D1520" s="90" t="s">
        <v>2097</v>
      </c>
      <c r="E1520" s="155">
        <v>41570.213321759256</v>
      </c>
      <c r="X1520" s="90"/>
      <c r="Y1520" s="90"/>
    </row>
    <row r="1521" spans="3:25">
      <c r="C1521" s="90" t="s">
        <v>5691</v>
      </c>
      <c r="D1521" s="90" t="s">
        <v>2097</v>
      </c>
      <c r="X1521" s="90"/>
      <c r="Y1521" s="90"/>
    </row>
    <row r="1522" spans="3:25">
      <c r="C1522" s="90" t="s">
        <v>3311</v>
      </c>
      <c r="D1522" s="90" t="s">
        <v>2097</v>
      </c>
    </row>
    <row r="1523" spans="3:25">
      <c r="C1523" s="90" t="s">
        <v>3262</v>
      </c>
      <c r="D1523" s="90" t="s">
        <v>2097</v>
      </c>
    </row>
    <row r="1524" spans="3:25">
      <c r="C1524" s="90" t="s">
        <v>3531</v>
      </c>
      <c r="D1524" s="90" t="s">
        <v>2097</v>
      </c>
      <c r="E1524" s="155">
        <v>41570.213402777779</v>
      </c>
    </row>
    <row r="1525" spans="3:25">
      <c r="C1525" s="90" t="s">
        <v>2853</v>
      </c>
      <c r="D1525" s="90" t="s">
        <v>2097</v>
      </c>
    </row>
    <row r="1526" spans="3:25">
      <c r="C1526" s="90" t="s">
        <v>2785</v>
      </c>
      <c r="D1526" s="90" t="s">
        <v>2097</v>
      </c>
      <c r="E1526" s="139">
        <v>41426</v>
      </c>
    </row>
    <row r="1527" spans="3:25">
      <c r="C1527" s="90" t="s">
        <v>2462</v>
      </c>
      <c r="D1527" s="90" t="s">
        <v>2097</v>
      </c>
      <c r="E1527" s="139">
        <v>41426</v>
      </c>
    </row>
    <row r="1528" spans="3:25">
      <c r="C1528" s="90" t="s">
        <v>2748</v>
      </c>
      <c r="D1528" s="90" t="s">
        <v>2097</v>
      </c>
      <c r="E1528" s="139">
        <v>41426</v>
      </c>
    </row>
    <row r="1529" spans="3:25">
      <c r="C1529" s="90" t="s">
        <v>2115</v>
      </c>
      <c r="D1529" s="90" t="s">
        <v>2097</v>
      </c>
      <c r="E1529" s="139">
        <v>41426</v>
      </c>
    </row>
    <row r="1530" spans="3:25">
      <c r="C1530" s="90" t="s">
        <v>2463</v>
      </c>
      <c r="D1530" s="90" t="s">
        <v>2097</v>
      </c>
    </row>
    <row r="1531" spans="3:25">
      <c r="C1531" s="90" t="s">
        <v>2924</v>
      </c>
      <c r="D1531" s="90" t="s">
        <v>2097</v>
      </c>
      <c r="E1531" s="139">
        <v>41426</v>
      </c>
    </row>
    <row r="1532" spans="3:25">
      <c r="C1532" s="90" t="s">
        <v>2464</v>
      </c>
      <c r="D1532" s="90" t="s">
        <v>2097</v>
      </c>
      <c r="E1532" s="139">
        <v>41426</v>
      </c>
    </row>
    <row r="1533" spans="3:25">
      <c r="C1533" s="90" t="s">
        <v>2485</v>
      </c>
      <c r="D1533" s="90" t="s">
        <v>2097</v>
      </c>
      <c r="E1533" s="139">
        <v>41426</v>
      </c>
    </row>
    <row r="1534" spans="3:25">
      <c r="C1534" s="90" t="s">
        <v>3325</v>
      </c>
      <c r="D1534" s="90" t="s">
        <v>2097</v>
      </c>
    </row>
    <row r="1535" spans="3:25">
      <c r="C1535" s="90" t="s">
        <v>2204</v>
      </c>
      <c r="D1535" s="90" t="s">
        <v>2095</v>
      </c>
    </row>
    <row r="1536" spans="3:25">
      <c r="C1536" s="90" t="s">
        <v>2205</v>
      </c>
      <c r="D1536" s="90" t="s">
        <v>2095</v>
      </c>
    </row>
    <row r="1537" spans="3:5">
      <c r="C1537" s="90" t="s">
        <v>2206</v>
      </c>
      <c r="D1537" s="90" t="s">
        <v>2095</v>
      </c>
      <c r="E1537" s="139">
        <v>41426</v>
      </c>
    </row>
    <row r="1538" spans="3:5">
      <c r="C1538" s="90" t="s">
        <v>1519</v>
      </c>
      <c r="D1538" s="90" t="s">
        <v>2095</v>
      </c>
      <c r="E1538" s="139">
        <v>41426</v>
      </c>
    </row>
    <row r="1539" spans="3:5">
      <c r="C1539" s="90" t="s">
        <v>5563</v>
      </c>
      <c r="D1539" s="90" t="s">
        <v>2095</v>
      </c>
      <c r="E1539" s="155">
        <v>45120.344224537039</v>
      </c>
    </row>
    <row r="1540" spans="3:5">
      <c r="C1540" s="90" t="s">
        <v>1541</v>
      </c>
      <c r="D1540" s="90" t="s">
        <v>2095</v>
      </c>
      <c r="E1540" s="139">
        <v>41426</v>
      </c>
    </row>
    <row r="1541" spans="3:5">
      <c r="C1541" s="90" t="s">
        <v>2761</v>
      </c>
      <c r="D1541" s="90" t="s">
        <v>2095</v>
      </c>
      <c r="E1541" s="139">
        <v>41426</v>
      </c>
    </row>
    <row r="1542" spans="3:5">
      <c r="C1542" s="90" t="s">
        <v>2760</v>
      </c>
      <c r="D1542" s="90" t="s">
        <v>2095</v>
      </c>
      <c r="E1542" s="139">
        <v>41426</v>
      </c>
    </row>
    <row r="1543" spans="3:5">
      <c r="C1543" s="90" t="s">
        <v>1566</v>
      </c>
      <c r="D1543" s="90" t="s">
        <v>2095</v>
      </c>
    </row>
    <row r="1544" spans="3:5">
      <c r="C1544" s="90" t="s">
        <v>3503</v>
      </c>
      <c r="D1544" s="90" t="s">
        <v>2095</v>
      </c>
      <c r="E1544" s="155">
        <v>41570.210416666669</v>
      </c>
    </row>
    <row r="1545" spans="3:5">
      <c r="C1545" s="90" t="s">
        <v>2207</v>
      </c>
      <c r="D1545" s="90" t="s">
        <v>2095</v>
      </c>
    </row>
    <row r="1546" spans="3:5">
      <c r="C1546" s="90" t="s">
        <v>2208</v>
      </c>
      <c r="D1546" s="90" t="s">
        <v>2095</v>
      </c>
    </row>
    <row r="1547" spans="3:5">
      <c r="C1547" s="90" t="s">
        <v>2209</v>
      </c>
      <c r="D1547" s="90" t="s">
        <v>2095</v>
      </c>
    </row>
    <row r="1548" spans="3:5">
      <c r="C1548" s="90" t="s">
        <v>2210</v>
      </c>
      <c r="D1548" s="90" t="s">
        <v>2095</v>
      </c>
    </row>
    <row r="1549" spans="3:5">
      <c r="C1549" s="90" t="s">
        <v>2211</v>
      </c>
      <c r="D1549" s="90" t="s">
        <v>2095</v>
      </c>
      <c r="E1549" s="139">
        <v>41426</v>
      </c>
    </row>
    <row r="1550" spans="3:5">
      <c r="C1550" s="90" t="s">
        <v>2212</v>
      </c>
      <c r="D1550" s="90" t="s">
        <v>2095</v>
      </c>
      <c r="E1550" s="139">
        <v>41426</v>
      </c>
    </row>
    <row r="1551" spans="3:5">
      <c r="C1551" s="90" t="s">
        <v>2213</v>
      </c>
      <c r="D1551" s="90" t="s">
        <v>2095</v>
      </c>
      <c r="E1551" s="139">
        <v>41426</v>
      </c>
    </row>
    <row r="1552" spans="3:5">
      <c r="C1552" s="90" t="s">
        <v>2214</v>
      </c>
      <c r="D1552" s="90" t="s">
        <v>2095</v>
      </c>
    </row>
    <row r="1553" spans="3:5">
      <c r="C1553" s="90" t="s">
        <v>2215</v>
      </c>
      <c r="D1553" s="90" t="s">
        <v>2095</v>
      </c>
      <c r="E1553" s="139">
        <v>41426</v>
      </c>
    </row>
    <row r="1554" spans="3:5">
      <c r="C1554" s="90" t="s">
        <v>2216</v>
      </c>
      <c r="D1554" s="90" t="s">
        <v>2095</v>
      </c>
      <c r="E1554" s="139">
        <v>41426</v>
      </c>
    </row>
    <row r="1555" spans="3:5">
      <c r="C1555" s="90" t="s">
        <v>2217</v>
      </c>
      <c r="D1555" s="90" t="s">
        <v>2095</v>
      </c>
      <c r="E1555" s="139">
        <v>41426</v>
      </c>
    </row>
    <row r="1556" spans="3:5">
      <c r="C1556" s="90" t="s">
        <v>2218</v>
      </c>
      <c r="D1556" s="90" t="s">
        <v>2095</v>
      </c>
      <c r="E1556" s="139">
        <v>41426</v>
      </c>
    </row>
    <row r="1557" spans="3:5">
      <c r="C1557" s="90" t="s">
        <v>2219</v>
      </c>
      <c r="D1557" s="90" t="s">
        <v>2095</v>
      </c>
      <c r="E1557" s="139">
        <v>41426</v>
      </c>
    </row>
    <row r="1558" spans="3:5">
      <c r="C1558" s="90" t="s">
        <v>2220</v>
      </c>
      <c r="D1558" s="90" t="s">
        <v>2095</v>
      </c>
      <c r="E1558" s="139">
        <v>41426</v>
      </c>
    </row>
    <row r="1559" spans="3:5">
      <c r="C1559" s="90" t="s">
        <v>2221</v>
      </c>
      <c r="D1559" s="90" t="s">
        <v>2095</v>
      </c>
      <c r="E1559" s="139">
        <v>41426</v>
      </c>
    </row>
    <row r="1560" spans="3:5">
      <c r="C1560" s="90" t="s">
        <v>2222</v>
      </c>
      <c r="D1560" s="90" t="s">
        <v>2095</v>
      </c>
      <c r="E1560" s="139">
        <v>41426</v>
      </c>
    </row>
    <row r="1561" spans="3:5">
      <c r="C1561" s="90" t="s">
        <v>2223</v>
      </c>
      <c r="D1561" s="90" t="s">
        <v>2095</v>
      </c>
      <c r="E1561" s="139">
        <v>41426</v>
      </c>
    </row>
    <row r="1562" spans="3:5">
      <c r="C1562" s="90" t="s">
        <v>2224</v>
      </c>
      <c r="D1562" s="90" t="s">
        <v>2095</v>
      </c>
      <c r="E1562" s="155">
        <v>41426</v>
      </c>
    </row>
    <row r="1563" spans="3:5">
      <c r="C1563" s="90" t="s">
        <v>2225</v>
      </c>
      <c r="D1563" s="90" t="s">
        <v>2095</v>
      </c>
      <c r="E1563" s="139">
        <v>41426</v>
      </c>
    </row>
    <row r="1564" spans="3:5">
      <c r="C1564" s="90" t="s">
        <v>2226</v>
      </c>
      <c r="D1564" s="90" t="s">
        <v>2095</v>
      </c>
      <c r="E1564" s="139">
        <v>41426</v>
      </c>
    </row>
    <row r="1565" spans="3:5">
      <c r="C1565" s="90" t="s">
        <v>2227</v>
      </c>
      <c r="D1565" s="90" t="s">
        <v>2095</v>
      </c>
      <c r="E1565" s="139">
        <v>41426</v>
      </c>
    </row>
    <row r="1566" spans="3:5">
      <c r="C1566" s="90" t="s">
        <v>2228</v>
      </c>
      <c r="D1566" s="90" t="s">
        <v>2095</v>
      </c>
      <c r="E1566" s="139">
        <v>41426</v>
      </c>
    </row>
    <row r="1567" spans="3:5">
      <c r="C1567" s="90" t="s">
        <v>2229</v>
      </c>
      <c r="D1567" s="90" t="s">
        <v>2095</v>
      </c>
      <c r="E1567" s="155">
        <v>41426</v>
      </c>
    </row>
    <row r="1568" spans="3:5">
      <c r="C1568" s="90" t="s">
        <v>2230</v>
      </c>
      <c r="D1568" s="90" t="s">
        <v>2095</v>
      </c>
      <c r="E1568" s="139">
        <v>41426</v>
      </c>
    </row>
    <row r="1569" spans="3:5">
      <c r="C1569" s="90" t="s">
        <v>2231</v>
      </c>
      <c r="D1569" s="90" t="s">
        <v>2095</v>
      </c>
      <c r="E1569" s="139">
        <v>41426</v>
      </c>
    </row>
    <row r="1570" spans="3:5">
      <c r="C1570" s="90" t="s">
        <v>2232</v>
      </c>
      <c r="D1570" s="90" t="s">
        <v>2095</v>
      </c>
      <c r="E1570" s="139">
        <v>41426</v>
      </c>
    </row>
    <row r="1571" spans="3:5">
      <c r="C1571" s="90" t="s">
        <v>2233</v>
      </c>
      <c r="D1571" s="90" t="s">
        <v>2095</v>
      </c>
      <c r="E1571" s="139">
        <v>41426</v>
      </c>
    </row>
    <row r="1572" spans="3:5">
      <c r="C1572" s="90" t="s">
        <v>2234</v>
      </c>
      <c r="D1572" s="90" t="s">
        <v>2095</v>
      </c>
      <c r="E1572" s="139">
        <v>41426</v>
      </c>
    </row>
    <row r="1573" spans="3:5">
      <c r="C1573" s="90" t="s">
        <v>2235</v>
      </c>
      <c r="D1573" s="90" t="s">
        <v>2095</v>
      </c>
    </row>
    <row r="1574" spans="3:5">
      <c r="C1574" s="90" t="s">
        <v>2236</v>
      </c>
      <c r="D1574" s="90" t="s">
        <v>2095</v>
      </c>
      <c r="E1574" s="139">
        <v>41426</v>
      </c>
    </row>
    <row r="1575" spans="3:5">
      <c r="C1575" s="90" t="s">
        <v>2237</v>
      </c>
      <c r="D1575" s="90" t="s">
        <v>2095</v>
      </c>
      <c r="E1575" s="155">
        <v>41426</v>
      </c>
    </row>
    <row r="1576" spans="3:5">
      <c r="C1576" s="90" t="s">
        <v>2238</v>
      </c>
      <c r="D1576" s="90" t="s">
        <v>2095</v>
      </c>
      <c r="E1576" s="139">
        <v>41426</v>
      </c>
    </row>
    <row r="1577" spans="3:5">
      <c r="C1577" s="90" t="s">
        <v>2239</v>
      </c>
      <c r="D1577" s="90" t="s">
        <v>2095</v>
      </c>
      <c r="E1577" s="155">
        <v>41426</v>
      </c>
    </row>
    <row r="1578" spans="3:5">
      <c r="C1578" s="90" t="s">
        <v>2240</v>
      </c>
      <c r="D1578" s="90" t="s">
        <v>2095</v>
      </c>
      <c r="E1578" s="155">
        <v>41426</v>
      </c>
    </row>
    <row r="1579" spans="3:5">
      <c r="C1579" s="90" t="s">
        <v>2241</v>
      </c>
      <c r="D1579" s="90" t="s">
        <v>2095</v>
      </c>
      <c r="E1579" s="139">
        <v>41426</v>
      </c>
    </row>
    <row r="1580" spans="3:5">
      <c r="C1580" s="90" t="s">
        <v>2242</v>
      </c>
      <c r="D1580" s="90" t="s">
        <v>2095</v>
      </c>
      <c r="E1580" s="155">
        <v>41426</v>
      </c>
    </row>
    <row r="1581" spans="3:5">
      <c r="C1581" s="90" t="s">
        <v>2243</v>
      </c>
      <c r="D1581" s="90" t="s">
        <v>2095</v>
      </c>
      <c r="E1581" s="139">
        <v>41426</v>
      </c>
    </row>
    <row r="1582" spans="3:5">
      <c r="C1582" s="90" t="s">
        <v>2244</v>
      </c>
      <c r="D1582" s="90" t="s">
        <v>2095</v>
      </c>
      <c r="E1582" s="139">
        <v>41426</v>
      </c>
    </row>
    <row r="1583" spans="3:5">
      <c r="C1583" s="90" t="s">
        <v>2245</v>
      </c>
      <c r="D1583" s="90" t="s">
        <v>2095</v>
      </c>
      <c r="E1583" s="139">
        <v>41426</v>
      </c>
    </row>
    <row r="1584" spans="3:5">
      <c r="C1584" s="90" t="s">
        <v>2246</v>
      </c>
      <c r="D1584" s="90" t="s">
        <v>2095</v>
      </c>
      <c r="E1584" s="139">
        <v>41426</v>
      </c>
    </row>
    <row r="1585" spans="3:5">
      <c r="C1585" s="90" t="s">
        <v>2247</v>
      </c>
      <c r="D1585" s="90" t="s">
        <v>2095</v>
      </c>
      <c r="E1585" s="139">
        <v>41426</v>
      </c>
    </row>
    <row r="1586" spans="3:5">
      <c r="C1586" s="90" t="s">
        <v>2248</v>
      </c>
      <c r="D1586" s="90" t="s">
        <v>2095</v>
      </c>
      <c r="E1586" s="139">
        <v>41426</v>
      </c>
    </row>
    <row r="1587" spans="3:5">
      <c r="C1587" s="90" t="s">
        <v>2249</v>
      </c>
      <c r="D1587" s="90" t="s">
        <v>2095</v>
      </c>
      <c r="E1587" s="139">
        <v>41426</v>
      </c>
    </row>
    <row r="1588" spans="3:5">
      <c r="C1588" s="90" t="s">
        <v>2736</v>
      </c>
      <c r="D1588" s="90" t="s">
        <v>2095</v>
      </c>
      <c r="E1588" s="139">
        <v>41426</v>
      </c>
    </row>
    <row r="1589" spans="3:5">
      <c r="C1589" s="90" t="s">
        <v>2250</v>
      </c>
      <c r="D1589" s="90" t="s">
        <v>2095</v>
      </c>
      <c r="E1589" s="155">
        <v>41426</v>
      </c>
    </row>
    <row r="1590" spans="3:5">
      <c r="C1590" s="90" t="s">
        <v>890</v>
      </c>
      <c r="D1590" s="90" t="s">
        <v>2095</v>
      </c>
      <c r="E1590" s="139">
        <v>41426</v>
      </c>
    </row>
    <row r="1591" spans="3:5">
      <c r="C1591" s="90" t="s">
        <v>2774</v>
      </c>
      <c r="D1591" s="90" t="s">
        <v>2095</v>
      </c>
      <c r="E1591" s="139">
        <v>41426</v>
      </c>
    </row>
    <row r="1592" spans="3:5">
      <c r="C1592" s="90" t="s">
        <v>891</v>
      </c>
      <c r="D1592" s="90" t="s">
        <v>2095</v>
      </c>
      <c r="E1592" s="139">
        <v>41426</v>
      </c>
    </row>
    <row r="1593" spans="3:5">
      <c r="C1593" s="90" t="s">
        <v>2130</v>
      </c>
      <c r="D1593" s="90" t="s">
        <v>2095</v>
      </c>
      <c r="E1593" s="139">
        <v>41426</v>
      </c>
    </row>
    <row r="1594" spans="3:5">
      <c r="C1594" s="90" t="s">
        <v>3709</v>
      </c>
      <c r="D1594" s="90" t="s">
        <v>2095</v>
      </c>
    </row>
    <row r="1595" spans="3:5">
      <c r="C1595" s="90" t="s">
        <v>894</v>
      </c>
      <c r="D1595" s="90" t="s">
        <v>2095</v>
      </c>
      <c r="E1595" s="139">
        <v>41426</v>
      </c>
    </row>
    <row r="1596" spans="3:5">
      <c r="C1596" s="90" t="s">
        <v>513</v>
      </c>
      <c r="D1596" s="90" t="s">
        <v>2095</v>
      </c>
      <c r="E1596" s="139">
        <v>41426</v>
      </c>
    </row>
    <row r="1597" spans="3:5">
      <c r="C1597" s="90" t="s">
        <v>2016</v>
      </c>
      <c r="D1597" s="90" t="s">
        <v>2095</v>
      </c>
      <c r="E1597" s="139">
        <v>41426</v>
      </c>
    </row>
    <row r="1598" spans="3:5">
      <c r="C1598" s="90" t="s">
        <v>900</v>
      </c>
      <c r="D1598" s="90" t="s">
        <v>2095</v>
      </c>
      <c r="E1598" s="139">
        <v>41426</v>
      </c>
    </row>
    <row r="1599" spans="3:5">
      <c r="C1599" s="90" t="s">
        <v>3229</v>
      </c>
      <c r="D1599" s="90" t="s">
        <v>2095</v>
      </c>
      <c r="E1599" s="155">
        <v>41508.221562500003</v>
      </c>
    </row>
    <row r="1600" spans="3:5">
      <c r="C1600" s="90" t="s">
        <v>1650</v>
      </c>
      <c r="D1600" s="90" t="s">
        <v>2095</v>
      </c>
      <c r="E1600" s="155">
        <v>41426</v>
      </c>
    </row>
    <row r="1601" spans="3:5">
      <c r="C1601" s="90" t="s">
        <v>1651</v>
      </c>
      <c r="D1601" s="90" t="s">
        <v>2095</v>
      </c>
      <c r="E1601" s="139">
        <v>41426</v>
      </c>
    </row>
    <row r="1602" spans="3:5">
      <c r="C1602" s="90" t="s">
        <v>2791</v>
      </c>
      <c r="D1602" s="90" t="s">
        <v>2095</v>
      </c>
      <c r="E1602" s="139">
        <v>41426</v>
      </c>
    </row>
    <row r="1603" spans="3:5">
      <c r="C1603" s="90" t="s">
        <v>3208</v>
      </c>
      <c r="D1603" s="90" t="s">
        <v>2095</v>
      </c>
    </row>
    <row r="1604" spans="3:5">
      <c r="C1604" s="90" t="s">
        <v>1680</v>
      </c>
      <c r="D1604" s="90" t="s">
        <v>2095</v>
      </c>
      <c r="E1604" s="139">
        <v>41426</v>
      </c>
    </row>
    <row r="1605" spans="3:5">
      <c r="C1605" s="90" t="s">
        <v>1681</v>
      </c>
      <c r="D1605" s="90" t="s">
        <v>2095</v>
      </c>
    </row>
    <row r="1606" spans="3:5">
      <c r="C1606" s="90" t="s">
        <v>919</v>
      </c>
      <c r="D1606" s="90" t="s">
        <v>2095</v>
      </c>
      <c r="E1606" s="155">
        <v>41426</v>
      </c>
    </row>
    <row r="1607" spans="3:5">
      <c r="C1607" s="90" t="s">
        <v>942</v>
      </c>
      <c r="D1607" s="90" t="s">
        <v>2095</v>
      </c>
      <c r="E1607" s="155">
        <v>41426</v>
      </c>
    </row>
    <row r="1608" spans="3:5">
      <c r="C1608" s="90" t="s">
        <v>962</v>
      </c>
      <c r="D1608" s="90" t="s">
        <v>2095</v>
      </c>
      <c r="E1608" s="139">
        <v>41426</v>
      </c>
    </row>
    <row r="1609" spans="3:5">
      <c r="C1609" s="90" t="s">
        <v>963</v>
      </c>
      <c r="D1609" s="90" t="s">
        <v>2095</v>
      </c>
      <c r="E1609" s="139">
        <v>41426</v>
      </c>
    </row>
    <row r="1610" spans="3:5">
      <c r="C1610" s="90" t="s">
        <v>2203</v>
      </c>
      <c r="D1610" s="90" t="s">
        <v>2095</v>
      </c>
      <c r="E1610" s="155">
        <v>41426</v>
      </c>
    </row>
    <row r="1611" spans="3:5">
      <c r="C1611" s="90" t="s">
        <v>1779</v>
      </c>
      <c r="D1611" s="90" t="s">
        <v>2095</v>
      </c>
      <c r="E1611" s="139">
        <v>41426</v>
      </c>
    </row>
    <row r="1612" spans="3:5">
      <c r="C1612" s="90" t="s">
        <v>1782</v>
      </c>
      <c r="D1612" s="90" t="s">
        <v>2095</v>
      </c>
      <c r="E1612" s="139">
        <v>41426</v>
      </c>
    </row>
    <row r="1613" spans="3:5">
      <c r="C1613" s="90" t="s">
        <v>992</v>
      </c>
      <c r="D1613" s="90" t="s">
        <v>2095</v>
      </c>
      <c r="E1613" s="139">
        <v>41426</v>
      </c>
    </row>
    <row r="1614" spans="3:5">
      <c r="C1614" s="90" t="s">
        <v>1435</v>
      </c>
      <c r="D1614" s="90" t="s">
        <v>2095</v>
      </c>
      <c r="E1614" s="139">
        <v>41426</v>
      </c>
    </row>
    <row r="1615" spans="3:5">
      <c r="C1615" s="90" t="s">
        <v>2121</v>
      </c>
      <c r="D1615" s="90" t="s">
        <v>2095</v>
      </c>
      <c r="E1615" s="139">
        <v>41426</v>
      </c>
    </row>
    <row r="1616" spans="3:5">
      <c r="C1616" s="90" t="s">
        <v>2036</v>
      </c>
      <c r="D1616" s="90" t="s">
        <v>2095</v>
      </c>
      <c r="E1616" s="139">
        <v>41426</v>
      </c>
    </row>
    <row r="1617" spans="3:5">
      <c r="C1617" s="90" t="s">
        <v>2251</v>
      </c>
      <c r="D1617" s="90" t="s">
        <v>2095</v>
      </c>
    </row>
    <row r="1618" spans="3:5">
      <c r="C1618" s="90" t="s">
        <v>2865</v>
      </c>
      <c r="D1618" s="90" t="s">
        <v>2095</v>
      </c>
      <c r="E1618" s="139">
        <v>41426</v>
      </c>
    </row>
    <row r="1619" spans="3:5">
      <c r="C1619" s="90" t="s">
        <v>1011</v>
      </c>
      <c r="D1619" s="90" t="s">
        <v>2095</v>
      </c>
      <c r="E1619" s="139">
        <v>41426</v>
      </c>
    </row>
    <row r="1620" spans="3:5">
      <c r="C1620" s="90" t="s">
        <v>2117</v>
      </c>
      <c r="D1620" s="90" t="s">
        <v>2095</v>
      </c>
    </row>
    <row r="1621" spans="3:5">
      <c r="C1621" s="90" t="s">
        <v>2202</v>
      </c>
      <c r="D1621" s="90" t="s">
        <v>2095</v>
      </c>
    </row>
    <row r="1622" spans="3:5">
      <c r="C1622" s="90" t="s">
        <v>3516</v>
      </c>
      <c r="D1622" s="90" t="s">
        <v>2095</v>
      </c>
      <c r="E1622" s="155">
        <v>41570.212002314816</v>
      </c>
    </row>
    <row r="1623" spans="3:5">
      <c r="C1623" s="90" t="s">
        <v>2120</v>
      </c>
      <c r="D1623" s="90" t="s">
        <v>2095</v>
      </c>
    </row>
    <row r="1624" spans="3:5">
      <c r="C1624" s="90" t="s">
        <v>2118</v>
      </c>
      <c r="D1624" s="90" t="s">
        <v>2095</v>
      </c>
      <c r="E1624" s="155">
        <v>41426</v>
      </c>
    </row>
    <row r="1625" spans="3:5">
      <c r="C1625" s="90" t="s">
        <v>2864</v>
      </c>
      <c r="D1625" s="90" t="s">
        <v>2095</v>
      </c>
      <c r="E1625" s="139">
        <v>41426</v>
      </c>
    </row>
    <row r="1626" spans="3:5">
      <c r="C1626" s="90" t="s">
        <v>1027</v>
      </c>
      <c r="D1626" s="90" t="s">
        <v>2095</v>
      </c>
      <c r="E1626" s="139">
        <v>41426</v>
      </c>
    </row>
    <row r="1627" spans="3:5">
      <c r="C1627" s="90" t="s">
        <v>3721</v>
      </c>
      <c r="D1627" s="90" t="s">
        <v>2095</v>
      </c>
      <c r="E1627" s="155">
        <v>41770.653391203705</v>
      </c>
    </row>
    <row r="1628" spans="3:5">
      <c r="C1628" s="90" t="s">
        <v>2753</v>
      </c>
      <c r="D1628" s="90" t="s">
        <v>2095</v>
      </c>
      <c r="E1628" s="139">
        <v>41426</v>
      </c>
    </row>
    <row r="1629" spans="3:5">
      <c r="C1629" s="90" t="s">
        <v>3565</v>
      </c>
      <c r="D1629" s="90" t="s">
        <v>2095</v>
      </c>
    </row>
    <row r="1630" spans="3:5">
      <c r="C1630" s="90" t="s">
        <v>2038</v>
      </c>
      <c r="D1630" s="90" t="s">
        <v>2095</v>
      </c>
      <c r="E1630" s="139">
        <v>41426</v>
      </c>
    </row>
    <row r="1631" spans="3:5">
      <c r="C1631" s="90" t="s">
        <v>2201</v>
      </c>
      <c r="D1631" s="90" t="s">
        <v>2095</v>
      </c>
      <c r="E1631" s="139">
        <v>41426</v>
      </c>
    </row>
    <row r="1632" spans="3:5">
      <c r="C1632" s="90" t="s">
        <v>1847</v>
      </c>
      <c r="D1632" s="90" t="s">
        <v>2095</v>
      </c>
      <c r="E1632" s="139">
        <v>41426</v>
      </c>
    </row>
    <row r="1633" spans="3:5">
      <c r="C1633" s="90" t="s">
        <v>2200</v>
      </c>
      <c r="D1633" s="90" t="s">
        <v>2095</v>
      </c>
      <c r="E1633" s="139">
        <v>41426</v>
      </c>
    </row>
    <row r="1634" spans="3:5">
      <c r="C1634" s="90" t="s">
        <v>1848</v>
      </c>
      <c r="D1634" s="90" t="s">
        <v>2095</v>
      </c>
      <c r="E1634" s="139">
        <v>41426</v>
      </c>
    </row>
    <row r="1635" spans="3:5">
      <c r="C1635" s="90" t="s">
        <v>1035</v>
      </c>
      <c r="D1635" s="90" t="s">
        <v>2095</v>
      </c>
      <c r="E1635" s="155">
        <v>41426</v>
      </c>
    </row>
    <row r="1636" spans="3:5">
      <c r="C1636" s="90" t="s">
        <v>1889</v>
      </c>
      <c r="D1636" s="90" t="s">
        <v>2095</v>
      </c>
      <c r="E1636" s="155">
        <v>41426</v>
      </c>
    </row>
    <row r="1637" spans="3:5">
      <c r="C1637" s="90" t="s">
        <v>3255</v>
      </c>
      <c r="D1637" s="90" t="s">
        <v>2095</v>
      </c>
    </row>
    <row r="1638" spans="3:5">
      <c r="C1638" s="90" t="s">
        <v>1890</v>
      </c>
      <c r="D1638" s="90" t="s">
        <v>2095</v>
      </c>
      <c r="E1638" s="139">
        <v>41426</v>
      </c>
    </row>
    <row r="1639" spans="3:5">
      <c r="C1639" s="90" t="s">
        <v>1045</v>
      </c>
      <c r="D1639" s="90" t="s">
        <v>2095</v>
      </c>
    </row>
    <row r="1640" spans="3:5">
      <c r="C1640" s="90" t="s">
        <v>1908</v>
      </c>
      <c r="D1640" s="90" t="s">
        <v>2095</v>
      </c>
      <c r="E1640" s="139">
        <v>41426</v>
      </c>
    </row>
    <row r="1641" spans="3:5">
      <c r="C1641" s="90" t="s">
        <v>1910</v>
      </c>
      <c r="D1641" s="90" t="s">
        <v>2095</v>
      </c>
      <c r="E1641" s="139">
        <v>41426</v>
      </c>
    </row>
    <row r="1642" spans="3:5">
      <c r="C1642" s="90" t="s">
        <v>1915</v>
      </c>
      <c r="D1642" s="90" t="s">
        <v>2095</v>
      </c>
    </row>
    <row r="1643" spans="3:5">
      <c r="C1643" s="90" t="s">
        <v>1916</v>
      </c>
      <c r="D1643" s="90" t="s">
        <v>2095</v>
      </c>
      <c r="E1643" s="139">
        <v>41426</v>
      </c>
    </row>
    <row r="1644" spans="3:5">
      <c r="C1644" s="90" t="s">
        <v>2119</v>
      </c>
      <c r="D1644" s="90" t="s">
        <v>2095</v>
      </c>
      <c r="E1644" s="139">
        <v>41426</v>
      </c>
    </row>
    <row r="1645" spans="3:5">
      <c r="C1645" s="90" t="s">
        <v>1941</v>
      </c>
      <c r="D1645" s="90" t="s">
        <v>2095</v>
      </c>
    </row>
    <row r="1646" spans="3:5">
      <c r="C1646" s="90" t="s">
        <v>1943</v>
      </c>
      <c r="D1646" s="90" t="s">
        <v>2095</v>
      </c>
      <c r="E1646" s="139">
        <v>41426</v>
      </c>
    </row>
    <row r="1647" spans="3:5">
      <c r="C1647" s="90" t="s">
        <v>3691</v>
      </c>
      <c r="D1647" s="90" t="s">
        <v>2095</v>
      </c>
    </row>
    <row r="1648" spans="3:5">
      <c r="C1648" s="90" t="s">
        <v>2793</v>
      </c>
      <c r="D1648" s="90" t="s">
        <v>2095</v>
      </c>
      <c r="E1648" s="139">
        <v>41426</v>
      </c>
    </row>
    <row r="1649" spans="3:5">
      <c r="C1649" s="90" t="s">
        <v>2131</v>
      </c>
      <c r="D1649" s="90" t="s">
        <v>2095</v>
      </c>
      <c r="E1649" s="139">
        <v>41426</v>
      </c>
    </row>
    <row r="1650" spans="3:5">
      <c r="C1650" s="90" t="s">
        <v>3387</v>
      </c>
      <c r="D1650" s="90" t="s">
        <v>2095</v>
      </c>
      <c r="E1650" s="155">
        <v>41548.900567129633</v>
      </c>
    </row>
    <row r="1651" spans="3:5">
      <c r="C1651" s="90" t="s">
        <v>2765</v>
      </c>
      <c r="D1651" s="90" t="s">
        <v>2095</v>
      </c>
      <c r="E1651" s="139">
        <v>41426</v>
      </c>
    </row>
    <row r="1652" spans="3:5">
      <c r="C1652" s="90" t="s">
        <v>2480</v>
      </c>
      <c r="D1652" s="90" t="s">
        <v>2095</v>
      </c>
      <c r="E1652" s="139">
        <v>41426</v>
      </c>
    </row>
    <row r="1653" spans="3:5">
      <c r="C1653" s="90" t="s">
        <v>3460</v>
      </c>
      <c r="D1653" s="90" t="s">
        <v>2095</v>
      </c>
      <c r="E1653" s="155">
        <v>41554.87773148148</v>
      </c>
    </row>
    <row r="1654" spans="3:5">
      <c r="C1654" s="90" t="s">
        <v>3272</v>
      </c>
      <c r="D1654" s="90" t="s">
        <v>2095</v>
      </c>
    </row>
    <row r="1655" spans="3:5">
      <c r="C1655" s="90" t="s">
        <v>2759</v>
      </c>
      <c r="D1655" s="90" t="s">
        <v>2095</v>
      </c>
      <c r="E1655" s="139">
        <v>41426</v>
      </c>
    </row>
    <row r="1656" spans="3:5">
      <c r="C1656" s="90" t="s">
        <v>1995</v>
      </c>
      <c r="D1656" s="90" t="s">
        <v>2095</v>
      </c>
      <c r="E1656" s="139">
        <v>41426</v>
      </c>
    </row>
    <row r="1657" spans="3:5">
      <c r="C1657" s="90" t="s">
        <v>2806</v>
      </c>
      <c r="D1657" s="90" t="s">
        <v>2095</v>
      </c>
      <c r="E1657" s="139">
        <v>41426</v>
      </c>
    </row>
    <row r="1658" spans="3:5">
      <c r="C1658" s="90" t="s">
        <v>3355</v>
      </c>
      <c r="D1658" s="90" t="s">
        <v>2095</v>
      </c>
      <c r="E1658" s="155">
        <v>41511.867349537039</v>
      </c>
    </row>
    <row r="1659" spans="3:5">
      <c r="C1659" s="90" t="s">
        <v>3459</v>
      </c>
      <c r="D1659" s="90" t="s">
        <v>2095</v>
      </c>
      <c r="E1659" s="155">
        <v>41554.877638888887</v>
      </c>
    </row>
    <row r="1660" spans="3:5">
      <c r="C1660" s="90" t="s">
        <v>5566</v>
      </c>
      <c r="D1660" s="90" t="s">
        <v>5562</v>
      </c>
    </row>
    <row r="1661" spans="3:5">
      <c r="C1661" s="90" t="s">
        <v>5569</v>
      </c>
      <c r="D1661" s="90" t="s">
        <v>5562</v>
      </c>
    </row>
    <row r="1662" spans="3:5">
      <c r="C1662" s="90" t="s">
        <v>5565</v>
      </c>
      <c r="D1662" s="90" t="s">
        <v>5562</v>
      </c>
    </row>
    <row r="1663" spans="3:5">
      <c r="C1663" s="90" t="s">
        <v>5598</v>
      </c>
      <c r="D1663" s="90" t="s">
        <v>5562</v>
      </c>
    </row>
    <row r="1664" spans="3:5">
      <c r="C1664" s="90" t="s">
        <v>3472</v>
      </c>
      <c r="D1664" s="90" t="s">
        <v>3473</v>
      </c>
      <c r="E1664" s="155">
        <v>41554.884745370371</v>
      </c>
    </row>
    <row r="1665" spans="3:5">
      <c r="C1665" s="90" t="s">
        <v>1673</v>
      </c>
      <c r="D1665" s="90" t="s">
        <v>3380</v>
      </c>
      <c r="E1665" s="139">
        <v>41512.379837962966</v>
      </c>
    </row>
    <row r="1666" spans="3:5">
      <c r="C1666" s="90" t="s">
        <v>1704</v>
      </c>
      <c r="D1666" s="90" t="s">
        <v>3380</v>
      </c>
      <c r="E1666" s="155">
        <v>41512.381701388891</v>
      </c>
    </row>
    <row r="1667" spans="3:5">
      <c r="C1667" s="90" t="s">
        <v>2851</v>
      </c>
      <c r="D1667" s="90" t="s">
        <v>3380</v>
      </c>
      <c r="E1667" s="155">
        <v>41512.379895833335</v>
      </c>
    </row>
    <row r="1668" spans="3:5">
      <c r="C1668" s="90" t="s">
        <v>1738</v>
      </c>
      <c r="D1668" s="90" t="s">
        <v>3380</v>
      </c>
      <c r="E1668" s="155">
        <v>41512.379918981482</v>
      </c>
    </row>
    <row r="1669" spans="3:5">
      <c r="C1669" s="90" t="s">
        <v>1750</v>
      </c>
      <c r="D1669" s="90" t="s">
        <v>3380</v>
      </c>
      <c r="E1669" s="155">
        <v>41512.381712962961</v>
      </c>
    </row>
    <row r="1670" spans="3:5">
      <c r="C1670" s="90" t="s">
        <v>1809</v>
      </c>
      <c r="D1670" s="90" t="s">
        <v>3380</v>
      </c>
      <c r="E1670" s="155">
        <v>41512.380023148151</v>
      </c>
    </row>
    <row r="1671" spans="3:5">
      <c r="C1671" s="90" t="s">
        <v>1833</v>
      </c>
      <c r="D1671" s="90" t="s">
        <v>3380</v>
      </c>
      <c r="E1671" s="139">
        <v>41512.38009259259</v>
      </c>
    </row>
    <row r="1672" spans="3:5">
      <c r="C1672" s="90" t="s">
        <v>1863</v>
      </c>
      <c r="D1672" s="90" t="s">
        <v>3380</v>
      </c>
      <c r="E1672" s="155">
        <v>41512.380127314813</v>
      </c>
    </row>
    <row r="1673" spans="3:5">
      <c r="C1673" s="90" t="s">
        <v>2899</v>
      </c>
      <c r="D1673" s="90" t="s">
        <v>3380</v>
      </c>
      <c r="E1673" s="139">
        <v>41512.380150462966</v>
      </c>
    </row>
    <row r="1674" spans="3:5">
      <c r="C1674" s="90" t="s">
        <v>3376</v>
      </c>
      <c r="D1674" s="90" t="s">
        <v>3380</v>
      </c>
      <c r="E1674" s="155">
        <v>41512.379618055558</v>
      </c>
    </row>
    <row r="1675" spans="3:5">
      <c r="C1675" s="90" t="s">
        <v>1884</v>
      </c>
      <c r="D1675" s="90" t="s">
        <v>3380</v>
      </c>
      <c r="E1675" s="155">
        <v>41512.380162037036</v>
      </c>
    </row>
    <row r="1676" spans="3:5">
      <c r="C1676" s="90" t="s">
        <v>1924</v>
      </c>
      <c r="D1676" s="90" t="s">
        <v>3380</v>
      </c>
      <c r="E1676" s="139">
        <v>41512.38181712963</v>
      </c>
    </row>
    <row r="1677" spans="3:5">
      <c r="C1677" s="90" t="s">
        <v>1925</v>
      </c>
      <c r="D1677" s="90" t="s">
        <v>3380</v>
      </c>
      <c r="E1677" s="139">
        <v>41512.381828703707</v>
      </c>
    </row>
    <row r="1678" spans="3:5">
      <c r="C1678" s="90" t="s">
        <v>1926</v>
      </c>
      <c r="D1678" s="90" t="s">
        <v>3380</v>
      </c>
      <c r="E1678" s="139">
        <v>41512.380243055559</v>
      </c>
    </row>
    <row r="1679" spans="3:5">
      <c r="C1679" s="90" t="s">
        <v>1927</v>
      </c>
      <c r="D1679" s="90" t="s">
        <v>3380</v>
      </c>
      <c r="E1679" s="155">
        <v>41512.380254629628</v>
      </c>
    </row>
    <row r="1680" spans="3:5">
      <c r="C1680" s="90" t="s">
        <v>2923</v>
      </c>
      <c r="D1680" s="90" t="s">
        <v>2093</v>
      </c>
      <c r="E1680" s="139">
        <v>41426</v>
      </c>
    </row>
    <row r="1681" spans="3:5">
      <c r="C1681" s="90" t="s">
        <v>3456</v>
      </c>
      <c r="D1681" s="90" t="s">
        <v>2093</v>
      </c>
      <c r="E1681" s="155">
        <v>41554.877546296295</v>
      </c>
    </row>
    <row r="1682" spans="3:5">
      <c r="C1682" s="90" t="s">
        <v>2769</v>
      </c>
      <c r="D1682" s="90" t="s">
        <v>2093</v>
      </c>
      <c r="E1682" s="139">
        <v>41426</v>
      </c>
    </row>
    <row r="1683" spans="3:5">
      <c r="C1683" s="90" t="s">
        <v>2505</v>
      </c>
      <c r="D1683" s="90" t="s">
        <v>671</v>
      </c>
      <c r="E1683" s="139">
        <v>41426</v>
      </c>
    </row>
    <row r="1684" spans="3:5">
      <c r="C1684" s="90" t="s">
        <v>2506</v>
      </c>
      <c r="D1684" s="90" t="s">
        <v>671</v>
      </c>
      <c r="E1684" s="139">
        <v>41426</v>
      </c>
    </row>
    <row r="1685" spans="3:5">
      <c r="C1685" s="90" t="s">
        <v>2507</v>
      </c>
      <c r="D1685" s="90" t="s">
        <v>671</v>
      </c>
      <c r="E1685" s="139">
        <v>41426</v>
      </c>
    </row>
    <row r="1686" spans="3:5">
      <c r="C1686" s="90" t="s">
        <v>2509</v>
      </c>
      <c r="D1686" s="90" t="s">
        <v>671</v>
      </c>
      <c r="E1686" s="139">
        <v>41426</v>
      </c>
    </row>
    <row r="1687" spans="3:5">
      <c r="C1687" s="90" t="s">
        <v>2510</v>
      </c>
      <c r="D1687" s="90" t="s">
        <v>671</v>
      </c>
      <c r="E1687" s="139">
        <v>41426</v>
      </c>
    </row>
    <row r="1688" spans="3:5">
      <c r="C1688" s="90" t="s">
        <v>2511</v>
      </c>
      <c r="D1688" s="90" t="s">
        <v>671</v>
      </c>
      <c r="E1688" s="139">
        <v>41426</v>
      </c>
    </row>
    <row r="1689" spans="3:5">
      <c r="C1689" s="90" t="s">
        <v>2512</v>
      </c>
      <c r="D1689" s="90" t="s">
        <v>671</v>
      </c>
      <c r="E1689" s="139">
        <v>41426</v>
      </c>
    </row>
    <row r="1690" spans="3:5">
      <c r="C1690" s="90" t="s">
        <v>2513</v>
      </c>
      <c r="D1690" s="90" t="s">
        <v>671</v>
      </c>
      <c r="E1690" s="139">
        <v>41426</v>
      </c>
    </row>
    <row r="1691" spans="3:5">
      <c r="C1691" s="90" t="s">
        <v>2514</v>
      </c>
      <c r="D1691" s="90" t="s">
        <v>671</v>
      </c>
      <c r="E1691" s="155">
        <v>41426</v>
      </c>
    </row>
    <row r="1692" spans="3:5">
      <c r="C1692" s="90" t="s">
        <v>2518</v>
      </c>
      <c r="D1692" s="90" t="s">
        <v>671</v>
      </c>
      <c r="E1692" s="139">
        <v>41426</v>
      </c>
    </row>
    <row r="1693" spans="3:5">
      <c r="C1693" s="90" t="s">
        <v>2519</v>
      </c>
      <c r="D1693" s="90" t="s">
        <v>671</v>
      </c>
      <c r="E1693" s="139">
        <v>41426</v>
      </c>
    </row>
    <row r="1694" spans="3:5">
      <c r="C1694" s="90" t="s">
        <v>2520</v>
      </c>
      <c r="D1694" s="90" t="s">
        <v>671</v>
      </c>
      <c r="E1694" s="139">
        <v>41426</v>
      </c>
    </row>
    <row r="1695" spans="3:5">
      <c r="C1695" s="90" t="s">
        <v>2521</v>
      </c>
      <c r="D1695" s="90" t="s">
        <v>671</v>
      </c>
      <c r="E1695" s="139">
        <v>41426</v>
      </c>
    </row>
    <row r="1696" spans="3:5">
      <c r="C1696" s="90" t="s">
        <v>2522</v>
      </c>
      <c r="D1696" s="90" t="s">
        <v>671</v>
      </c>
      <c r="E1696" s="139">
        <v>41426</v>
      </c>
    </row>
    <row r="1697" spans="3:5">
      <c r="C1697" s="90" t="s">
        <v>2523</v>
      </c>
      <c r="D1697" s="90" t="s">
        <v>671</v>
      </c>
      <c r="E1697" s="139">
        <v>41426</v>
      </c>
    </row>
    <row r="1698" spans="3:5">
      <c r="C1698" s="90" t="s">
        <v>2524</v>
      </c>
      <c r="D1698" s="90" t="s">
        <v>671</v>
      </c>
    </row>
    <row r="1699" spans="3:5">
      <c r="C1699" s="90" t="s">
        <v>3778</v>
      </c>
      <c r="D1699" s="90" t="s">
        <v>671</v>
      </c>
    </row>
    <row r="1700" spans="3:5">
      <c r="C1700" s="90" t="s">
        <v>3776</v>
      </c>
      <c r="D1700" s="90" t="s">
        <v>671</v>
      </c>
    </row>
    <row r="1701" spans="3:5">
      <c r="C1701" s="90" t="s">
        <v>3772</v>
      </c>
      <c r="D1701" s="90" t="s">
        <v>671</v>
      </c>
    </row>
    <row r="1702" spans="3:5">
      <c r="C1702" s="90" t="s">
        <v>2525</v>
      </c>
      <c r="D1702" s="90" t="s">
        <v>671</v>
      </c>
      <c r="E1702" s="139">
        <v>41426</v>
      </c>
    </row>
    <row r="1703" spans="3:5">
      <c r="C1703" s="90" t="s">
        <v>2526</v>
      </c>
      <c r="D1703" s="90" t="s">
        <v>671</v>
      </c>
      <c r="E1703" s="139">
        <v>41426</v>
      </c>
    </row>
    <row r="1704" spans="3:5">
      <c r="C1704" s="90" t="s">
        <v>3699</v>
      </c>
      <c r="D1704" s="90" t="s">
        <v>671</v>
      </c>
    </row>
    <row r="1705" spans="3:5">
      <c r="C1705" s="90" t="s">
        <v>3801</v>
      </c>
      <c r="D1705" s="90" t="s">
        <v>671</v>
      </c>
      <c r="E1705" s="139">
        <v>41770.672500000001</v>
      </c>
    </row>
    <row r="1706" spans="3:5">
      <c r="C1706" s="90" t="s">
        <v>2527</v>
      </c>
      <c r="D1706" s="90" t="s">
        <v>671</v>
      </c>
      <c r="E1706" s="139">
        <v>41426</v>
      </c>
    </row>
    <row r="1707" spans="3:5">
      <c r="C1707" s="90" t="s">
        <v>3562</v>
      </c>
      <c r="D1707" s="90" t="s">
        <v>671</v>
      </c>
    </row>
    <row r="1708" spans="3:5">
      <c r="C1708" s="90" t="s">
        <v>2528</v>
      </c>
      <c r="D1708" s="90" t="s">
        <v>671</v>
      </c>
      <c r="E1708" s="139">
        <v>41426</v>
      </c>
    </row>
    <row r="1709" spans="3:5">
      <c r="C1709" s="90" t="s">
        <v>2529</v>
      </c>
      <c r="D1709" s="90" t="s">
        <v>671</v>
      </c>
      <c r="E1709" s="139">
        <v>41426</v>
      </c>
    </row>
    <row r="1710" spans="3:5">
      <c r="C1710" s="90" t="s">
        <v>2530</v>
      </c>
      <c r="D1710" s="90" t="s">
        <v>671</v>
      </c>
      <c r="E1710" s="155">
        <v>41426</v>
      </c>
    </row>
    <row r="1711" spans="3:5">
      <c r="C1711" s="90" t="s">
        <v>2531</v>
      </c>
      <c r="D1711" s="90" t="s">
        <v>671</v>
      </c>
      <c r="E1711" s="139">
        <v>41426</v>
      </c>
    </row>
    <row r="1712" spans="3:5">
      <c r="C1712" s="90" t="s">
        <v>2532</v>
      </c>
      <c r="D1712" s="90" t="s">
        <v>671</v>
      </c>
      <c r="E1712" s="139">
        <v>41426</v>
      </c>
    </row>
    <row r="1713" spans="3:5">
      <c r="C1713" s="90" t="s">
        <v>2533</v>
      </c>
      <c r="D1713" s="90" t="s">
        <v>671</v>
      </c>
      <c r="E1713" s="139">
        <v>41426</v>
      </c>
    </row>
    <row r="1714" spans="3:5">
      <c r="C1714" s="90" t="s">
        <v>2534</v>
      </c>
      <c r="D1714" s="90" t="s">
        <v>671</v>
      </c>
      <c r="E1714" s="139">
        <v>41426</v>
      </c>
    </row>
    <row r="1715" spans="3:5">
      <c r="C1715" s="90" t="s">
        <v>3700</v>
      </c>
      <c r="D1715" s="90" t="s">
        <v>671</v>
      </c>
    </row>
    <row r="1716" spans="3:5">
      <c r="C1716" s="90" t="s">
        <v>2535</v>
      </c>
      <c r="D1716" s="90" t="s">
        <v>671</v>
      </c>
      <c r="E1716" s="139">
        <v>41426</v>
      </c>
    </row>
    <row r="1717" spans="3:5">
      <c r="C1717" s="90" t="s">
        <v>2536</v>
      </c>
      <c r="D1717" s="90" t="s">
        <v>671</v>
      </c>
      <c r="E1717" s="139">
        <v>41426</v>
      </c>
    </row>
    <row r="1718" spans="3:5">
      <c r="C1718" s="90" t="s">
        <v>2852</v>
      </c>
      <c r="D1718" s="90" t="s">
        <v>671</v>
      </c>
      <c r="E1718" s="139">
        <v>41426</v>
      </c>
    </row>
    <row r="1719" spans="3:5">
      <c r="C1719" s="90" t="s">
        <v>2537</v>
      </c>
      <c r="D1719" s="90" t="s">
        <v>671</v>
      </c>
      <c r="E1719" s="139">
        <v>41426</v>
      </c>
    </row>
    <row r="1720" spans="3:5">
      <c r="C1720" s="90" t="s">
        <v>3252</v>
      </c>
      <c r="D1720" s="90" t="s">
        <v>671</v>
      </c>
    </row>
    <row r="1721" spans="3:5">
      <c r="C1721" s="90" t="s">
        <v>3253</v>
      </c>
      <c r="D1721" s="90" t="s">
        <v>671</v>
      </c>
    </row>
    <row r="1722" spans="3:5">
      <c r="C1722" s="90" t="s">
        <v>2933</v>
      </c>
      <c r="D1722" s="90" t="s">
        <v>671</v>
      </c>
      <c r="E1722" s="139">
        <v>41426</v>
      </c>
    </row>
    <row r="1723" spans="3:5">
      <c r="C1723" s="90" t="s">
        <v>2538</v>
      </c>
      <c r="D1723" s="90" t="s">
        <v>671</v>
      </c>
      <c r="E1723" s="139">
        <v>41426</v>
      </c>
    </row>
    <row r="1724" spans="3:5">
      <c r="C1724" s="90" t="s">
        <v>2539</v>
      </c>
      <c r="D1724" s="90" t="s">
        <v>671</v>
      </c>
      <c r="E1724" s="155">
        <v>41426</v>
      </c>
    </row>
    <row r="1725" spans="3:5">
      <c r="C1725" s="90" t="s">
        <v>2540</v>
      </c>
      <c r="D1725" s="90" t="s">
        <v>671</v>
      </c>
      <c r="E1725" s="139">
        <v>41426</v>
      </c>
    </row>
    <row r="1726" spans="3:5">
      <c r="C1726" s="90" t="s">
        <v>2541</v>
      </c>
      <c r="D1726" s="90" t="s">
        <v>671</v>
      </c>
      <c r="E1726" s="155">
        <v>41426</v>
      </c>
    </row>
    <row r="1727" spans="3:5">
      <c r="C1727" s="90" t="s">
        <v>2542</v>
      </c>
      <c r="D1727" s="90" t="s">
        <v>671</v>
      </c>
      <c r="E1727" s="139">
        <v>41426</v>
      </c>
    </row>
    <row r="1728" spans="3:5">
      <c r="C1728" s="90" t="s">
        <v>2543</v>
      </c>
      <c r="D1728" s="90" t="s">
        <v>671</v>
      </c>
      <c r="E1728" s="139">
        <v>41426</v>
      </c>
    </row>
    <row r="1729" spans="3:5">
      <c r="C1729" s="90" t="s">
        <v>2544</v>
      </c>
      <c r="D1729" s="90" t="s">
        <v>671</v>
      </c>
      <c r="E1729" s="155">
        <v>41426</v>
      </c>
    </row>
    <row r="1730" spans="3:5">
      <c r="C1730" s="90" t="s">
        <v>2252</v>
      </c>
      <c r="D1730" s="90" t="s">
        <v>671</v>
      </c>
    </row>
    <row r="1731" spans="3:5">
      <c r="C1731" s="90" t="s">
        <v>2545</v>
      </c>
      <c r="D1731" s="90" t="s">
        <v>671</v>
      </c>
      <c r="E1731" s="139">
        <v>41426</v>
      </c>
    </row>
    <row r="1732" spans="3:5">
      <c r="C1732" s="90" t="s">
        <v>2546</v>
      </c>
      <c r="D1732" s="90" t="s">
        <v>671</v>
      </c>
      <c r="E1732" s="139">
        <v>41426</v>
      </c>
    </row>
    <row r="1733" spans="3:5">
      <c r="C1733" s="90" t="s">
        <v>2547</v>
      </c>
      <c r="D1733" s="90" t="s">
        <v>671</v>
      </c>
    </row>
    <row r="1734" spans="3:5">
      <c r="C1734" s="90" t="s">
        <v>175</v>
      </c>
      <c r="D1734" s="90" t="s">
        <v>671</v>
      </c>
      <c r="E1734" s="139">
        <v>41426</v>
      </c>
    </row>
    <row r="1735" spans="3:5">
      <c r="C1735" s="90" t="s">
        <v>176</v>
      </c>
      <c r="D1735" s="90" t="s">
        <v>671</v>
      </c>
      <c r="E1735" s="139">
        <v>41426</v>
      </c>
    </row>
    <row r="1736" spans="3:5">
      <c r="C1736" s="90" t="s">
        <v>3690</v>
      </c>
      <c r="D1736" s="90" t="s">
        <v>671</v>
      </c>
    </row>
    <row r="1737" spans="3:5">
      <c r="C1737" s="90" t="s">
        <v>2548</v>
      </c>
      <c r="D1737" s="90" t="s">
        <v>671</v>
      </c>
      <c r="E1737" s="139">
        <v>41426</v>
      </c>
    </row>
    <row r="1738" spans="3:5">
      <c r="C1738" s="90" t="s">
        <v>2550</v>
      </c>
      <c r="D1738" s="90" t="s">
        <v>671</v>
      </c>
      <c r="E1738" s="139">
        <v>41426</v>
      </c>
    </row>
    <row r="1739" spans="3:5">
      <c r="C1739" s="90" t="s">
        <v>2551</v>
      </c>
      <c r="D1739" s="90" t="s">
        <v>671</v>
      </c>
      <c r="E1739" s="139">
        <v>41426</v>
      </c>
    </row>
    <row r="1740" spans="3:5">
      <c r="C1740" s="90" t="s">
        <v>2552</v>
      </c>
      <c r="D1740" s="90" t="s">
        <v>671</v>
      </c>
      <c r="E1740" s="155">
        <v>41426</v>
      </c>
    </row>
    <row r="1741" spans="3:5">
      <c r="C1741" s="90" t="s">
        <v>2553</v>
      </c>
      <c r="D1741" s="90" t="s">
        <v>671</v>
      </c>
      <c r="E1741" s="155">
        <v>41426</v>
      </c>
    </row>
    <row r="1742" spans="3:5">
      <c r="C1742" s="90" t="s">
        <v>2554</v>
      </c>
      <c r="D1742" s="90" t="s">
        <v>671</v>
      </c>
    </row>
    <row r="1743" spans="3:5">
      <c r="C1743" s="90" t="s">
        <v>3327</v>
      </c>
      <c r="D1743" s="90" t="s">
        <v>671</v>
      </c>
    </row>
    <row r="1744" spans="3:5">
      <c r="C1744" s="90" t="s">
        <v>2555</v>
      </c>
      <c r="D1744" s="90" t="s">
        <v>671</v>
      </c>
      <c r="E1744" s="139">
        <v>41426</v>
      </c>
    </row>
    <row r="1745" spans="3:5">
      <c r="C1745" s="90" t="s">
        <v>2556</v>
      </c>
      <c r="D1745" s="90" t="s">
        <v>671</v>
      </c>
    </row>
    <row r="1746" spans="3:5">
      <c r="C1746" s="90" t="s">
        <v>2557</v>
      </c>
      <c r="D1746" s="90" t="s">
        <v>671</v>
      </c>
      <c r="E1746" s="139">
        <v>41426</v>
      </c>
    </row>
    <row r="1747" spans="3:5">
      <c r="C1747" s="90" t="s">
        <v>2558</v>
      </c>
      <c r="D1747" s="90" t="s">
        <v>671</v>
      </c>
      <c r="E1747" s="139">
        <v>41426</v>
      </c>
    </row>
    <row r="1748" spans="3:5">
      <c r="C1748" s="90" t="s">
        <v>2788</v>
      </c>
      <c r="D1748" s="90" t="s">
        <v>671</v>
      </c>
      <c r="E1748" s="139">
        <v>41426</v>
      </c>
    </row>
    <row r="1749" spans="3:5">
      <c r="C1749" s="90" t="s">
        <v>2722</v>
      </c>
      <c r="D1749" s="90" t="s">
        <v>671</v>
      </c>
      <c r="E1749" s="139">
        <v>41426</v>
      </c>
    </row>
    <row r="1750" spans="3:5">
      <c r="C1750" s="90" t="s">
        <v>2723</v>
      </c>
      <c r="D1750" s="90" t="s">
        <v>671</v>
      </c>
      <c r="E1750" s="139">
        <v>41426</v>
      </c>
    </row>
    <row r="1751" spans="3:5">
      <c r="C1751" s="90" t="s">
        <v>2840</v>
      </c>
      <c r="D1751" s="90" t="s">
        <v>671</v>
      </c>
      <c r="E1751" s="155">
        <v>41426</v>
      </c>
    </row>
    <row r="1752" spans="3:5">
      <c r="C1752" s="90" t="s">
        <v>2559</v>
      </c>
      <c r="D1752" s="90" t="s">
        <v>671</v>
      </c>
      <c r="E1752" s="155">
        <v>41426</v>
      </c>
    </row>
    <row r="1753" spans="3:5">
      <c r="C1753" s="90" t="s">
        <v>2724</v>
      </c>
      <c r="D1753" s="90" t="s">
        <v>671</v>
      </c>
      <c r="E1753" s="139">
        <v>41426</v>
      </c>
    </row>
    <row r="1754" spans="3:5">
      <c r="C1754" s="90" t="s">
        <v>2123</v>
      </c>
      <c r="D1754" s="90" t="s">
        <v>671</v>
      </c>
      <c r="E1754" s="139">
        <v>41426</v>
      </c>
    </row>
    <row r="1755" spans="3:5">
      <c r="C1755" s="90" t="s">
        <v>2132</v>
      </c>
      <c r="D1755" s="90" t="s">
        <v>671</v>
      </c>
      <c r="E1755" s="139">
        <v>41426</v>
      </c>
    </row>
    <row r="1756" spans="3:5">
      <c r="C1756" s="90" t="s">
        <v>2560</v>
      </c>
      <c r="D1756" s="90" t="s">
        <v>671</v>
      </c>
      <c r="E1756" s="155">
        <v>41426</v>
      </c>
    </row>
    <row r="1757" spans="3:5">
      <c r="C1757" s="90" t="s">
        <v>2561</v>
      </c>
      <c r="D1757" s="90" t="s">
        <v>671</v>
      </c>
      <c r="E1757" s="139">
        <v>41426</v>
      </c>
    </row>
    <row r="1758" spans="3:5">
      <c r="C1758" s="90" t="s">
        <v>2562</v>
      </c>
      <c r="D1758" s="90" t="s">
        <v>671</v>
      </c>
      <c r="E1758" s="139">
        <v>41426</v>
      </c>
    </row>
    <row r="1759" spans="3:5">
      <c r="C1759" s="90" t="s">
        <v>2563</v>
      </c>
      <c r="D1759" s="90" t="s">
        <v>671</v>
      </c>
    </row>
    <row r="1760" spans="3:5">
      <c r="C1760" s="90" t="s">
        <v>3572</v>
      </c>
      <c r="D1760" s="90" t="s">
        <v>671</v>
      </c>
    </row>
    <row r="1761" spans="3:5">
      <c r="C1761" s="90" t="s">
        <v>2564</v>
      </c>
      <c r="D1761" s="90" t="s">
        <v>671</v>
      </c>
      <c r="E1761" s="139">
        <v>41426</v>
      </c>
    </row>
    <row r="1762" spans="3:5">
      <c r="C1762" s="90" t="s">
        <v>2565</v>
      </c>
      <c r="D1762" s="90" t="s">
        <v>671</v>
      </c>
      <c r="E1762" s="139">
        <v>41426</v>
      </c>
    </row>
    <row r="1763" spans="3:5">
      <c r="C1763" s="90" t="s">
        <v>2568</v>
      </c>
      <c r="D1763" s="90" t="s">
        <v>671</v>
      </c>
      <c r="E1763" s="139">
        <v>41426</v>
      </c>
    </row>
    <row r="1764" spans="3:5">
      <c r="C1764" s="90" t="s">
        <v>2570</v>
      </c>
      <c r="D1764" s="90" t="s">
        <v>671</v>
      </c>
      <c r="E1764" s="139">
        <v>41426</v>
      </c>
    </row>
    <row r="1765" spans="3:5">
      <c r="C1765" s="90" t="s">
        <v>2571</v>
      </c>
      <c r="D1765" s="90" t="s">
        <v>671</v>
      </c>
      <c r="E1765" s="139">
        <v>41426</v>
      </c>
    </row>
    <row r="1766" spans="3:5">
      <c r="C1766" s="90" t="s">
        <v>2572</v>
      </c>
      <c r="D1766" s="90" t="s">
        <v>671</v>
      </c>
      <c r="E1766" s="139">
        <v>41426</v>
      </c>
    </row>
    <row r="1767" spans="3:5">
      <c r="C1767" s="90" t="s">
        <v>2573</v>
      </c>
      <c r="D1767" s="90" t="s">
        <v>671</v>
      </c>
      <c r="E1767" s="139">
        <v>41426</v>
      </c>
    </row>
    <row r="1768" spans="3:5">
      <c r="C1768" s="90" t="s">
        <v>2574</v>
      </c>
      <c r="D1768" s="90" t="s">
        <v>671</v>
      </c>
    </row>
    <row r="1769" spans="3:5">
      <c r="C1769" s="90" t="s">
        <v>2575</v>
      </c>
      <c r="D1769" s="90" t="s">
        <v>671</v>
      </c>
      <c r="E1769" s="139">
        <v>41426</v>
      </c>
    </row>
    <row r="1770" spans="3:5">
      <c r="C1770" s="90" t="s">
        <v>2916</v>
      </c>
      <c r="D1770" s="90" t="s">
        <v>671</v>
      </c>
      <c r="E1770" s="139">
        <v>41426</v>
      </c>
    </row>
    <row r="1771" spans="3:5">
      <c r="C1771" s="90" t="s">
        <v>5376</v>
      </c>
      <c r="D1771" s="90" t="s">
        <v>671</v>
      </c>
    </row>
    <row r="1772" spans="3:5">
      <c r="C1772" s="90" t="s">
        <v>3407</v>
      </c>
      <c r="D1772" s="90" t="s">
        <v>671</v>
      </c>
      <c r="E1772" s="155">
        <v>41548.903749999998</v>
      </c>
    </row>
    <row r="1773" spans="3:5">
      <c r="C1773" s="90" t="s">
        <v>2576</v>
      </c>
      <c r="D1773" s="90" t="s">
        <v>671</v>
      </c>
      <c r="E1773" s="155">
        <v>41426</v>
      </c>
    </row>
    <row r="1774" spans="3:5">
      <c r="C1774" s="90" t="s">
        <v>2577</v>
      </c>
      <c r="D1774" s="90" t="s">
        <v>671</v>
      </c>
    </row>
    <row r="1775" spans="3:5">
      <c r="C1775" s="90" t="s">
        <v>3295</v>
      </c>
      <c r="D1775" s="90" t="s">
        <v>671</v>
      </c>
      <c r="E1775" s="155">
        <v>41511.743541666663</v>
      </c>
    </row>
    <row r="1776" spans="3:5">
      <c r="C1776" s="90" t="s">
        <v>2789</v>
      </c>
      <c r="D1776" s="90" t="s">
        <v>671</v>
      </c>
      <c r="E1776" s="139">
        <v>41426</v>
      </c>
    </row>
    <row r="1777" spans="3:5">
      <c r="C1777" s="90" t="s">
        <v>3155</v>
      </c>
      <c r="D1777" s="90" t="s">
        <v>671</v>
      </c>
      <c r="E1777" s="139">
        <v>41507.768379629626</v>
      </c>
    </row>
    <row r="1778" spans="3:5">
      <c r="C1778" s="90" t="s">
        <v>5158</v>
      </c>
      <c r="D1778" s="90" t="s">
        <v>671</v>
      </c>
      <c r="E1778" s="155">
        <v>45118.530358796299</v>
      </c>
    </row>
    <row r="1779" spans="3:5">
      <c r="C1779" s="90" t="s">
        <v>2790</v>
      </c>
      <c r="D1779" s="90" t="s">
        <v>671</v>
      </c>
    </row>
    <row r="1780" spans="3:5">
      <c r="C1780" s="90" t="s">
        <v>3194</v>
      </c>
      <c r="D1780" s="90" t="s">
        <v>671</v>
      </c>
    </row>
    <row r="1781" spans="3:5">
      <c r="C1781" s="90" t="s">
        <v>3156</v>
      </c>
      <c r="D1781" s="90" t="s">
        <v>671</v>
      </c>
      <c r="E1781" s="139">
        <v>41507.768425925926</v>
      </c>
    </row>
    <row r="1782" spans="3:5">
      <c r="C1782" s="90" t="s">
        <v>2578</v>
      </c>
      <c r="D1782" s="90" t="s">
        <v>671</v>
      </c>
    </row>
    <row r="1783" spans="3:5">
      <c r="C1783" s="90" t="s">
        <v>2579</v>
      </c>
      <c r="D1783" s="90" t="s">
        <v>671</v>
      </c>
      <c r="E1783" s="155">
        <v>41426</v>
      </c>
    </row>
    <row r="1784" spans="3:5">
      <c r="C1784" s="90" t="s">
        <v>2580</v>
      </c>
      <c r="D1784" s="90" t="s">
        <v>671</v>
      </c>
      <c r="E1784" s="139">
        <v>41426</v>
      </c>
    </row>
    <row r="1785" spans="3:5">
      <c r="C1785" s="90" t="s">
        <v>2581</v>
      </c>
      <c r="D1785" s="90" t="s">
        <v>671</v>
      </c>
      <c r="E1785" s="139">
        <v>41426</v>
      </c>
    </row>
    <row r="1786" spans="3:5">
      <c r="C1786" s="90" t="s">
        <v>3837</v>
      </c>
      <c r="D1786" s="90" t="s">
        <v>671</v>
      </c>
      <c r="E1786" s="139">
        <v>42646.315613425926</v>
      </c>
    </row>
    <row r="1787" spans="3:5">
      <c r="C1787" s="90" t="s">
        <v>2582</v>
      </c>
      <c r="D1787" s="90" t="s">
        <v>671</v>
      </c>
      <c r="E1787" s="139">
        <v>41426</v>
      </c>
    </row>
    <row r="1788" spans="3:5">
      <c r="C1788" s="90" t="s">
        <v>2583</v>
      </c>
      <c r="D1788" s="90" t="s">
        <v>671</v>
      </c>
      <c r="E1788" s="139">
        <v>41426</v>
      </c>
    </row>
    <row r="1789" spans="3:5">
      <c r="C1789" s="90" t="s">
        <v>2584</v>
      </c>
      <c r="D1789" s="90" t="s">
        <v>671</v>
      </c>
      <c r="E1789" s="139">
        <v>41426</v>
      </c>
    </row>
    <row r="1790" spans="3:5">
      <c r="C1790" s="90" t="s">
        <v>2585</v>
      </c>
      <c r="D1790" s="90" t="s">
        <v>671</v>
      </c>
      <c r="E1790" s="139">
        <v>41426</v>
      </c>
    </row>
    <row r="1791" spans="3:5">
      <c r="C1791" s="90" t="s">
        <v>2586</v>
      </c>
      <c r="D1791" s="90" t="s">
        <v>671</v>
      </c>
      <c r="E1791" s="139">
        <v>41426</v>
      </c>
    </row>
    <row r="1792" spans="3:5">
      <c r="C1792" s="90" t="s">
        <v>2587</v>
      </c>
      <c r="D1792" s="90" t="s">
        <v>671</v>
      </c>
    </row>
    <row r="1793" spans="3:5">
      <c r="C1793" s="90" t="s">
        <v>2588</v>
      </c>
      <c r="D1793" s="90" t="s">
        <v>671</v>
      </c>
      <c r="E1793" s="155">
        <v>41426</v>
      </c>
    </row>
    <row r="1794" spans="3:5">
      <c r="C1794" s="90" t="s">
        <v>2589</v>
      </c>
      <c r="D1794" s="90" t="s">
        <v>671</v>
      </c>
      <c r="E1794" s="139">
        <v>41426</v>
      </c>
    </row>
    <row r="1795" spans="3:5">
      <c r="C1795" s="90" t="s">
        <v>2590</v>
      </c>
      <c r="D1795" s="90" t="s">
        <v>671</v>
      </c>
      <c r="E1795" s="139">
        <v>41426</v>
      </c>
    </row>
    <row r="1796" spans="3:5">
      <c r="C1796" s="90" t="s">
        <v>2591</v>
      </c>
      <c r="D1796" s="90" t="s">
        <v>671</v>
      </c>
      <c r="E1796" s="155">
        <v>41426</v>
      </c>
    </row>
    <row r="1797" spans="3:5">
      <c r="C1797" s="90" t="s">
        <v>2592</v>
      </c>
      <c r="D1797" s="90" t="s">
        <v>671</v>
      </c>
      <c r="E1797" s="139">
        <v>41426</v>
      </c>
    </row>
    <row r="1798" spans="3:5">
      <c r="C1798" s="90" t="s">
        <v>2593</v>
      </c>
      <c r="D1798" s="90" t="s">
        <v>671</v>
      </c>
      <c r="E1798" s="139">
        <v>41426</v>
      </c>
    </row>
    <row r="1799" spans="3:5">
      <c r="C1799" s="90" t="s">
        <v>2594</v>
      </c>
      <c r="D1799" s="90" t="s">
        <v>671</v>
      </c>
      <c r="E1799" s="139">
        <v>41426</v>
      </c>
    </row>
    <row r="1800" spans="3:5">
      <c r="C1800" s="90" t="s">
        <v>3200</v>
      </c>
      <c r="D1800" s="90" t="s">
        <v>671</v>
      </c>
    </row>
    <row r="1801" spans="3:5">
      <c r="C1801" s="90" t="s">
        <v>2934</v>
      </c>
      <c r="D1801" s="90" t="s">
        <v>671</v>
      </c>
    </row>
    <row r="1802" spans="3:5">
      <c r="C1802" s="90" t="s">
        <v>3830</v>
      </c>
      <c r="D1802" s="90" t="s">
        <v>671</v>
      </c>
      <c r="E1802" s="139">
        <v>42646.308668981481</v>
      </c>
    </row>
    <row r="1803" spans="3:5">
      <c r="C1803" s="90" t="s">
        <v>2595</v>
      </c>
      <c r="D1803" s="90" t="s">
        <v>671</v>
      </c>
      <c r="E1803" s="139">
        <v>41426</v>
      </c>
    </row>
    <row r="1804" spans="3:5">
      <c r="C1804" s="90" t="s">
        <v>2596</v>
      </c>
      <c r="D1804" s="90" t="s">
        <v>671</v>
      </c>
    </row>
    <row r="1805" spans="3:5">
      <c r="C1805" s="90" t="s">
        <v>2122</v>
      </c>
      <c r="D1805" s="90" t="s">
        <v>671</v>
      </c>
      <c r="E1805" s="139">
        <v>41426</v>
      </c>
    </row>
    <row r="1806" spans="3:5">
      <c r="C1806" s="90" t="s">
        <v>3452</v>
      </c>
      <c r="D1806" s="90" t="s">
        <v>671</v>
      </c>
      <c r="E1806" s="155">
        <v>41554.87704861111</v>
      </c>
    </row>
    <row r="1807" spans="3:5">
      <c r="C1807" s="90" t="s">
        <v>3725</v>
      </c>
      <c r="D1807" s="90" t="s">
        <v>671</v>
      </c>
    </row>
    <row r="1808" spans="3:5">
      <c r="C1808" s="90" t="s">
        <v>2597</v>
      </c>
      <c r="D1808" s="90" t="s">
        <v>671</v>
      </c>
      <c r="E1808" s="139">
        <v>41426</v>
      </c>
    </row>
    <row r="1809" spans="3:5">
      <c r="C1809" s="90" t="s">
        <v>2598</v>
      </c>
      <c r="D1809" s="90" t="s">
        <v>671</v>
      </c>
      <c r="E1809" s="139">
        <v>41426</v>
      </c>
    </row>
    <row r="1810" spans="3:5">
      <c r="C1810" s="90" t="s">
        <v>2599</v>
      </c>
      <c r="D1810" s="90" t="s">
        <v>671</v>
      </c>
      <c r="E1810" s="139">
        <v>41426</v>
      </c>
    </row>
    <row r="1811" spans="3:5">
      <c r="C1811" s="90" t="s">
        <v>2600</v>
      </c>
      <c r="D1811" s="90" t="s">
        <v>671</v>
      </c>
      <c r="E1811" s="139">
        <v>41426</v>
      </c>
    </row>
    <row r="1812" spans="3:5">
      <c r="C1812" s="90" t="s">
        <v>2601</v>
      </c>
      <c r="D1812" s="90" t="s">
        <v>671</v>
      </c>
      <c r="E1812" s="139">
        <v>41426</v>
      </c>
    </row>
    <row r="1813" spans="3:5">
      <c r="C1813" s="90" t="s">
        <v>2602</v>
      </c>
      <c r="D1813" s="90" t="s">
        <v>671</v>
      </c>
      <c r="E1813" s="139">
        <v>41426</v>
      </c>
    </row>
    <row r="1814" spans="3:5">
      <c r="C1814" s="90" t="s">
        <v>2603</v>
      </c>
      <c r="D1814" s="90" t="s">
        <v>671</v>
      </c>
      <c r="E1814" s="139">
        <v>41426</v>
      </c>
    </row>
    <row r="1815" spans="3:5">
      <c r="C1815" s="90" t="s">
        <v>2604</v>
      </c>
      <c r="D1815" s="90" t="s">
        <v>671</v>
      </c>
      <c r="E1815" s="139">
        <v>41426</v>
      </c>
    </row>
    <row r="1816" spans="3:5">
      <c r="C1816" s="90" t="s">
        <v>2605</v>
      </c>
      <c r="D1816" s="90" t="s">
        <v>671</v>
      </c>
      <c r="E1816" s="139">
        <v>41426</v>
      </c>
    </row>
    <row r="1817" spans="3:5">
      <c r="C1817" s="90" t="s">
        <v>2606</v>
      </c>
      <c r="D1817" s="90" t="s">
        <v>671</v>
      </c>
      <c r="E1817" s="139">
        <v>41426</v>
      </c>
    </row>
    <row r="1818" spans="3:5">
      <c r="C1818" s="90" t="s">
        <v>2607</v>
      </c>
      <c r="D1818" s="90" t="s">
        <v>671</v>
      </c>
      <c r="E1818" s="139">
        <v>41426</v>
      </c>
    </row>
    <row r="1819" spans="3:5">
      <c r="C1819" s="90" t="s">
        <v>2608</v>
      </c>
      <c r="D1819" s="90" t="s">
        <v>671</v>
      </c>
      <c r="E1819" s="139">
        <v>41426</v>
      </c>
    </row>
    <row r="1820" spans="3:5">
      <c r="C1820" s="90" t="s">
        <v>2609</v>
      </c>
      <c r="D1820" s="90" t="s">
        <v>671</v>
      </c>
      <c r="E1820" s="139">
        <v>41426</v>
      </c>
    </row>
    <row r="1821" spans="3:5">
      <c r="C1821" s="90" t="s">
        <v>2610</v>
      </c>
      <c r="D1821" s="90" t="s">
        <v>671</v>
      </c>
      <c r="E1821" s="139">
        <v>41426</v>
      </c>
    </row>
    <row r="1822" spans="3:5">
      <c r="C1822" s="90" t="s">
        <v>3233</v>
      </c>
      <c r="D1822" s="90" t="s">
        <v>671</v>
      </c>
      <c r="E1822" s="155">
        <v>41508.221701388888</v>
      </c>
    </row>
    <row r="1823" spans="3:5">
      <c r="C1823" s="90" t="s">
        <v>2611</v>
      </c>
      <c r="D1823" s="90" t="s">
        <v>671</v>
      </c>
    </row>
    <row r="1824" spans="3:5">
      <c r="C1824" s="90" t="s">
        <v>2612</v>
      </c>
      <c r="D1824" s="90" t="s">
        <v>671</v>
      </c>
      <c r="E1824" s="139">
        <v>41426</v>
      </c>
    </row>
    <row r="1825" spans="3:5">
      <c r="C1825" s="90" t="s">
        <v>2613</v>
      </c>
      <c r="D1825" s="90" t="s">
        <v>671</v>
      </c>
      <c r="E1825" s="139">
        <v>41426</v>
      </c>
    </row>
    <row r="1826" spans="3:5">
      <c r="C1826" s="90" t="s">
        <v>2614</v>
      </c>
      <c r="D1826" s="90" t="s">
        <v>671</v>
      </c>
      <c r="E1826" s="139">
        <v>41426</v>
      </c>
    </row>
    <row r="1827" spans="3:5">
      <c r="C1827" s="90" t="s">
        <v>2615</v>
      </c>
      <c r="D1827" s="90" t="s">
        <v>671</v>
      </c>
      <c r="E1827" s="139">
        <v>41426</v>
      </c>
    </row>
    <row r="1828" spans="3:5">
      <c r="C1828" s="90" t="s">
        <v>2616</v>
      </c>
      <c r="D1828" s="90" t="s">
        <v>671</v>
      </c>
      <c r="E1828" s="155">
        <v>41426</v>
      </c>
    </row>
    <row r="1829" spans="3:5">
      <c r="C1829" s="90" t="s">
        <v>5597</v>
      </c>
      <c r="D1829" s="90" t="s">
        <v>671</v>
      </c>
    </row>
    <row r="1830" spans="3:5">
      <c r="C1830" s="90" t="s">
        <v>2617</v>
      </c>
      <c r="D1830" s="90" t="s">
        <v>671</v>
      </c>
      <c r="E1830" s="139">
        <v>41426</v>
      </c>
    </row>
    <row r="1831" spans="3:5">
      <c r="C1831" s="90" t="s">
        <v>3701</v>
      </c>
      <c r="D1831" s="90" t="s">
        <v>671</v>
      </c>
    </row>
    <row r="1832" spans="3:5">
      <c r="C1832" s="90" t="s">
        <v>3695</v>
      </c>
      <c r="D1832" s="90" t="s">
        <v>671</v>
      </c>
    </row>
    <row r="1833" spans="3:5">
      <c r="C1833" s="90" t="s">
        <v>2618</v>
      </c>
      <c r="D1833" s="90" t="s">
        <v>671</v>
      </c>
    </row>
    <row r="1834" spans="3:5">
      <c r="C1834" s="90" t="s">
        <v>2619</v>
      </c>
      <c r="D1834" s="90" t="s">
        <v>671</v>
      </c>
      <c r="E1834" s="139">
        <v>41426</v>
      </c>
    </row>
    <row r="1835" spans="3:5">
      <c r="C1835" s="90" t="s">
        <v>2620</v>
      </c>
      <c r="D1835" s="90" t="s">
        <v>671</v>
      </c>
      <c r="E1835" s="139">
        <v>41426</v>
      </c>
    </row>
    <row r="1836" spans="3:5">
      <c r="C1836" s="90" t="s">
        <v>2621</v>
      </c>
      <c r="D1836" s="90" t="s">
        <v>671</v>
      </c>
      <c r="E1836" s="139">
        <v>41426</v>
      </c>
    </row>
    <row r="1837" spans="3:5">
      <c r="C1837" s="90" t="s">
        <v>2622</v>
      </c>
      <c r="D1837" s="90" t="s">
        <v>671</v>
      </c>
      <c r="E1837" s="139">
        <v>41426</v>
      </c>
    </row>
    <row r="1838" spans="3:5">
      <c r="C1838" s="90" t="s">
        <v>2623</v>
      </c>
      <c r="D1838" s="90" t="s">
        <v>671</v>
      </c>
      <c r="E1838" s="139">
        <v>41426</v>
      </c>
    </row>
    <row r="1839" spans="3:5">
      <c r="C1839" s="90" t="s">
        <v>2624</v>
      </c>
      <c r="D1839" s="90" t="s">
        <v>671</v>
      </c>
      <c r="E1839" s="155">
        <v>41426</v>
      </c>
    </row>
    <row r="1840" spans="3:5">
      <c r="C1840" s="90" t="s">
        <v>3724</v>
      </c>
      <c r="D1840" s="90" t="s">
        <v>671</v>
      </c>
    </row>
    <row r="1841" spans="3:5">
      <c r="C1841" s="90" t="s">
        <v>1453</v>
      </c>
      <c r="D1841" s="90" t="s">
        <v>671</v>
      </c>
      <c r="E1841" s="139">
        <v>41508.210092592592</v>
      </c>
    </row>
    <row r="1842" spans="3:5">
      <c r="C1842" s="90" t="s">
        <v>2625</v>
      </c>
      <c r="D1842" s="90" t="s">
        <v>671</v>
      </c>
    </row>
    <row r="1843" spans="3:5">
      <c r="C1843" s="90" t="s">
        <v>534</v>
      </c>
      <c r="D1843" s="90" t="s">
        <v>671</v>
      </c>
      <c r="E1843" s="139">
        <v>41426</v>
      </c>
    </row>
    <row r="1844" spans="3:5">
      <c r="C1844" s="90" t="s">
        <v>2626</v>
      </c>
      <c r="D1844" s="90" t="s">
        <v>671</v>
      </c>
      <c r="E1844" s="139">
        <v>41426</v>
      </c>
    </row>
    <row r="1845" spans="3:5">
      <c r="C1845" s="90" t="s">
        <v>2627</v>
      </c>
      <c r="D1845" s="90" t="s">
        <v>671</v>
      </c>
      <c r="E1845" s="155">
        <v>41426</v>
      </c>
    </row>
    <row r="1846" spans="3:5">
      <c r="C1846" s="90" t="s">
        <v>2628</v>
      </c>
      <c r="D1846" s="90" t="s">
        <v>671</v>
      </c>
      <c r="E1846" s="139">
        <v>41426</v>
      </c>
    </row>
    <row r="1847" spans="3:5">
      <c r="C1847" s="90" t="s">
        <v>2629</v>
      </c>
      <c r="D1847" s="90" t="s">
        <v>671</v>
      </c>
      <c r="E1847" s="155">
        <v>41426</v>
      </c>
    </row>
    <row r="1848" spans="3:5">
      <c r="C1848" s="90" t="s">
        <v>2630</v>
      </c>
      <c r="D1848" s="90" t="s">
        <v>671</v>
      </c>
      <c r="E1848" s="139">
        <v>41426</v>
      </c>
    </row>
    <row r="1849" spans="3:5">
      <c r="C1849" s="90" t="s">
        <v>2631</v>
      </c>
      <c r="D1849" s="90" t="s">
        <v>671</v>
      </c>
      <c r="E1849" s="139">
        <v>41426</v>
      </c>
    </row>
    <row r="1850" spans="3:5">
      <c r="C1850" s="90" t="s">
        <v>2254</v>
      </c>
      <c r="D1850" s="90" t="s">
        <v>671</v>
      </c>
      <c r="E1850" s="139">
        <v>41426</v>
      </c>
    </row>
    <row r="1851" spans="3:5">
      <c r="C1851" s="90" t="s">
        <v>2633</v>
      </c>
      <c r="D1851" s="90" t="s">
        <v>671</v>
      </c>
      <c r="E1851" s="139">
        <v>41426</v>
      </c>
    </row>
    <row r="1852" spans="3:5">
      <c r="C1852" s="90" t="s">
        <v>2634</v>
      </c>
      <c r="D1852" s="90" t="s">
        <v>671</v>
      </c>
      <c r="E1852" s="155">
        <v>41426</v>
      </c>
    </row>
    <row r="1853" spans="3:5">
      <c r="C1853" s="90" t="s">
        <v>2635</v>
      </c>
      <c r="D1853" s="90" t="s">
        <v>671</v>
      </c>
      <c r="E1853" s="139">
        <v>41426</v>
      </c>
    </row>
    <row r="1854" spans="3:5">
      <c r="C1854" s="90" t="s">
        <v>2636</v>
      </c>
      <c r="D1854" s="90" t="s">
        <v>671</v>
      </c>
      <c r="E1854" s="139">
        <v>41426</v>
      </c>
    </row>
    <row r="1855" spans="3:5">
      <c r="C1855" s="90" t="s">
        <v>3289</v>
      </c>
      <c r="D1855" s="90" t="s">
        <v>671</v>
      </c>
      <c r="E1855" s="155">
        <v>41511.743032407408</v>
      </c>
    </row>
    <row r="1856" spans="3:5">
      <c r="C1856" s="90" t="s">
        <v>2253</v>
      </c>
      <c r="D1856" s="90" t="s">
        <v>671</v>
      </c>
      <c r="E1856" s="139">
        <v>41426</v>
      </c>
    </row>
    <row r="1857" spans="3:5">
      <c r="C1857" s="90" t="s">
        <v>5591</v>
      </c>
      <c r="D1857" s="90" t="s">
        <v>671</v>
      </c>
    </row>
    <row r="1858" spans="3:5">
      <c r="C1858" s="90" t="s">
        <v>2637</v>
      </c>
      <c r="D1858" s="90" t="s">
        <v>671</v>
      </c>
      <c r="E1858" s="155">
        <v>41426</v>
      </c>
    </row>
    <row r="1859" spans="3:5">
      <c r="C1859" s="90" t="s">
        <v>2822</v>
      </c>
      <c r="D1859" s="90" t="s">
        <v>671</v>
      </c>
      <c r="E1859" s="139">
        <v>41426</v>
      </c>
    </row>
    <row r="1860" spans="3:5">
      <c r="C1860" s="90" t="s">
        <v>2638</v>
      </c>
      <c r="D1860" s="90" t="s">
        <v>671</v>
      </c>
      <c r="E1860" s="139">
        <v>41426</v>
      </c>
    </row>
    <row r="1861" spans="3:5">
      <c r="C1861" s="90" t="s">
        <v>2639</v>
      </c>
      <c r="D1861" s="90" t="s">
        <v>671</v>
      </c>
      <c r="E1861" s="139">
        <v>41426</v>
      </c>
    </row>
    <row r="1862" spans="3:5">
      <c r="C1862" s="90" t="s">
        <v>2640</v>
      </c>
      <c r="D1862" s="90" t="s">
        <v>671</v>
      </c>
      <c r="E1862" s="139">
        <v>41426</v>
      </c>
    </row>
    <row r="1863" spans="3:5">
      <c r="C1863" s="90" t="s">
        <v>2641</v>
      </c>
      <c r="D1863" s="90" t="s">
        <v>671</v>
      </c>
      <c r="E1863" s="139">
        <v>41426</v>
      </c>
    </row>
    <row r="1864" spans="3:5">
      <c r="C1864" s="90" t="s">
        <v>2642</v>
      </c>
      <c r="D1864" s="90" t="s">
        <v>671</v>
      </c>
    </row>
    <row r="1865" spans="3:5">
      <c r="C1865" s="90" t="s">
        <v>2643</v>
      </c>
      <c r="D1865" s="90" t="s">
        <v>671</v>
      </c>
    </row>
    <row r="1866" spans="3:5">
      <c r="C1866" s="90" t="s">
        <v>2645</v>
      </c>
      <c r="D1866" s="90" t="s">
        <v>671</v>
      </c>
    </row>
    <row r="1867" spans="3:5">
      <c r="C1867" s="90" t="s">
        <v>2874</v>
      </c>
      <c r="D1867" s="90" t="s">
        <v>671</v>
      </c>
    </row>
    <row r="1868" spans="3:5">
      <c r="C1868" s="90" t="s">
        <v>2646</v>
      </c>
      <c r="D1868" s="90" t="s">
        <v>671</v>
      </c>
    </row>
    <row r="1869" spans="3:5">
      <c r="C1869" s="90" t="s">
        <v>2647</v>
      </c>
      <c r="D1869" s="90" t="s">
        <v>671</v>
      </c>
      <c r="E1869" s="155">
        <v>41507.274780092594</v>
      </c>
    </row>
    <row r="1870" spans="3:5">
      <c r="C1870" s="90" t="s">
        <v>2648</v>
      </c>
      <c r="D1870" s="90" t="s">
        <v>671</v>
      </c>
      <c r="E1870" s="139">
        <v>41426</v>
      </c>
    </row>
    <row r="1871" spans="3:5">
      <c r="C1871" s="90" t="s">
        <v>2649</v>
      </c>
      <c r="D1871" s="90" t="s">
        <v>671</v>
      </c>
      <c r="E1871" s="139">
        <v>41426</v>
      </c>
    </row>
    <row r="1872" spans="3:5">
      <c r="C1872" s="90" t="s">
        <v>2650</v>
      </c>
      <c r="D1872" s="90" t="s">
        <v>671</v>
      </c>
      <c r="E1872" s="139">
        <v>41426</v>
      </c>
    </row>
    <row r="1873" spans="3:5">
      <c r="C1873" s="90" t="s">
        <v>2651</v>
      </c>
      <c r="D1873" s="90" t="s">
        <v>671</v>
      </c>
    </row>
    <row r="1874" spans="3:5">
      <c r="C1874" s="90" t="s">
        <v>2652</v>
      </c>
      <c r="D1874" s="90" t="s">
        <v>671</v>
      </c>
      <c r="E1874" s="139">
        <v>41426</v>
      </c>
    </row>
    <row r="1875" spans="3:5">
      <c r="C1875" s="90" t="s">
        <v>2653</v>
      </c>
      <c r="D1875" s="90" t="s">
        <v>671</v>
      </c>
      <c r="E1875" s="139">
        <v>41426</v>
      </c>
    </row>
    <row r="1876" spans="3:5">
      <c r="C1876" s="90" t="s">
        <v>2823</v>
      </c>
      <c r="D1876" s="90" t="s">
        <v>671</v>
      </c>
      <c r="E1876" s="139">
        <v>41426</v>
      </c>
    </row>
    <row r="1877" spans="3:5">
      <c r="C1877" s="90" t="s">
        <v>2654</v>
      </c>
      <c r="D1877" s="90" t="s">
        <v>671</v>
      </c>
      <c r="E1877" s="139">
        <v>41426</v>
      </c>
    </row>
    <row r="1878" spans="3:5">
      <c r="C1878" s="90" t="s">
        <v>2655</v>
      </c>
      <c r="D1878" s="90" t="s">
        <v>671</v>
      </c>
      <c r="E1878" s="139">
        <v>41426</v>
      </c>
    </row>
    <row r="1879" spans="3:5">
      <c r="C1879" s="90" t="s">
        <v>2656</v>
      </c>
      <c r="D1879" s="90" t="s">
        <v>671</v>
      </c>
      <c r="E1879" s="139">
        <v>41426</v>
      </c>
    </row>
    <row r="1880" spans="3:5">
      <c r="C1880" s="90" t="s">
        <v>2657</v>
      </c>
      <c r="D1880" s="90" t="s">
        <v>671</v>
      </c>
      <c r="E1880" s="139">
        <v>41426</v>
      </c>
    </row>
    <row r="1881" spans="3:5">
      <c r="C1881" s="90" t="s">
        <v>3150</v>
      </c>
      <c r="D1881" s="90" t="s">
        <v>671</v>
      </c>
    </row>
    <row r="1882" spans="3:5">
      <c r="C1882" s="90" t="s">
        <v>2739</v>
      </c>
      <c r="D1882" s="90" t="s">
        <v>671</v>
      </c>
    </row>
    <row r="1883" spans="3:5">
      <c r="C1883" s="90" t="s">
        <v>2658</v>
      </c>
      <c r="D1883" s="90" t="s">
        <v>671</v>
      </c>
      <c r="E1883" s="155">
        <v>41426</v>
      </c>
    </row>
    <row r="1884" spans="3:5">
      <c r="C1884" s="90" t="s">
        <v>2738</v>
      </c>
      <c r="D1884" s="90" t="s">
        <v>671</v>
      </c>
    </row>
    <row r="1885" spans="3:5">
      <c r="C1885" s="90" t="s">
        <v>2659</v>
      </c>
      <c r="D1885" s="90" t="s">
        <v>671</v>
      </c>
      <c r="E1885" s="139">
        <v>41426</v>
      </c>
    </row>
    <row r="1886" spans="3:5">
      <c r="C1886" s="90" t="s">
        <v>3331</v>
      </c>
      <c r="D1886" s="90" t="s">
        <v>671</v>
      </c>
      <c r="E1886" s="155">
        <v>41511.765856481485</v>
      </c>
    </row>
    <row r="1887" spans="3:5">
      <c r="C1887" s="90" t="s">
        <v>2660</v>
      </c>
      <c r="D1887" s="90" t="s">
        <v>671</v>
      </c>
      <c r="E1887" s="139">
        <v>41426</v>
      </c>
    </row>
    <row r="1888" spans="3:5">
      <c r="C1888" s="90" t="s">
        <v>3332</v>
      </c>
      <c r="D1888" s="90" t="s">
        <v>671</v>
      </c>
      <c r="E1888" s="155">
        <v>41511.765868055554</v>
      </c>
    </row>
    <row r="1889" spans="3:5">
      <c r="C1889" s="90" t="s">
        <v>2661</v>
      </c>
      <c r="D1889" s="90" t="s">
        <v>671</v>
      </c>
      <c r="E1889" s="139">
        <v>41426</v>
      </c>
    </row>
    <row r="1890" spans="3:5">
      <c r="C1890" s="90" t="s">
        <v>2662</v>
      </c>
      <c r="D1890" s="90" t="s">
        <v>671</v>
      </c>
      <c r="E1890" s="139">
        <v>41426</v>
      </c>
    </row>
    <row r="1891" spans="3:5">
      <c r="C1891" s="90" t="s">
        <v>1489</v>
      </c>
      <c r="D1891" s="90" t="s">
        <v>166</v>
      </c>
      <c r="E1891" s="155">
        <v>41426</v>
      </c>
    </row>
    <row r="1892" spans="3:5">
      <c r="C1892" s="90" t="s">
        <v>1490</v>
      </c>
      <c r="D1892" s="90" t="s">
        <v>166</v>
      </c>
      <c r="E1892" s="139">
        <v>41426</v>
      </c>
    </row>
    <row r="1893" spans="3:5">
      <c r="C1893" s="90" t="s">
        <v>2944</v>
      </c>
      <c r="D1893" s="90" t="s">
        <v>166</v>
      </c>
      <c r="E1893" s="139">
        <v>41426</v>
      </c>
    </row>
    <row r="1894" spans="3:5">
      <c r="C1894" s="90" t="s">
        <v>2945</v>
      </c>
      <c r="D1894" s="90" t="s">
        <v>166</v>
      </c>
      <c r="E1894" s="139">
        <v>41426</v>
      </c>
    </row>
    <row r="1895" spans="3:5">
      <c r="C1895" s="90" t="s">
        <v>1545</v>
      </c>
      <c r="D1895" s="90" t="s">
        <v>166</v>
      </c>
      <c r="E1895" s="139">
        <v>41426</v>
      </c>
    </row>
    <row r="1896" spans="3:5">
      <c r="C1896" s="90" t="s">
        <v>1569</v>
      </c>
      <c r="D1896" s="90" t="s">
        <v>166</v>
      </c>
      <c r="E1896" s="155">
        <v>41426</v>
      </c>
    </row>
    <row r="1897" spans="3:5">
      <c r="C1897" s="90" t="s">
        <v>3843</v>
      </c>
      <c r="D1897" s="90" t="s">
        <v>166</v>
      </c>
      <c r="E1897" s="155">
        <v>42646.317152777781</v>
      </c>
    </row>
    <row r="1898" spans="3:5">
      <c r="C1898" s="90" t="s">
        <v>1638</v>
      </c>
      <c r="D1898" s="90" t="s">
        <v>166</v>
      </c>
    </row>
    <row r="1899" spans="3:5">
      <c r="C1899" s="90" t="s">
        <v>3450</v>
      </c>
      <c r="D1899" s="90" t="s">
        <v>166</v>
      </c>
      <c r="E1899" s="155">
        <v>41554.87699074074</v>
      </c>
    </row>
    <row r="1900" spans="3:5">
      <c r="C1900" s="90" t="s">
        <v>1736</v>
      </c>
      <c r="D1900" s="90" t="s">
        <v>166</v>
      </c>
      <c r="E1900" s="155">
        <v>41426</v>
      </c>
    </row>
    <row r="1901" spans="3:5">
      <c r="C1901" s="90" t="s">
        <v>1741</v>
      </c>
      <c r="D1901" s="90" t="s">
        <v>166</v>
      </c>
      <c r="E1901" s="155">
        <v>41426</v>
      </c>
    </row>
    <row r="1902" spans="3:5">
      <c r="C1902" s="90" t="s">
        <v>3662</v>
      </c>
      <c r="D1902" s="90" t="s">
        <v>166</v>
      </c>
    </row>
    <row r="1903" spans="3:5">
      <c r="C1903" s="90" t="s">
        <v>2888</v>
      </c>
      <c r="D1903" s="90" t="s">
        <v>166</v>
      </c>
      <c r="E1903" s="139">
        <v>41426</v>
      </c>
    </row>
    <row r="1904" spans="3:5">
      <c r="C1904" s="90" t="s">
        <v>3186</v>
      </c>
      <c r="D1904" s="90" t="s">
        <v>166</v>
      </c>
    </row>
    <row r="1905" spans="3:5">
      <c r="C1905" s="90" t="s">
        <v>3187</v>
      </c>
      <c r="D1905" s="90" t="s">
        <v>166</v>
      </c>
    </row>
    <row r="1906" spans="3:5">
      <c r="C1906" s="90" t="s">
        <v>1811</v>
      </c>
      <c r="D1906" s="90" t="s">
        <v>166</v>
      </c>
      <c r="E1906" s="139">
        <v>41426</v>
      </c>
    </row>
    <row r="1907" spans="3:5">
      <c r="C1907" s="90" t="s">
        <v>1821</v>
      </c>
      <c r="D1907" s="90" t="s">
        <v>166</v>
      </c>
      <c r="E1907" s="139">
        <v>41426</v>
      </c>
    </row>
    <row r="1908" spans="3:5">
      <c r="C1908" s="90" t="s">
        <v>2877</v>
      </c>
      <c r="D1908" s="90" t="s">
        <v>166</v>
      </c>
      <c r="E1908" s="139">
        <v>41507.306469907409</v>
      </c>
    </row>
    <row r="1909" spans="3:5">
      <c r="C1909" s="90" t="s">
        <v>1826</v>
      </c>
      <c r="D1909" s="90" t="s">
        <v>166</v>
      </c>
      <c r="E1909" s="139">
        <v>41426</v>
      </c>
    </row>
    <row r="1910" spans="3:5">
      <c r="C1910" s="90" t="s">
        <v>1827</v>
      </c>
      <c r="D1910" s="90" t="s">
        <v>166</v>
      </c>
      <c r="E1910" s="155">
        <v>41426</v>
      </c>
    </row>
    <row r="1911" spans="3:5">
      <c r="C1911" s="90" t="s">
        <v>1834</v>
      </c>
      <c r="D1911" s="90" t="s">
        <v>166</v>
      </c>
    </row>
    <row r="1912" spans="3:5">
      <c r="C1912" s="90" t="s">
        <v>1858</v>
      </c>
      <c r="D1912" s="90" t="s">
        <v>166</v>
      </c>
      <c r="E1912" s="139">
        <v>41426</v>
      </c>
    </row>
    <row r="1913" spans="3:5">
      <c r="C1913" s="90" t="s">
        <v>1859</v>
      </c>
      <c r="D1913" s="90" t="s">
        <v>166</v>
      </c>
      <c r="E1913" s="139">
        <v>41426</v>
      </c>
    </row>
    <row r="1914" spans="3:5">
      <c r="C1914" s="90" t="s">
        <v>1873</v>
      </c>
      <c r="D1914" s="90" t="s">
        <v>166</v>
      </c>
      <c r="E1914" s="139">
        <v>41426</v>
      </c>
    </row>
    <row r="1915" spans="3:5">
      <c r="C1915" s="90" t="s">
        <v>1874</v>
      </c>
      <c r="D1915" s="90" t="s">
        <v>166</v>
      </c>
      <c r="E1915" s="139">
        <v>41426</v>
      </c>
    </row>
    <row r="1916" spans="3:5">
      <c r="C1916" s="90" t="s">
        <v>1883</v>
      </c>
      <c r="D1916" s="90" t="s">
        <v>166</v>
      </c>
      <c r="E1916" s="139">
        <v>41426</v>
      </c>
    </row>
    <row r="1917" spans="3:5">
      <c r="C1917" s="90" t="s">
        <v>1888</v>
      </c>
      <c r="D1917" s="90" t="s">
        <v>166</v>
      </c>
      <c r="E1917" s="155">
        <v>41426</v>
      </c>
    </row>
    <row r="1918" spans="3:5">
      <c r="C1918" s="90" t="s">
        <v>1895</v>
      </c>
      <c r="D1918" s="90" t="s">
        <v>166</v>
      </c>
      <c r="E1918" s="139">
        <v>41426</v>
      </c>
    </row>
    <row r="1919" spans="3:5">
      <c r="C1919" s="90" t="s">
        <v>1935</v>
      </c>
      <c r="D1919" s="90" t="s">
        <v>166</v>
      </c>
      <c r="E1919" s="139">
        <v>41426</v>
      </c>
    </row>
    <row r="1920" spans="3:5">
      <c r="C1920" s="90" t="s">
        <v>1957</v>
      </c>
      <c r="D1920" s="90" t="s">
        <v>166</v>
      </c>
      <c r="E1920" s="139">
        <v>41426</v>
      </c>
    </row>
    <row r="1921" spans="3:5">
      <c r="C1921" s="90" t="s">
        <v>1965</v>
      </c>
      <c r="D1921" s="90" t="s">
        <v>166</v>
      </c>
      <c r="E1921" s="139">
        <v>41426</v>
      </c>
    </row>
    <row r="1922" spans="3:5">
      <c r="C1922" s="90" t="s">
        <v>3589</v>
      </c>
      <c r="D1922" s="90" t="s">
        <v>166</v>
      </c>
    </row>
    <row r="1923" spans="3:5">
      <c r="C1923" s="90" t="s">
        <v>1475</v>
      </c>
      <c r="D1923" s="90" t="s">
        <v>548</v>
      </c>
      <c r="E1923" s="139">
        <v>41426</v>
      </c>
    </row>
    <row r="1924" spans="3:5">
      <c r="C1924" s="90" t="s">
        <v>1476</v>
      </c>
      <c r="D1924" s="90" t="s">
        <v>548</v>
      </c>
      <c r="E1924" s="139">
        <v>41426</v>
      </c>
    </row>
    <row r="1925" spans="3:5">
      <c r="C1925" s="90" t="s">
        <v>1477</v>
      </c>
      <c r="D1925" s="90" t="s">
        <v>548</v>
      </c>
    </row>
    <row r="1926" spans="3:5">
      <c r="C1926" s="90" t="s">
        <v>1478</v>
      </c>
      <c r="D1926" s="90" t="s">
        <v>548</v>
      </c>
      <c r="E1926" s="139">
        <v>41426</v>
      </c>
    </row>
    <row r="1927" spans="3:5">
      <c r="C1927" s="90" t="s">
        <v>1474</v>
      </c>
      <c r="D1927" s="90" t="s">
        <v>548</v>
      </c>
      <c r="E1927" s="139">
        <v>41426</v>
      </c>
    </row>
    <row r="1928" spans="3:5">
      <c r="C1928" s="90" t="s">
        <v>1487</v>
      </c>
      <c r="D1928" s="90" t="s">
        <v>548</v>
      </c>
    </row>
    <row r="1929" spans="3:5">
      <c r="C1929" s="90" t="s">
        <v>2068</v>
      </c>
      <c r="D1929" s="90" t="s">
        <v>548</v>
      </c>
      <c r="E1929" s="155">
        <v>41426</v>
      </c>
    </row>
    <row r="1930" spans="3:5">
      <c r="C1930" s="90" t="s">
        <v>1509</v>
      </c>
      <c r="D1930" s="90" t="s">
        <v>548</v>
      </c>
      <c r="E1930" s="139">
        <v>41426</v>
      </c>
    </row>
    <row r="1931" spans="3:5">
      <c r="C1931" s="90" t="s">
        <v>1534</v>
      </c>
      <c r="D1931" s="90" t="s">
        <v>548</v>
      </c>
      <c r="E1931" s="139">
        <v>41426</v>
      </c>
    </row>
    <row r="1932" spans="3:5">
      <c r="C1932" s="90" t="s">
        <v>1535</v>
      </c>
      <c r="D1932" s="90" t="s">
        <v>548</v>
      </c>
      <c r="E1932" s="139">
        <v>41426</v>
      </c>
    </row>
    <row r="1933" spans="3:5">
      <c r="C1933" s="90" t="s">
        <v>1537</v>
      </c>
      <c r="D1933" s="90" t="s">
        <v>548</v>
      </c>
      <c r="E1933" s="155">
        <v>41426</v>
      </c>
    </row>
    <row r="1934" spans="3:5">
      <c r="C1934" s="90" t="s">
        <v>1543</v>
      </c>
      <c r="D1934" s="90" t="s">
        <v>548</v>
      </c>
      <c r="E1934" s="139">
        <v>41426</v>
      </c>
    </row>
    <row r="1935" spans="3:5">
      <c r="C1935" s="90" t="s">
        <v>3240</v>
      </c>
      <c r="D1935" s="90" t="s">
        <v>548</v>
      </c>
      <c r="E1935" s="139">
        <v>41508.336261574077</v>
      </c>
    </row>
    <row r="1936" spans="3:5">
      <c r="C1936" s="90" t="s">
        <v>1560</v>
      </c>
      <c r="D1936" s="90" t="s">
        <v>548</v>
      </c>
      <c r="E1936" s="139">
        <v>41426</v>
      </c>
    </row>
    <row r="1937" spans="3:5">
      <c r="C1937" s="90" t="s">
        <v>1561</v>
      </c>
      <c r="D1937" s="90" t="s">
        <v>548</v>
      </c>
      <c r="E1937" s="155">
        <v>41426</v>
      </c>
    </row>
    <row r="1938" spans="3:5">
      <c r="C1938" s="90" t="s">
        <v>1562</v>
      </c>
      <c r="D1938" s="90" t="s">
        <v>548</v>
      </c>
      <c r="E1938" s="155">
        <v>41426</v>
      </c>
    </row>
    <row r="1939" spans="3:5">
      <c r="C1939" s="90" t="s">
        <v>2081</v>
      </c>
      <c r="D1939" s="90" t="s">
        <v>548</v>
      </c>
      <c r="E1939" s="139">
        <v>41426</v>
      </c>
    </row>
    <row r="1940" spans="3:5">
      <c r="C1940" s="90" t="s">
        <v>3413</v>
      </c>
      <c r="D1940" s="90" t="s">
        <v>548</v>
      </c>
      <c r="E1940" s="155">
        <v>41548.908194444448</v>
      </c>
    </row>
    <row r="1941" spans="3:5">
      <c r="C1941" s="90" t="s">
        <v>1581</v>
      </c>
      <c r="D1941" s="90" t="s">
        <v>548</v>
      </c>
      <c r="E1941" s="155">
        <v>41426</v>
      </c>
    </row>
    <row r="1942" spans="3:5">
      <c r="C1942" s="90" t="s">
        <v>1582</v>
      </c>
      <c r="D1942" s="90" t="s">
        <v>548</v>
      </c>
      <c r="E1942" s="155">
        <v>41426</v>
      </c>
    </row>
    <row r="1943" spans="3:5">
      <c r="C1943" s="90" t="s">
        <v>1583</v>
      </c>
      <c r="D1943" s="90" t="s">
        <v>548</v>
      </c>
      <c r="E1943" s="139">
        <v>41426</v>
      </c>
    </row>
    <row r="1944" spans="3:5">
      <c r="C1944" s="90" t="s">
        <v>1584</v>
      </c>
      <c r="D1944" s="90" t="s">
        <v>548</v>
      </c>
      <c r="E1944" s="155">
        <v>41426</v>
      </c>
    </row>
    <row r="1945" spans="3:5">
      <c r="C1945" s="90" t="s">
        <v>1642</v>
      </c>
      <c r="D1945" s="90" t="s">
        <v>548</v>
      </c>
      <c r="E1945" s="139">
        <v>41426</v>
      </c>
    </row>
    <row r="1946" spans="3:5">
      <c r="C1946" s="90" t="s">
        <v>1643</v>
      </c>
      <c r="D1946" s="90" t="s">
        <v>548</v>
      </c>
      <c r="E1946" s="139">
        <v>41426</v>
      </c>
    </row>
    <row r="1947" spans="3:5">
      <c r="C1947" s="90" t="s">
        <v>163</v>
      </c>
      <c r="D1947" s="90" t="s">
        <v>548</v>
      </c>
    </row>
    <row r="1948" spans="3:5">
      <c r="C1948" s="90" t="s">
        <v>1649</v>
      </c>
      <c r="D1948" s="90" t="s">
        <v>548</v>
      </c>
    </row>
    <row r="1949" spans="3:5">
      <c r="C1949" s="90" t="s">
        <v>3402</v>
      </c>
      <c r="D1949" s="90" t="s">
        <v>548</v>
      </c>
      <c r="E1949" s="155">
        <v>41548.903368055559</v>
      </c>
    </row>
    <row r="1950" spans="3:5">
      <c r="C1950" s="90" t="s">
        <v>3509</v>
      </c>
      <c r="D1950" s="90" t="s">
        <v>548</v>
      </c>
      <c r="E1950" s="155">
        <v>41570.210925925923</v>
      </c>
    </row>
    <row r="1951" spans="3:5">
      <c r="C1951" s="90" t="s">
        <v>1691</v>
      </c>
      <c r="D1951" s="90" t="s">
        <v>548</v>
      </c>
    </row>
    <row r="1952" spans="3:5">
      <c r="C1952" s="90" t="s">
        <v>1705</v>
      </c>
      <c r="D1952" s="90" t="s">
        <v>548</v>
      </c>
      <c r="E1952" s="139">
        <v>41426</v>
      </c>
    </row>
    <row r="1953" spans="3:5">
      <c r="C1953" s="90" t="s">
        <v>1709</v>
      </c>
      <c r="D1953" s="90" t="s">
        <v>548</v>
      </c>
      <c r="E1953" s="155">
        <v>41426</v>
      </c>
    </row>
    <row r="1954" spans="3:5">
      <c r="C1954" s="90" t="s">
        <v>2871</v>
      </c>
      <c r="D1954" s="90" t="s">
        <v>548</v>
      </c>
      <c r="E1954" s="139">
        <v>41426</v>
      </c>
    </row>
    <row r="1955" spans="3:5">
      <c r="C1955" s="90" t="s">
        <v>1711</v>
      </c>
      <c r="D1955" s="90" t="s">
        <v>548</v>
      </c>
      <c r="E1955" s="139">
        <v>41426</v>
      </c>
    </row>
    <row r="1956" spans="3:5">
      <c r="C1956" s="90" t="s">
        <v>1712</v>
      </c>
      <c r="D1956" s="90" t="s">
        <v>548</v>
      </c>
      <c r="E1956" s="139">
        <v>41426</v>
      </c>
    </row>
    <row r="1957" spans="3:5">
      <c r="C1957" s="90" t="s">
        <v>5596</v>
      </c>
      <c r="D1957" s="90" t="s">
        <v>548</v>
      </c>
    </row>
    <row r="1958" spans="3:5">
      <c r="C1958" s="90" t="s">
        <v>5683</v>
      </c>
      <c r="D1958" s="90" t="s">
        <v>548</v>
      </c>
    </row>
    <row r="1959" spans="3:5">
      <c r="C1959" s="90" t="s">
        <v>1718</v>
      </c>
      <c r="D1959" s="90" t="s">
        <v>548</v>
      </c>
      <c r="E1959" s="139">
        <v>41426</v>
      </c>
    </row>
    <row r="1960" spans="3:5">
      <c r="C1960" s="90" t="s">
        <v>1733</v>
      </c>
      <c r="D1960" s="90" t="s">
        <v>548</v>
      </c>
      <c r="E1960" s="139">
        <v>41426</v>
      </c>
    </row>
    <row r="1961" spans="3:5">
      <c r="C1961" s="90" t="s">
        <v>2032</v>
      </c>
      <c r="D1961" s="90" t="s">
        <v>548</v>
      </c>
      <c r="E1961" s="139">
        <v>41426</v>
      </c>
    </row>
    <row r="1962" spans="3:5">
      <c r="C1962" s="90" t="s">
        <v>2048</v>
      </c>
      <c r="D1962" s="90" t="s">
        <v>548</v>
      </c>
      <c r="E1962" s="139">
        <v>41426</v>
      </c>
    </row>
    <row r="1963" spans="3:5">
      <c r="C1963" s="90" t="s">
        <v>1785</v>
      </c>
      <c r="D1963" s="90" t="s">
        <v>548</v>
      </c>
    </row>
    <row r="1964" spans="3:5">
      <c r="C1964" s="90" t="s">
        <v>1790</v>
      </c>
      <c r="D1964" s="90" t="s">
        <v>548</v>
      </c>
      <c r="E1964" s="139">
        <v>41426</v>
      </c>
    </row>
    <row r="1965" spans="3:5">
      <c r="C1965" s="90" t="s">
        <v>3152</v>
      </c>
      <c r="D1965" s="90" t="s">
        <v>548</v>
      </c>
    </row>
    <row r="1966" spans="3:5">
      <c r="C1966" s="90" t="s">
        <v>1803</v>
      </c>
      <c r="D1966" s="90" t="s">
        <v>548</v>
      </c>
      <c r="E1966" s="155">
        <v>41426</v>
      </c>
    </row>
    <row r="1967" spans="3:5">
      <c r="C1967" s="90" t="s">
        <v>1814</v>
      </c>
      <c r="D1967" s="90" t="s">
        <v>548</v>
      </c>
      <c r="E1967">
        <v>41426</v>
      </c>
    </row>
    <row r="1968" spans="3:5">
      <c r="C1968" s="90" t="s">
        <v>1831</v>
      </c>
      <c r="D1968" s="90" t="s">
        <v>548</v>
      </c>
      <c r="E1968" s="139">
        <v>41426</v>
      </c>
    </row>
    <row r="1969" spans="3:5">
      <c r="C1969" s="90" t="s">
        <v>1849</v>
      </c>
      <c r="D1969" s="90" t="s">
        <v>548</v>
      </c>
      <c r="E1969" s="139">
        <v>41426</v>
      </c>
    </row>
    <row r="1970" spans="3:5">
      <c r="C1970" s="90" t="s">
        <v>2762</v>
      </c>
      <c r="D1970" s="90" t="s">
        <v>548</v>
      </c>
      <c r="E1970" s="139">
        <v>41426</v>
      </c>
    </row>
    <row r="1971" spans="3:5">
      <c r="C1971" s="90" t="s">
        <v>2946</v>
      </c>
      <c r="D1971" s="90" t="s">
        <v>548</v>
      </c>
      <c r="E1971" s="139">
        <v>41426</v>
      </c>
    </row>
    <row r="1972" spans="3:5">
      <c r="C1972" s="90" t="s">
        <v>2133</v>
      </c>
      <c r="D1972" s="90" t="s">
        <v>548</v>
      </c>
      <c r="E1972" s="155">
        <v>41426</v>
      </c>
    </row>
    <row r="1973" spans="3:5">
      <c r="C1973" s="90" t="s">
        <v>2134</v>
      </c>
      <c r="D1973" s="90" t="s">
        <v>548</v>
      </c>
      <c r="E1973" s="139">
        <v>41426</v>
      </c>
    </row>
    <row r="1974" spans="3:5">
      <c r="C1974" s="90" t="s">
        <v>2897</v>
      </c>
      <c r="D1974" s="90" t="s">
        <v>548</v>
      </c>
      <c r="E1974" s="139">
        <v>41426</v>
      </c>
    </row>
    <row r="1975" spans="3:5">
      <c r="C1975" s="90" t="s">
        <v>2124</v>
      </c>
      <c r="D1975" s="90" t="s">
        <v>548</v>
      </c>
      <c r="E1975" s="155">
        <v>41426</v>
      </c>
    </row>
    <row r="1976" spans="3:5">
      <c r="C1976" s="90" t="s">
        <v>1870</v>
      </c>
      <c r="D1976" s="90" t="s">
        <v>548</v>
      </c>
      <c r="E1976" s="139">
        <v>41426</v>
      </c>
    </row>
    <row r="1977" spans="3:5">
      <c r="C1977" s="90" t="s">
        <v>1878</v>
      </c>
      <c r="D1977" s="90" t="s">
        <v>548</v>
      </c>
      <c r="E1977" s="155">
        <v>41426</v>
      </c>
    </row>
    <row r="1978" spans="3:5">
      <c r="C1978" s="90" t="s">
        <v>2078</v>
      </c>
      <c r="D1978" s="90" t="s">
        <v>548</v>
      </c>
      <c r="E1978" s="139">
        <v>41426</v>
      </c>
    </row>
    <row r="1979" spans="3:5">
      <c r="C1979" s="90" t="s">
        <v>3629</v>
      </c>
      <c r="D1979" s="90" t="s">
        <v>548</v>
      </c>
    </row>
    <row r="1980" spans="3:5">
      <c r="C1980" s="90" t="s">
        <v>1913</v>
      </c>
      <c r="D1980" s="90" t="s">
        <v>548</v>
      </c>
      <c r="E1980" s="139">
        <v>41426</v>
      </c>
    </row>
    <row r="1981" spans="3:5">
      <c r="C1981" s="90" t="s">
        <v>2079</v>
      </c>
      <c r="D1981" s="90" t="s">
        <v>548</v>
      </c>
      <c r="E1981" s="139">
        <v>41426</v>
      </c>
    </row>
    <row r="1982" spans="3:5">
      <c r="C1982" s="90" t="s">
        <v>1994</v>
      </c>
      <c r="D1982" s="90" t="s">
        <v>548</v>
      </c>
    </row>
    <row r="1983" spans="3:5">
      <c r="C1983" s="90" t="s">
        <v>3153</v>
      </c>
      <c r="D1983" s="90" t="s">
        <v>548</v>
      </c>
    </row>
    <row r="1984" spans="3:5">
      <c r="C1984" s="90" t="s">
        <v>2757</v>
      </c>
      <c r="D1984" s="90" t="s">
        <v>548</v>
      </c>
    </row>
    <row r="1985" spans="3:5">
      <c r="C1985" s="90" t="s">
        <v>3427</v>
      </c>
      <c r="D1985" s="90" t="s">
        <v>168</v>
      </c>
      <c r="E1985" s="155">
        <v>41554.694386574076</v>
      </c>
    </row>
    <row r="1986" spans="3:5">
      <c r="C1986" s="90" t="s">
        <v>1536</v>
      </c>
      <c r="D1986" s="90" t="s">
        <v>168</v>
      </c>
      <c r="E1986" s="155">
        <v>41426</v>
      </c>
    </row>
    <row r="1987" spans="3:5">
      <c r="C1987" s="90" t="s">
        <v>2782</v>
      </c>
      <c r="D1987" s="90" t="s">
        <v>168</v>
      </c>
      <c r="E1987" s="139">
        <v>41426</v>
      </c>
    </row>
    <row r="1988" spans="3:5">
      <c r="C1988" s="90" t="s">
        <v>3723</v>
      </c>
      <c r="D1988" s="90" t="s">
        <v>168</v>
      </c>
    </row>
    <row r="1989" spans="3:5">
      <c r="C1989" s="90" t="s">
        <v>1585</v>
      </c>
      <c r="D1989" s="90" t="s">
        <v>168</v>
      </c>
      <c r="E1989" s="139">
        <v>41426</v>
      </c>
    </row>
    <row r="1990" spans="3:5">
      <c r="C1990" s="90" t="s">
        <v>1591</v>
      </c>
      <c r="D1990" s="90" t="s">
        <v>168</v>
      </c>
    </row>
    <row r="1991" spans="3:5">
      <c r="C1991" s="90" t="s">
        <v>1596</v>
      </c>
      <c r="D1991" s="90" t="s">
        <v>168</v>
      </c>
    </row>
    <row r="1992" spans="3:5">
      <c r="C1992" s="90" t="s">
        <v>1599</v>
      </c>
      <c r="D1992" s="90" t="s">
        <v>168</v>
      </c>
      <c r="E1992" s="139">
        <v>41426</v>
      </c>
    </row>
    <row r="1993" spans="3:5">
      <c r="C1993" s="90" t="s">
        <v>2039</v>
      </c>
      <c r="D1993" s="90" t="s">
        <v>168</v>
      </c>
      <c r="E1993" s="155">
        <v>41426</v>
      </c>
    </row>
    <row r="1994" spans="3:5">
      <c r="C1994" s="90" t="s">
        <v>3567</v>
      </c>
      <c r="D1994" s="90" t="s">
        <v>168</v>
      </c>
    </row>
    <row r="1995" spans="3:5">
      <c r="C1995" s="90" t="s">
        <v>2256</v>
      </c>
      <c r="D1995" s="90" t="s">
        <v>168</v>
      </c>
    </row>
    <row r="1996" spans="3:5">
      <c r="C1996" s="90" t="s">
        <v>1630</v>
      </c>
      <c r="D1996" s="90" t="s">
        <v>168</v>
      </c>
    </row>
    <row r="1997" spans="3:5">
      <c r="C1997" s="90" t="s">
        <v>3435</v>
      </c>
      <c r="D1997" s="90" t="s">
        <v>168</v>
      </c>
      <c r="E1997" s="155">
        <v>41554.694594907407</v>
      </c>
    </row>
    <row r="1998" spans="3:5">
      <c r="C1998" s="90" t="s">
        <v>1639</v>
      </c>
      <c r="D1998" s="90" t="s">
        <v>168</v>
      </c>
      <c r="E1998" s="139">
        <v>41426</v>
      </c>
    </row>
    <row r="1999" spans="3:5">
      <c r="C1999" s="90" t="s">
        <v>3564</v>
      </c>
      <c r="D1999" s="90" t="s">
        <v>168</v>
      </c>
    </row>
    <row r="2000" spans="3:5">
      <c r="C2000" s="90" t="s">
        <v>3598</v>
      </c>
      <c r="D2000" s="90" t="s">
        <v>168</v>
      </c>
    </row>
    <row r="2001" spans="3:5">
      <c r="C2001" s="90" t="s">
        <v>3528</v>
      </c>
      <c r="D2001" s="90" t="s">
        <v>168</v>
      </c>
      <c r="E2001" s="155">
        <v>41570.210856481484</v>
      </c>
    </row>
    <row r="2002" spans="3:5">
      <c r="C2002" s="90" t="s">
        <v>1683</v>
      </c>
      <c r="D2002" s="90" t="s">
        <v>168</v>
      </c>
      <c r="E2002" s="139">
        <v>41426</v>
      </c>
    </row>
    <row r="2003" spans="3:5">
      <c r="C2003" s="90" t="s">
        <v>3722</v>
      </c>
      <c r="D2003" s="90" t="s">
        <v>168</v>
      </c>
    </row>
    <row r="2004" spans="3:5">
      <c r="C2004" s="90" t="s">
        <v>1695</v>
      </c>
      <c r="D2004" s="90" t="s">
        <v>168</v>
      </c>
      <c r="E2004" s="155">
        <v>41426</v>
      </c>
    </row>
    <row r="2005" spans="3:5">
      <c r="C2005" s="90" t="s">
        <v>3391</v>
      </c>
      <c r="D2005" s="90" t="s">
        <v>168</v>
      </c>
      <c r="E2005" s="155">
        <v>41548.900740740741</v>
      </c>
    </row>
    <row r="2006" spans="3:5">
      <c r="C2006" s="90" t="s">
        <v>1708</v>
      </c>
      <c r="D2006" s="90" t="s">
        <v>168</v>
      </c>
      <c r="E2006" s="155">
        <v>41426</v>
      </c>
    </row>
    <row r="2007" spans="3:5">
      <c r="C2007" s="90" t="s">
        <v>3633</v>
      </c>
      <c r="D2007" s="90" t="s">
        <v>168</v>
      </c>
    </row>
    <row r="2008" spans="3:5">
      <c r="C2008" s="90" t="s">
        <v>3620</v>
      </c>
      <c r="D2008" s="90" t="s">
        <v>168</v>
      </c>
    </row>
    <row r="2009" spans="3:5">
      <c r="C2009" s="90" t="s">
        <v>2834</v>
      </c>
      <c r="D2009" s="90" t="s">
        <v>168</v>
      </c>
      <c r="E2009" s="155">
        <v>41426</v>
      </c>
    </row>
    <row r="2010" spans="3:5">
      <c r="C2010" s="90" t="s">
        <v>1754</v>
      </c>
      <c r="D2010" s="90" t="s">
        <v>168</v>
      </c>
      <c r="E2010" s="139">
        <v>41426</v>
      </c>
    </row>
    <row r="2011" spans="3:5">
      <c r="C2011" s="90" t="s">
        <v>2903</v>
      </c>
      <c r="D2011" s="90" t="s">
        <v>168</v>
      </c>
    </row>
    <row r="2012" spans="3:5">
      <c r="C2012" s="90" t="s">
        <v>1775</v>
      </c>
      <c r="D2012" s="90" t="s">
        <v>168</v>
      </c>
      <c r="E2012" s="139">
        <v>41426</v>
      </c>
    </row>
    <row r="2013" spans="3:5">
      <c r="C2013" s="90" t="s">
        <v>3668</v>
      </c>
      <c r="D2013" s="90" t="s">
        <v>168</v>
      </c>
    </row>
    <row r="2014" spans="3:5">
      <c r="C2014" s="90" t="s">
        <v>2067</v>
      </c>
      <c r="D2014" s="90" t="s">
        <v>168</v>
      </c>
      <c r="E2014" s="139">
        <v>41426</v>
      </c>
    </row>
    <row r="2015" spans="3:5">
      <c r="C2015" s="90" t="s">
        <v>1866</v>
      </c>
      <c r="D2015" s="90" t="s">
        <v>168</v>
      </c>
      <c r="E2015" s="139">
        <v>41426</v>
      </c>
    </row>
    <row r="2016" spans="3:5">
      <c r="C2016" s="90" t="s">
        <v>1867</v>
      </c>
      <c r="D2016" s="90" t="s">
        <v>168</v>
      </c>
      <c r="E2016" s="139">
        <v>41426</v>
      </c>
    </row>
    <row r="2017" spans="3:25">
      <c r="C2017" s="90" t="s">
        <v>1868</v>
      </c>
      <c r="D2017" s="90" t="s">
        <v>168</v>
      </c>
      <c r="E2017" s="139">
        <v>41426</v>
      </c>
    </row>
    <row r="2018" spans="3:25">
      <c r="C2018" s="90" t="s">
        <v>1869</v>
      </c>
      <c r="D2018" s="90" t="s">
        <v>168</v>
      </c>
      <c r="E2018" s="139">
        <v>41426</v>
      </c>
    </row>
    <row r="2019" spans="3:25">
      <c r="C2019" s="90" t="s">
        <v>1881</v>
      </c>
      <c r="D2019" s="90" t="s">
        <v>168</v>
      </c>
      <c r="E2019" s="139">
        <v>41426</v>
      </c>
    </row>
    <row r="2020" spans="3:25">
      <c r="C2020" s="90" t="s">
        <v>3436</v>
      </c>
      <c r="D2020" s="90" t="s">
        <v>168</v>
      </c>
      <c r="E2020" s="155">
        <v>41554.69462962963</v>
      </c>
    </row>
    <row r="2021" spans="3:25">
      <c r="C2021" s="90" t="s">
        <v>2846</v>
      </c>
      <c r="D2021" s="90" t="s">
        <v>168</v>
      </c>
    </row>
    <row r="2022" spans="3:25">
      <c r="C2022" s="90" t="s">
        <v>1906</v>
      </c>
      <c r="D2022" s="90" t="s">
        <v>168</v>
      </c>
      <c r="E2022" s="139">
        <v>41426</v>
      </c>
    </row>
    <row r="2023" spans="3:25">
      <c r="C2023" s="90" t="s">
        <v>1932</v>
      </c>
      <c r="D2023" s="90" t="s">
        <v>168</v>
      </c>
      <c r="E2023" s="139">
        <v>41426</v>
      </c>
    </row>
    <row r="2024" spans="3:25">
      <c r="C2024" s="90" t="s">
        <v>3430</v>
      </c>
      <c r="D2024" s="90" t="s">
        <v>168</v>
      </c>
      <c r="E2024" s="155">
        <v>41554.694456018522</v>
      </c>
    </row>
    <row r="2025" spans="3:25">
      <c r="C2025" s="90" t="s">
        <v>1946</v>
      </c>
      <c r="D2025" s="90" t="s">
        <v>168</v>
      </c>
      <c r="E2025" s="155">
        <v>41426</v>
      </c>
    </row>
    <row r="2026" spans="3:25">
      <c r="C2026" s="90" t="s">
        <v>1960</v>
      </c>
      <c r="D2026" s="90" t="s">
        <v>168</v>
      </c>
    </row>
    <row r="2027" spans="3:25">
      <c r="C2027" s="90" t="s">
        <v>2034</v>
      </c>
      <c r="D2027" s="90" t="s">
        <v>168</v>
      </c>
      <c r="E2027" s="139">
        <v>41426</v>
      </c>
    </row>
    <row r="2028" spans="3:25">
      <c r="C2028" s="90" t="s">
        <v>4001</v>
      </c>
      <c r="D2028" s="90" t="s">
        <v>155</v>
      </c>
      <c r="E2028" s="139">
        <v>42646.328240740739</v>
      </c>
    </row>
    <row r="2029" spans="3:25">
      <c r="C2029" s="90" t="s">
        <v>2947</v>
      </c>
      <c r="D2029" s="90" t="s">
        <v>155</v>
      </c>
      <c r="E2029" s="139">
        <v>41426</v>
      </c>
    </row>
    <row r="2030" spans="3:25">
      <c r="C2030" s="90" t="s">
        <v>2948</v>
      </c>
      <c r="D2030" s="90" t="s">
        <v>155</v>
      </c>
      <c r="E2030" s="155">
        <v>41426</v>
      </c>
      <c r="X2030" s="90"/>
      <c r="Y2030" s="90"/>
    </row>
    <row r="2031" spans="3:25">
      <c r="C2031" s="90" t="s">
        <v>3684</v>
      </c>
      <c r="D2031" s="90" t="s">
        <v>155</v>
      </c>
    </row>
    <row r="2032" spans="3:25">
      <c r="C2032" s="90" t="s">
        <v>2949</v>
      </c>
      <c r="D2032" s="90" t="s">
        <v>155</v>
      </c>
      <c r="E2032" s="139">
        <v>41426</v>
      </c>
    </row>
    <row r="2033" spans="3:5">
      <c r="C2033" s="90" t="s">
        <v>2950</v>
      </c>
      <c r="D2033" s="90" t="s">
        <v>155</v>
      </c>
      <c r="E2033" s="139">
        <v>41426</v>
      </c>
    </row>
    <row r="2034" spans="3:5">
      <c r="C2034" s="90" t="s">
        <v>2951</v>
      </c>
      <c r="D2034" s="90" t="s">
        <v>155</v>
      </c>
      <c r="E2034" s="139">
        <v>41426</v>
      </c>
    </row>
    <row r="2035" spans="3:5">
      <c r="C2035" s="90" t="s">
        <v>2952</v>
      </c>
      <c r="D2035" s="90" t="s">
        <v>155</v>
      </c>
      <c r="E2035" s="139">
        <v>41426</v>
      </c>
    </row>
    <row r="2036" spans="3:5">
      <c r="C2036" s="90" t="s">
        <v>2953</v>
      </c>
      <c r="D2036" s="90" t="s">
        <v>155</v>
      </c>
      <c r="E2036" s="139">
        <v>41426</v>
      </c>
    </row>
    <row r="2037" spans="3:5">
      <c r="C2037" s="90" t="s">
        <v>2954</v>
      </c>
      <c r="D2037" s="90" t="s">
        <v>155</v>
      </c>
      <c r="E2037" s="139">
        <v>41507.369270833333</v>
      </c>
    </row>
    <row r="2038" spans="3:5">
      <c r="C2038" s="90" t="s">
        <v>2955</v>
      </c>
      <c r="D2038" s="90" t="s">
        <v>155</v>
      </c>
      <c r="E2038" s="139">
        <v>41426</v>
      </c>
    </row>
    <row r="2039" spans="3:5">
      <c r="C2039" s="90" t="s">
        <v>2956</v>
      </c>
      <c r="D2039" s="90" t="s">
        <v>155</v>
      </c>
      <c r="E2039" s="139">
        <v>41426</v>
      </c>
    </row>
    <row r="2040" spans="3:5">
      <c r="C2040" s="90" t="s">
        <v>2957</v>
      </c>
      <c r="D2040" s="90" t="s">
        <v>155</v>
      </c>
    </row>
    <row r="2041" spans="3:5">
      <c r="C2041" s="90" t="s">
        <v>2958</v>
      </c>
      <c r="D2041" s="90" t="s">
        <v>155</v>
      </c>
      <c r="E2041" s="139">
        <v>41426</v>
      </c>
    </row>
    <row r="2042" spans="3:5">
      <c r="C2042" s="90" t="s">
        <v>2959</v>
      </c>
      <c r="D2042" s="90" t="s">
        <v>155</v>
      </c>
      <c r="E2042" s="139">
        <v>41426</v>
      </c>
    </row>
    <row r="2043" spans="3:5">
      <c r="C2043" s="90" t="s">
        <v>2960</v>
      </c>
      <c r="D2043" s="90" t="s">
        <v>155</v>
      </c>
      <c r="E2043" s="139">
        <v>41426</v>
      </c>
    </row>
    <row r="2044" spans="3:5">
      <c r="C2044" s="90" t="s">
        <v>2961</v>
      </c>
      <c r="D2044" s="90" t="s">
        <v>155</v>
      </c>
      <c r="E2044" s="139">
        <v>41426</v>
      </c>
    </row>
    <row r="2045" spans="3:5">
      <c r="C2045" s="90" t="s">
        <v>2962</v>
      </c>
      <c r="D2045" s="90" t="s">
        <v>155</v>
      </c>
      <c r="E2045" s="139">
        <v>41426</v>
      </c>
    </row>
    <row r="2046" spans="3:5">
      <c r="C2046" s="90" t="s">
        <v>3831</v>
      </c>
      <c r="D2046" s="90" t="s">
        <v>155</v>
      </c>
      <c r="E2046" s="139">
        <v>42646.309618055559</v>
      </c>
    </row>
    <row r="2047" spans="3:5">
      <c r="C2047" s="90" t="s">
        <v>2963</v>
      </c>
      <c r="D2047" s="90" t="s">
        <v>155</v>
      </c>
      <c r="E2047" s="139">
        <v>41426</v>
      </c>
    </row>
    <row r="2048" spans="3:5">
      <c r="C2048" s="90" t="s">
        <v>3583</v>
      </c>
      <c r="D2048" s="90" t="s">
        <v>155</v>
      </c>
    </row>
    <row r="2049" spans="3:5">
      <c r="C2049" s="90" t="s">
        <v>5366</v>
      </c>
      <c r="D2049" s="90" t="s">
        <v>155</v>
      </c>
      <c r="E2049" s="155">
        <v>45118.542060185187</v>
      </c>
    </row>
    <row r="2050" spans="3:5">
      <c r="C2050" s="90" t="s">
        <v>2964</v>
      </c>
      <c r="D2050" s="90" t="s">
        <v>155</v>
      </c>
      <c r="E2050" s="139">
        <v>41426</v>
      </c>
    </row>
    <row r="2051" spans="3:5">
      <c r="C2051" s="90" t="s">
        <v>3736</v>
      </c>
      <c r="D2051" s="90" t="s">
        <v>155</v>
      </c>
    </row>
    <row r="2052" spans="3:5">
      <c r="C2052" s="90" t="s">
        <v>3607</v>
      </c>
      <c r="D2052" s="90" t="s">
        <v>155</v>
      </c>
    </row>
    <row r="2053" spans="3:5">
      <c r="C2053" s="90" t="s">
        <v>3163</v>
      </c>
      <c r="D2053" s="90" t="s">
        <v>155</v>
      </c>
    </row>
    <row r="2054" spans="3:5">
      <c r="C2054" s="90" t="s">
        <v>2965</v>
      </c>
      <c r="D2054" s="90" t="s">
        <v>155</v>
      </c>
    </row>
    <row r="2055" spans="3:5">
      <c r="C2055" s="90" t="s">
        <v>3613</v>
      </c>
      <c r="D2055" s="90" t="s">
        <v>155</v>
      </c>
    </row>
    <row r="2056" spans="3:5">
      <c r="C2056" s="90" t="s">
        <v>2966</v>
      </c>
      <c r="D2056" s="90" t="s">
        <v>155</v>
      </c>
      <c r="E2056" s="139">
        <v>41426</v>
      </c>
    </row>
    <row r="2057" spans="3:5">
      <c r="C2057" s="90" t="s">
        <v>2967</v>
      </c>
      <c r="D2057" s="90" t="s">
        <v>155</v>
      </c>
      <c r="E2057" s="139">
        <v>41426</v>
      </c>
    </row>
    <row r="2058" spans="3:5">
      <c r="C2058" s="90" t="s">
        <v>3693</v>
      </c>
      <c r="D2058" s="90" t="s">
        <v>155</v>
      </c>
    </row>
    <row r="2059" spans="3:5">
      <c r="C2059" s="90" t="s">
        <v>2968</v>
      </c>
      <c r="D2059" s="90" t="s">
        <v>155</v>
      </c>
      <c r="E2059" s="139">
        <v>41426</v>
      </c>
    </row>
    <row r="2060" spans="3:5">
      <c r="C2060" s="90" t="s">
        <v>3664</v>
      </c>
      <c r="D2060" s="90" t="s">
        <v>155</v>
      </c>
    </row>
    <row r="2061" spans="3:5">
      <c r="C2061" s="90" t="s">
        <v>2969</v>
      </c>
      <c r="D2061" s="90" t="s">
        <v>155</v>
      </c>
      <c r="E2061" s="139">
        <v>41426</v>
      </c>
    </row>
    <row r="2062" spans="3:5">
      <c r="C2062" s="90" t="s">
        <v>3707</v>
      </c>
      <c r="D2062" s="90" t="s">
        <v>155</v>
      </c>
    </row>
    <row r="2063" spans="3:5">
      <c r="C2063" s="90" t="s">
        <v>2970</v>
      </c>
      <c r="D2063" s="90" t="s">
        <v>155</v>
      </c>
      <c r="E2063" s="155">
        <v>41426</v>
      </c>
    </row>
    <row r="2064" spans="3:5">
      <c r="C2064" s="90" t="s">
        <v>2971</v>
      </c>
      <c r="D2064" s="90" t="s">
        <v>155</v>
      </c>
      <c r="E2064" s="139">
        <v>41426</v>
      </c>
    </row>
    <row r="2065" spans="3:5">
      <c r="C2065" s="90" t="s">
        <v>2972</v>
      </c>
      <c r="D2065" s="90" t="s">
        <v>155</v>
      </c>
      <c r="E2065" s="155">
        <v>41426</v>
      </c>
    </row>
    <row r="2066" spans="3:5">
      <c r="C2066" s="90" t="s">
        <v>2973</v>
      </c>
      <c r="D2066" s="90" t="s">
        <v>155</v>
      </c>
      <c r="E2066" s="139">
        <v>41426</v>
      </c>
    </row>
    <row r="2067" spans="3:5">
      <c r="C2067" s="90" t="s">
        <v>2974</v>
      </c>
      <c r="D2067" s="90" t="s">
        <v>155</v>
      </c>
      <c r="E2067" s="139">
        <v>41426</v>
      </c>
    </row>
    <row r="2068" spans="3:5">
      <c r="C2068" s="90" t="s">
        <v>3687</v>
      </c>
      <c r="D2068" s="90" t="s">
        <v>155</v>
      </c>
    </row>
    <row r="2069" spans="3:5">
      <c r="C2069" s="90" t="s">
        <v>2975</v>
      </c>
      <c r="D2069" s="90" t="s">
        <v>155</v>
      </c>
      <c r="E2069" s="139">
        <v>41426</v>
      </c>
    </row>
    <row r="2070" spans="3:5">
      <c r="C2070" s="90" t="s">
        <v>5600</v>
      </c>
      <c r="D2070" s="90" t="s">
        <v>155</v>
      </c>
    </row>
    <row r="2071" spans="3:5">
      <c r="C2071" s="90" t="s">
        <v>2976</v>
      </c>
      <c r="D2071" s="90" t="s">
        <v>155</v>
      </c>
      <c r="E2071" s="139">
        <v>41426</v>
      </c>
    </row>
    <row r="2072" spans="3:5">
      <c r="C2072" s="90" t="s">
        <v>3683</v>
      </c>
      <c r="D2072" s="90" t="s">
        <v>155</v>
      </c>
    </row>
    <row r="2073" spans="3:5">
      <c r="C2073" s="90" t="s">
        <v>2977</v>
      </c>
      <c r="D2073" s="90" t="s">
        <v>155</v>
      </c>
      <c r="E2073" s="139">
        <v>41426</v>
      </c>
    </row>
    <row r="2074" spans="3:5">
      <c r="C2074" s="90" t="s">
        <v>2978</v>
      </c>
      <c r="D2074" s="90" t="s">
        <v>155</v>
      </c>
      <c r="E2074" s="139"/>
    </row>
    <row r="2075" spans="3:5">
      <c r="C2075" s="90" t="s">
        <v>2979</v>
      </c>
      <c r="D2075" s="90" t="s">
        <v>155</v>
      </c>
      <c r="E2075" s="139">
        <v>41426</v>
      </c>
    </row>
    <row r="2076" spans="3:5">
      <c r="C2076" s="90" t="s">
        <v>2980</v>
      </c>
      <c r="D2076" s="90" t="s">
        <v>155</v>
      </c>
      <c r="E2076" s="139">
        <v>41426</v>
      </c>
    </row>
    <row r="2077" spans="3:5">
      <c r="C2077" s="90" t="s">
        <v>2981</v>
      </c>
      <c r="D2077" s="90" t="s">
        <v>155</v>
      </c>
      <c r="E2077" s="155">
        <v>41426</v>
      </c>
    </row>
    <row r="2078" spans="3:5">
      <c r="C2078" s="90" t="s">
        <v>2982</v>
      </c>
      <c r="D2078" s="90" t="s">
        <v>155</v>
      </c>
      <c r="E2078" s="155">
        <v>41426</v>
      </c>
    </row>
    <row r="2079" spans="3:5">
      <c r="C2079" s="90" t="s">
        <v>2983</v>
      </c>
      <c r="D2079" s="90" t="s">
        <v>155</v>
      </c>
      <c r="E2079" s="139">
        <v>41426</v>
      </c>
    </row>
    <row r="2080" spans="3:5">
      <c r="C2080" s="90" t="s">
        <v>2984</v>
      </c>
      <c r="D2080" s="90" t="s">
        <v>155</v>
      </c>
      <c r="E2080" s="155">
        <v>41426</v>
      </c>
    </row>
    <row r="2081" spans="3:5">
      <c r="C2081" s="90" t="s">
        <v>2985</v>
      </c>
      <c r="D2081" s="90" t="s">
        <v>155</v>
      </c>
      <c r="E2081" s="139">
        <v>41426</v>
      </c>
    </row>
    <row r="2082" spans="3:5">
      <c r="C2082" s="90" t="s">
        <v>2804</v>
      </c>
      <c r="D2082" s="90" t="s">
        <v>155</v>
      </c>
      <c r="E2082" s="139">
        <v>41426</v>
      </c>
    </row>
    <row r="2083" spans="3:5">
      <c r="C2083" s="90" t="s">
        <v>2986</v>
      </c>
      <c r="D2083" s="90" t="s">
        <v>155</v>
      </c>
      <c r="E2083" s="155">
        <v>41426</v>
      </c>
    </row>
    <row r="2084" spans="3:5">
      <c r="C2084" s="90" t="s">
        <v>2987</v>
      </c>
      <c r="D2084" s="90" t="s">
        <v>155</v>
      </c>
    </row>
    <row r="2085" spans="3:5">
      <c r="C2085" s="90" t="s">
        <v>3727</v>
      </c>
      <c r="D2085" s="90" t="s">
        <v>155</v>
      </c>
    </row>
    <row r="2086" spans="3:5">
      <c r="C2086" s="90" t="s">
        <v>3608</v>
      </c>
      <c r="D2086" s="90" t="s">
        <v>155</v>
      </c>
    </row>
    <row r="2087" spans="3:5">
      <c r="C2087" s="90" t="s">
        <v>2988</v>
      </c>
      <c r="D2087" s="90" t="s">
        <v>155</v>
      </c>
    </row>
    <row r="2088" spans="3:5">
      <c r="C2088" s="90" t="s">
        <v>2989</v>
      </c>
      <c r="D2088" s="90" t="s">
        <v>155</v>
      </c>
      <c r="E2088" s="139">
        <v>41426</v>
      </c>
    </row>
    <row r="2089" spans="3:5">
      <c r="C2089" s="90" t="s">
        <v>2990</v>
      </c>
      <c r="D2089" s="90" t="s">
        <v>155</v>
      </c>
      <c r="E2089" s="139">
        <v>41426</v>
      </c>
    </row>
    <row r="2090" spans="3:5">
      <c r="C2090" s="90" t="s">
        <v>3791</v>
      </c>
      <c r="D2090" s="90" t="s">
        <v>155</v>
      </c>
    </row>
    <row r="2091" spans="3:5">
      <c r="C2091" s="90" t="s">
        <v>2991</v>
      </c>
      <c r="D2091" s="90" t="s">
        <v>155</v>
      </c>
      <c r="E2091" s="139">
        <v>41426</v>
      </c>
    </row>
    <row r="2092" spans="3:5">
      <c r="C2092" s="90" t="s">
        <v>3267</v>
      </c>
      <c r="D2092" s="90" t="s">
        <v>155</v>
      </c>
    </row>
    <row r="2093" spans="3:5">
      <c r="C2093" s="90" t="s">
        <v>3686</v>
      </c>
      <c r="D2093" s="90" t="s">
        <v>155</v>
      </c>
    </row>
    <row r="2094" spans="3:5">
      <c r="C2094" s="90" t="s">
        <v>2992</v>
      </c>
      <c r="D2094" s="90" t="s">
        <v>155</v>
      </c>
      <c r="E2094" s="139">
        <v>41426</v>
      </c>
    </row>
    <row r="2095" spans="3:5">
      <c r="C2095" s="90" t="s">
        <v>5368</v>
      </c>
      <c r="D2095" s="90" t="s">
        <v>155</v>
      </c>
    </row>
    <row r="2096" spans="3:5">
      <c r="C2096" s="90" t="s">
        <v>2993</v>
      </c>
      <c r="D2096" s="90" t="s">
        <v>155</v>
      </c>
      <c r="E2096" s="139">
        <v>41426</v>
      </c>
    </row>
    <row r="2097" spans="3:5">
      <c r="C2097" s="90" t="s">
        <v>2994</v>
      </c>
      <c r="D2097" s="90" t="s">
        <v>155</v>
      </c>
    </row>
    <row r="2098" spans="3:5">
      <c r="C2098" s="90" t="s">
        <v>2995</v>
      </c>
      <c r="D2098" s="90" t="s">
        <v>155</v>
      </c>
      <c r="E2098" s="139">
        <v>41426</v>
      </c>
    </row>
    <row r="2099" spans="3:5">
      <c r="C2099" s="90" t="s">
        <v>2996</v>
      </c>
      <c r="D2099" s="90" t="s">
        <v>155</v>
      </c>
      <c r="E2099" s="139">
        <v>41426</v>
      </c>
    </row>
    <row r="2100" spans="3:5">
      <c r="C2100" s="90" t="s">
        <v>3443</v>
      </c>
      <c r="D2100" s="90" t="s">
        <v>155</v>
      </c>
      <c r="E2100" s="139">
        <v>41554.876689814817</v>
      </c>
    </row>
    <row r="2101" spans="3:5">
      <c r="C2101" s="90" t="s">
        <v>3616</v>
      </c>
      <c r="D2101" s="90" t="s">
        <v>155</v>
      </c>
    </row>
    <row r="2102" spans="3:5">
      <c r="C2102" s="90" t="s">
        <v>2997</v>
      </c>
      <c r="D2102" s="90" t="s">
        <v>155</v>
      </c>
      <c r="E2102" s="139">
        <v>41426</v>
      </c>
    </row>
    <row r="2103" spans="3:5">
      <c r="C2103" s="90" t="s">
        <v>2998</v>
      </c>
      <c r="D2103" s="90" t="s">
        <v>155</v>
      </c>
      <c r="E2103" s="139">
        <v>41426</v>
      </c>
    </row>
    <row r="2104" spans="3:5">
      <c r="C2104" s="90" t="s">
        <v>2999</v>
      </c>
      <c r="D2104" s="90" t="s">
        <v>155</v>
      </c>
      <c r="E2104" s="155">
        <v>41426</v>
      </c>
    </row>
    <row r="2105" spans="3:5">
      <c r="C2105" s="90" t="s">
        <v>3000</v>
      </c>
      <c r="D2105" s="90" t="s">
        <v>155</v>
      </c>
    </row>
    <row r="2106" spans="3:5">
      <c r="C2106" s="90" t="s">
        <v>3001</v>
      </c>
      <c r="D2106" s="90" t="s">
        <v>155</v>
      </c>
      <c r="E2106" s="155">
        <v>41426</v>
      </c>
    </row>
    <row r="2107" spans="3:5">
      <c r="C2107" s="90" t="s">
        <v>3002</v>
      </c>
      <c r="D2107" s="90" t="s">
        <v>155</v>
      </c>
      <c r="E2107" s="139">
        <v>41426</v>
      </c>
    </row>
    <row r="2108" spans="3:5">
      <c r="C2108" s="90" t="s">
        <v>3003</v>
      </c>
      <c r="D2108" s="90" t="s">
        <v>155</v>
      </c>
      <c r="E2108" s="139">
        <v>41426</v>
      </c>
    </row>
    <row r="2109" spans="3:5">
      <c r="C2109" s="90" t="s">
        <v>3771</v>
      </c>
      <c r="D2109" s="90" t="s">
        <v>155</v>
      </c>
    </row>
    <row r="2110" spans="3:5">
      <c r="C2110" s="90" t="s">
        <v>3618</v>
      </c>
      <c r="D2110" s="90" t="s">
        <v>155</v>
      </c>
    </row>
    <row r="2111" spans="3:5">
      <c r="C2111" s="90" t="s">
        <v>3004</v>
      </c>
      <c r="D2111" s="90" t="s">
        <v>155</v>
      </c>
      <c r="E2111" s="155">
        <v>41426</v>
      </c>
    </row>
    <row r="2112" spans="3:5">
      <c r="C2112" s="90" t="s">
        <v>3005</v>
      </c>
      <c r="D2112" s="90" t="s">
        <v>155</v>
      </c>
    </row>
    <row r="2113" spans="3:5">
      <c r="C2113" s="90" t="s">
        <v>3006</v>
      </c>
      <c r="D2113" s="90" t="s">
        <v>155</v>
      </c>
      <c r="E2113" s="139">
        <v>41426</v>
      </c>
    </row>
    <row r="2114" spans="3:5">
      <c r="C2114" s="90" t="s">
        <v>3007</v>
      </c>
      <c r="D2114" s="90" t="s">
        <v>155</v>
      </c>
      <c r="E2114" s="139">
        <v>41426</v>
      </c>
    </row>
    <row r="2115" spans="3:5">
      <c r="C2115" s="90" t="s">
        <v>3604</v>
      </c>
      <c r="D2115" s="90" t="s">
        <v>155</v>
      </c>
    </row>
    <row r="2116" spans="3:5">
      <c r="C2116" s="90" t="s">
        <v>3682</v>
      </c>
      <c r="D2116" s="90" t="s">
        <v>155</v>
      </c>
    </row>
    <row r="2117" spans="3:5">
      <c r="C2117" s="90" t="s">
        <v>3008</v>
      </c>
      <c r="D2117" s="90" t="s">
        <v>155</v>
      </c>
    </row>
    <row r="2118" spans="3:5">
      <c r="C2118" s="90" t="s">
        <v>3009</v>
      </c>
      <c r="D2118" s="90" t="s">
        <v>155</v>
      </c>
      <c r="E2118" s="139">
        <v>41426</v>
      </c>
    </row>
    <row r="2119" spans="3:5">
      <c r="C2119" s="90" t="s">
        <v>3558</v>
      </c>
      <c r="D2119" s="90" t="s">
        <v>155</v>
      </c>
    </row>
    <row r="2120" spans="3:5">
      <c r="C2120" s="90" t="s">
        <v>3010</v>
      </c>
      <c r="D2120" s="90" t="s">
        <v>155</v>
      </c>
      <c r="E2120" s="139">
        <v>41426</v>
      </c>
    </row>
    <row r="2121" spans="3:5">
      <c r="C2121" s="90" t="s">
        <v>3792</v>
      </c>
      <c r="D2121" s="90" t="s">
        <v>155</v>
      </c>
    </row>
    <row r="2122" spans="3:5">
      <c r="C2122" s="90" t="s">
        <v>3011</v>
      </c>
      <c r="D2122" s="90" t="s">
        <v>155</v>
      </c>
      <c r="E2122" s="139">
        <v>41426</v>
      </c>
    </row>
    <row r="2123" spans="3:5">
      <c r="C2123" s="90" t="s">
        <v>5371</v>
      </c>
      <c r="D2123" s="90" t="s">
        <v>155</v>
      </c>
    </row>
    <row r="2124" spans="3:5">
      <c r="C2124" s="90" t="s">
        <v>3012</v>
      </c>
      <c r="D2124" s="90" t="s">
        <v>155</v>
      </c>
    </row>
    <row r="2125" spans="3:5">
      <c r="C2125" s="90" t="s">
        <v>536</v>
      </c>
      <c r="D2125" s="90" t="s">
        <v>155</v>
      </c>
    </row>
    <row r="2126" spans="3:5">
      <c r="C2126" s="90" t="s">
        <v>3584</v>
      </c>
      <c r="D2126" s="90" t="s">
        <v>155</v>
      </c>
    </row>
    <row r="2127" spans="3:5">
      <c r="C2127" s="90" t="s">
        <v>3439</v>
      </c>
      <c r="D2127" s="90" t="s">
        <v>155</v>
      </c>
      <c r="E2127" s="155">
        <v>41554.694745370369</v>
      </c>
    </row>
    <row r="2128" spans="3:5">
      <c r="C2128" s="90" t="s">
        <v>3708</v>
      </c>
      <c r="D2128" s="90" t="s">
        <v>155</v>
      </c>
    </row>
    <row r="2129" spans="3:5">
      <c r="C2129" s="90" t="s">
        <v>3013</v>
      </c>
      <c r="D2129" s="90" t="s">
        <v>155</v>
      </c>
    </row>
    <row r="2130" spans="3:5">
      <c r="C2130" s="90" t="s">
        <v>3347</v>
      </c>
      <c r="D2130" s="90" t="s">
        <v>155</v>
      </c>
      <c r="E2130" s="155">
        <v>41511.867118055554</v>
      </c>
    </row>
    <row r="2131" spans="3:5">
      <c r="C2131" s="90" t="s">
        <v>3014</v>
      </c>
      <c r="D2131" s="90" t="s">
        <v>155</v>
      </c>
    </row>
    <row r="2132" spans="3:5">
      <c r="C2132" s="90" t="s">
        <v>3015</v>
      </c>
      <c r="D2132" s="90" t="s">
        <v>155</v>
      </c>
      <c r="E2132" s="139">
        <v>41426</v>
      </c>
    </row>
    <row r="2133" spans="3:5">
      <c r="C2133" s="90" t="s">
        <v>3016</v>
      </c>
      <c r="D2133" s="90" t="s">
        <v>155</v>
      </c>
    </row>
    <row r="2134" spans="3:5">
      <c r="C2134" s="90" t="s">
        <v>3017</v>
      </c>
      <c r="D2134" s="90" t="s">
        <v>155</v>
      </c>
      <c r="E2134" s="139">
        <v>41426</v>
      </c>
    </row>
    <row r="2135" spans="3:5">
      <c r="C2135" s="90" t="s">
        <v>3018</v>
      </c>
      <c r="D2135" s="90" t="s">
        <v>155</v>
      </c>
      <c r="E2135" s="139">
        <v>41426</v>
      </c>
    </row>
    <row r="2136" spans="3:5">
      <c r="C2136" s="90" t="s">
        <v>3019</v>
      </c>
      <c r="D2136" s="90" t="s">
        <v>155</v>
      </c>
      <c r="E2136" s="139">
        <v>41426</v>
      </c>
    </row>
    <row r="2137" spans="3:5">
      <c r="C2137" s="90" t="s">
        <v>3020</v>
      </c>
      <c r="D2137" s="90" t="s">
        <v>155</v>
      </c>
      <c r="E2137" s="139">
        <v>41426</v>
      </c>
    </row>
    <row r="2138" spans="3:5">
      <c r="C2138" s="90" t="s">
        <v>3021</v>
      </c>
      <c r="D2138" s="90" t="s">
        <v>155</v>
      </c>
      <c r="E2138" s="139">
        <v>41426</v>
      </c>
    </row>
    <row r="2139" spans="3:5">
      <c r="C2139" s="90" t="s">
        <v>3022</v>
      </c>
      <c r="D2139" s="90" t="s">
        <v>155</v>
      </c>
      <c r="E2139" s="139">
        <v>41426</v>
      </c>
    </row>
    <row r="2140" spans="3:5">
      <c r="C2140" s="90" t="s">
        <v>3023</v>
      </c>
      <c r="D2140" s="90" t="s">
        <v>155</v>
      </c>
      <c r="E2140" s="139">
        <v>41426</v>
      </c>
    </row>
    <row r="2141" spans="3:5">
      <c r="C2141" s="90" t="s">
        <v>3752</v>
      </c>
      <c r="D2141" s="90" t="s">
        <v>155</v>
      </c>
    </row>
    <row r="2142" spans="3:5">
      <c r="C2142" s="90" t="s">
        <v>3729</v>
      </c>
      <c r="D2142" s="90" t="s">
        <v>155</v>
      </c>
    </row>
    <row r="2143" spans="3:5">
      <c r="C2143" s="90" t="s">
        <v>3024</v>
      </c>
      <c r="D2143" s="90" t="s">
        <v>155</v>
      </c>
      <c r="E2143" s="139">
        <v>41426</v>
      </c>
    </row>
    <row r="2144" spans="3:5">
      <c r="C2144" s="90" t="s">
        <v>3244</v>
      </c>
      <c r="D2144" s="90" t="s">
        <v>155</v>
      </c>
    </row>
    <row r="2145" spans="3:5">
      <c r="C2145" s="90" t="s">
        <v>3025</v>
      </c>
      <c r="D2145" s="90" t="s">
        <v>155</v>
      </c>
    </row>
    <row r="2146" spans="3:5">
      <c r="C2146" s="90" t="s">
        <v>3026</v>
      </c>
      <c r="D2146" s="90" t="s">
        <v>155</v>
      </c>
      <c r="E2146" s="139">
        <v>41426</v>
      </c>
    </row>
    <row r="2147" spans="3:5">
      <c r="C2147" s="90" t="s">
        <v>3145</v>
      </c>
      <c r="D2147" s="90" t="s">
        <v>155</v>
      </c>
    </row>
    <row r="2148" spans="3:5">
      <c r="C2148" s="90" t="s">
        <v>3027</v>
      </c>
      <c r="D2148" s="90" t="s">
        <v>155</v>
      </c>
      <c r="E2148" s="139">
        <v>41426</v>
      </c>
    </row>
    <row r="2149" spans="3:5">
      <c r="C2149" s="90" t="s">
        <v>3028</v>
      </c>
      <c r="D2149" s="90" t="s">
        <v>155</v>
      </c>
      <c r="E2149" s="139">
        <v>41426</v>
      </c>
    </row>
    <row r="2150" spans="3:5">
      <c r="C2150" s="90" t="s">
        <v>3029</v>
      </c>
      <c r="D2150" s="90" t="s">
        <v>155</v>
      </c>
      <c r="E2150" s="155">
        <v>41426</v>
      </c>
    </row>
    <row r="2151" spans="3:5">
      <c r="C2151" s="90" t="s">
        <v>3030</v>
      </c>
      <c r="D2151" s="90" t="s">
        <v>155</v>
      </c>
      <c r="E2151" s="139">
        <v>41426</v>
      </c>
    </row>
    <row r="2152" spans="3:5">
      <c r="C2152" s="90" t="s">
        <v>3031</v>
      </c>
      <c r="D2152" s="90" t="s">
        <v>155</v>
      </c>
      <c r="E2152" s="155">
        <v>41426</v>
      </c>
    </row>
    <row r="2153" spans="3:5">
      <c r="C2153" s="90" t="s">
        <v>3032</v>
      </c>
      <c r="D2153" s="90" t="s">
        <v>155</v>
      </c>
      <c r="E2153" s="155">
        <v>41426</v>
      </c>
    </row>
    <row r="2154" spans="3:5">
      <c r="C2154" s="90" t="s">
        <v>3743</v>
      </c>
      <c r="D2154" s="90" t="s">
        <v>155</v>
      </c>
      <c r="E2154" s="155">
        <v>41770.665937500002</v>
      </c>
    </row>
    <row r="2155" spans="3:5">
      <c r="C2155" s="90" t="s">
        <v>3442</v>
      </c>
      <c r="D2155" s="90" t="s">
        <v>155</v>
      </c>
      <c r="E2155" s="155">
        <v>41554.87667824074</v>
      </c>
    </row>
    <row r="2156" spans="3:5">
      <c r="C2156" s="90" t="s">
        <v>3033</v>
      </c>
      <c r="D2156" s="90" t="s">
        <v>155</v>
      </c>
      <c r="E2156" s="139">
        <v>41426</v>
      </c>
    </row>
    <row r="2157" spans="3:5">
      <c r="C2157" s="90" t="s">
        <v>3034</v>
      </c>
      <c r="D2157" s="90" t="s">
        <v>155</v>
      </c>
      <c r="E2157" s="139">
        <v>41426</v>
      </c>
    </row>
    <row r="2158" spans="3:5">
      <c r="C2158" s="90" t="s">
        <v>1359</v>
      </c>
      <c r="D2158" s="90" t="s">
        <v>155</v>
      </c>
      <c r="E2158" s="139">
        <v>41426</v>
      </c>
    </row>
    <row r="2159" spans="3:5">
      <c r="C2159" s="90" t="s">
        <v>5582</v>
      </c>
      <c r="D2159" s="90" t="s">
        <v>155</v>
      </c>
    </row>
    <row r="2160" spans="3:5">
      <c r="C2160" s="90" t="s">
        <v>3035</v>
      </c>
      <c r="D2160" s="90" t="s">
        <v>155</v>
      </c>
      <c r="E2160" s="139">
        <v>41426</v>
      </c>
    </row>
    <row r="2161" spans="3:5">
      <c r="C2161" s="90" t="s">
        <v>3036</v>
      </c>
      <c r="D2161" s="90" t="s">
        <v>155</v>
      </c>
      <c r="E2161" s="139">
        <v>41426</v>
      </c>
    </row>
    <row r="2162" spans="3:5">
      <c r="C2162" s="90" t="s">
        <v>3037</v>
      </c>
      <c r="D2162" s="90" t="s">
        <v>155</v>
      </c>
    </row>
    <row r="2163" spans="3:5">
      <c r="C2163" s="90" t="s">
        <v>5375</v>
      </c>
      <c r="D2163" s="90" t="s">
        <v>155</v>
      </c>
    </row>
    <row r="2164" spans="3:5">
      <c r="C2164" s="90" t="s">
        <v>3038</v>
      </c>
      <c r="D2164" s="90" t="s">
        <v>155</v>
      </c>
    </row>
    <row r="2165" spans="3:5">
      <c r="C2165" s="90" t="s">
        <v>3760</v>
      </c>
      <c r="D2165" s="90" t="s">
        <v>155</v>
      </c>
    </row>
    <row r="2166" spans="3:5">
      <c r="C2166" s="90" t="s">
        <v>3681</v>
      </c>
      <c r="D2166" s="90" t="s">
        <v>155</v>
      </c>
    </row>
    <row r="2167" spans="3:5">
      <c r="C2167" s="90" t="s">
        <v>3039</v>
      </c>
      <c r="D2167" s="90" t="s">
        <v>155</v>
      </c>
      <c r="E2167" s="139">
        <v>41426</v>
      </c>
    </row>
    <row r="2168" spans="3:5">
      <c r="C2168" s="90" t="s">
        <v>3634</v>
      </c>
      <c r="D2168" s="90" t="s">
        <v>155</v>
      </c>
    </row>
    <row r="2169" spans="3:5">
      <c r="C2169" s="90" t="s">
        <v>3040</v>
      </c>
      <c r="D2169" s="90" t="s">
        <v>155</v>
      </c>
      <c r="E2169" s="139">
        <v>41426</v>
      </c>
    </row>
    <row r="2170" spans="3:5">
      <c r="C2170" s="90" t="s">
        <v>3041</v>
      </c>
      <c r="D2170" s="90" t="s">
        <v>155</v>
      </c>
    </row>
    <row r="2171" spans="3:5">
      <c r="C2171" s="90" t="s">
        <v>3042</v>
      </c>
      <c r="D2171" s="90" t="s">
        <v>155</v>
      </c>
    </row>
    <row r="2172" spans="3:5">
      <c r="C2172" s="90" t="s">
        <v>3043</v>
      </c>
      <c r="D2172" s="90" t="s">
        <v>155</v>
      </c>
      <c r="E2172" s="139">
        <v>41426</v>
      </c>
    </row>
    <row r="2173" spans="3:5">
      <c r="C2173" s="90" t="s">
        <v>3044</v>
      </c>
      <c r="D2173" s="90" t="s">
        <v>155</v>
      </c>
      <c r="E2173" s="155">
        <v>41426</v>
      </c>
    </row>
    <row r="2174" spans="3:5">
      <c r="C2174" s="90" t="s">
        <v>3202</v>
      </c>
      <c r="D2174" s="90" t="s">
        <v>155</v>
      </c>
    </row>
    <row r="2175" spans="3:5">
      <c r="C2175" s="90" t="s">
        <v>3754</v>
      </c>
      <c r="D2175" s="90" t="s">
        <v>155</v>
      </c>
    </row>
    <row r="2176" spans="3:5">
      <c r="C2176" s="90" t="s">
        <v>3045</v>
      </c>
      <c r="D2176" s="90" t="s">
        <v>155</v>
      </c>
      <c r="E2176" s="139">
        <v>41426</v>
      </c>
    </row>
    <row r="2177" spans="3:5">
      <c r="C2177" s="90" t="s">
        <v>5153</v>
      </c>
      <c r="D2177" s="90" t="s">
        <v>155</v>
      </c>
      <c r="E2177" s="155">
        <v>45118.529953703706</v>
      </c>
    </row>
    <row r="2178" spans="3:5">
      <c r="C2178" s="90" t="s">
        <v>3046</v>
      </c>
      <c r="D2178" s="90" t="s">
        <v>155</v>
      </c>
    </row>
    <row r="2179" spans="3:5">
      <c r="C2179" s="90" t="s">
        <v>3047</v>
      </c>
      <c r="D2179" s="90" t="s">
        <v>155</v>
      </c>
      <c r="E2179" s="139">
        <v>41426</v>
      </c>
    </row>
    <row r="2180" spans="3:5">
      <c r="C2180" s="90" t="s">
        <v>3669</v>
      </c>
      <c r="D2180" s="90" t="s">
        <v>155</v>
      </c>
    </row>
    <row r="2181" spans="3:5">
      <c r="C2181" s="90" t="s">
        <v>5377</v>
      </c>
      <c r="D2181" s="90" t="s">
        <v>155</v>
      </c>
    </row>
    <row r="2182" spans="3:5">
      <c r="C2182" s="90" t="s">
        <v>3048</v>
      </c>
      <c r="D2182" s="90" t="s">
        <v>155</v>
      </c>
      <c r="E2182" s="139">
        <v>41426</v>
      </c>
    </row>
    <row r="2183" spans="3:5">
      <c r="C2183" s="90" t="s">
        <v>3680</v>
      </c>
      <c r="D2183" s="90" t="s">
        <v>155</v>
      </c>
    </row>
    <row r="2184" spans="3:5">
      <c r="C2184" s="90" t="s">
        <v>3049</v>
      </c>
      <c r="D2184" s="90" t="s">
        <v>155</v>
      </c>
    </row>
    <row r="2185" spans="3:5">
      <c r="C2185" s="90" t="s">
        <v>3050</v>
      </c>
      <c r="D2185" s="90" t="s">
        <v>155</v>
      </c>
      <c r="E2185" s="139">
        <v>41426</v>
      </c>
    </row>
    <row r="2186" spans="3:5">
      <c r="C2186" s="90" t="s">
        <v>3755</v>
      </c>
      <c r="D2186" s="90" t="s">
        <v>155</v>
      </c>
    </row>
    <row r="2187" spans="3:5">
      <c r="C2187" s="90" t="s">
        <v>3051</v>
      </c>
      <c r="D2187" s="90" t="s">
        <v>155</v>
      </c>
      <c r="E2187" s="139">
        <v>41426</v>
      </c>
    </row>
    <row r="2188" spans="3:5">
      <c r="C2188" s="90" t="s">
        <v>3052</v>
      </c>
      <c r="D2188" s="90" t="s">
        <v>155</v>
      </c>
      <c r="E2188" s="139">
        <v>41426</v>
      </c>
    </row>
    <row r="2189" spans="3:5">
      <c r="C2189" s="90" t="s">
        <v>3053</v>
      </c>
      <c r="D2189" s="90" t="s">
        <v>155</v>
      </c>
      <c r="E2189" s="139">
        <v>41426</v>
      </c>
    </row>
    <row r="2190" spans="3:5">
      <c r="C2190" s="90" t="s">
        <v>3054</v>
      </c>
      <c r="D2190" s="90" t="s">
        <v>155</v>
      </c>
      <c r="E2190" s="139">
        <v>41426</v>
      </c>
    </row>
    <row r="2191" spans="3:5">
      <c r="C2191" s="90" t="s">
        <v>3055</v>
      </c>
      <c r="D2191" s="90" t="s">
        <v>155</v>
      </c>
      <c r="E2191" s="139">
        <v>41426</v>
      </c>
    </row>
    <row r="2192" spans="3:5">
      <c r="C2192" s="90" t="s">
        <v>3635</v>
      </c>
      <c r="D2192" s="90" t="s">
        <v>155</v>
      </c>
    </row>
    <row r="2193" spans="3:5">
      <c r="C2193" s="90" t="s">
        <v>3056</v>
      </c>
      <c r="D2193" s="90" t="s">
        <v>155</v>
      </c>
      <c r="E2193" s="139">
        <v>41426</v>
      </c>
    </row>
    <row r="2194" spans="3:5">
      <c r="C2194" s="90" t="s">
        <v>3057</v>
      </c>
      <c r="D2194" s="90" t="s">
        <v>155</v>
      </c>
      <c r="E2194" s="139">
        <v>41426</v>
      </c>
    </row>
    <row r="2195" spans="3:5">
      <c r="C2195" s="90" t="s">
        <v>3058</v>
      </c>
      <c r="D2195" s="90" t="s">
        <v>155</v>
      </c>
      <c r="E2195" s="155">
        <v>41426</v>
      </c>
    </row>
    <row r="2196" spans="3:5">
      <c r="C2196" s="90" t="s">
        <v>3059</v>
      </c>
      <c r="D2196" s="90" t="s">
        <v>155</v>
      </c>
      <c r="E2196" s="139">
        <v>41426</v>
      </c>
    </row>
    <row r="2197" spans="3:5">
      <c r="C2197" s="90" t="s">
        <v>3060</v>
      </c>
      <c r="D2197" s="90" t="s">
        <v>155</v>
      </c>
      <c r="E2197" s="139">
        <v>41426</v>
      </c>
    </row>
    <row r="2198" spans="3:5">
      <c r="C2198" s="90" t="s">
        <v>3611</v>
      </c>
      <c r="D2198" s="90" t="s">
        <v>155</v>
      </c>
    </row>
    <row r="2199" spans="3:5">
      <c r="C2199" s="90" t="s">
        <v>5378</v>
      </c>
      <c r="D2199" s="90" t="s">
        <v>155</v>
      </c>
    </row>
    <row r="2200" spans="3:5">
      <c r="C2200" s="90" t="s">
        <v>5154</v>
      </c>
      <c r="D2200" s="90" t="s">
        <v>155</v>
      </c>
    </row>
    <row r="2201" spans="3:5">
      <c r="C2201" s="90" t="s">
        <v>3061</v>
      </c>
      <c r="D2201" s="90" t="s">
        <v>155</v>
      </c>
      <c r="E2201" s="139">
        <v>41426</v>
      </c>
    </row>
    <row r="2202" spans="3:5">
      <c r="C2202" s="90" t="s">
        <v>3062</v>
      </c>
      <c r="D2202" s="90" t="s">
        <v>155</v>
      </c>
      <c r="E2202" s="155">
        <v>41426</v>
      </c>
    </row>
    <row r="2203" spans="3:5">
      <c r="C2203" s="90" t="s">
        <v>3063</v>
      </c>
      <c r="D2203" s="90" t="s">
        <v>155</v>
      </c>
      <c r="E2203" s="139">
        <v>41426</v>
      </c>
    </row>
    <row r="2204" spans="3:5">
      <c r="C2204" s="90" t="s">
        <v>3064</v>
      </c>
      <c r="D2204" s="90" t="s">
        <v>155</v>
      </c>
    </row>
    <row r="2205" spans="3:5">
      <c r="C2205" s="90" t="s">
        <v>3065</v>
      </c>
      <c r="D2205" s="90" t="s">
        <v>155</v>
      </c>
      <c r="E2205" s="139">
        <v>41426</v>
      </c>
    </row>
    <row r="2206" spans="3:5">
      <c r="C2206" s="90" t="s">
        <v>3066</v>
      </c>
      <c r="D2206" s="90" t="s">
        <v>155</v>
      </c>
      <c r="E2206" s="139">
        <v>41426</v>
      </c>
    </row>
    <row r="2207" spans="3:5">
      <c r="C2207" s="90" t="s">
        <v>3067</v>
      </c>
      <c r="D2207" s="90" t="s">
        <v>155</v>
      </c>
      <c r="E2207" s="139">
        <v>41426</v>
      </c>
    </row>
    <row r="2208" spans="3:5">
      <c r="C2208" s="90" t="s">
        <v>3068</v>
      </c>
      <c r="D2208" s="90" t="s">
        <v>155</v>
      </c>
      <c r="E2208" s="139">
        <v>41426</v>
      </c>
    </row>
    <row r="2209" spans="3:5">
      <c r="C2209" s="90" t="s">
        <v>3069</v>
      </c>
      <c r="D2209" s="90" t="s">
        <v>155</v>
      </c>
      <c r="E2209" s="139">
        <v>41426</v>
      </c>
    </row>
    <row r="2210" spans="3:5">
      <c r="C2210" s="90" t="s">
        <v>3070</v>
      </c>
      <c r="D2210" s="90" t="s">
        <v>155</v>
      </c>
      <c r="E2210" s="139">
        <v>41426</v>
      </c>
    </row>
    <row r="2211" spans="3:5">
      <c r="C2211" s="90" t="s">
        <v>3071</v>
      </c>
      <c r="D2211" s="90" t="s">
        <v>155</v>
      </c>
      <c r="E2211" s="139">
        <v>41426</v>
      </c>
    </row>
    <row r="2212" spans="3:5">
      <c r="C2212" s="90" t="s">
        <v>3072</v>
      </c>
      <c r="D2212" s="90" t="s">
        <v>155</v>
      </c>
      <c r="E2212" s="139">
        <v>41426</v>
      </c>
    </row>
    <row r="2213" spans="3:5">
      <c r="C2213" s="90" t="s">
        <v>3073</v>
      </c>
      <c r="D2213" s="90" t="s">
        <v>155</v>
      </c>
      <c r="E2213" s="139">
        <v>41426</v>
      </c>
    </row>
    <row r="2214" spans="3:5">
      <c r="C2214" s="90" t="s">
        <v>3074</v>
      </c>
      <c r="D2214" s="90" t="s">
        <v>155</v>
      </c>
      <c r="E2214" s="139">
        <v>41426</v>
      </c>
    </row>
    <row r="2215" spans="3:5">
      <c r="C2215" s="90" t="s">
        <v>3075</v>
      </c>
      <c r="D2215" s="90" t="s">
        <v>155</v>
      </c>
      <c r="E2215" s="139">
        <v>41426</v>
      </c>
    </row>
    <row r="2216" spans="3:5">
      <c r="C2216" s="90" t="s">
        <v>3591</v>
      </c>
      <c r="D2216" s="90" t="s">
        <v>155</v>
      </c>
    </row>
    <row r="2217" spans="3:5">
      <c r="C2217" s="90" t="s">
        <v>3076</v>
      </c>
      <c r="D2217" s="90" t="s">
        <v>155</v>
      </c>
      <c r="E2217" s="139">
        <v>41426</v>
      </c>
    </row>
    <row r="2218" spans="3:5">
      <c r="C2218" s="90" t="s">
        <v>3077</v>
      </c>
      <c r="D2218" s="90" t="s">
        <v>155</v>
      </c>
    </row>
    <row r="2219" spans="3:5">
      <c r="C2219" s="90" t="s">
        <v>3078</v>
      </c>
      <c r="D2219" s="90" t="s">
        <v>155</v>
      </c>
      <c r="E2219" s="155">
        <v>41426</v>
      </c>
    </row>
    <row r="2220" spans="3:5">
      <c r="C2220" s="90" t="s">
        <v>3875</v>
      </c>
      <c r="D2220" s="90" t="s">
        <v>155</v>
      </c>
      <c r="E2220" s="155">
        <v>42646.320925925924</v>
      </c>
    </row>
    <row r="2221" spans="3:5">
      <c r="C2221" s="90" t="s">
        <v>3876</v>
      </c>
      <c r="D2221" s="90" t="s">
        <v>155</v>
      </c>
      <c r="E2221" s="155">
        <v>42646.320937500001</v>
      </c>
    </row>
    <row r="2222" spans="3:5">
      <c r="C2222" s="90" t="s">
        <v>3079</v>
      </c>
      <c r="D2222" s="90" t="s">
        <v>155</v>
      </c>
      <c r="E2222" s="139">
        <v>41426</v>
      </c>
    </row>
    <row r="2223" spans="3:5">
      <c r="C2223" s="90" t="s">
        <v>3159</v>
      </c>
      <c r="D2223" s="90" t="s">
        <v>155</v>
      </c>
      <c r="E2223" s="155">
        <v>41507.778715277775</v>
      </c>
    </row>
    <row r="2224" spans="3:5">
      <c r="C2224" s="90" t="s">
        <v>3080</v>
      </c>
      <c r="D2224" s="90" t="s">
        <v>155</v>
      </c>
      <c r="E2224" s="139">
        <v>41426</v>
      </c>
    </row>
    <row r="2225" spans="3:5">
      <c r="C2225" s="90" t="s">
        <v>3081</v>
      </c>
      <c r="D2225" s="90" t="s">
        <v>155</v>
      </c>
      <c r="E2225" s="139">
        <v>41426</v>
      </c>
    </row>
    <row r="2226" spans="3:5">
      <c r="C2226" s="90" t="s">
        <v>187</v>
      </c>
      <c r="D2226" s="90" t="s">
        <v>155</v>
      </c>
      <c r="E2226" s="139">
        <v>41426</v>
      </c>
    </row>
    <row r="2227" spans="3:5">
      <c r="C2227" s="90" t="s">
        <v>3082</v>
      </c>
      <c r="D2227" s="90" t="s">
        <v>155</v>
      </c>
    </row>
    <row r="2228" spans="3:5">
      <c r="C2228" s="90" t="s">
        <v>3083</v>
      </c>
      <c r="D2228" s="90" t="s">
        <v>155</v>
      </c>
      <c r="E2228" s="139">
        <v>41426</v>
      </c>
    </row>
    <row r="2229" spans="3:5">
      <c r="C2229" s="90" t="s">
        <v>3084</v>
      </c>
      <c r="D2229" s="90" t="s">
        <v>155</v>
      </c>
      <c r="E2229" s="139">
        <v>41426</v>
      </c>
    </row>
    <row r="2230" spans="3:5">
      <c r="C2230" s="90" t="s">
        <v>3085</v>
      </c>
      <c r="D2230" s="90" t="s">
        <v>155</v>
      </c>
      <c r="E2230" s="139">
        <v>41426</v>
      </c>
    </row>
    <row r="2231" spans="3:5">
      <c r="C2231" s="90" t="s">
        <v>3665</v>
      </c>
      <c r="D2231" s="90" t="s">
        <v>155</v>
      </c>
    </row>
    <row r="2232" spans="3:5">
      <c r="C2232" s="90" t="s">
        <v>3087</v>
      </c>
      <c r="D2232" s="90" t="s">
        <v>155</v>
      </c>
      <c r="E2232" s="139">
        <v>41426</v>
      </c>
    </row>
    <row r="2233" spans="3:5">
      <c r="C2233" s="90" t="s">
        <v>3088</v>
      </c>
      <c r="D2233" s="90" t="s">
        <v>155</v>
      </c>
      <c r="E2233" s="139">
        <v>41426</v>
      </c>
    </row>
    <row r="2234" spans="3:5">
      <c r="C2234" s="90" t="s">
        <v>3089</v>
      </c>
      <c r="D2234" s="90" t="s">
        <v>155</v>
      </c>
      <c r="E2234" s="139">
        <v>41426</v>
      </c>
    </row>
    <row r="2235" spans="3:5">
      <c r="C2235" s="90" t="s">
        <v>3630</v>
      </c>
      <c r="D2235" s="90" t="s">
        <v>155</v>
      </c>
    </row>
    <row r="2236" spans="3:5">
      <c r="C2236" s="90" t="s">
        <v>3090</v>
      </c>
      <c r="D2236" s="90" t="s">
        <v>155</v>
      </c>
      <c r="E2236" s="155">
        <v>41426</v>
      </c>
    </row>
    <row r="2237" spans="3:5">
      <c r="C2237" s="90" t="s">
        <v>3091</v>
      </c>
      <c r="D2237" s="90" t="s">
        <v>155</v>
      </c>
      <c r="E2237" s="139">
        <v>41426</v>
      </c>
    </row>
    <row r="2238" spans="3:5">
      <c r="C2238" s="90" t="s">
        <v>3092</v>
      </c>
      <c r="D2238" s="90" t="s">
        <v>155</v>
      </c>
      <c r="E2238" s="139">
        <v>41426</v>
      </c>
    </row>
    <row r="2239" spans="3:5">
      <c r="C2239" s="90" t="s">
        <v>3093</v>
      </c>
      <c r="D2239" s="90" t="s">
        <v>155</v>
      </c>
      <c r="E2239" s="139">
        <v>41426</v>
      </c>
    </row>
    <row r="2240" spans="3:5">
      <c r="C2240" s="90" t="s">
        <v>3094</v>
      </c>
      <c r="D2240" s="90" t="s">
        <v>155</v>
      </c>
    </row>
    <row r="2241" spans="3:5">
      <c r="C2241" s="90" t="s">
        <v>3609</v>
      </c>
      <c r="D2241" s="90" t="s">
        <v>155</v>
      </c>
    </row>
    <row r="2242" spans="3:5">
      <c r="C2242" s="90" t="s">
        <v>3095</v>
      </c>
      <c r="D2242" s="90" t="s">
        <v>155</v>
      </c>
      <c r="E2242" s="139">
        <v>41426</v>
      </c>
    </row>
    <row r="2243" spans="3:5">
      <c r="C2243" s="90" t="s">
        <v>3096</v>
      </c>
      <c r="D2243" s="90" t="s">
        <v>155</v>
      </c>
      <c r="E2243" s="139">
        <v>41426</v>
      </c>
    </row>
    <row r="2244" spans="3:5">
      <c r="C2244" s="90" t="s">
        <v>3097</v>
      </c>
      <c r="D2244" s="90" t="s">
        <v>155</v>
      </c>
      <c r="E2244" s="139">
        <v>41426</v>
      </c>
    </row>
    <row r="2245" spans="3:5">
      <c r="C2245" s="90" t="s">
        <v>3098</v>
      </c>
      <c r="D2245" s="90" t="s">
        <v>155</v>
      </c>
      <c r="E2245" s="139">
        <v>41426</v>
      </c>
    </row>
    <row r="2246" spans="3:5">
      <c r="C2246" s="90" t="s">
        <v>3099</v>
      </c>
      <c r="D2246" s="90" t="s">
        <v>155</v>
      </c>
      <c r="E2246" s="139">
        <v>41426</v>
      </c>
    </row>
    <row r="2247" spans="3:5">
      <c r="C2247" s="90" t="s">
        <v>3100</v>
      </c>
      <c r="D2247" s="90" t="s">
        <v>155</v>
      </c>
      <c r="E2247" s="139">
        <v>41426</v>
      </c>
    </row>
    <row r="2248" spans="3:5">
      <c r="C2248" s="90" t="s">
        <v>3101</v>
      </c>
      <c r="D2248" s="90" t="s">
        <v>155</v>
      </c>
      <c r="E2248" s="139">
        <v>41426</v>
      </c>
    </row>
    <row r="2249" spans="3:5">
      <c r="C2249" s="90" t="s">
        <v>3102</v>
      </c>
      <c r="D2249" s="90" t="s">
        <v>155</v>
      </c>
      <c r="E2249" s="139">
        <v>41426</v>
      </c>
    </row>
    <row r="2250" spans="3:5">
      <c r="C2250" s="90" t="s">
        <v>3103</v>
      </c>
      <c r="D2250" s="90" t="s">
        <v>155</v>
      </c>
      <c r="E2250" s="139">
        <v>41426</v>
      </c>
    </row>
    <row r="2251" spans="3:5">
      <c r="C2251" s="90" t="s">
        <v>3104</v>
      </c>
      <c r="D2251" s="90" t="s">
        <v>155</v>
      </c>
      <c r="E2251" s="155">
        <v>41426</v>
      </c>
    </row>
    <row r="2252" spans="3:5">
      <c r="C2252" s="90" t="s">
        <v>5697</v>
      </c>
      <c r="D2252" s="90" t="s">
        <v>155</v>
      </c>
    </row>
    <row r="2253" spans="3:5">
      <c r="C2253" s="90" t="s">
        <v>3105</v>
      </c>
      <c r="D2253" s="90" t="s">
        <v>155</v>
      </c>
      <c r="E2253" s="139">
        <v>41426</v>
      </c>
    </row>
    <row r="2254" spans="3:5">
      <c r="C2254" s="90" t="s">
        <v>3106</v>
      </c>
      <c r="D2254" s="90" t="s">
        <v>155</v>
      </c>
      <c r="E2254" s="139">
        <v>41426</v>
      </c>
    </row>
    <row r="2255" spans="3:5">
      <c r="C2255" s="90" t="s">
        <v>3107</v>
      </c>
      <c r="D2255" s="90" t="s">
        <v>155</v>
      </c>
      <c r="E2255" s="139">
        <v>41426</v>
      </c>
    </row>
    <row r="2256" spans="3:5">
      <c r="C2256" s="90" t="s">
        <v>3610</v>
      </c>
      <c r="D2256" s="90" t="s">
        <v>155</v>
      </c>
    </row>
    <row r="2257" spans="3:5">
      <c r="C2257" s="90" t="s">
        <v>3685</v>
      </c>
      <c r="D2257" s="90" t="s">
        <v>155</v>
      </c>
    </row>
    <row r="2258" spans="3:5">
      <c r="C2258" s="90" t="s">
        <v>3108</v>
      </c>
      <c r="D2258" s="90" t="s">
        <v>155</v>
      </c>
    </row>
    <row r="2259" spans="3:5">
      <c r="C2259" s="90" t="s">
        <v>3737</v>
      </c>
      <c r="D2259" s="90" t="s">
        <v>155</v>
      </c>
    </row>
    <row r="2260" spans="3:5">
      <c r="C2260" s="90" t="s">
        <v>3109</v>
      </c>
      <c r="D2260" s="90" t="s">
        <v>155</v>
      </c>
    </row>
    <row r="2261" spans="3:5">
      <c r="C2261" s="90" t="s">
        <v>3142</v>
      </c>
      <c r="D2261" s="90" t="s">
        <v>155</v>
      </c>
      <c r="E2261" s="139">
        <v>41507.753333333334</v>
      </c>
    </row>
    <row r="2262" spans="3:5">
      <c r="C2262" s="90" t="s">
        <v>3110</v>
      </c>
      <c r="D2262" s="90" t="s">
        <v>155</v>
      </c>
      <c r="E2262" s="139">
        <v>41426</v>
      </c>
    </row>
    <row r="2263" spans="3:5">
      <c r="C2263" s="90" t="s">
        <v>3111</v>
      </c>
      <c r="D2263" s="90" t="s">
        <v>155</v>
      </c>
      <c r="E2263" s="139">
        <v>41426</v>
      </c>
    </row>
    <row r="2264" spans="3:5">
      <c r="C2264" s="90" t="s">
        <v>3782</v>
      </c>
      <c r="D2264" s="90" t="s">
        <v>155</v>
      </c>
    </row>
    <row r="2265" spans="3:5">
      <c r="C2265" s="90" t="s">
        <v>3112</v>
      </c>
      <c r="D2265" s="90" t="s">
        <v>155</v>
      </c>
      <c r="E2265" s="139">
        <v>41426</v>
      </c>
    </row>
    <row r="2266" spans="3:5">
      <c r="C2266" s="90" t="s">
        <v>188</v>
      </c>
      <c r="D2266" s="90" t="s">
        <v>155</v>
      </c>
    </row>
    <row r="2267" spans="3:5">
      <c r="C2267" s="90" t="s">
        <v>3113</v>
      </c>
      <c r="D2267" s="90" t="s">
        <v>155</v>
      </c>
      <c r="E2267" s="139">
        <v>41426</v>
      </c>
    </row>
    <row r="2268" spans="3:5">
      <c r="C2268" s="90" t="s">
        <v>3114</v>
      </c>
      <c r="D2268" s="90" t="s">
        <v>155</v>
      </c>
      <c r="E2268" s="139">
        <v>41426</v>
      </c>
    </row>
    <row r="2269" spans="3:5">
      <c r="C2269" s="90" t="s">
        <v>5572</v>
      </c>
      <c r="D2269" s="90" t="s">
        <v>155</v>
      </c>
    </row>
    <row r="2270" spans="3:5">
      <c r="C2270" s="90" t="s">
        <v>3115</v>
      </c>
      <c r="D2270" s="90" t="s">
        <v>155</v>
      </c>
      <c r="E2270" s="139">
        <v>41426</v>
      </c>
    </row>
    <row r="2271" spans="3:5">
      <c r="C2271" s="90" t="s">
        <v>3704</v>
      </c>
      <c r="D2271" s="90" t="s">
        <v>155</v>
      </c>
    </row>
    <row r="2272" spans="3:5">
      <c r="C2272" s="90" t="s">
        <v>3116</v>
      </c>
      <c r="D2272" s="90" t="s">
        <v>155</v>
      </c>
    </row>
    <row r="2273" spans="3:5">
      <c r="C2273" s="90" t="s">
        <v>3117</v>
      </c>
      <c r="D2273" s="90" t="s">
        <v>155</v>
      </c>
      <c r="E2273" s="139">
        <v>41426</v>
      </c>
    </row>
    <row r="2274" spans="3:5">
      <c r="C2274" s="90" t="s">
        <v>3118</v>
      </c>
      <c r="D2274" s="90" t="s">
        <v>155</v>
      </c>
      <c r="E2274" s="139">
        <v>41426</v>
      </c>
    </row>
    <row r="2275" spans="3:5">
      <c r="C2275" s="90" t="s">
        <v>3593</v>
      </c>
      <c r="D2275" s="90" t="s">
        <v>155</v>
      </c>
    </row>
    <row r="2276" spans="3:5">
      <c r="C2276" s="90" t="s">
        <v>3119</v>
      </c>
      <c r="D2276" s="90" t="s">
        <v>155</v>
      </c>
      <c r="E2276" s="139">
        <v>41426</v>
      </c>
    </row>
    <row r="2277" spans="3:5">
      <c r="C2277" s="90" t="s">
        <v>3877</v>
      </c>
      <c r="D2277" s="90" t="s">
        <v>155</v>
      </c>
      <c r="E2277" s="155">
        <v>42646.320949074077</v>
      </c>
    </row>
    <row r="2278" spans="3:5">
      <c r="C2278" s="90" t="s">
        <v>3120</v>
      </c>
      <c r="D2278" s="90" t="s">
        <v>155</v>
      </c>
      <c r="E2278" s="155">
        <v>41426</v>
      </c>
    </row>
    <row r="2279" spans="3:5">
      <c r="C2279" s="90" t="s">
        <v>3121</v>
      </c>
      <c r="D2279" s="90" t="s">
        <v>155</v>
      </c>
      <c r="E2279" s="155">
        <v>41426</v>
      </c>
    </row>
    <row r="2280" spans="3:5">
      <c r="C2280" s="90" t="s">
        <v>999</v>
      </c>
      <c r="D2280" s="90" t="s">
        <v>3157</v>
      </c>
      <c r="E2280" s="139">
        <v>41507.775381944448</v>
      </c>
    </row>
    <row r="2281" spans="3:5">
      <c r="C2281" s="90" t="s">
        <v>1024</v>
      </c>
      <c r="D2281" s="90" t="s">
        <v>3157</v>
      </c>
      <c r="E2281" s="155">
        <v>41507.77548611111</v>
      </c>
    </row>
    <row r="2282" spans="3:5">
      <c r="C2282" s="90" t="s">
        <v>1036</v>
      </c>
      <c r="D2282" s="90" t="s">
        <v>3157</v>
      </c>
      <c r="E2282" s="139">
        <v>41507.775578703702</v>
      </c>
    </row>
    <row r="2283" spans="3:5">
      <c r="C2283" s="90" t="s">
        <v>3212</v>
      </c>
      <c r="D2283" s="90" t="s">
        <v>3157</v>
      </c>
    </row>
    <row r="2284" spans="3:5">
      <c r="C2284" s="90" t="s">
        <v>3419</v>
      </c>
      <c r="D2284" s="90" t="s">
        <v>3157</v>
      </c>
      <c r="E2284" s="155">
        <v>41548.908333333333</v>
      </c>
    </row>
    <row r="2285" spans="3:5">
      <c r="C2285" s="90" t="s">
        <v>1107</v>
      </c>
      <c r="D2285" s="90" t="s">
        <v>3157</v>
      </c>
      <c r="E2285" s="139">
        <v>41507.775729166664</v>
      </c>
    </row>
    <row r="2286" spans="3:5">
      <c r="C2286" s="90" t="s">
        <v>851</v>
      </c>
      <c r="D2286" s="90" t="s">
        <v>3488</v>
      </c>
      <c r="E2286" s="139">
        <v>41770.674629629626</v>
      </c>
    </row>
    <row r="2287" spans="3:5">
      <c r="C2287" s="90" t="s">
        <v>909</v>
      </c>
      <c r="D2287" s="90" t="s">
        <v>3488</v>
      </c>
      <c r="E2287" s="155">
        <v>41770.67465277778</v>
      </c>
    </row>
    <row r="2288" spans="3:5">
      <c r="C2288" s="90" t="s">
        <v>2491</v>
      </c>
      <c r="D2288" s="90" t="s">
        <v>3488</v>
      </c>
      <c r="E2288" s="139">
        <v>41770.674756944441</v>
      </c>
    </row>
    <row r="2289" spans="3:5">
      <c r="C2289" s="90" t="s">
        <v>2890</v>
      </c>
      <c r="D2289" s="90" t="s">
        <v>3488</v>
      </c>
      <c r="E2289" s="139">
        <v>41770.674803240741</v>
      </c>
    </row>
    <row r="2290" spans="3:5">
      <c r="C2290" s="90" t="s">
        <v>2898</v>
      </c>
      <c r="D2290" s="90" t="s">
        <v>3488</v>
      </c>
      <c r="E2290" s="139">
        <v>41770.674826388888</v>
      </c>
    </row>
    <row r="2291" spans="3:5">
      <c r="C2291" s="90" t="s">
        <v>2842</v>
      </c>
      <c r="D2291" s="90" t="s">
        <v>3488</v>
      </c>
      <c r="E2291" s="139">
        <v>41770.674861111111</v>
      </c>
    </row>
    <row r="2292" spans="3:5">
      <c r="C2292" s="90" t="s">
        <v>3784</v>
      </c>
      <c r="D2292" s="90" t="s">
        <v>159</v>
      </c>
    </row>
    <row r="2293" spans="3:5">
      <c r="C2293" s="90" t="s">
        <v>3730</v>
      </c>
      <c r="D2293" s="90" t="s">
        <v>159</v>
      </c>
    </row>
    <row r="2294" spans="3:5">
      <c r="C2294" s="90" t="s">
        <v>2257</v>
      </c>
      <c r="D2294" s="90" t="s">
        <v>159</v>
      </c>
      <c r="E2294" s="155">
        <v>41426</v>
      </c>
    </row>
    <row r="2295" spans="3:5">
      <c r="C2295" s="90" t="s">
        <v>2258</v>
      </c>
      <c r="D2295" s="90" t="s">
        <v>159</v>
      </c>
      <c r="E2295" s="139">
        <v>41426</v>
      </c>
    </row>
    <row r="2296" spans="3:5">
      <c r="C2296" s="90" t="s">
        <v>2259</v>
      </c>
      <c r="D2296" s="90" t="s">
        <v>159</v>
      </c>
      <c r="E2296" s="139">
        <v>41426</v>
      </c>
    </row>
    <row r="2297" spans="3:5">
      <c r="C2297" s="90" t="s">
        <v>2260</v>
      </c>
      <c r="D2297" s="90" t="s">
        <v>159</v>
      </c>
      <c r="E2297" s="139">
        <v>41426</v>
      </c>
    </row>
    <row r="2298" spans="3:5">
      <c r="C2298" s="90" t="s">
        <v>2261</v>
      </c>
      <c r="D2298" s="90" t="s">
        <v>159</v>
      </c>
      <c r="E2298" s="139">
        <v>41426</v>
      </c>
    </row>
    <row r="2299" spans="3:5">
      <c r="C2299" s="90" t="s">
        <v>2262</v>
      </c>
      <c r="D2299" s="90" t="s">
        <v>159</v>
      </c>
      <c r="E2299" s="139">
        <v>41426</v>
      </c>
    </row>
    <row r="2300" spans="3:5">
      <c r="C2300" s="90" t="s">
        <v>3333</v>
      </c>
      <c r="D2300" s="90" t="s">
        <v>159</v>
      </c>
      <c r="E2300" s="139">
        <v>41511.856956018521</v>
      </c>
    </row>
    <row r="2301" spans="3:5">
      <c r="C2301" s="90" t="s">
        <v>2263</v>
      </c>
      <c r="D2301" s="90" t="s">
        <v>159</v>
      </c>
      <c r="E2301" s="139">
        <v>41426</v>
      </c>
    </row>
    <row r="2302" spans="3:5">
      <c r="C2302" s="90" t="s">
        <v>2264</v>
      </c>
      <c r="D2302" s="90" t="s">
        <v>159</v>
      </c>
      <c r="E2302" s="139">
        <v>41426</v>
      </c>
    </row>
    <row r="2303" spans="3:5">
      <c r="C2303" s="90" t="s">
        <v>2265</v>
      </c>
      <c r="D2303" s="90" t="s">
        <v>159</v>
      </c>
      <c r="E2303" s="139">
        <v>41426</v>
      </c>
    </row>
    <row r="2304" spans="3:5">
      <c r="C2304" s="90" t="s">
        <v>2266</v>
      </c>
      <c r="D2304" s="90" t="s">
        <v>159</v>
      </c>
      <c r="E2304" s="155">
        <v>41426</v>
      </c>
    </row>
    <row r="2305" spans="3:5">
      <c r="C2305" s="90" t="s">
        <v>3738</v>
      </c>
      <c r="D2305" s="90" t="s">
        <v>159</v>
      </c>
    </row>
    <row r="2306" spans="3:5">
      <c r="C2306" s="90" t="s">
        <v>3732</v>
      </c>
      <c r="D2306" s="90" t="s">
        <v>159</v>
      </c>
    </row>
    <row r="2307" spans="3:5">
      <c r="C2307" s="90" t="s">
        <v>2267</v>
      </c>
      <c r="D2307" s="90" t="s">
        <v>159</v>
      </c>
      <c r="E2307" s="139">
        <v>41426</v>
      </c>
    </row>
    <row r="2308" spans="3:5">
      <c r="C2308" s="90" t="s">
        <v>2268</v>
      </c>
      <c r="D2308" s="90" t="s">
        <v>159</v>
      </c>
    </row>
    <row r="2309" spans="3:5">
      <c r="C2309" s="90" t="s">
        <v>2269</v>
      </c>
      <c r="D2309" s="90" t="s">
        <v>159</v>
      </c>
      <c r="E2309" s="139">
        <v>41426</v>
      </c>
    </row>
    <row r="2310" spans="3:5">
      <c r="C2310" s="90" t="s">
        <v>3765</v>
      </c>
      <c r="D2310" s="90" t="s">
        <v>159</v>
      </c>
    </row>
    <row r="2311" spans="3:5">
      <c r="C2311" s="90" t="s">
        <v>2270</v>
      </c>
      <c r="D2311" s="90" t="s">
        <v>159</v>
      </c>
      <c r="E2311" s="139">
        <v>41426</v>
      </c>
    </row>
    <row r="2312" spans="3:5">
      <c r="C2312" s="90" t="s">
        <v>2271</v>
      </c>
      <c r="D2312" s="90" t="s">
        <v>159</v>
      </c>
      <c r="E2312" s="139">
        <v>41426</v>
      </c>
    </row>
    <row r="2313" spans="3:5">
      <c r="C2313" s="90" t="s">
        <v>2272</v>
      </c>
      <c r="D2313" s="90" t="s">
        <v>159</v>
      </c>
    </row>
    <row r="2314" spans="3:5">
      <c r="C2314" s="90" t="s">
        <v>2508</v>
      </c>
      <c r="D2314" s="90" t="s">
        <v>159</v>
      </c>
    </row>
    <row r="2315" spans="3:5">
      <c r="C2315" s="90" t="s">
        <v>2273</v>
      </c>
      <c r="D2315" s="90" t="s">
        <v>159</v>
      </c>
      <c r="E2315" s="139">
        <v>41426</v>
      </c>
    </row>
    <row r="2316" spans="3:5">
      <c r="C2316" s="90" t="s">
        <v>2274</v>
      </c>
      <c r="D2316" s="90" t="s">
        <v>159</v>
      </c>
      <c r="E2316" s="139">
        <v>41426</v>
      </c>
    </row>
    <row r="2317" spans="3:5">
      <c r="C2317" s="90" t="s">
        <v>2275</v>
      </c>
      <c r="D2317" s="90" t="s">
        <v>159</v>
      </c>
      <c r="E2317" s="139">
        <v>41426</v>
      </c>
    </row>
    <row r="2318" spans="3:5">
      <c r="C2318" s="90" t="s">
        <v>2276</v>
      </c>
      <c r="D2318" s="90" t="s">
        <v>159</v>
      </c>
      <c r="E2318" s="139">
        <v>41426</v>
      </c>
    </row>
    <row r="2319" spans="3:5">
      <c r="C2319" s="90" t="s">
        <v>2277</v>
      </c>
      <c r="D2319" s="90" t="s">
        <v>159</v>
      </c>
    </row>
    <row r="2320" spans="3:5">
      <c r="C2320" s="90" t="s">
        <v>2278</v>
      </c>
      <c r="D2320" s="90" t="s">
        <v>159</v>
      </c>
      <c r="E2320" s="139">
        <v>41426</v>
      </c>
    </row>
    <row r="2321" spans="3:5">
      <c r="C2321" s="90" t="s">
        <v>2914</v>
      </c>
      <c r="D2321" s="90" t="s">
        <v>159</v>
      </c>
      <c r="E2321" s="139">
        <v>41426</v>
      </c>
    </row>
    <row r="2322" spans="3:5">
      <c r="C2322" s="90" t="s">
        <v>2279</v>
      </c>
      <c r="D2322" s="90" t="s">
        <v>159</v>
      </c>
      <c r="E2322" s="155">
        <v>41426</v>
      </c>
    </row>
    <row r="2323" spans="3:5">
      <c r="C2323" s="90" t="s">
        <v>2280</v>
      </c>
      <c r="D2323" s="90" t="s">
        <v>159</v>
      </c>
    </row>
    <row r="2324" spans="3:5">
      <c r="C2324" s="90" t="s">
        <v>2281</v>
      </c>
      <c r="D2324" s="90" t="s">
        <v>159</v>
      </c>
      <c r="E2324" s="155">
        <v>41426</v>
      </c>
    </row>
    <row r="2325" spans="3:5">
      <c r="C2325" s="90" t="s">
        <v>2282</v>
      </c>
      <c r="D2325" s="90" t="s">
        <v>159</v>
      </c>
      <c r="E2325" s="139">
        <v>41426</v>
      </c>
    </row>
    <row r="2326" spans="3:5">
      <c r="C2326" s="90" t="s">
        <v>2283</v>
      </c>
      <c r="D2326" s="90" t="s">
        <v>159</v>
      </c>
      <c r="E2326" s="139">
        <v>41426</v>
      </c>
    </row>
    <row r="2327" spans="3:5">
      <c r="C2327" s="90" t="s">
        <v>2284</v>
      </c>
      <c r="D2327" s="90" t="s">
        <v>159</v>
      </c>
      <c r="E2327" s="139">
        <v>41426</v>
      </c>
    </row>
    <row r="2328" spans="3:5">
      <c r="C2328" s="90" t="s">
        <v>2285</v>
      </c>
      <c r="D2328" s="90" t="s">
        <v>159</v>
      </c>
      <c r="E2328" s="139">
        <v>41426</v>
      </c>
    </row>
    <row r="2329" spans="3:5">
      <c r="C2329" s="90" t="s">
        <v>2286</v>
      </c>
      <c r="D2329" s="90" t="s">
        <v>159</v>
      </c>
    </row>
    <row r="2330" spans="3:5">
      <c r="C2330" s="90" t="s">
        <v>2287</v>
      </c>
      <c r="D2330" s="90" t="s">
        <v>159</v>
      </c>
    </row>
    <row r="2331" spans="3:5">
      <c r="C2331" s="90" t="s">
        <v>2288</v>
      </c>
      <c r="D2331" s="90" t="s">
        <v>159</v>
      </c>
    </row>
    <row r="2332" spans="3:5">
      <c r="C2332" s="90" t="s">
        <v>2289</v>
      </c>
      <c r="D2332" s="90" t="s">
        <v>159</v>
      </c>
    </row>
    <row r="2333" spans="3:5">
      <c r="C2333" s="90" t="s">
        <v>5685</v>
      </c>
      <c r="D2333" s="90" t="s">
        <v>159</v>
      </c>
    </row>
    <row r="2334" spans="3:5">
      <c r="C2334" s="90" t="s">
        <v>3883</v>
      </c>
      <c r="D2334" s="90" t="s">
        <v>159</v>
      </c>
      <c r="E2334" s="155">
        <v>42646.321145833332</v>
      </c>
    </row>
    <row r="2335" spans="3:5">
      <c r="C2335" s="90" t="s">
        <v>3828</v>
      </c>
      <c r="D2335" s="90" t="s">
        <v>159</v>
      </c>
      <c r="E2335" s="155">
        <v>42646.32104166667</v>
      </c>
    </row>
    <row r="2336" spans="3:5">
      <c r="C2336" s="90" t="s">
        <v>2290</v>
      </c>
      <c r="D2336" s="90" t="s">
        <v>159</v>
      </c>
      <c r="E2336" s="139">
        <v>41426</v>
      </c>
    </row>
    <row r="2337" spans="3:5">
      <c r="C2337" s="90" t="s">
        <v>2291</v>
      </c>
      <c r="D2337" s="90" t="s">
        <v>159</v>
      </c>
    </row>
    <row r="2338" spans="3:5">
      <c r="C2338" s="90" t="s">
        <v>3880</v>
      </c>
      <c r="D2338" s="90" t="s">
        <v>159</v>
      </c>
      <c r="E2338" s="155">
        <v>42646.32099537037</v>
      </c>
    </row>
    <row r="2339" spans="3:5">
      <c r="C2339" s="90" t="s">
        <v>3178</v>
      </c>
      <c r="D2339" s="90" t="s">
        <v>159</v>
      </c>
    </row>
    <row r="2340" spans="3:5">
      <c r="C2340" s="90" t="s">
        <v>2292</v>
      </c>
      <c r="D2340" s="90" t="s">
        <v>159</v>
      </c>
    </row>
    <row r="2341" spans="3:5">
      <c r="C2341" s="90" t="s">
        <v>2931</v>
      </c>
      <c r="D2341" s="90" t="s">
        <v>159</v>
      </c>
      <c r="E2341" s="139">
        <v>41426</v>
      </c>
    </row>
    <row r="2342" spans="3:5">
      <c r="C2342" s="90" t="s">
        <v>2293</v>
      </c>
      <c r="D2342" s="90" t="s">
        <v>159</v>
      </c>
      <c r="E2342" s="155">
        <v>41426</v>
      </c>
    </row>
    <row r="2343" spans="3:5">
      <c r="C2343" s="90" t="s">
        <v>2294</v>
      </c>
      <c r="D2343" s="90" t="s">
        <v>159</v>
      </c>
      <c r="E2343" s="139">
        <v>41426</v>
      </c>
    </row>
    <row r="2344" spans="3:5">
      <c r="C2344" s="90" t="s">
        <v>2295</v>
      </c>
      <c r="D2344" s="90" t="s">
        <v>159</v>
      </c>
      <c r="E2344" s="139">
        <v>41426</v>
      </c>
    </row>
    <row r="2345" spans="3:5">
      <c r="C2345" s="90" t="s">
        <v>3207</v>
      </c>
      <c r="D2345" s="90" t="s">
        <v>159</v>
      </c>
    </row>
    <row r="2346" spans="3:5">
      <c r="C2346" s="90" t="s">
        <v>2908</v>
      </c>
      <c r="D2346" s="90" t="s">
        <v>159</v>
      </c>
      <c r="E2346" s="155">
        <v>41426</v>
      </c>
    </row>
    <row r="2347" spans="3:5">
      <c r="C2347" s="90" t="s">
        <v>2907</v>
      </c>
      <c r="D2347" s="90" t="s">
        <v>159</v>
      </c>
    </row>
    <row r="2348" spans="3:5">
      <c r="C2348" s="90" t="s">
        <v>2860</v>
      </c>
      <c r="D2348" s="90" t="s">
        <v>159</v>
      </c>
    </row>
    <row r="2349" spans="3:5">
      <c r="C2349" s="90" t="s">
        <v>2878</v>
      </c>
      <c r="D2349" s="90" t="s">
        <v>159</v>
      </c>
      <c r="E2349" s="139">
        <v>41426</v>
      </c>
    </row>
    <row r="2350" spans="3:5">
      <c r="C2350" s="90" t="s">
        <v>2296</v>
      </c>
      <c r="D2350" s="90" t="s">
        <v>159</v>
      </c>
      <c r="E2350" s="139">
        <v>41426</v>
      </c>
    </row>
    <row r="2351" spans="3:5">
      <c r="C2351" s="90" t="s">
        <v>3846</v>
      </c>
      <c r="D2351" s="90" t="s">
        <v>159</v>
      </c>
      <c r="E2351" s="155">
        <v>42646.316805555558</v>
      </c>
    </row>
    <row r="2352" spans="3:5">
      <c r="C2352" s="90" t="s">
        <v>2847</v>
      </c>
      <c r="D2352" s="90" t="s">
        <v>159</v>
      </c>
    </row>
    <row r="2353" spans="3:5">
      <c r="C2353" s="90" t="s">
        <v>2297</v>
      </c>
      <c r="D2353" s="90" t="s">
        <v>159</v>
      </c>
      <c r="E2353" s="139">
        <v>41426</v>
      </c>
    </row>
    <row r="2354" spans="3:5">
      <c r="C2354" s="90" t="s">
        <v>3697</v>
      </c>
      <c r="D2354" s="90" t="s">
        <v>159</v>
      </c>
    </row>
    <row r="2355" spans="3:5">
      <c r="C2355" s="90" t="s">
        <v>2298</v>
      </c>
      <c r="D2355" s="90" t="s">
        <v>159</v>
      </c>
      <c r="E2355" s="139">
        <v>41426</v>
      </c>
    </row>
    <row r="2356" spans="3:5">
      <c r="C2356" s="90" t="s">
        <v>2299</v>
      </c>
      <c r="D2356" s="90" t="s">
        <v>159</v>
      </c>
      <c r="E2356" s="139">
        <v>41426</v>
      </c>
    </row>
    <row r="2357" spans="3:5">
      <c r="C2357" s="90" t="s">
        <v>2300</v>
      </c>
      <c r="D2357" s="90" t="s">
        <v>159</v>
      </c>
      <c r="E2357" s="155">
        <v>41426</v>
      </c>
    </row>
    <row r="2358" spans="3:5">
      <c r="C2358" s="90" t="s">
        <v>2301</v>
      </c>
      <c r="D2358" s="90" t="s">
        <v>159</v>
      </c>
    </row>
    <row r="2359" spans="3:5">
      <c r="C2359" s="90" t="s">
        <v>2302</v>
      </c>
      <c r="D2359" s="90" t="s">
        <v>159</v>
      </c>
      <c r="E2359" s="139">
        <v>41426</v>
      </c>
    </row>
    <row r="2360" spans="3:5">
      <c r="C2360" s="90" t="s">
        <v>2303</v>
      </c>
      <c r="D2360" s="90" t="s">
        <v>159</v>
      </c>
    </row>
    <row r="2361" spans="3:5">
      <c r="C2361" s="90" t="s">
        <v>2304</v>
      </c>
      <c r="D2361" s="90" t="s">
        <v>159</v>
      </c>
      <c r="E2361" s="155">
        <v>41426</v>
      </c>
    </row>
    <row r="2362" spans="3:5">
      <c r="C2362" s="90" t="s">
        <v>2915</v>
      </c>
      <c r="D2362" s="90" t="s">
        <v>159</v>
      </c>
    </row>
    <row r="2363" spans="3:5">
      <c r="C2363" s="90" t="s">
        <v>2305</v>
      </c>
      <c r="D2363" s="90" t="s">
        <v>159</v>
      </c>
    </row>
    <row r="2364" spans="3:5">
      <c r="C2364" s="90" t="s">
        <v>2306</v>
      </c>
      <c r="D2364" s="90" t="s">
        <v>159</v>
      </c>
      <c r="E2364" s="139">
        <v>41426</v>
      </c>
    </row>
    <row r="2365" spans="3:5">
      <c r="C2365" s="90" t="s">
        <v>2307</v>
      </c>
      <c r="D2365" s="90" t="s">
        <v>159</v>
      </c>
      <c r="E2365" s="139">
        <v>41426</v>
      </c>
    </row>
    <row r="2366" spans="3:5">
      <c r="C2366" s="90" t="s">
        <v>2308</v>
      </c>
      <c r="D2366" s="90" t="s">
        <v>159</v>
      </c>
    </row>
    <row r="2367" spans="3:5">
      <c r="C2367" s="90" t="s">
        <v>3206</v>
      </c>
      <c r="D2367" s="90" t="s">
        <v>159</v>
      </c>
    </row>
    <row r="2368" spans="3:5">
      <c r="C2368" s="90" t="s">
        <v>2309</v>
      </c>
      <c r="D2368" s="90" t="s">
        <v>159</v>
      </c>
    </row>
    <row r="2369" spans="3:5">
      <c r="C2369" s="90" t="s">
        <v>2310</v>
      </c>
      <c r="D2369" s="90" t="s">
        <v>159</v>
      </c>
      <c r="E2369" s="139">
        <v>41426</v>
      </c>
    </row>
    <row r="2370" spans="3:5">
      <c r="C2370" s="90" t="s">
        <v>2311</v>
      </c>
      <c r="D2370" s="90" t="s">
        <v>159</v>
      </c>
      <c r="E2370" s="155">
        <v>41426</v>
      </c>
    </row>
    <row r="2371" spans="3:5">
      <c r="C2371" s="90" t="s">
        <v>3881</v>
      </c>
      <c r="D2371" s="90" t="s">
        <v>159</v>
      </c>
      <c r="E2371" s="155">
        <v>42646.321018518516</v>
      </c>
    </row>
    <row r="2372" spans="3:5">
      <c r="C2372" s="90" t="s">
        <v>2312</v>
      </c>
      <c r="D2372" s="90" t="s">
        <v>159</v>
      </c>
    </row>
    <row r="2373" spans="3:5">
      <c r="C2373" s="90" t="s">
        <v>3494</v>
      </c>
      <c r="D2373" s="90" t="s">
        <v>159</v>
      </c>
      <c r="E2373" s="155">
        <v>41570.210798611108</v>
      </c>
    </row>
    <row r="2374" spans="3:5">
      <c r="C2374" s="90" t="s">
        <v>3493</v>
      </c>
      <c r="D2374" s="90" t="s">
        <v>159</v>
      </c>
      <c r="E2374" s="155">
        <v>41570.210810185185</v>
      </c>
    </row>
    <row r="2375" spans="3:5">
      <c r="C2375" s="90" t="s">
        <v>2313</v>
      </c>
      <c r="D2375" s="90" t="s">
        <v>159</v>
      </c>
      <c r="E2375" s="139">
        <v>41426</v>
      </c>
    </row>
    <row r="2376" spans="3:5">
      <c r="C2376" s="90" t="s">
        <v>2314</v>
      </c>
      <c r="D2376" s="90" t="s">
        <v>159</v>
      </c>
    </row>
    <row r="2377" spans="3:5">
      <c r="C2377" s="90" t="s">
        <v>2315</v>
      </c>
      <c r="D2377" s="90" t="s">
        <v>159</v>
      </c>
      <c r="E2377" s="139">
        <v>41426</v>
      </c>
    </row>
    <row r="2378" spans="3:5">
      <c r="C2378" s="90" t="s">
        <v>2316</v>
      </c>
      <c r="D2378" s="90" t="s">
        <v>159</v>
      </c>
    </row>
    <row r="2379" spans="3:5">
      <c r="C2379" s="90" t="s">
        <v>2317</v>
      </c>
      <c r="D2379" s="90" t="s">
        <v>159</v>
      </c>
    </row>
    <row r="2380" spans="3:5">
      <c r="C2380" s="90" t="s">
        <v>2318</v>
      </c>
      <c r="D2380" s="90" t="s">
        <v>159</v>
      </c>
    </row>
    <row r="2381" spans="3:5">
      <c r="C2381" s="90" t="s">
        <v>2319</v>
      </c>
      <c r="D2381" s="90" t="s">
        <v>159</v>
      </c>
      <c r="E2381" s="139">
        <v>41426</v>
      </c>
    </row>
    <row r="2382" spans="3:5">
      <c r="C2382" s="90" t="s">
        <v>2320</v>
      </c>
      <c r="D2382" s="90" t="s">
        <v>159</v>
      </c>
      <c r="E2382" s="139">
        <v>41426</v>
      </c>
    </row>
    <row r="2383" spans="3:5">
      <c r="C2383" s="90" t="s">
        <v>2321</v>
      </c>
      <c r="D2383" s="90" t="s">
        <v>159</v>
      </c>
      <c r="E2383" s="139">
        <v>41426</v>
      </c>
    </row>
    <row r="2384" spans="3:5">
      <c r="C2384" s="90" t="s">
        <v>2322</v>
      </c>
      <c r="D2384" s="90" t="s">
        <v>159</v>
      </c>
      <c r="E2384" s="139">
        <v>41426</v>
      </c>
    </row>
    <row r="2385" spans="3:5">
      <c r="C2385" s="90" t="s">
        <v>2323</v>
      </c>
      <c r="D2385" s="90" t="s">
        <v>159</v>
      </c>
      <c r="E2385" s="155">
        <v>41426</v>
      </c>
    </row>
    <row r="2386" spans="3:5">
      <c r="C2386" s="90" t="s">
        <v>3726</v>
      </c>
      <c r="D2386" s="90" t="s">
        <v>159</v>
      </c>
    </row>
    <row r="2387" spans="3:5">
      <c r="C2387" s="90" t="s">
        <v>3745</v>
      </c>
      <c r="D2387" s="90" t="s">
        <v>159</v>
      </c>
    </row>
    <row r="2388" spans="3:5">
      <c r="C2388" s="90" t="s">
        <v>2324</v>
      </c>
      <c r="D2388" s="90" t="s">
        <v>159</v>
      </c>
    </row>
    <row r="2389" spans="3:5">
      <c r="C2389" s="90" t="s">
        <v>2325</v>
      </c>
      <c r="D2389" s="90" t="s">
        <v>159</v>
      </c>
      <c r="E2389" s="139">
        <v>41426</v>
      </c>
    </row>
    <row r="2390" spans="3:5">
      <c r="C2390" s="90" t="s">
        <v>3457</v>
      </c>
      <c r="D2390" s="90" t="s">
        <v>159</v>
      </c>
      <c r="E2390" s="155">
        <v>41554.877557870372</v>
      </c>
    </row>
    <row r="2391" spans="3:5">
      <c r="C2391" s="90" t="s">
        <v>2326</v>
      </c>
      <c r="D2391" s="90" t="s">
        <v>159</v>
      </c>
      <c r="E2391" s="139">
        <v>41426</v>
      </c>
    </row>
    <row r="2392" spans="3:5">
      <c r="C2392" s="90" t="s">
        <v>2327</v>
      </c>
      <c r="D2392" s="90" t="s">
        <v>159</v>
      </c>
      <c r="E2392" s="139">
        <v>41426</v>
      </c>
    </row>
    <row r="2393" spans="3:5">
      <c r="C2393" s="90" t="s">
        <v>2328</v>
      </c>
      <c r="D2393" s="90" t="s">
        <v>159</v>
      </c>
    </row>
    <row r="2394" spans="3:5">
      <c r="C2394" s="90" t="s">
        <v>2329</v>
      </c>
      <c r="D2394" s="90" t="s">
        <v>159</v>
      </c>
    </row>
    <row r="2395" spans="3:5">
      <c r="C2395" s="90" t="s">
        <v>5687</v>
      </c>
      <c r="D2395" s="90" t="s">
        <v>159</v>
      </c>
    </row>
    <row r="2396" spans="3:5">
      <c r="C2396" s="90" t="s">
        <v>2330</v>
      </c>
      <c r="D2396" s="90" t="s">
        <v>159</v>
      </c>
    </row>
    <row r="2397" spans="3:5">
      <c r="C2397" s="90" t="s">
        <v>2331</v>
      </c>
      <c r="D2397" s="90" t="s">
        <v>159</v>
      </c>
      <c r="E2397" s="139">
        <v>41426</v>
      </c>
    </row>
    <row r="2398" spans="3:5">
      <c r="C2398" s="90" t="s">
        <v>2332</v>
      </c>
      <c r="D2398" s="90" t="s">
        <v>159</v>
      </c>
      <c r="E2398" s="139">
        <v>41426</v>
      </c>
    </row>
    <row r="2399" spans="3:5">
      <c r="C2399" s="90" t="s">
        <v>2333</v>
      </c>
      <c r="D2399" s="90" t="s">
        <v>159</v>
      </c>
      <c r="E2399" s="155">
        <v>41426</v>
      </c>
    </row>
    <row r="2400" spans="3:5">
      <c r="C2400" s="90" t="s">
        <v>2334</v>
      </c>
      <c r="D2400" s="90" t="s">
        <v>159</v>
      </c>
      <c r="E2400" s="139">
        <v>41426</v>
      </c>
    </row>
    <row r="2401" spans="3:5">
      <c r="C2401" s="90" t="s">
        <v>2483</v>
      </c>
      <c r="D2401" s="90" t="s">
        <v>159</v>
      </c>
      <c r="E2401" s="155">
        <v>41426</v>
      </c>
    </row>
    <row r="2402" spans="3:5">
      <c r="C2402" s="90" t="s">
        <v>2484</v>
      </c>
      <c r="D2402" s="90" t="s">
        <v>159</v>
      </c>
      <c r="E2402" s="139">
        <v>41426</v>
      </c>
    </row>
    <row r="2403" spans="3:5">
      <c r="C2403" s="90" t="s">
        <v>2335</v>
      </c>
      <c r="D2403" s="90" t="s">
        <v>159</v>
      </c>
      <c r="E2403" s="139">
        <v>41426</v>
      </c>
    </row>
    <row r="2404" spans="3:5">
      <c r="C2404" s="90" t="s">
        <v>2336</v>
      </c>
      <c r="D2404" s="90" t="s">
        <v>159</v>
      </c>
      <c r="E2404" s="139">
        <v>41426</v>
      </c>
    </row>
    <row r="2405" spans="3:5">
      <c r="C2405" s="90" t="s">
        <v>3766</v>
      </c>
      <c r="D2405" s="90" t="s">
        <v>159</v>
      </c>
    </row>
    <row r="2406" spans="3:5">
      <c r="C2406" s="90" t="s">
        <v>2337</v>
      </c>
      <c r="D2406" s="90" t="s">
        <v>159</v>
      </c>
      <c r="E2406" s="139">
        <v>41426</v>
      </c>
    </row>
    <row r="2407" spans="3:5">
      <c r="C2407" s="90" t="s">
        <v>2338</v>
      </c>
      <c r="D2407" s="90" t="s">
        <v>159</v>
      </c>
      <c r="E2407" s="139">
        <v>41426</v>
      </c>
    </row>
    <row r="2408" spans="3:5">
      <c r="C2408" s="90" t="s">
        <v>2339</v>
      </c>
      <c r="D2408" s="90" t="s">
        <v>159</v>
      </c>
      <c r="E2408" s="139">
        <v>41426</v>
      </c>
    </row>
    <row r="2409" spans="3:5">
      <c r="C2409" s="90" t="s">
        <v>2340</v>
      </c>
      <c r="D2409" s="90" t="s">
        <v>159</v>
      </c>
      <c r="E2409" s="139">
        <v>41426</v>
      </c>
    </row>
    <row r="2410" spans="3:5">
      <c r="C2410" s="90" t="s">
        <v>2341</v>
      </c>
      <c r="D2410" s="90" t="s">
        <v>159</v>
      </c>
      <c r="E2410" s="139">
        <v>41426</v>
      </c>
    </row>
    <row r="2411" spans="3:5">
      <c r="C2411" s="90" t="s">
        <v>2868</v>
      </c>
      <c r="D2411" s="90" t="s">
        <v>159</v>
      </c>
      <c r="E2411" s="139">
        <v>41426</v>
      </c>
    </row>
    <row r="2412" spans="3:5">
      <c r="C2412" s="90" t="s">
        <v>2342</v>
      </c>
      <c r="D2412" s="90" t="s">
        <v>159</v>
      </c>
    </row>
    <row r="2413" spans="3:5">
      <c r="C2413" s="90" t="s">
        <v>2343</v>
      </c>
      <c r="D2413" s="90" t="s">
        <v>159</v>
      </c>
      <c r="E2413" s="155">
        <v>41426</v>
      </c>
    </row>
    <row r="2414" spans="3:5">
      <c r="C2414" s="90" t="s">
        <v>2344</v>
      </c>
      <c r="D2414" s="90" t="s">
        <v>159</v>
      </c>
      <c r="E2414" s="139">
        <v>41426</v>
      </c>
    </row>
    <row r="2415" spans="3:5">
      <c r="C2415" s="90" t="s">
        <v>5372</v>
      </c>
      <c r="D2415" s="90" t="s">
        <v>159</v>
      </c>
    </row>
    <row r="2416" spans="3:5">
      <c r="C2416" s="90" t="s">
        <v>3428</v>
      </c>
      <c r="D2416" s="90" t="s">
        <v>159</v>
      </c>
      <c r="E2416" s="155">
        <v>41554.694398148145</v>
      </c>
    </row>
    <row r="2417" spans="3:5">
      <c r="C2417" s="90" t="s">
        <v>3845</v>
      </c>
      <c r="D2417" s="90" t="s">
        <v>159</v>
      </c>
      <c r="E2417" s="155">
        <v>42646.316793981481</v>
      </c>
    </row>
    <row r="2418" spans="3:5">
      <c r="C2418" s="90" t="s">
        <v>2345</v>
      </c>
      <c r="D2418" s="90" t="s">
        <v>159</v>
      </c>
    </row>
    <row r="2419" spans="3:5">
      <c r="C2419" s="90" t="s">
        <v>2346</v>
      </c>
      <c r="D2419" s="90" t="s">
        <v>159</v>
      </c>
      <c r="E2419" s="139">
        <v>41426</v>
      </c>
    </row>
    <row r="2420" spans="3:5">
      <c r="C2420" s="90" t="s">
        <v>2347</v>
      </c>
      <c r="D2420" s="90" t="s">
        <v>159</v>
      </c>
    </row>
    <row r="2421" spans="3:5">
      <c r="C2421" s="90" t="s">
        <v>2348</v>
      </c>
      <c r="D2421" s="90" t="s">
        <v>159</v>
      </c>
      <c r="E2421" s="155">
        <v>41426</v>
      </c>
    </row>
    <row r="2422" spans="3:5">
      <c r="C2422" s="90" t="s">
        <v>3769</v>
      </c>
      <c r="D2422" s="90" t="s">
        <v>159</v>
      </c>
    </row>
    <row r="2423" spans="3:5">
      <c r="C2423" s="90" t="s">
        <v>2349</v>
      </c>
      <c r="D2423" s="90" t="s">
        <v>159</v>
      </c>
      <c r="E2423" s="139">
        <v>41426</v>
      </c>
    </row>
    <row r="2424" spans="3:5">
      <c r="C2424" s="90" t="s">
        <v>2350</v>
      </c>
      <c r="D2424" s="90" t="s">
        <v>159</v>
      </c>
      <c r="E2424" s="139">
        <v>41426</v>
      </c>
    </row>
    <row r="2425" spans="3:5">
      <c r="C2425" s="90" t="s">
        <v>2351</v>
      </c>
      <c r="D2425" s="90" t="s">
        <v>159</v>
      </c>
    </row>
    <row r="2426" spans="3:5">
      <c r="C2426" s="90" t="s">
        <v>2352</v>
      </c>
      <c r="D2426" s="90" t="s">
        <v>159</v>
      </c>
      <c r="E2426" s="139">
        <v>41426</v>
      </c>
    </row>
    <row r="2427" spans="3:5">
      <c r="C2427" s="90" t="s">
        <v>2353</v>
      </c>
      <c r="D2427" s="90" t="s">
        <v>159</v>
      </c>
    </row>
    <row r="2428" spans="3:5">
      <c r="C2428" s="90" t="s">
        <v>2354</v>
      </c>
      <c r="D2428" s="90" t="s">
        <v>159</v>
      </c>
      <c r="E2428" s="139">
        <v>41426</v>
      </c>
    </row>
    <row r="2429" spans="3:5">
      <c r="C2429" s="90" t="s">
        <v>2355</v>
      </c>
      <c r="D2429" s="90" t="s">
        <v>159</v>
      </c>
      <c r="E2429" s="155">
        <v>41426</v>
      </c>
    </row>
    <row r="2430" spans="3:5">
      <c r="C2430" s="90" t="s">
        <v>2356</v>
      </c>
      <c r="D2430" s="90" t="s">
        <v>159</v>
      </c>
      <c r="E2430" s="155">
        <v>41426</v>
      </c>
    </row>
    <row r="2431" spans="3:5">
      <c r="C2431" s="90" t="s">
        <v>2357</v>
      </c>
      <c r="D2431" s="90" t="s">
        <v>159</v>
      </c>
      <c r="E2431" s="139">
        <v>41426</v>
      </c>
    </row>
    <row r="2432" spans="3:5">
      <c r="C2432" s="90" t="s">
        <v>2358</v>
      </c>
      <c r="D2432" s="90" t="s">
        <v>159</v>
      </c>
      <c r="E2432" s="139">
        <v>41426</v>
      </c>
    </row>
    <row r="2433" spans="3:5">
      <c r="C2433" s="90" t="s">
        <v>2917</v>
      </c>
      <c r="D2433" s="90" t="s">
        <v>159</v>
      </c>
      <c r="E2433" s="139">
        <v>41426</v>
      </c>
    </row>
    <row r="2434" spans="3:5">
      <c r="C2434" s="90" t="s">
        <v>2359</v>
      </c>
      <c r="D2434" s="90" t="s">
        <v>159</v>
      </c>
      <c r="E2434" s="139">
        <v>41426</v>
      </c>
    </row>
    <row r="2435" spans="3:5">
      <c r="C2435" s="90" t="s">
        <v>2360</v>
      </c>
      <c r="D2435" s="90" t="s">
        <v>159</v>
      </c>
      <c r="E2435" s="139">
        <v>41426</v>
      </c>
    </row>
    <row r="2436" spans="3:5">
      <c r="C2436" s="90" t="s">
        <v>2361</v>
      </c>
      <c r="D2436" s="90" t="s">
        <v>159</v>
      </c>
      <c r="E2436" s="139">
        <v>41426</v>
      </c>
    </row>
    <row r="2437" spans="3:5">
      <c r="C2437" s="90" t="s">
        <v>2362</v>
      </c>
      <c r="D2437" s="90" t="s">
        <v>159</v>
      </c>
      <c r="E2437" s="139">
        <v>41426</v>
      </c>
    </row>
    <row r="2438" spans="3:5">
      <c r="C2438" s="90" t="s">
        <v>2363</v>
      </c>
      <c r="D2438" s="90" t="s">
        <v>159</v>
      </c>
      <c r="E2438" s="139">
        <v>41426</v>
      </c>
    </row>
    <row r="2439" spans="3:5">
      <c r="C2439" s="90" t="s">
        <v>2364</v>
      </c>
      <c r="D2439" s="90" t="s">
        <v>159</v>
      </c>
      <c r="E2439" s="139">
        <v>41426</v>
      </c>
    </row>
    <row r="2440" spans="3:5">
      <c r="C2440" s="90" t="s">
        <v>3600</v>
      </c>
      <c r="D2440" s="90" t="s">
        <v>159</v>
      </c>
    </row>
    <row r="2441" spans="3:5">
      <c r="C2441" s="90" t="s">
        <v>5671</v>
      </c>
      <c r="D2441" s="90" t="s">
        <v>159</v>
      </c>
      <c r="E2441" s="155">
        <v>45120.388032407405</v>
      </c>
    </row>
    <row r="2442" spans="3:5">
      <c r="C2442" s="90" t="s">
        <v>2365</v>
      </c>
      <c r="D2442" s="90" t="s">
        <v>159</v>
      </c>
      <c r="E2442" s="139">
        <v>41426</v>
      </c>
    </row>
    <row r="2443" spans="3:5">
      <c r="C2443" s="90" t="s">
        <v>2366</v>
      </c>
      <c r="D2443" s="90" t="s">
        <v>159</v>
      </c>
      <c r="E2443" s="139">
        <v>41426</v>
      </c>
    </row>
    <row r="2444" spans="3:5">
      <c r="C2444" s="90" t="s">
        <v>2367</v>
      </c>
      <c r="D2444" s="90" t="s">
        <v>159</v>
      </c>
      <c r="E2444" s="155">
        <v>41426</v>
      </c>
    </row>
    <row r="2445" spans="3:5">
      <c r="C2445" s="90" t="s">
        <v>2368</v>
      </c>
      <c r="D2445" s="90" t="s">
        <v>159</v>
      </c>
      <c r="E2445" s="139">
        <v>41426</v>
      </c>
    </row>
    <row r="2446" spans="3:5">
      <c r="C2446" s="90" t="s">
        <v>2369</v>
      </c>
      <c r="D2446" s="90" t="s">
        <v>159</v>
      </c>
      <c r="E2446" s="139">
        <v>41426</v>
      </c>
    </row>
    <row r="2447" spans="3:5">
      <c r="C2447" s="90" t="s">
        <v>2370</v>
      </c>
      <c r="D2447" s="90" t="s">
        <v>159</v>
      </c>
      <c r="E2447" s="139">
        <v>41426</v>
      </c>
    </row>
    <row r="2448" spans="3:5">
      <c r="C2448" s="90" t="s">
        <v>2371</v>
      </c>
      <c r="D2448" s="90" t="s">
        <v>159</v>
      </c>
      <c r="E2448" s="139">
        <v>41426</v>
      </c>
    </row>
    <row r="2449" spans="3:5">
      <c r="C2449" s="90" t="s">
        <v>5686</v>
      </c>
      <c r="D2449" s="90" t="s">
        <v>159</v>
      </c>
    </row>
    <row r="2450" spans="3:5">
      <c r="C2450" s="90" t="s">
        <v>2372</v>
      </c>
      <c r="D2450" s="90" t="s">
        <v>159</v>
      </c>
    </row>
    <row r="2451" spans="3:5">
      <c r="C2451" s="90" t="s">
        <v>2373</v>
      </c>
      <c r="D2451" s="90" t="s">
        <v>159</v>
      </c>
    </row>
    <row r="2452" spans="3:5">
      <c r="C2452" s="90" t="s">
        <v>2826</v>
      </c>
      <c r="D2452" s="90" t="s">
        <v>159</v>
      </c>
      <c r="E2452" s="155">
        <v>41426</v>
      </c>
    </row>
    <row r="2453" spans="3:5">
      <c r="C2453" s="90" t="s">
        <v>2374</v>
      </c>
      <c r="D2453" s="90" t="s">
        <v>159</v>
      </c>
    </row>
    <row r="2454" spans="3:5">
      <c r="C2454" s="90" t="s">
        <v>5373</v>
      </c>
      <c r="D2454" s="90" t="s">
        <v>159</v>
      </c>
    </row>
    <row r="2455" spans="3:5">
      <c r="C2455" s="90" t="s">
        <v>3400</v>
      </c>
      <c r="D2455" s="90" t="s">
        <v>159</v>
      </c>
      <c r="E2455" s="155">
        <v>41548.902812499997</v>
      </c>
    </row>
    <row r="2456" spans="3:5">
      <c r="C2456" s="90" t="s">
        <v>2375</v>
      </c>
      <c r="D2456" s="90" t="s">
        <v>159</v>
      </c>
    </row>
    <row r="2457" spans="3:5">
      <c r="C2457" s="90" t="s">
        <v>2376</v>
      </c>
      <c r="D2457" s="90" t="s">
        <v>159</v>
      </c>
    </row>
    <row r="2458" spans="3:5">
      <c r="C2458" s="90" t="s">
        <v>2377</v>
      </c>
      <c r="D2458" s="90" t="s">
        <v>159</v>
      </c>
    </row>
    <row r="2459" spans="3:5">
      <c r="C2459" s="90" t="s">
        <v>2378</v>
      </c>
      <c r="D2459" s="90" t="s">
        <v>159</v>
      </c>
      <c r="E2459" s="139">
        <v>41426</v>
      </c>
    </row>
    <row r="2460" spans="3:5">
      <c r="C2460" s="90" t="s">
        <v>2379</v>
      </c>
      <c r="D2460" s="90" t="s">
        <v>159</v>
      </c>
      <c r="E2460" s="139">
        <v>41426</v>
      </c>
    </row>
    <row r="2461" spans="3:5">
      <c r="C2461" s="90" t="s">
        <v>2380</v>
      </c>
      <c r="D2461" s="90" t="s">
        <v>159</v>
      </c>
      <c r="E2461" s="139">
        <v>41426</v>
      </c>
    </row>
    <row r="2462" spans="3:5">
      <c r="C2462" s="90" t="s">
        <v>2381</v>
      </c>
      <c r="D2462" s="90" t="s">
        <v>159</v>
      </c>
      <c r="E2462" s="139">
        <v>41426</v>
      </c>
    </row>
    <row r="2463" spans="3:5">
      <c r="C2463" s="90" t="s">
        <v>2382</v>
      </c>
      <c r="D2463" s="90" t="s">
        <v>159</v>
      </c>
      <c r="E2463" s="155">
        <v>41426</v>
      </c>
    </row>
    <row r="2464" spans="3:5">
      <c r="C2464" s="90" t="s">
        <v>2383</v>
      </c>
      <c r="D2464" s="90" t="s">
        <v>159</v>
      </c>
      <c r="E2464" s="139">
        <v>41426</v>
      </c>
    </row>
    <row r="2465" spans="3:5">
      <c r="C2465" s="90" t="s">
        <v>2384</v>
      </c>
      <c r="D2465" s="90" t="s">
        <v>159</v>
      </c>
      <c r="E2465" s="139">
        <v>41426</v>
      </c>
    </row>
    <row r="2466" spans="3:5">
      <c r="C2466" s="90" t="s">
        <v>2385</v>
      </c>
      <c r="D2466" s="90" t="s">
        <v>159</v>
      </c>
      <c r="E2466" s="139">
        <v>41426</v>
      </c>
    </row>
    <row r="2467" spans="3:5">
      <c r="C2467" s="90" t="s">
        <v>2386</v>
      </c>
      <c r="D2467" s="90" t="s">
        <v>159</v>
      </c>
    </row>
    <row r="2468" spans="3:5">
      <c r="C2468" s="90" t="s">
        <v>2387</v>
      </c>
      <c r="D2468" s="90" t="s">
        <v>159</v>
      </c>
      <c r="E2468" s="139">
        <v>41426</v>
      </c>
    </row>
    <row r="2469" spans="3:5">
      <c r="C2469" s="90" t="s">
        <v>2388</v>
      </c>
      <c r="D2469" s="90" t="s">
        <v>159</v>
      </c>
      <c r="E2469" s="139">
        <v>41426</v>
      </c>
    </row>
    <row r="2470" spans="3:5">
      <c r="C2470" s="90" t="s">
        <v>2389</v>
      </c>
      <c r="D2470" s="90" t="s">
        <v>159</v>
      </c>
      <c r="E2470" s="139">
        <v>41426</v>
      </c>
    </row>
    <row r="2471" spans="3:5">
      <c r="C2471" s="90" t="s">
        <v>2390</v>
      </c>
      <c r="D2471" s="90" t="s">
        <v>159</v>
      </c>
      <c r="E2471" s="139">
        <v>41426</v>
      </c>
    </row>
    <row r="2472" spans="3:5">
      <c r="C2472" s="90" t="s">
        <v>2391</v>
      </c>
      <c r="D2472" s="90" t="s">
        <v>159</v>
      </c>
    </row>
    <row r="2473" spans="3:5">
      <c r="C2473" s="90" t="s">
        <v>2392</v>
      </c>
      <c r="D2473" s="90" t="s">
        <v>159</v>
      </c>
      <c r="E2473" s="139">
        <v>41426</v>
      </c>
    </row>
    <row r="2474" spans="3:5">
      <c r="C2474" s="90" t="s">
        <v>2393</v>
      </c>
      <c r="D2474" s="90" t="s">
        <v>159</v>
      </c>
      <c r="E2474" s="139">
        <v>41426</v>
      </c>
    </row>
    <row r="2475" spans="3:5">
      <c r="C2475" s="90" t="s">
        <v>2394</v>
      </c>
      <c r="D2475" s="90" t="s">
        <v>159</v>
      </c>
    </row>
    <row r="2476" spans="3:5">
      <c r="C2476" s="90" t="s">
        <v>2395</v>
      </c>
      <c r="D2476" s="90" t="s">
        <v>159</v>
      </c>
      <c r="E2476" s="155">
        <v>41426</v>
      </c>
    </row>
    <row r="2477" spans="3:5">
      <c r="C2477" s="90" t="s">
        <v>2396</v>
      </c>
      <c r="D2477" s="90" t="s">
        <v>159</v>
      </c>
      <c r="E2477" s="139">
        <v>41426</v>
      </c>
    </row>
    <row r="2478" spans="3:5">
      <c r="C2478" s="90" t="s">
        <v>2397</v>
      </c>
      <c r="D2478" s="90" t="s">
        <v>159</v>
      </c>
      <c r="E2478" s="155">
        <v>41426</v>
      </c>
    </row>
    <row r="2479" spans="3:5">
      <c r="C2479" s="90" t="s">
        <v>2398</v>
      </c>
      <c r="D2479" s="90" t="s">
        <v>159</v>
      </c>
      <c r="E2479" s="139">
        <v>41426</v>
      </c>
    </row>
    <row r="2480" spans="3:5">
      <c r="C2480" s="90" t="s">
        <v>3712</v>
      </c>
      <c r="D2480" s="90" t="s">
        <v>159</v>
      </c>
    </row>
    <row r="2481" spans="3:5">
      <c r="C2481" s="90" t="s">
        <v>2792</v>
      </c>
      <c r="D2481" s="90" t="s">
        <v>159</v>
      </c>
      <c r="E2481" s="155">
        <v>41426</v>
      </c>
    </row>
    <row r="2482" spans="3:5">
      <c r="C2482" s="90" t="s">
        <v>3219</v>
      </c>
      <c r="D2482" s="90" t="s">
        <v>159</v>
      </c>
    </row>
    <row r="2483" spans="3:5">
      <c r="C2483" s="90" t="s">
        <v>3294</v>
      </c>
      <c r="D2483" s="90" t="s">
        <v>159</v>
      </c>
      <c r="E2483" s="155">
        <v>41511.743356481478</v>
      </c>
    </row>
    <row r="2484" spans="3:5">
      <c r="C2484" s="90" t="s">
        <v>3515</v>
      </c>
      <c r="D2484" s="90" t="s">
        <v>159</v>
      </c>
      <c r="E2484" s="155">
        <v>41570.211805555555</v>
      </c>
    </row>
    <row r="2485" spans="3:5">
      <c r="C2485" s="90" t="s">
        <v>3603</v>
      </c>
      <c r="D2485" s="90" t="s">
        <v>159</v>
      </c>
    </row>
    <row r="2486" spans="3:5">
      <c r="C2486" s="90" t="s">
        <v>2808</v>
      </c>
      <c r="D2486" s="90" t="s">
        <v>159</v>
      </c>
      <c r="E2486" s="139">
        <v>41426</v>
      </c>
    </row>
    <row r="2487" spans="3:5">
      <c r="C2487" s="90" t="s">
        <v>2399</v>
      </c>
      <c r="D2487" s="90" t="s">
        <v>159</v>
      </c>
      <c r="E2487" s="139">
        <v>41426</v>
      </c>
    </row>
    <row r="2488" spans="3:5">
      <c r="C2488" s="90" t="s">
        <v>2400</v>
      </c>
      <c r="D2488" s="90" t="s">
        <v>159</v>
      </c>
      <c r="E2488" s="139">
        <v>41426</v>
      </c>
    </row>
    <row r="2489" spans="3:5">
      <c r="C2489" s="90" t="s">
        <v>2401</v>
      </c>
      <c r="D2489" s="90" t="s">
        <v>159</v>
      </c>
      <c r="E2489" s="139">
        <v>41426</v>
      </c>
    </row>
    <row r="2490" spans="3:5">
      <c r="C2490" s="90" t="s">
        <v>2402</v>
      </c>
      <c r="D2490" s="90" t="s">
        <v>159</v>
      </c>
      <c r="E2490" s="155">
        <v>41426</v>
      </c>
    </row>
    <row r="2491" spans="3:5">
      <c r="C2491" s="90" t="s">
        <v>2403</v>
      </c>
      <c r="D2491" s="90" t="s">
        <v>159</v>
      </c>
      <c r="E2491" s="139">
        <v>41426</v>
      </c>
    </row>
    <row r="2492" spans="3:5">
      <c r="C2492" s="90" t="s">
        <v>2404</v>
      </c>
      <c r="D2492" s="90" t="s">
        <v>159</v>
      </c>
      <c r="E2492" s="155">
        <v>41426</v>
      </c>
    </row>
    <row r="2493" spans="3:5">
      <c r="C2493" s="90" t="s">
        <v>3588</v>
      </c>
      <c r="D2493" s="90" t="s">
        <v>159</v>
      </c>
    </row>
    <row r="2494" spans="3:5">
      <c r="C2494" s="90" t="s">
        <v>2405</v>
      </c>
      <c r="D2494" s="90" t="s">
        <v>159</v>
      </c>
      <c r="E2494" s="155">
        <v>41426</v>
      </c>
    </row>
    <row r="2495" spans="3:5">
      <c r="C2495" s="90" t="s">
        <v>2406</v>
      </c>
      <c r="D2495" s="90" t="s">
        <v>159</v>
      </c>
      <c r="E2495" s="139">
        <v>41426</v>
      </c>
    </row>
    <row r="2496" spans="3:5">
      <c r="C2496" s="90" t="s">
        <v>2407</v>
      </c>
      <c r="D2496" s="90" t="s">
        <v>159</v>
      </c>
      <c r="E2496" s="139">
        <v>41426</v>
      </c>
    </row>
    <row r="2497" spans="3:5">
      <c r="C2497" s="90" t="s">
        <v>2408</v>
      </c>
      <c r="D2497" s="90" t="s">
        <v>159</v>
      </c>
      <c r="E2497" s="139">
        <v>41426</v>
      </c>
    </row>
    <row r="2498" spans="3:5">
      <c r="C2498" s="90" t="s">
        <v>2409</v>
      </c>
      <c r="D2498" s="90" t="s">
        <v>159</v>
      </c>
      <c r="E2498" s="155">
        <v>41426</v>
      </c>
    </row>
    <row r="2499" spans="3:5">
      <c r="C2499" s="90" t="s">
        <v>3667</v>
      </c>
      <c r="D2499" s="90" t="s">
        <v>159</v>
      </c>
    </row>
    <row r="2500" spans="3:5">
      <c r="C2500" s="90" t="s">
        <v>2410</v>
      </c>
      <c r="D2500" s="90" t="s">
        <v>159</v>
      </c>
      <c r="E2500" s="139">
        <v>41426</v>
      </c>
    </row>
    <row r="2501" spans="3:5">
      <c r="C2501" s="90" t="s">
        <v>2411</v>
      </c>
      <c r="D2501" s="90" t="s">
        <v>159</v>
      </c>
      <c r="E2501" s="139">
        <v>41426</v>
      </c>
    </row>
    <row r="2502" spans="3:5">
      <c r="C2502" s="90" t="s">
        <v>2412</v>
      </c>
      <c r="D2502" s="90" t="s">
        <v>159</v>
      </c>
      <c r="E2502" s="139">
        <v>41426</v>
      </c>
    </row>
    <row r="2503" spans="3:5">
      <c r="C2503" s="90" t="s">
        <v>2413</v>
      </c>
      <c r="D2503" s="90" t="s">
        <v>159</v>
      </c>
      <c r="E2503" s="139">
        <v>41426</v>
      </c>
    </row>
    <row r="2504" spans="3:5">
      <c r="C2504" s="90" t="s">
        <v>3500</v>
      </c>
      <c r="D2504" s="90" t="s">
        <v>159</v>
      </c>
      <c r="E2504" s="155">
        <v>41570.211944444447</v>
      </c>
    </row>
    <row r="2505" spans="3:5">
      <c r="C2505" s="90" t="s">
        <v>2862</v>
      </c>
      <c r="D2505" s="90" t="s">
        <v>159</v>
      </c>
      <c r="E2505" s="139">
        <v>41426</v>
      </c>
    </row>
    <row r="2506" spans="3:5">
      <c r="C2506" s="90" t="s">
        <v>2414</v>
      </c>
      <c r="D2506" s="90" t="s">
        <v>159</v>
      </c>
      <c r="E2506" s="155">
        <v>41426</v>
      </c>
    </row>
    <row r="2507" spans="3:5">
      <c r="C2507" s="90" t="s">
        <v>5578</v>
      </c>
      <c r="D2507" s="90" t="s">
        <v>159</v>
      </c>
    </row>
    <row r="2508" spans="3:5">
      <c r="C2508" s="90" t="s">
        <v>2415</v>
      </c>
      <c r="D2508" s="90" t="s">
        <v>159</v>
      </c>
      <c r="E2508" s="139">
        <v>41426</v>
      </c>
    </row>
    <row r="2509" spans="3:5">
      <c r="C2509" s="90" t="s">
        <v>2416</v>
      </c>
      <c r="D2509" s="90" t="s">
        <v>159</v>
      </c>
      <c r="E2509" s="139">
        <v>41426</v>
      </c>
    </row>
    <row r="2510" spans="3:5">
      <c r="C2510" s="90" t="s">
        <v>2743</v>
      </c>
      <c r="D2510" s="90" t="s">
        <v>159</v>
      </c>
      <c r="E2510" s="139">
        <v>41426</v>
      </c>
    </row>
    <row r="2511" spans="3:5">
      <c r="C2511" s="90" t="s">
        <v>2742</v>
      </c>
      <c r="D2511" s="90" t="s">
        <v>159</v>
      </c>
      <c r="E2511" s="139">
        <v>41426</v>
      </c>
    </row>
    <row r="2512" spans="3:5">
      <c r="C2512" s="90" t="s">
        <v>2741</v>
      </c>
      <c r="D2512" s="90" t="s">
        <v>159</v>
      </c>
      <c r="E2512" s="155">
        <v>41426</v>
      </c>
    </row>
    <row r="2513" spans="3:5">
      <c r="C2513" s="90" t="s">
        <v>3675</v>
      </c>
      <c r="D2513" s="90" t="s">
        <v>159</v>
      </c>
    </row>
    <row r="2514" spans="3:5">
      <c r="C2514" s="90" t="s">
        <v>2417</v>
      </c>
      <c r="D2514" s="90" t="s">
        <v>159</v>
      </c>
      <c r="E2514" s="139">
        <v>41426</v>
      </c>
    </row>
    <row r="2515" spans="3:5">
      <c r="C2515" s="90" t="s">
        <v>2418</v>
      </c>
      <c r="D2515" s="90" t="s">
        <v>159</v>
      </c>
      <c r="E2515" s="139">
        <v>41426</v>
      </c>
    </row>
    <row r="2516" spans="3:5">
      <c r="C2516" s="90" t="s">
        <v>2859</v>
      </c>
      <c r="D2516" s="90" t="s">
        <v>159</v>
      </c>
      <c r="E2516" s="139">
        <v>41426</v>
      </c>
    </row>
    <row r="2517" spans="3:5">
      <c r="C2517" s="90" t="s">
        <v>3287</v>
      </c>
      <c r="D2517" s="90" t="s">
        <v>159</v>
      </c>
      <c r="E2517" s="155">
        <v>41511.742951388886</v>
      </c>
    </row>
    <row r="2518" spans="3:5">
      <c r="C2518" s="90" t="s">
        <v>3446</v>
      </c>
      <c r="D2518" s="90" t="s">
        <v>159</v>
      </c>
      <c r="E2518" s="155">
        <v>41554.876736111109</v>
      </c>
    </row>
    <row r="2519" spans="3:5">
      <c r="C2519" s="90" t="s">
        <v>2419</v>
      </c>
      <c r="D2519" s="90" t="s">
        <v>159</v>
      </c>
      <c r="E2519" s="139">
        <v>41426</v>
      </c>
    </row>
    <row r="2520" spans="3:5">
      <c r="C2520" s="90" t="s">
        <v>2420</v>
      </c>
      <c r="D2520" s="90" t="s">
        <v>159</v>
      </c>
      <c r="E2520" s="139">
        <v>41426</v>
      </c>
    </row>
    <row r="2521" spans="3:5">
      <c r="C2521" s="90" t="s">
        <v>2421</v>
      </c>
      <c r="D2521" s="90" t="s">
        <v>159</v>
      </c>
      <c r="E2521" s="139">
        <v>41426</v>
      </c>
    </row>
    <row r="2522" spans="3:5">
      <c r="C2522" s="90" t="s">
        <v>2422</v>
      </c>
      <c r="D2522" s="90" t="s">
        <v>159</v>
      </c>
      <c r="E2522" s="139">
        <v>41426</v>
      </c>
    </row>
    <row r="2523" spans="3:5">
      <c r="C2523" s="90" t="s">
        <v>2423</v>
      </c>
      <c r="D2523" s="90" t="s">
        <v>159</v>
      </c>
      <c r="E2523" s="139">
        <v>41426</v>
      </c>
    </row>
    <row r="2524" spans="3:5">
      <c r="C2524" s="90" t="s">
        <v>2424</v>
      </c>
      <c r="D2524" s="90" t="s">
        <v>159</v>
      </c>
      <c r="E2524" s="155">
        <v>41426</v>
      </c>
    </row>
    <row r="2525" spans="3:5">
      <c r="C2525" s="90" t="s">
        <v>5564</v>
      </c>
      <c r="D2525" s="90" t="s">
        <v>159</v>
      </c>
    </row>
    <row r="2526" spans="3:5">
      <c r="C2526" s="90" t="s">
        <v>2425</v>
      </c>
      <c r="D2526" s="90" t="s">
        <v>159</v>
      </c>
      <c r="E2526" s="139">
        <v>41426</v>
      </c>
    </row>
    <row r="2527" spans="3:5">
      <c r="C2527" s="90" t="s">
        <v>2426</v>
      </c>
      <c r="D2527" s="90" t="s">
        <v>159</v>
      </c>
      <c r="E2527" s="139">
        <v>41426</v>
      </c>
    </row>
    <row r="2528" spans="3:5">
      <c r="C2528" s="90" t="s">
        <v>2427</v>
      </c>
      <c r="D2528" s="90" t="s">
        <v>159</v>
      </c>
      <c r="E2528" s="139">
        <v>41426</v>
      </c>
    </row>
    <row r="2529" spans="3:5">
      <c r="C2529" s="90" t="s">
        <v>2428</v>
      </c>
      <c r="D2529" s="90" t="s">
        <v>159</v>
      </c>
      <c r="E2529" s="139">
        <v>41426</v>
      </c>
    </row>
    <row r="2530" spans="3:5">
      <c r="C2530" s="90" t="s">
        <v>2429</v>
      </c>
      <c r="D2530" s="90" t="s">
        <v>159</v>
      </c>
      <c r="E2530" s="139">
        <v>41426</v>
      </c>
    </row>
    <row r="2531" spans="3:5">
      <c r="C2531" s="90" t="s">
        <v>2430</v>
      </c>
      <c r="D2531" s="90" t="s">
        <v>159</v>
      </c>
      <c r="E2531" s="139">
        <v>41426</v>
      </c>
    </row>
    <row r="2532" spans="3:5">
      <c r="C2532" s="90" t="s">
        <v>2431</v>
      </c>
      <c r="D2532" s="90" t="s">
        <v>159</v>
      </c>
      <c r="E2532" s="139">
        <v>41426</v>
      </c>
    </row>
    <row r="2533" spans="3:5">
      <c r="C2533" s="90" t="s">
        <v>2432</v>
      </c>
      <c r="D2533" s="90" t="s">
        <v>159</v>
      </c>
    </row>
    <row r="2534" spans="3:5">
      <c r="C2534" s="90" t="s">
        <v>2433</v>
      </c>
      <c r="D2534" s="90" t="s">
        <v>159</v>
      </c>
      <c r="E2534" s="139">
        <v>41426</v>
      </c>
    </row>
    <row r="2535" spans="3:5">
      <c r="C2535" s="90" t="s">
        <v>2434</v>
      </c>
      <c r="D2535" s="90" t="s">
        <v>159</v>
      </c>
      <c r="E2535" s="139">
        <v>41426</v>
      </c>
    </row>
    <row r="2536" spans="3:5">
      <c r="C2536" s="90" t="s">
        <v>3367</v>
      </c>
      <c r="D2536" s="90" t="s">
        <v>159</v>
      </c>
      <c r="E2536" s="155">
        <v>41511.893819444442</v>
      </c>
    </row>
    <row r="2537" spans="3:5">
      <c r="C2537" s="90" t="s">
        <v>2435</v>
      </c>
      <c r="D2537" s="90" t="s">
        <v>159</v>
      </c>
      <c r="E2537" s="139">
        <v>41426</v>
      </c>
    </row>
    <row r="2538" spans="3:5">
      <c r="C2538" s="90" t="s">
        <v>3177</v>
      </c>
      <c r="D2538" s="90" t="s">
        <v>159</v>
      </c>
    </row>
    <row r="2539" spans="3:5">
      <c r="C2539" s="90" t="s">
        <v>2436</v>
      </c>
      <c r="D2539" s="90" t="s">
        <v>159</v>
      </c>
      <c r="E2539" s="139">
        <v>41426</v>
      </c>
    </row>
    <row r="2540" spans="3:5">
      <c r="C2540" s="90" t="s">
        <v>2437</v>
      </c>
      <c r="D2540" s="90" t="s">
        <v>159</v>
      </c>
      <c r="E2540" s="139">
        <v>41426</v>
      </c>
    </row>
    <row r="2541" spans="3:5">
      <c r="C2541" s="90" t="s">
        <v>2438</v>
      </c>
      <c r="D2541" s="90" t="s">
        <v>159</v>
      </c>
      <c r="E2541" s="139">
        <v>41426</v>
      </c>
    </row>
    <row r="2542" spans="3:5">
      <c r="C2542" s="90" t="s">
        <v>2439</v>
      </c>
      <c r="D2542" s="90" t="s">
        <v>159</v>
      </c>
      <c r="E2542" s="139">
        <v>41426</v>
      </c>
    </row>
    <row r="2543" spans="3:5">
      <c r="C2543" s="90" t="s">
        <v>2440</v>
      </c>
      <c r="D2543" s="90" t="s">
        <v>159</v>
      </c>
      <c r="E2543" s="139">
        <v>41426</v>
      </c>
    </row>
    <row r="2544" spans="3:5">
      <c r="C2544" s="90" t="s">
        <v>2441</v>
      </c>
      <c r="D2544" s="90" t="s">
        <v>159</v>
      </c>
      <c r="E2544" s="155">
        <v>41426</v>
      </c>
    </row>
    <row r="2545" spans="3:5">
      <c r="C2545" s="90" t="s">
        <v>2442</v>
      </c>
      <c r="D2545" s="90" t="s">
        <v>159</v>
      </c>
      <c r="E2545" s="139">
        <v>41426</v>
      </c>
    </row>
    <row r="2546" spans="3:5">
      <c r="C2546" s="90" t="s">
        <v>2443</v>
      </c>
      <c r="D2546" s="90" t="s">
        <v>159</v>
      </c>
      <c r="E2546" s="139">
        <v>41426</v>
      </c>
    </row>
    <row r="2547" spans="3:5">
      <c r="C2547" s="90" t="s">
        <v>2444</v>
      </c>
      <c r="D2547" s="90" t="s">
        <v>159</v>
      </c>
      <c r="E2547" s="139">
        <v>41426</v>
      </c>
    </row>
    <row r="2548" spans="3:5">
      <c r="C2548" s="90" t="s">
        <v>2445</v>
      </c>
      <c r="D2548" s="90" t="s">
        <v>159</v>
      </c>
      <c r="E2548" s="139">
        <v>41426</v>
      </c>
    </row>
    <row r="2549" spans="3:5">
      <c r="C2549" s="90" t="s">
        <v>3330</v>
      </c>
      <c r="D2549" s="90" t="s">
        <v>159</v>
      </c>
      <c r="E2549" s="155">
        <v>41511.765162037038</v>
      </c>
    </row>
    <row r="2550" spans="3:5">
      <c r="C2550" s="90" t="s">
        <v>2446</v>
      </c>
      <c r="D2550" s="90" t="s">
        <v>159</v>
      </c>
      <c r="E2550" s="139">
        <v>41426</v>
      </c>
    </row>
    <row r="2551" spans="3:5">
      <c r="C2551" s="90" t="s">
        <v>2447</v>
      </c>
      <c r="D2551" s="90" t="s">
        <v>159</v>
      </c>
      <c r="E2551" s="139">
        <v>41426</v>
      </c>
    </row>
    <row r="2552" spans="3:5">
      <c r="C2552" s="90" t="s">
        <v>1360</v>
      </c>
      <c r="D2552" s="90" t="s">
        <v>159</v>
      </c>
      <c r="E2552" s="139">
        <v>41426</v>
      </c>
    </row>
    <row r="2553" spans="3:5">
      <c r="C2553" s="90" t="s">
        <v>2448</v>
      </c>
      <c r="D2553" s="90" t="s">
        <v>159</v>
      </c>
      <c r="E2553" s="139">
        <v>41426</v>
      </c>
    </row>
    <row r="2554" spans="3:5">
      <c r="C2554" s="90" t="s">
        <v>2449</v>
      </c>
      <c r="D2554" s="90" t="s">
        <v>159</v>
      </c>
      <c r="E2554" s="139">
        <v>41426</v>
      </c>
    </row>
    <row r="2555" spans="3:5">
      <c r="C2555" s="90" t="s">
        <v>2450</v>
      </c>
      <c r="D2555" s="90" t="s">
        <v>159</v>
      </c>
      <c r="E2555" s="139">
        <v>41426</v>
      </c>
    </row>
    <row r="2556" spans="3:5">
      <c r="C2556" s="90" t="s">
        <v>2451</v>
      </c>
      <c r="D2556" s="90" t="s">
        <v>159</v>
      </c>
      <c r="E2556" s="155">
        <v>41426</v>
      </c>
    </row>
    <row r="2557" spans="3:5">
      <c r="C2557" s="90" t="s">
        <v>2452</v>
      </c>
      <c r="D2557" s="90" t="s">
        <v>159</v>
      </c>
      <c r="E2557" s="139">
        <v>41426</v>
      </c>
    </row>
    <row r="2558" spans="3:5">
      <c r="C2558" s="90" t="s">
        <v>3282</v>
      </c>
      <c r="D2558" s="90" t="s">
        <v>159</v>
      </c>
      <c r="E2558" s="155">
        <v>41511.742962962962</v>
      </c>
    </row>
    <row r="2559" spans="3:5">
      <c r="C2559" s="90" t="s">
        <v>3281</v>
      </c>
      <c r="D2559" s="90" t="s">
        <v>159</v>
      </c>
      <c r="E2559" s="155">
        <v>41511.738877314812</v>
      </c>
    </row>
    <row r="2560" spans="3:5">
      <c r="C2560" s="90" t="s">
        <v>2453</v>
      </c>
      <c r="D2560" s="90" t="s">
        <v>159</v>
      </c>
      <c r="E2560" s="139">
        <v>41426</v>
      </c>
    </row>
    <row r="2561" spans="3:5">
      <c r="C2561" s="90" t="s">
        <v>2454</v>
      </c>
      <c r="D2561" s="90" t="s">
        <v>159</v>
      </c>
      <c r="E2561" s="139">
        <v>41426</v>
      </c>
    </row>
    <row r="2562" spans="3:5">
      <c r="C2562" s="90" t="s">
        <v>2455</v>
      </c>
      <c r="D2562" s="90" t="s">
        <v>159</v>
      </c>
      <c r="E2562" s="139">
        <v>41426</v>
      </c>
    </row>
    <row r="2563" spans="3:5">
      <c r="C2563" s="90" t="s">
        <v>2456</v>
      </c>
      <c r="D2563" s="90" t="s">
        <v>159</v>
      </c>
      <c r="E2563" s="139">
        <v>41426</v>
      </c>
    </row>
    <row r="2564" spans="3:5">
      <c r="C2564" s="90" t="s">
        <v>5152</v>
      </c>
      <c r="D2564" s="90" t="s">
        <v>159</v>
      </c>
    </row>
    <row r="2565" spans="3:5">
      <c r="C2565" s="90" t="s">
        <v>3168</v>
      </c>
      <c r="D2565" s="90" t="s">
        <v>159</v>
      </c>
    </row>
    <row r="2566" spans="3:5">
      <c r="C2566" s="90" t="s">
        <v>3169</v>
      </c>
      <c r="D2566" s="90" t="s">
        <v>159</v>
      </c>
    </row>
    <row r="2567" spans="3:5">
      <c r="C2567" s="90" t="s">
        <v>3167</v>
      </c>
      <c r="D2567" s="90" t="s">
        <v>159</v>
      </c>
    </row>
    <row r="2568" spans="3:5">
      <c r="C2568" s="90" t="s">
        <v>3166</v>
      </c>
      <c r="D2568" s="90" t="s">
        <v>159</v>
      </c>
    </row>
    <row r="2569" spans="3:5">
      <c r="C2569" s="90" t="s">
        <v>3172</v>
      </c>
      <c r="D2569" s="90" t="s">
        <v>159</v>
      </c>
    </row>
    <row r="2570" spans="3:5">
      <c r="C2570" s="90" t="s">
        <v>3341</v>
      </c>
      <c r="D2570" s="90" t="s">
        <v>159</v>
      </c>
      <c r="E2570" s="155">
        <v>41511.863576388889</v>
      </c>
    </row>
    <row r="2571" spans="3:5">
      <c r="C2571" s="90" t="s">
        <v>3348</v>
      </c>
      <c r="D2571" s="90" t="s">
        <v>159</v>
      </c>
      <c r="E2571" s="155">
        <v>41511.867175925923</v>
      </c>
    </row>
    <row r="2572" spans="3:5">
      <c r="C2572" s="90" t="s">
        <v>2932</v>
      </c>
      <c r="D2572" s="90" t="s">
        <v>159</v>
      </c>
      <c r="E2572" s="139">
        <v>41426</v>
      </c>
    </row>
    <row r="2573" spans="3:5">
      <c r="C2573" s="90" t="s">
        <v>3637</v>
      </c>
      <c r="D2573" s="90" t="s">
        <v>159</v>
      </c>
    </row>
    <row r="2574" spans="3:5">
      <c r="C2574" s="90" t="s">
        <v>3412</v>
      </c>
      <c r="D2574" s="90" t="s">
        <v>159</v>
      </c>
      <c r="E2574" s="139">
        <v>41548.908171296294</v>
      </c>
    </row>
    <row r="2575" spans="3:5">
      <c r="C2575" s="90" t="s">
        <v>2825</v>
      </c>
      <c r="D2575" s="90" t="s">
        <v>159</v>
      </c>
      <c r="E2575" s="139">
        <v>41426</v>
      </c>
    </row>
    <row r="2576" spans="3:5">
      <c r="C2576" s="90" t="s">
        <v>3445</v>
      </c>
      <c r="D2576" s="90" t="s">
        <v>159</v>
      </c>
      <c r="E2576" s="155">
        <v>41554.876736111109</v>
      </c>
    </row>
    <row r="2577" spans="3:5">
      <c r="C2577" s="90" t="s">
        <v>3882</v>
      </c>
      <c r="D2577" s="90" t="s">
        <v>159</v>
      </c>
      <c r="E2577" s="155">
        <v>42646.321030092593</v>
      </c>
    </row>
    <row r="2578" spans="3:5">
      <c r="C2578" s="90" t="s">
        <v>3371</v>
      </c>
      <c r="D2578" s="90" t="s">
        <v>159</v>
      </c>
      <c r="E2578" s="155">
        <v>41511.894872685189</v>
      </c>
    </row>
    <row r="2579" spans="3:5">
      <c r="C2579" s="90" t="s">
        <v>4009</v>
      </c>
      <c r="D2579" s="90" t="s">
        <v>159</v>
      </c>
      <c r="E2579" s="155">
        <v>42646.332418981481</v>
      </c>
    </row>
    <row r="2580" spans="3:5">
      <c r="C2580" s="90" t="s">
        <v>3744</v>
      </c>
      <c r="D2580" s="90" t="s">
        <v>159</v>
      </c>
    </row>
    <row r="2581" spans="3:5">
      <c r="C2581" s="90" t="s">
        <v>3182</v>
      </c>
      <c r="D2581" s="90" t="s">
        <v>159</v>
      </c>
    </row>
    <row r="2582" spans="3:5">
      <c r="C2582" s="90" t="s">
        <v>3795</v>
      </c>
      <c r="D2582" s="90" t="s">
        <v>159</v>
      </c>
    </row>
    <row r="2583" spans="3:5">
      <c r="C2583" s="90" t="s">
        <v>5688</v>
      </c>
      <c r="D2583" s="90" t="s">
        <v>159</v>
      </c>
    </row>
    <row r="2584" spans="3:5">
      <c r="C2584" s="90" t="s">
        <v>3399</v>
      </c>
      <c r="D2584" s="90" t="s">
        <v>159</v>
      </c>
      <c r="E2584" s="155">
        <v>41548.902777777781</v>
      </c>
    </row>
    <row r="2585" spans="3:5">
      <c r="C2585" s="90" t="s">
        <v>3835</v>
      </c>
      <c r="D2585" s="90" t="s">
        <v>159</v>
      </c>
      <c r="E2585" s="139">
        <v>42646.311851851853</v>
      </c>
    </row>
    <row r="2586" spans="3:5">
      <c r="C2586" s="90" t="s">
        <v>3844</v>
      </c>
      <c r="D2586" s="90" t="s">
        <v>159</v>
      </c>
      <c r="E2586" s="155">
        <v>42646.316782407404</v>
      </c>
    </row>
    <row r="2587" spans="3:5">
      <c r="C2587" s="90" t="s">
        <v>3702</v>
      </c>
      <c r="D2587" s="90" t="s">
        <v>159</v>
      </c>
    </row>
    <row r="2588" spans="3:5">
      <c r="C2588" s="90" t="s">
        <v>3878</v>
      </c>
      <c r="D2588" s="90" t="s">
        <v>159</v>
      </c>
      <c r="E2588" s="155">
        <v>42646.320960648147</v>
      </c>
    </row>
    <row r="2589" spans="3:5">
      <c r="C2589" s="90" t="s">
        <v>3466</v>
      </c>
      <c r="D2589" s="90" t="s">
        <v>159</v>
      </c>
      <c r="E2589" s="155">
        <v>41554.877905092595</v>
      </c>
    </row>
    <row r="2590" spans="3:5">
      <c r="C2590" s="90" t="s">
        <v>3242</v>
      </c>
      <c r="D2590" s="90" t="s">
        <v>159</v>
      </c>
    </row>
    <row r="2591" spans="3:5">
      <c r="C2591" s="90" t="s">
        <v>3561</v>
      </c>
      <c r="D2591" s="90" t="s">
        <v>159</v>
      </c>
    </row>
    <row r="2592" spans="3:5">
      <c r="C2592" s="90" t="s">
        <v>3615</v>
      </c>
      <c r="D2592" s="90" t="s">
        <v>159</v>
      </c>
    </row>
    <row r="2593" spans="3:5">
      <c r="C2593" s="90" t="s">
        <v>3183</v>
      </c>
      <c r="D2593" s="90" t="s">
        <v>159</v>
      </c>
    </row>
    <row r="2594" spans="3:5">
      <c r="C2594" s="90" t="s">
        <v>2894</v>
      </c>
      <c r="D2594" s="90" t="s">
        <v>2141</v>
      </c>
      <c r="E2594" s="139">
        <v>41426</v>
      </c>
    </row>
    <row r="2595" spans="3:5">
      <c r="C2595" s="90" t="s">
        <v>3308</v>
      </c>
      <c r="D2595" s="90" t="s">
        <v>2141</v>
      </c>
    </row>
    <row r="2596" spans="3:5">
      <c r="C2596" s="90" t="s">
        <v>3309</v>
      </c>
      <c r="D2596" s="90" t="s">
        <v>2141</v>
      </c>
    </row>
    <row r="2597" spans="3:5">
      <c r="C2597" s="90" t="s">
        <v>3388</v>
      </c>
      <c r="D2597" s="90" t="s">
        <v>2141</v>
      </c>
      <c r="E2597" s="155">
        <v>41548.900659722225</v>
      </c>
    </row>
    <row r="2598" spans="3:5">
      <c r="C2598" s="90" t="s">
        <v>5573</v>
      </c>
      <c r="D2598" s="90" t="s">
        <v>2141</v>
      </c>
      <c r="E2598" s="155">
        <v>45120.401469907411</v>
      </c>
    </row>
    <row r="2599" spans="3:5">
      <c r="C2599" s="90" t="s">
        <v>3306</v>
      </c>
      <c r="D2599" s="90" t="s">
        <v>2141</v>
      </c>
    </row>
    <row r="2600" spans="3:5">
      <c r="C2600" s="90" t="s">
        <v>2855</v>
      </c>
      <c r="D2600" s="90" t="s">
        <v>2141</v>
      </c>
      <c r="E2600" s="139">
        <v>41426</v>
      </c>
    </row>
    <row r="2601" spans="3:5">
      <c r="C2601" s="90" t="s">
        <v>3519</v>
      </c>
      <c r="D2601" s="90" t="s">
        <v>2141</v>
      </c>
      <c r="E2601" s="155">
        <v>41570.211921296293</v>
      </c>
    </row>
    <row r="2602" spans="3:5">
      <c r="C2602" s="90" t="s">
        <v>3395</v>
      </c>
      <c r="D2602" s="90" t="s">
        <v>2141</v>
      </c>
      <c r="E2602" s="155">
        <v>41548.902662037035</v>
      </c>
    </row>
    <row r="2603" spans="3:5">
      <c r="C2603" s="90" t="s">
        <v>2460</v>
      </c>
      <c r="D2603" s="90" t="s">
        <v>2141</v>
      </c>
    </row>
    <row r="2604" spans="3:5">
      <c r="C2604" s="90" t="s">
        <v>3521</v>
      </c>
      <c r="D2604" s="90" t="s">
        <v>2141</v>
      </c>
      <c r="E2604" s="155">
        <v>41570.213263888887</v>
      </c>
    </row>
    <row r="2605" spans="3:5">
      <c r="C2605" s="90" t="s">
        <v>2461</v>
      </c>
      <c r="D2605" s="90" t="s">
        <v>2141</v>
      </c>
      <c r="E2605" s="139">
        <v>41426</v>
      </c>
    </row>
    <row r="2606" spans="3:5">
      <c r="C2606" s="90" t="s">
        <v>3245</v>
      </c>
      <c r="D2606" s="90" t="s">
        <v>2141</v>
      </c>
    </row>
    <row r="2607" spans="3:5">
      <c r="C2607" s="90" t="s">
        <v>3321</v>
      </c>
      <c r="D2607" s="90" t="s">
        <v>2141</v>
      </c>
    </row>
    <row r="2608" spans="3:5">
      <c r="C2608" s="90" t="s">
        <v>3230</v>
      </c>
      <c r="D2608" s="90" t="s">
        <v>2141</v>
      </c>
      <c r="E2608" s="155">
        <v>41508.221608796295</v>
      </c>
    </row>
    <row r="2609" spans="3:5">
      <c r="C2609" s="90" t="s">
        <v>3339</v>
      </c>
      <c r="D2609" s="90" t="s">
        <v>3537</v>
      </c>
      <c r="E2609" s="155">
        <v>41570.21292824074</v>
      </c>
    </row>
    <row r="2610" spans="3:5">
      <c r="C2610" s="90" t="s">
        <v>3510</v>
      </c>
      <c r="D2610" s="90" t="s">
        <v>3537</v>
      </c>
      <c r="E2610" s="155">
        <v>41570.213125000002</v>
      </c>
    </row>
    <row r="2611" spans="3:5">
      <c r="C2611" s="90" t="s">
        <v>2747</v>
      </c>
      <c r="D2611" s="90" t="s">
        <v>3537</v>
      </c>
      <c r="E2611" s="155">
        <v>41570.213078703702</v>
      </c>
    </row>
    <row r="2612" spans="3:5">
      <c r="C2612" s="90" t="s">
        <v>1527</v>
      </c>
      <c r="D2612" s="90" t="s">
        <v>3123</v>
      </c>
      <c r="E2612" s="155">
        <v>41507.757604166669</v>
      </c>
    </row>
    <row r="2613" spans="3:5">
      <c r="C2613" s="90" t="s">
        <v>2515</v>
      </c>
      <c r="D2613" s="90" t="s">
        <v>3123</v>
      </c>
    </row>
    <row r="2614" spans="3:5">
      <c r="C2614" s="90" t="s">
        <v>2516</v>
      </c>
      <c r="D2614" s="90" t="s">
        <v>3123</v>
      </c>
      <c r="E2614" s="139">
        <v>41426</v>
      </c>
    </row>
    <row r="2615" spans="3:5">
      <c r="C2615" s="90" t="s">
        <v>2517</v>
      </c>
      <c r="D2615" s="90" t="s">
        <v>3123</v>
      </c>
      <c r="E2615" s="139">
        <v>41426</v>
      </c>
    </row>
    <row r="2616" spans="3:5">
      <c r="C2616" s="90" t="s">
        <v>2569</v>
      </c>
      <c r="D2616" s="90" t="s">
        <v>3123</v>
      </c>
    </row>
    <row r="2617" spans="3:5">
      <c r="C2617" s="90" t="s">
        <v>2632</v>
      </c>
      <c r="D2617" s="90" t="s">
        <v>3123</v>
      </c>
    </row>
    <row r="2618" spans="3:5">
      <c r="C2618" s="90" t="s">
        <v>3124</v>
      </c>
      <c r="D2618" s="90" t="s">
        <v>3123</v>
      </c>
    </row>
    <row r="2619" spans="3:5">
      <c r="C2619" s="90" t="s">
        <v>3125</v>
      </c>
      <c r="D2619" s="90" t="s">
        <v>3123</v>
      </c>
      <c r="E2619" s="139">
        <v>41426</v>
      </c>
    </row>
    <row r="2620" spans="3:5">
      <c r="C2620" s="90" t="s">
        <v>3126</v>
      </c>
      <c r="D2620" s="90" t="s">
        <v>3123</v>
      </c>
      <c r="E2620" s="155">
        <v>41426</v>
      </c>
    </row>
    <row r="2621" spans="3:5">
      <c r="C2621" s="90" t="s">
        <v>2644</v>
      </c>
      <c r="D2621" s="90" t="s">
        <v>3123</v>
      </c>
      <c r="E2621" s="155">
        <v>41426</v>
      </c>
    </row>
    <row r="2622" spans="3:5">
      <c r="C2622" s="90" t="s">
        <v>3122</v>
      </c>
      <c r="D2622" s="90" t="s">
        <v>3123</v>
      </c>
      <c r="E2622" s="139">
        <v>41426</v>
      </c>
    </row>
    <row r="2623" spans="3:5">
      <c r="C2623" s="90" t="s">
        <v>5678</v>
      </c>
      <c r="D2623" s="90" t="s">
        <v>5635</v>
      </c>
    </row>
    <row r="2624" spans="3:5">
      <c r="C2624" s="90" t="s">
        <v>5680</v>
      </c>
      <c r="D2624" s="90" t="s">
        <v>5635</v>
      </c>
    </row>
    <row r="2625" spans="3:5">
      <c r="C2625" s="90" t="s">
        <v>5679</v>
      </c>
      <c r="D2625" s="90" t="s">
        <v>5635</v>
      </c>
    </row>
    <row r="2626" spans="3:5">
      <c r="C2626" s="90" t="s">
        <v>3449</v>
      </c>
      <c r="D2626" s="90" t="s">
        <v>3362</v>
      </c>
      <c r="E2626" s="155">
        <v>41554.876805555556</v>
      </c>
    </row>
    <row r="2627" spans="3:5">
      <c r="C2627" s="90" t="s">
        <v>3486</v>
      </c>
      <c r="D2627" s="90" t="s">
        <v>3362</v>
      </c>
      <c r="E2627" s="155">
        <v>41554.895787037036</v>
      </c>
    </row>
    <row r="2628" spans="3:5">
      <c r="C2628" s="90" t="s">
        <v>2549</v>
      </c>
      <c r="D2628" s="90" t="s">
        <v>3362</v>
      </c>
      <c r="E2628" s="139">
        <v>41511.891805555555</v>
      </c>
    </row>
    <row r="2629" spans="3:5">
      <c r="C2629" s="90" t="s">
        <v>913</v>
      </c>
      <c r="D2629" s="90" t="s">
        <v>3362</v>
      </c>
      <c r="E2629" s="139">
        <v>41554.692789351851</v>
      </c>
    </row>
    <row r="2630" spans="3:5">
      <c r="C2630" s="90" t="s">
        <v>3438</v>
      </c>
      <c r="D2630" s="90" t="s">
        <v>3362</v>
      </c>
      <c r="E2630" s="155">
        <v>41554.694722222222</v>
      </c>
    </row>
    <row r="2631" spans="3:5">
      <c r="C2631" s="90" t="s">
        <v>1053</v>
      </c>
      <c r="D2631" s="90" t="s">
        <v>3362</v>
      </c>
      <c r="E2631" s="155">
        <v>41527.287326388891</v>
      </c>
    </row>
    <row r="2632" spans="3:5">
      <c r="C2632" s="90" t="s">
        <v>1054</v>
      </c>
      <c r="D2632" s="90" t="s">
        <v>3362</v>
      </c>
      <c r="E2632" s="139">
        <v>41527.28733796296</v>
      </c>
    </row>
    <row r="2633" spans="3:5">
      <c r="C2633" s="90" t="s">
        <v>3382</v>
      </c>
      <c r="D2633" s="90" t="s">
        <v>3362</v>
      </c>
      <c r="E2633" s="155">
        <v>41527.287511574075</v>
      </c>
    </row>
    <row r="2634" spans="3:5">
      <c r="C2634" s="90" t="s">
        <v>1084</v>
      </c>
      <c r="D2634" s="90" t="s">
        <v>3362</v>
      </c>
      <c r="E2634" s="139">
        <v>41511.891932870371</v>
      </c>
    </row>
    <row r="2635" spans="3:5">
      <c r="C2635" s="90" t="s">
        <v>3548</v>
      </c>
      <c r="D2635" s="90" t="s">
        <v>153</v>
      </c>
    </row>
    <row r="2636" spans="3:5">
      <c r="C2636" s="90" t="s">
        <v>3455</v>
      </c>
      <c r="D2636" s="90" t="s">
        <v>153</v>
      </c>
      <c r="E2636" s="155">
        <v>41554.877199074072</v>
      </c>
    </row>
    <row r="2637" spans="3:5">
      <c r="C2637" s="90" t="s">
        <v>3739</v>
      </c>
      <c r="D2637" s="90" t="s">
        <v>153</v>
      </c>
    </row>
    <row r="2638" spans="3:5">
      <c r="C2638" s="90" t="s">
        <v>2935</v>
      </c>
      <c r="D2638" s="90" t="s">
        <v>153</v>
      </c>
      <c r="E2638" s="139">
        <v>41426</v>
      </c>
    </row>
    <row r="2639" spans="3:5">
      <c r="C2639" s="90" t="s">
        <v>3740</v>
      </c>
      <c r="D2639" s="90" t="s">
        <v>153</v>
      </c>
    </row>
    <row r="2640" spans="3:5">
      <c r="C2640" s="90" t="s">
        <v>5581</v>
      </c>
      <c r="D2640" s="90" t="s">
        <v>3127</v>
      </c>
    </row>
    <row r="2641" spans="3:5">
      <c r="C2641" s="90" t="s">
        <v>3535</v>
      </c>
      <c r="D2641" s="90" t="s">
        <v>3127</v>
      </c>
      <c r="E2641" s="155">
        <v>41570.210358796299</v>
      </c>
    </row>
    <row r="2642" spans="3:5">
      <c r="C2642" s="90" t="s">
        <v>2837</v>
      </c>
      <c r="D2642" s="90" t="s">
        <v>3127</v>
      </c>
      <c r="E2642" s="139">
        <v>41426</v>
      </c>
    </row>
    <row r="2643" spans="3:5">
      <c r="C2643" s="90" t="s">
        <v>2836</v>
      </c>
      <c r="D2643" s="90" t="s">
        <v>3127</v>
      </c>
      <c r="E2643" s="139">
        <v>41426</v>
      </c>
    </row>
    <row r="2644" spans="3:5">
      <c r="C2644" s="90" t="s">
        <v>2106</v>
      </c>
      <c r="D2644" s="90" t="s">
        <v>3127</v>
      </c>
      <c r="E2644" s="155">
        <v>41426</v>
      </c>
    </row>
    <row r="2645" spans="3:5">
      <c r="C2645" s="90" t="s">
        <v>2845</v>
      </c>
      <c r="D2645" s="90" t="s">
        <v>3127</v>
      </c>
      <c r="E2645" s="139">
        <v>41426</v>
      </c>
    </row>
    <row r="2646" spans="3:5">
      <c r="C2646" s="90" t="s">
        <v>2817</v>
      </c>
      <c r="D2646" s="90" t="s">
        <v>3127</v>
      </c>
      <c r="E2646" s="139">
        <v>41426</v>
      </c>
    </row>
    <row r="2647" spans="3:5">
      <c r="C2647" s="90" t="s">
        <v>3506</v>
      </c>
      <c r="D2647" s="90" t="s">
        <v>3127</v>
      </c>
      <c r="E2647" s="155">
        <v>41570.210462962961</v>
      </c>
    </row>
    <row r="2648" spans="3:5">
      <c r="C2648" s="90" t="s">
        <v>2475</v>
      </c>
      <c r="D2648" s="90" t="s">
        <v>3127</v>
      </c>
    </row>
    <row r="2649" spans="3:5">
      <c r="C2649" s="90" t="s">
        <v>3149</v>
      </c>
      <c r="D2649" s="90" t="s">
        <v>3127</v>
      </c>
    </row>
    <row r="2650" spans="3:5">
      <c r="C2650" s="90" t="s">
        <v>2870</v>
      </c>
      <c r="D2650" s="90" t="s">
        <v>3127</v>
      </c>
      <c r="E2650" s="139">
        <v>41426</v>
      </c>
    </row>
    <row r="2651" spans="3:5">
      <c r="C2651" s="90" t="s">
        <v>2179</v>
      </c>
      <c r="D2651" s="90" t="s">
        <v>3127</v>
      </c>
      <c r="E2651" s="139">
        <v>41426</v>
      </c>
    </row>
    <row r="2652" spans="3:5">
      <c r="C2652" s="90" t="s">
        <v>2180</v>
      </c>
      <c r="D2652" s="90" t="s">
        <v>3127</v>
      </c>
    </row>
    <row r="2653" spans="3:5">
      <c r="C2653" s="90" t="s">
        <v>2927</v>
      </c>
      <c r="D2653" s="90" t="s">
        <v>3127</v>
      </c>
      <c r="E2653" s="139">
        <v>41426</v>
      </c>
    </row>
    <row r="2654" spans="3:5">
      <c r="C2654" s="90" t="s">
        <v>2181</v>
      </c>
      <c r="D2654" s="90" t="s">
        <v>3127</v>
      </c>
      <c r="E2654" s="139">
        <v>41426</v>
      </c>
    </row>
    <row r="2655" spans="3:5">
      <c r="C2655" s="90" t="s">
        <v>3357</v>
      </c>
      <c r="D2655" s="90" t="s">
        <v>3127</v>
      </c>
      <c r="E2655" s="155">
        <v>41511.867395833331</v>
      </c>
    </row>
    <row r="2656" spans="3:5">
      <c r="C2656" s="90" t="s">
        <v>3524</v>
      </c>
      <c r="D2656" s="90" t="s">
        <v>3127</v>
      </c>
      <c r="E2656" s="155">
        <v>41570.210717592592</v>
      </c>
    </row>
    <row r="2657" spans="3:5">
      <c r="C2657" s="90" t="s">
        <v>2457</v>
      </c>
      <c r="D2657" s="90" t="s">
        <v>3127</v>
      </c>
      <c r="E2657" s="155">
        <v>41426</v>
      </c>
    </row>
    <row r="2658" spans="3:5">
      <c r="C2658" s="90" t="s">
        <v>2458</v>
      </c>
      <c r="D2658" s="90" t="s">
        <v>3127</v>
      </c>
      <c r="E2658" s="139">
        <v>41426</v>
      </c>
    </row>
    <row r="2659" spans="3:5">
      <c r="C2659" s="90" t="s">
        <v>3415</v>
      </c>
      <c r="D2659" s="90" t="s">
        <v>3127</v>
      </c>
      <c r="E2659" s="155">
        <v>41548.908252314817</v>
      </c>
    </row>
    <row r="2660" spans="3:5">
      <c r="C2660" s="90" t="s">
        <v>3283</v>
      </c>
      <c r="D2660" s="90" t="s">
        <v>3127</v>
      </c>
      <c r="E2660" s="155">
        <v>41511.742893518516</v>
      </c>
    </row>
    <row r="2661" spans="3:5">
      <c r="C2661" s="90" t="s">
        <v>2905</v>
      </c>
      <c r="D2661" s="90" t="s">
        <v>3127</v>
      </c>
      <c r="E2661" s="139">
        <v>41426</v>
      </c>
    </row>
    <row r="2662" spans="3:5">
      <c r="C2662" s="90" t="s">
        <v>2869</v>
      </c>
      <c r="D2662" s="90" t="s">
        <v>3127</v>
      </c>
      <c r="E2662" s="139">
        <v>41426</v>
      </c>
    </row>
    <row r="2663" spans="3:5">
      <c r="C2663" s="90" t="s">
        <v>3394</v>
      </c>
      <c r="D2663" s="90" t="s">
        <v>3127</v>
      </c>
      <c r="E2663" s="155">
        <v>41548.902349537035</v>
      </c>
    </row>
    <row r="2664" spans="3:5">
      <c r="C2664" s="90" t="s">
        <v>2838</v>
      </c>
      <c r="D2664" s="90" t="s">
        <v>3127</v>
      </c>
      <c r="E2664" s="139">
        <v>41426</v>
      </c>
    </row>
    <row r="2665" spans="3:5">
      <c r="C2665" s="90" t="s">
        <v>3501</v>
      </c>
      <c r="D2665" s="90" t="s">
        <v>3127</v>
      </c>
      <c r="E2665" s="155">
        <v>41570.211770833332</v>
      </c>
    </row>
    <row r="2666" spans="3:5">
      <c r="C2666" s="90" t="s">
        <v>2863</v>
      </c>
      <c r="D2666" s="90" t="s">
        <v>3127</v>
      </c>
      <c r="E2666" s="139">
        <v>41426</v>
      </c>
    </row>
    <row r="2667" spans="3:5">
      <c r="C2667" s="90" t="s">
        <v>2737</v>
      </c>
      <c r="D2667" s="90" t="s">
        <v>3127</v>
      </c>
      <c r="E2667" s="139">
        <v>41426</v>
      </c>
    </row>
    <row r="2668" spans="3:5">
      <c r="C2668" s="90" t="s">
        <v>3372</v>
      </c>
      <c r="D2668" s="90" t="s">
        <v>3127</v>
      </c>
      <c r="E2668" s="155">
        <v>41511.895254629628</v>
      </c>
    </row>
    <row r="2669" spans="3:5">
      <c r="C2669" s="90" t="s">
        <v>2107</v>
      </c>
      <c r="D2669" s="90" t="s">
        <v>3127</v>
      </c>
      <c r="E2669" s="139">
        <v>41426</v>
      </c>
    </row>
    <row r="2670" spans="3:5">
      <c r="C2670" s="90" t="s">
        <v>2182</v>
      </c>
      <c r="D2670" s="90" t="s">
        <v>3127</v>
      </c>
      <c r="E2670" s="139">
        <v>41426</v>
      </c>
    </row>
    <row r="2671" spans="3:5">
      <c r="C2671" s="90" t="s">
        <v>2479</v>
      </c>
      <c r="D2671" s="90" t="s">
        <v>3127</v>
      </c>
      <c r="E2671" s="139">
        <v>41426</v>
      </c>
    </row>
    <row r="2672" spans="3:5">
      <c r="C2672" s="90" t="s">
        <v>3323</v>
      </c>
      <c r="D2672" s="90" t="s">
        <v>3127</v>
      </c>
    </row>
    <row r="2673" spans="3:5">
      <c r="C2673" s="90" t="s">
        <v>2178</v>
      </c>
      <c r="D2673" s="90" t="s">
        <v>3127</v>
      </c>
      <c r="E2673" s="139">
        <v>41426</v>
      </c>
    </row>
    <row r="2674" spans="3:5">
      <c r="C2674" s="90" t="s">
        <v>2183</v>
      </c>
      <c r="D2674" s="90" t="s">
        <v>3127</v>
      </c>
      <c r="E2674" s="155">
        <v>41426</v>
      </c>
    </row>
    <row r="2675" spans="3:5">
      <c r="C2675" s="90" t="s">
        <v>3322</v>
      </c>
      <c r="D2675" s="90" t="s">
        <v>3127</v>
      </c>
    </row>
    <row r="2676" spans="3:5">
      <c r="C2676" s="90" t="s">
        <v>2184</v>
      </c>
      <c r="D2676" s="90" t="s">
        <v>3127</v>
      </c>
      <c r="E2676" s="139">
        <v>41426</v>
      </c>
    </row>
    <row r="2677" spans="3:5">
      <c r="C2677" s="90" t="s">
        <v>3523</v>
      </c>
      <c r="D2677" s="90" t="s">
        <v>3127</v>
      </c>
      <c r="E2677" s="155">
        <v>41570.212037037039</v>
      </c>
    </row>
    <row r="2678" spans="3:5">
      <c r="C2678" s="90" t="s">
        <v>3672</v>
      </c>
      <c r="D2678" s="90" t="s">
        <v>3127</v>
      </c>
      <c r="E2678" s="155">
        <v>41770.673715277779</v>
      </c>
    </row>
    <row r="2679" spans="3:5">
      <c r="C2679" s="90" t="s">
        <v>2906</v>
      </c>
      <c r="D2679" s="90" t="s">
        <v>3127</v>
      </c>
      <c r="E2679" s="139">
        <v>41426</v>
      </c>
    </row>
    <row r="2680" spans="3:5">
      <c r="C2680" s="90" t="s">
        <v>3286</v>
      </c>
      <c r="D2680" s="90" t="s">
        <v>3127</v>
      </c>
      <c r="E2680" s="155">
        <v>41511.742997685185</v>
      </c>
    </row>
    <row r="2681" spans="3:5">
      <c r="C2681" s="90" t="s">
        <v>2930</v>
      </c>
      <c r="D2681" s="90" t="s">
        <v>3127</v>
      </c>
      <c r="E2681" s="139">
        <v>41426</v>
      </c>
    </row>
    <row r="2682" spans="3:5">
      <c r="C2682" s="90" t="s">
        <v>2459</v>
      </c>
      <c r="D2682" s="90" t="s">
        <v>3127</v>
      </c>
      <c r="E2682" s="139">
        <v>41426</v>
      </c>
    </row>
    <row r="2683" spans="3:5">
      <c r="C2683" s="90" t="s">
        <v>3418</v>
      </c>
      <c r="D2683" s="90" t="s">
        <v>3127</v>
      </c>
      <c r="E2683" s="155">
        <v>41548.908310185187</v>
      </c>
    </row>
    <row r="2684" spans="3:5">
      <c r="C2684" s="90" t="s">
        <v>5567</v>
      </c>
      <c r="D2684" s="90" t="s">
        <v>3127</v>
      </c>
    </row>
    <row r="2685" spans="3:5">
      <c r="C2685" s="90" t="s">
        <v>3679</v>
      </c>
      <c r="D2685" s="90" t="s">
        <v>3127</v>
      </c>
      <c r="E2685" s="155">
        <v>41770.673784722225</v>
      </c>
    </row>
    <row r="2686" spans="3:5">
      <c r="C2686" s="90" t="s">
        <v>3345</v>
      </c>
      <c r="D2686" s="90" t="s">
        <v>3127</v>
      </c>
      <c r="E2686" s="155">
        <v>41511.863703703704</v>
      </c>
    </row>
    <row r="2687" spans="3:5">
      <c r="C2687" s="90" t="s">
        <v>3344</v>
      </c>
      <c r="D2687" s="90" t="s">
        <v>3127</v>
      </c>
      <c r="E2687" s="155">
        <v>41511.863680555558</v>
      </c>
    </row>
    <row r="2688" spans="3:5">
      <c r="C2688" s="90" t="s">
        <v>2729</v>
      </c>
      <c r="D2688" s="90" t="s">
        <v>3127</v>
      </c>
    </row>
    <row r="2689" spans="3:5">
      <c r="C2689" s="90" t="s">
        <v>2730</v>
      </c>
      <c r="D2689" s="90" t="s">
        <v>3127</v>
      </c>
      <c r="E2689" s="139">
        <v>41426</v>
      </c>
    </row>
    <row r="2690" spans="3:5">
      <c r="C2690" s="90" t="s">
        <v>3184</v>
      </c>
      <c r="D2690" s="90" t="s">
        <v>3127</v>
      </c>
    </row>
    <row r="2691" spans="3:5">
      <c r="C2691" s="90" t="s">
        <v>2902</v>
      </c>
      <c r="D2691" s="90" t="s">
        <v>3127</v>
      </c>
      <c r="E2691" s="139">
        <v>41426</v>
      </c>
    </row>
    <row r="2692" spans="3:5">
      <c r="C2692" s="90" t="s">
        <v>3261</v>
      </c>
      <c r="D2692" s="90" t="s">
        <v>3127</v>
      </c>
    </row>
    <row r="2693" spans="3:5">
      <c r="C2693" s="90" t="s">
        <v>3349</v>
      </c>
      <c r="D2693" s="90" t="s">
        <v>3127</v>
      </c>
      <c r="E2693" s="155">
        <v>41511.867199074077</v>
      </c>
    </row>
    <row r="2694" spans="3:5">
      <c r="C2694" s="90" t="s">
        <v>3592</v>
      </c>
      <c r="D2694" s="90" t="s">
        <v>3127</v>
      </c>
      <c r="E2694" s="155">
        <v>41770.673819444448</v>
      </c>
    </row>
    <row r="2695" spans="3:5">
      <c r="C2695" s="90" t="s">
        <v>3534</v>
      </c>
      <c r="D2695" s="90" t="s">
        <v>3127</v>
      </c>
      <c r="E2695" s="155">
        <v>41570.213356481479</v>
      </c>
    </row>
    <row r="2696" spans="3:5">
      <c r="C2696" s="90" t="s">
        <v>2125</v>
      </c>
      <c r="D2696" s="90" t="s">
        <v>3127</v>
      </c>
      <c r="E2696" s="139">
        <v>41426</v>
      </c>
    </row>
    <row r="2697" spans="3:5">
      <c r="C2697" s="90" t="s">
        <v>3285</v>
      </c>
      <c r="D2697" s="90" t="s">
        <v>3127</v>
      </c>
      <c r="E2697" s="155">
        <v>41511.743009259262</v>
      </c>
    </row>
    <row r="2698" spans="3:5">
      <c r="C2698" s="90" t="s">
        <v>2185</v>
      </c>
      <c r="D2698" s="90" t="s">
        <v>3127</v>
      </c>
      <c r="E2698" s="139">
        <v>41426</v>
      </c>
    </row>
    <row r="2699" spans="3:5">
      <c r="C2699" s="90" t="s">
        <v>2904</v>
      </c>
      <c r="D2699" s="90" t="s">
        <v>3127</v>
      </c>
      <c r="E2699" s="139">
        <v>41426</v>
      </c>
    </row>
    <row r="2700" spans="3:5">
      <c r="C2700" s="90" t="s">
        <v>2186</v>
      </c>
      <c r="D2700" s="90" t="s">
        <v>3127</v>
      </c>
      <c r="E2700" s="155">
        <v>41426</v>
      </c>
    </row>
    <row r="2701" spans="3:5">
      <c r="C2701" s="90" t="s">
        <v>5379</v>
      </c>
      <c r="D2701" s="90" t="s">
        <v>3127</v>
      </c>
    </row>
    <row r="2702" spans="3:5">
      <c r="C2702" s="90" t="s">
        <v>2187</v>
      </c>
      <c r="D2702" s="90" t="s">
        <v>3127</v>
      </c>
      <c r="E2702" s="139">
        <v>41426</v>
      </c>
    </row>
    <row r="2703" spans="3:5">
      <c r="C2703" s="90" t="s">
        <v>2188</v>
      </c>
      <c r="D2703" s="90" t="s">
        <v>3127</v>
      </c>
      <c r="E2703" s="139">
        <v>41426</v>
      </c>
    </row>
    <row r="2704" spans="3:5">
      <c r="C2704" s="90" t="s">
        <v>2189</v>
      </c>
      <c r="D2704" s="90" t="s">
        <v>3127</v>
      </c>
      <c r="E2704" s="139">
        <v>41426</v>
      </c>
    </row>
    <row r="2705" spans="3:5">
      <c r="C2705" s="90" t="s">
        <v>2190</v>
      </c>
      <c r="D2705" s="90" t="s">
        <v>3127</v>
      </c>
      <c r="E2705" s="139">
        <v>41426</v>
      </c>
    </row>
    <row r="2706" spans="3:5">
      <c r="C2706" s="90" t="s">
        <v>2191</v>
      </c>
      <c r="D2706" s="90" t="s">
        <v>3127</v>
      </c>
      <c r="E2706" s="155">
        <v>41426</v>
      </c>
    </row>
    <row r="2707" spans="3:5">
      <c r="C2707" s="90" t="s">
        <v>3164</v>
      </c>
      <c r="D2707" s="90" t="s">
        <v>3127</v>
      </c>
    </row>
    <row r="2708" spans="3:5">
      <c r="C2708" s="90" t="s">
        <v>3128</v>
      </c>
      <c r="D2708" s="90" t="s">
        <v>3127</v>
      </c>
      <c r="E2708" s="139">
        <v>41426</v>
      </c>
    </row>
    <row r="2709" spans="3:5">
      <c r="C2709" s="90" t="s">
        <v>5579</v>
      </c>
      <c r="D2709" s="90" t="s">
        <v>3127</v>
      </c>
    </row>
    <row r="2710" spans="3:5">
      <c r="C2710" s="90" t="s">
        <v>3638</v>
      </c>
      <c r="D2710" s="90" t="s">
        <v>507</v>
      </c>
    </row>
    <row r="2711" spans="3:5">
      <c r="C2711" s="90" t="s">
        <v>3639</v>
      </c>
      <c r="D2711" s="90" t="s">
        <v>507</v>
      </c>
    </row>
    <row r="2712" spans="3:5">
      <c r="C2712" s="90" t="s">
        <v>3636</v>
      </c>
      <c r="D2712" s="90" t="s">
        <v>507</v>
      </c>
    </row>
    <row r="2713" spans="3:5">
      <c r="C2713" s="90" t="s">
        <v>3228</v>
      </c>
      <c r="D2713" s="90" t="s">
        <v>507</v>
      </c>
      <c r="E2713" s="155">
        <v>41508.221539351849</v>
      </c>
    </row>
    <row r="2714" spans="3:5">
      <c r="C2714" s="90" t="s">
        <v>3198</v>
      </c>
      <c r="D2714" s="90" t="s">
        <v>507</v>
      </c>
    </row>
    <row r="2715" spans="3:5">
      <c r="C2715" s="90" t="s">
        <v>3574</v>
      </c>
      <c r="D2715" s="90" t="s">
        <v>507</v>
      </c>
    </row>
    <row r="2716" spans="3:5">
      <c r="C2716" s="90" t="s">
        <v>3576</v>
      </c>
      <c r="D2716" s="90" t="s">
        <v>507</v>
      </c>
    </row>
    <row r="2717" spans="3:5">
      <c r="C2717" s="90" t="s">
        <v>3129</v>
      </c>
      <c r="D2717" s="90" t="s">
        <v>507</v>
      </c>
    </row>
    <row r="2718" spans="3:5">
      <c r="C2718" s="90" t="s">
        <v>3227</v>
      </c>
      <c r="D2718" s="90" t="s">
        <v>507</v>
      </c>
      <c r="E2718" s="139">
        <v>41507.782523148147</v>
      </c>
    </row>
    <row r="2719" spans="3:5">
      <c r="C2719" s="90" t="s">
        <v>2884</v>
      </c>
      <c r="D2719" s="90" t="s">
        <v>507</v>
      </c>
    </row>
    <row r="2720" spans="3:5">
      <c r="C2720" s="90" t="s">
        <v>2885</v>
      </c>
      <c r="D2720" s="90" t="s">
        <v>507</v>
      </c>
      <c r="E2720" s="139">
        <v>41426</v>
      </c>
    </row>
    <row r="2721" spans="3:5">
      <c r="C2721" s="90" t="s">
        <v>3173</v>
      </c>
      <c r="D2721" s="90" t="s">
        <v>507</v>
      </c>
    </row>
    <row r="2722" spans="3:5">
      <c r="C2722" s="90" t="s">
        <v>3670</v>
      </c>
      <c r="D2722" s="90" t="s">
        <v>507</v>
      </c>
    </row>
    <row r="2723" spans="3:5">
      <c r="C2723" s="90" t="s">
        <v>2886</v>
      </c>
      <c r="D2723" s="90" t="s">
        <v>507</v>
      </c>
      <c r="E2723" s="139">
        <v>41426</v>
      </c>
    </row>
    <row r="2724" spans="3:5">
      <c r="C2724" s="90" t="s">
        <v>3575</v>
      </c>
      <c r="D2724" s="90" t="s">
        <v>507</v>
      </c>
    </row>
    <row r="2725" spans="3:5">
      <c r="C2725" s="90" t="s">
        <v>3268</v>
      </c>
      <c r="D2725" s="90" t="s">
        <v>507</v>
      </c>
    </row>
    <row r="2726" spans="3:5">
      <c r="C2726" s="90" t="s">
        <v>3269</v>
      </c>
      <c r="D2726" s="90" t="s">
        <v>507</v>
      </c>
    </row>
    <row r="2727" spans="3:5">
      <c r="C2727" s="90" t="s">
        <v>3241</v>
      </c>
      <c r="D2727" s="90" t="s">
        <v>507</v>
      </c>
    </row>
    <row r="2728" spans="3:5">
      <c r="C2728" s="90" t="s">
        <v>3293</v>
      </c>
      <c r="D2728" s="90" t="s">
        <v>507</v>
      </c>
      <c r="E2728" s="155">
        <v>41511.743206018517</v>
      </c>
    </row>
    <row r="2729" spans="3:5">
      <c r="C2729" s="90" t="s">
        <v>3243</v>
      </c>
      <c r="D2729" s="90" t="s">
        <v>507</v>
      </c>
    </row>
    <row r="2730" spans="3:5">
      <c r="C2730" s="90" t="s">
        <v>3197</v>
      </c>
      <c r="D2730" s="90" t="s">
        <v>507</v>
      </c>
    </row>
    <row r="2731" spans="3:5">
      <c r="C2731" s="90" t="s">
        <v>3292</v>
      </c>
      <c r="D2731" s="90" t="s">
        <v>507</v>
      </c>
      <c r="E2731" s="155">
        <v>41511.743194444447</v>
      </c>
    </row>
    <row r="2732" spans="3:5">
      <c r="C2732" s="90" t="s">
        <v>3160</v>
      </c>
      <c r="D2732" s="90" t="s">
        <v>507</v>
      </c>
    </row>
    <row r="2733" spans="3:5">
      <c r="C2733" s="90" t="s">
        <v>3270</v>
      </c>
      <c r="D2733" s="90" t="s">
        <v>507</v>
      </c>
    </row>
    <row r="2734" spans="3:5">
      <c r="C2734" s="90" t="s">
        <v>3139</v>
      </c>
      <c r="D2734" s="90" t="s">
        <v>549</v>
      </c>
    </row>
    <row r="2735" spans="3:5">
      <c r="C2735" s="90" t="s">
        <v>3140</v>
      </c>
      <c r="D2735" s="90" t="s">
        <v>549</v>
      </c>
    </row>
    <row r="2736" spans="3:5">
      <c r="C2736" s="90" t="s">
        <v>3417</v>
      </c>
      <c r="D2736" s="90" t="s">
        <v>164</v>
      </c>
      <c r="E2736" s="155">
        <v>41548.90828703704</v>
      </c>
    </row>
    <row r="2737" spans="3:5">
      <c r="C2737" s="90" t="s">
        <v>3481</v>
      </c>
      <c r="D2737" s="90" t="s">
        <v>164</v>
      </c>
      <c r="E2737" s="139">
        <v>41554.887928240743</v>
      </c>
    </row>
    <row r="2738" spans="3:5">
      <c r="C2738" s="90" t="s">
        <v>3458</v>
      </c>
      <c r="D2738" s="90" t="s">
        <v>164</v>
      </c>
      <c r="E2738" s="155">
        <v>41554.877581018518</v>
      </c>
    </row>
    <row r="2739" spans="3:5">
      <c r="C2739" s="90" t="s">
        <v>3416</v>
      </c>
      <c r="D2739" s="90" t="s">
        <v>164</v>
      </c>
      <c r="E2739" s="155">
        <v>41548.908275462964</v>
      </c>
    </row>
    <row r="2740" spans="3:5">
      <c r="C2740" s="90" t="s">
        <v>3463</v>
      </c>
      <c r="D2740" s="90" t="s">
        <v>164</v>
      </c>
      <c r="E2740" s="155">
        <v>41554.877835648149</v>
      </c>
    </row>
    <row r="2741" spans="3:5">
      <c r="C2741" s="90" t="s">
        <v>2802</v>
      </c>
      <c r="D2741" s="90" t="s">
        <v>164</v>
      </c>
      <c r="E2741" s="139">
        <v>41426</v>
      </c>
    </row>
    <row r="2742" spans="3:5">
      <c r="C2742" s="90" t="s">
        <v>2795</v>
      </c>
      <c r="D2742" s="90" t="s">
        <v>164</v>
      </c>
    </row>
    <row r="2743" spans="3:5">
      <c r="C2743" s="90" t="s">
        <v>2797</v>
      </c>
      <c r="D2743" s="90" t="s">
        <v>164</v>
      </c>
      <c r="E2743" s="139">
        <v>41426</v>
      </c>
    </row>
    <row r="2744" spans="3:5">
      <c r="C2744" s="90" t="s">
        <v>2799</v>
      </c>
      <c r="D2744" s="90" t="s">
        <v>164</v>
      </c>
      <c r="E2744" s="139">
        <v>41426</v>
      </c>
    </row>
    <row r="2745" spans="3:5">
      <c r="C2745" s="90" t="s">
        <v>2800</v>
      </c>
      <c r="D2745" s="90" t="s">
        <v>164</v>
      </c>
      <c r="E2745" s="139">
        <v>41426</v>
      </c>
    </row>
    <row r="2746" spans="3:5">
      <c r="C2746" s="90" t="s">
        <v>5570</v>
      </c>
      <c r="D2746" s="90" t="s">
        <v>164</v>
      </c>
      <c r="E2746" s="155">
        <v>45120.401076388887</v>
      </c>
    </row>
    <row r="2747" spans="3:5">
      <c r="C2747" s="90" t="s">
        <v>3499</v>
      </c>
      <c r="D2747" s="90" t="s">
        <v>164</v>
      </c>
      <c r="E2747" s="155">
        <v>41570.20989583333</v>
      </c>
    </row>
    <row r="2748" spans="3:5">
      <c r="C2748" s="90" t="s">
        <v>1361</v>
      </c>
      <c r="D2748" s="90" t="s">
        <v>164</v>
      </c>
      <c r="E2748" s="139">
        <v>41426</v>
      </c>
    </row>
    <row r="2749" spans="3:5">
      <c r="C2749" s="90" t="s">
        <v>3231</v>
      </c>
      <c r="D2749" s="90" t="s">
        <v>164</v>
      </c>
      <c r="E2749" s="155">
        <v>41508.221620370372</v>
      </c>
    </row>
    <row r="2750" spans="3:5">
      <c r="C2750" s="90" t="s">
        <v>3392</v>
      </c>
      <c r="D2750" s="90" t="s">
        <v>164</v>
      </c>
      <c r="E2750" s="155">
        <v>41548.900763888887</v>
      </c>
    </row>
    <row r="2751" spans="3:5">
      <c r="C2751" s="90" t="s">
        <v>1362</v>
      </c>
      <c r="D2751" s="90" t="s">
        <v>164</v>
      </c>
      <c r="E2751" s="139">
        <v>41426</v>
      </c>
    </row>
    <row r="2752" spans="3:5">
      <c r="C2752" s="90" t="s">
        <v>2768</v>
      </c>
      <c r="D2752" s="90" t="s">
        <v>164</v>
      </c>
    </row>
    <row r="2753" spans="3:5">
      <c r="C2753" s="90" t="s">
        <v>1363</v>
      </c>
      <c r="D2753" s="90" t="s">
        <v>164</v>
      </c>
    </row>
    <row r="2754" spans="3:5">
      <c r="C2754" s="90" t="s">
        <v>1364</v>
      </c>
      <c r="D2754" s="90" t="s">
        <v>164</v>
      </c>
    </row>
    <row r="2755" spans="3:5">
      <c r="C2755" s="90" t="s">
        <v>1365</v>
      </c>
      <c r="D2755" s="90" t="s">
        <v>164</v>
      </c>
    </row>
    <row r="2756" spans="3:5">
      <c r="C2756" s="90" t="s">
        <v>2750</v>
      </c>
      <c r="D2756" s="90" t="s">
        <v>164</v>
      </c>
    </row>
    <row r="2757" spans="3:5">
      <c r="C2757" s="90" t="s">
        <v>3689</v>
      </c>
      <c r="D2757" s="90" t="s">
        <v>164</v>
      </c>
    </row>
    <row r="2758" spans="3:5">
      <c r="C2758" s="90" t="s">
        <v>1366</v>
      </c>
      <c r="D2758" s="90" t="s">
        <v>164</v>
      </c>
    </row>
    <row r="2759" spans="3:5">
      <c r="C2759" s="90" t="s">
        <v>1367</v>
      </c>
      <c r="D2759" s="90" t="s">
        <v>164</v>
      </c>
    </row>
    <row r="2760" spans="3:5">
      <c r="C2760" s="90" t="s">
        <v>3432</v>
      </c>
      <c r="D2760" s="90" t="s">
        <v>164</v>
      </c>
      <c r="E2760" s="155">
        <v>41554.694490740738</v>
      </c>
    </row>
    <row r="2761" spans="3:5">
      <c r="C2761" s="90" t="s">
        <v>2848</v>
      </c>
      <c r="D2761" s="90" t="s">
        <v>164</v>
      </c>
    </row>
    <row r="2762" spans="3:5">
      <c r="C2762" s="90" t="s">
        <v>1368</v>
      </c>
      <c r="D2762" s="90" t="s">
        <v>164</v>
      </c>
    </row>
    <row r="2763" spans="3:5">
      <c r="C2763" s="90" t="s">
        <v>2801</v>
      </c>
      <c r="D2763" s="90" t="s">
        <v>164</v>
      </c>
    </row>
    <row r="2764" spans="3:5">
      <c r="C2764" s="90" t="s">
        <v>1369</v>
      </c>
      <c r="D2764" s="90" t="s">
        <v>164</v>
      </c>
    </row>
    <row r="2765" spans="3:5">
      <c r="C2765" s="90" t="s">
        <v>1429</v>
      </c>
      <c r="D2765" s="90" t="s">
        <v>164</v>
      </c>
    </row>
    <row r="2766" spans="3:5">
      <c r="C2766" s="90" t="s">
        <v>1370</v>
      </c>
      <c r="D2766" s="90" t="s">
        <v>164</v>
      </c>
    </row>
    <row r="2767" spans="3:5">
      <c r="C2767" s="90" t="s">
        <v>2503</v>
      </c>
      <c r="D2767" s="90" t="s">
        <v>164</v>
      </c>
    </row>
    <row r="2768" spans="3:5">
      <c r="C2768" s="90" t="s">
        <v>2798</v>
      </c>
      <c r="D2768" s="90" t="s">
        <v>164</v>
      </c>
    </row>
    <row r="2769" spans="3:5">
      <c r="C2769" s="90" t="s">
        <v>1371</v>
      </c>
      <c r="D2769" s="90" t="s">
        <v>164</v>
      </c>
    </row>
    <row r="2770" spans="3:5">
      <c r="C2770" s="90" t="s">
        <v>1372</v>
      </c>
      <c r="D2770" s="90" t="s">
        <v>164</v>
      </c>
    </row>
    <row r="2771" spans="3:5">
      <c r="C2771" s="90" t="s">
        <v>1373</v>
      </c>
      <c r="D2771" s="90" t="s">
        <v>164</v>
      </c>
    </row>
    <row r="2772" spans="3:5">
      <c r="C2772" s="90" t="s">
        <v>3848</v>
      </c>
      <c r="D2772" s="90" t="s">
        <v>164</v>
      </c>
      <c r="E2772" s="155">
        <v>42646.316851851851</v>
      </c>
    </row>
    <row r="2773" spans="3:5">
      <c r="C2773" s="90" t="s">
        <v>1374</v>
      </c>
      <c r="D2773" s="90" t="s">
        <v>164</v>
      </c>
    </row>
    <row r="2774" spans="3:5">
      <c r="C2774" s="90" t="s">
        <v>5156</v>
      </c>
      <c r="D2774" s="90" t="s">
        <v>164</v>
      </c>
      <c r="E2774" s="155">
        <v>45120.401087962964</v>
      </c>
    </row>
    <row r="2775" spans="3:5">
      <c r="C2775" s="90" t="s">
        <v>2496</v>
      </c>
      <c r="D2775" s="90" t="s">
        <v>164</v>
      </c>
    </row>
    <row r="2776" spans="3:5">
      <c r="C2776" s="90" t="s">
        <v>2497</v>
      </c>
      <c r="D2776" s="90" t="s">
        <v>164</v>
      </c>
    </row>
    <row r="2777" spans="3:5">
      <c r="C2777" s="90" t="s">
        <v>3144</v>
      </c>
      <c r="D2777" s="90" t="s">
        <v>164</v>
      </c>
    </row>
    <row r="2778" spans="3:5">
      <c r="C2778" s="90" t="s">
        <v>3377</v>
      </c>
      <c r="D2778" s="90" t="s">
        <v>164</v>
      </c>
      <c r="E2778" s="155">
        <v>41512.374363425923</v>
      </c>
    </row>
    <row r="2779" spans="3:5">
      <c r="C2779" s="90" t="s">
        <v>3851</v>
      </c>
      <c r="D2779" s="90" t="s">
        <v>164</v>
      </c>
      <c r="E2779" s="155">
        <v>42646.316990740743</v>
      </c>
    </row>
    <row r="2780" spans="3:5">
      <c r="C2780" s="90" t="s">
        <v>3676</v>
      </c>
      <c r="D2780" s="90" t="s">
        <v>164</v>
      </c>
    </row>
    <row r="2781" spans="3:5">
      <c r="C2781" s="90" t="s">
        <v>3143</v>
      </c>
      <c r="D2781" s="90" t="s">
        <v>164</v>
      </c>
    </row>
    <row r="2782" spans="3:5">
      <c r="C2782" s="90" t="s">
        <v>1375</v>
      </c>
      <c r="D2782" s="90" t="s">
        <v>164</v>
      </c>
    </row>
    <row r="2783" spans="3:5">
      <c r="C2783" s="90" t="s">
        <v>3302</v>
      </c>
      <c r="D2783" s="90" t="s">
        <v>164</v>
      </c>
    </row>
    <row r="2784" spans="3:5">
      <c r="C2784" s="90" t="s">
        <v>1376</v>
      </c>
      <c r="D2784" s="90" t="s">
        <v>164</v>
      </c>
    </row>
    <row r="2785" spans="3:5">
      <c r="C2785" s="90" t="s">
        <v>1377</v>
      </c>
      <c r="D2785" s="90" t="s">
        <v>164</v>
      </c>
    </row>
    <row r="2786" spans="3:5">
      <c r="C2786" s="90" t="s">
        <v>3298</v>
      </c>
      <c r="D2786" s="90" t="s">
        <v>164</v>
      </c>
    </row>
    <row r="2787" spans="3:5">
      <c r="C2787" s="90" t="s">
        <v>1378</v>
      </c>
      <c r="D2787" s="90" t="s">
        <v>164</v>
      </c>
    </row>
    <row r="2788" spans="3:5">
      <c r="C2788" s="90" t="s">
        <v>1379</v>
      </c>
      <c r="D2788" s="90" t="s">
        <v>164</v>
      </c>
    </row>
    <row r="2789" spans="3:5">
      <c r="C2789" s="90" t="s">
        <v>3354</v>
      </c>
      <c r="D2789" s="90" t="s">
        <v>164</v>
      </c>
      <c r="E2789" s="155">
        <v>41511.867291666669</v>
      </c>
    </row>
    <row r="2790" spans="3:5">
      <c r="C2790" s="90" t="s">
        <v>3346</v>
      </c>
      <c r="D2790" s="90" t="s">
        <v>164</v>
      </c>
      <c r="E2790" s="155">
        <v>41511.867106481484</v>
      </c>
    </row>
    <row r="2791" spans="3:5">
      <c r="C2791" s="90" t="s">
        <v>3770</v>
      </c>
      <c r="D2791" s="90" t="s">
        <v>164</v>
      </c>
    </row>
    <row r="2792" spans="3:5">
      <c r="C2792" s="90" t="s">
        <v>1380</v>
      </c>
      <c r="D2792" s="90" t="s">
        <v>164</v>
      </c>
    </row>
    <row r="2793" spans="3:5">
      <c r="C2793" s="90" t="s">
        <v>1381</v>
      </c>
      <c r="D2793" s="90" t="s">
        <v>164</v>
      </c>
    </row>
    <row r="2794" spans="3:5">
      <c r="C2794" s="90" t="s">
        <v>3130</v>
      </c>
      <c r="D2794" s="90" t="s">
        <v>164</v>
      </c>
    </row>
    <row r="2795" spans="3:5">
      <c r="C2795" s="90" t="s">
        <v>5157</v>
      </c>
      <c r="D2795" s="90" t="s">
        <v>164</v>
      </c>
      <c r="E2795" s="155">
        <v>45120.40111111111</v>
      </c>
    </row>
    <row r="2796" spans="3:5">
      <c r="C2796" s="90" t="s">
        <v>216</v>
      </c>
      <c r="D2796" s="90" t="s">
        <v>164</v>
      </c>
    </row>
    <row r="2797" spans="3:5">
      <c r="C2797" s="90" t="s">
        <v>1438</v>
      </c>
      <c r="D2797" s="90" t="s">
        <v>164</v>
      </c>
    </row>
    <row r="2798" spans="3:5">
      <c r="C2798" s="90" t="s">
        <v>2777</v>
      </c>
      <c r="D2798" s="90" t="s">
        <v>164</v>
      </c>
    </row>
    <row r="2799" spans="3:5">
      <c r="C2799" s="90" t="s">
        <v>2775</v>
      </c>
      <c r="D2799" s="90" t="s">
        <v>164</v>
      </c>
    </row>
    <row r="2800" spans="3:5">
      <c r="C2800" s="90" t="s">
        <v>2776</v>
      </c>
      <c r="D2800" s="90" t="s">
        <v>164</v>
      </c>
    </row>
    <row r="2801" spans="3:5">
      <c r="C2801" s="90" t="s">
        <v>1382</v>
      </c>
      <c r="D2801" s="90" t="s">
        <v>164</v>
      </c>
    </row>
    <row r="2802" spans="3:5">
      <c r="C2802" s="90" t="s">
        <v>1383</v>
      </c>
      <c r="D2802" s="90" t="s">
        <v>164</v>
      </c>
    </row>
    <row r="2803" spans="3:5">
      <c r="C2803" s="90" t="s">
        <v>5601</v>
      </c>
      <c r="D2803" s="90" t="s">
        <v>164</v>
      </c>
      <c r="E2803" s="155">
        <v>45120.401134259257</v>
      </c>
    </row>
    <row r="2804" spans="3:5">
      <c r="C2804" s="90" t="s">
        <v>1384</v>
      </c>
      <c r="D2804" s="90" t="s">
        <v>164</v>
      </c>
    </row>
    <row r="2805" spans="3:5">
      <c r="C2805" s="90" t="s">
        <v>3559</v>
      </c>
      <c r="D2805" s="90" t="s">
        <v>164</v>
      </c>
    </row>
    <row r="2806" spans="3:5">
      <c r="C2806" s="90" t="s">
        <v>1432</v>
      </c>
      <c r="D2806" s="90" t="s">
        <v>164</v>
      </c>
    </row>
    <row r="2807" spans="3:5">
      <c r="C2807" s="90" t="s">
        <v>3495</v>
      </c>
      <c r="D2807" s="90" t="s">
        <v>164</v>
      </c>
      <c r="E2807" s="155">
        <v>41570.212083333332</v>
      </c>
    </row>
    <row r="2808" spans="3:5">
      <c r="C2808" s="90" t="s">
        <v>3195</v>
      </c>
      <c r="D2808" s="90" t="s">
        <v>164</v>
      </c>
    </row>
    <row r="2809" spans="3:5">
      <c r="C2809" s="90" t="s">
        <v>1385</v>
      </c>
      <c r="D2809" s="90" t="s">
        <v>164</v>
      </c>
    </row>
    <row r="2810" spans="3:5">
      <c r="C2810" s="90" t="s">
        <v>1386</v>
      </c>
      <c r="D2810" s="90" t="s">
        <v>164</v>
      </c>
    </row>
    <row r="2811" spans="3:5">
      <c r="C2811" s="90" t="s">
        <v>3487</v>
      </c>
      <c r="D2811" s="90" t="s">
        <v>164</v>
      </c>
      <c r="E2811" s="139">
        <v>41554.929189814815</v>
      </c>
    </row>
    <row r="2812" spans="3:5">
      <c r="C2812" s="90" t="s">
        <v>3703</v>
      </c>
      <c r="D2812" s="90" t="s">
        <v>164</v>
      </c>
    </row>
    <row r="2813" spans="3:5">
      <c r="C2813" s="90" t="s">
        <v>3203</v>
      </c>
      <c r="D2813" s="90" t="s">
        <v>164</v>
      </c>
    </row>
    <row r="2814" spans="3:5">
      <c r="C2814" s="90" t="s">
        <v>1387</v>
      </c>
      <c r="D2814" s="90" t="s">
        <v>164</v>
      </c>
    </row>
    <row r="2815" spans="3:5">
      <c r="C2815" s="90" t="s">
        <v>1388</v>
      </c>
      <c r="D2815" s="90" t="s">
        <v>164</v>
      </c>
    </row>
    <row r="2816" spans="3:5">
      <c r="C2816" s="90" t="s">
        <v>1389</v>
      </c>
      <c r="D2816" s="90" t="s">
        <v>164</v>
      </c>
    </row>
    <row r="2817" spans="3:5">
      <c r="C2817" s="90" t="s">
        <v>1390</v>
      </c>
      <c r="D2817" s="90" t="s">
        <v>164</v>
      </c>
    </row>
    <row r="2818" spans="3:5">
      <c r="C2818" s="90" t="s">
        <v>2126</v>
      </c>
      <c r="D2818" s="90" t="s">
        <v>164</v>
      </c>
    </row>
    <row r="2819" spans="3:5">
      <c r="C2819" s="90" t="s">
        <v>2858</v>
      </c>
      <c r="D2819" s="90" t="s">
        <v>164</v>
      </c>
    </row>
    <row r="2820" spans="3:5">
      <c r="C2820" s="90" t="s">
        <v>1391</v>
      </c>
      <c r="D2820" s="90" t="s">
        <v>164</v>
      </c>
    </row>
    <row r="2821" spans="3:5">
      <c r="C2821" s="90" t="s">
        <v>1392</v>
      </c>
      <c r="D2821" s="90" t="s">
        <v>164</v>
      </c>
    </row>
    <row r="2822" spans="3:5">
      <c r="C2822" s="90" t="s">
        <v>1393</v>
      </c>
      <c r="D2822" s="90" t="s">
        <v>164</v>
      </c>
    </row>
    <row r="2823" spans="3:5">
      <c r="C2823" s="90" t="s">
        <v>1394</v>
      </c>
      <c r="D2823" s="90" t="s">
        <v>164</v>
      </c>
    </row>
    <row r="2824" spans="3:5">
      <c r="C2824" s="90" t="s">
        <v>3411</v>
      </c>
      <c r="D2824" s="90" t="s">
        <v>164</v>
      </c>
      <c r="E2824" s="155">
        <v>41548.908101851855</v>
      </c>
    </row>
    <row r="2825" spans="3:5">
      <c r="C2825" s="90" t="s">
        <v>3632</v>
      </c>
      <c r="D2825" s="90" t="s">
        <v>164</v>
      </c>
    </row>
    <row r="2826" spans="3:5">
      <c r="C2826" s="90" t="s">
        <v>3779</v>
      </c>
      <c r="D2826" s="90" t="s">
        <v>164</v>
      </c>
    </row>
    <row r="2827" spans="3:5">
      <c r="C2827" s="90" t="s">
        <v>1395</v>
      </c>
      <c r="D2827" s="90" t="s">
        <v>164</v>
      </c>
    </row>
    <row r="2828" spans="3:5">
      <c r="C2828" s="90" t="s">
        <v>1396</v>
      </c>
      <c r="D2828" s="90" t="s">
        <v>164</v>
      </c>
    </row>
    <row r="2829" spans="3:5">
      <c r="C2829" s="90" t="s">
        <v>1397</v>
      </c>
      <c r="D2829" s="90" t="s">
        <v>164</v>
      </c>
    </row>
    <row r="2830" spans="3:5">
      <c r="C2830" s="90" t="s">
        <v>1398</v>
      </c>
      <c r="D2830" s="90" t="s">
        <v>164</v>
      </c>
    </row>
    <row r="2831" spans="3:5">
      <c r="C2831" s="90" t="s">
        <v>1399</v>
      </c>
      <c r="D2831" s="90" t="s">
        <v>164</v>
      </c>
    </row>
    <row r="2832" spans="3:5">
      <c r="C2832" s="90" t="s">
        <v>2803</v>
      </c>
      <c r="D2832" s="90" t="s">
        <v>164</v>
      </c>
    </row>
    <row r="2833" spans="3:5">
      <c r="C2833" s="90" t="s">
        <v>2796</v>
      </c>
      <c r="D2833" s="90" t="s">
        <v>164</v>
      </c>
    </row>
    <row r="2834" spans="3:5">
      <c r="C2834" s="90" t="s">
        <v>1400</v>
      </c>
      <c r="D2834" s="90" t="s">
        <v>164</v>
      </c>
    </row>
    <row r="2835" spans="3:5">
      <c r="C2835" s="90" t="s">
        <v>1401</v>
      </c>
      <c r="D2835" s="90" t="s">
        <v>164</v>
      </c>
    </row>
    <row r="2836" spans="3:5">
      <c r="C2836" s="90" t="s">
        <v>1402</v>
      </c>
      <c r="D2836" s="90" t="s">
        <v>164</v>
      </c>
    </row>
    <row r="2837" spans="3:5">
      <c r="C2837" s="90" t="s">
        <v>1403</v>
      </c>
      <c r="D2837" s="90" t="s">
        <v>164</v>
      </c>
    </row>
    <row r="2838" spans="3:5">
      <c r="C2838" s="90" t="s">
        <v>2807</v>
      </c>
      <c r="D2838" s="90" t="s">
        <v>164</v>
      </c>
    </row>
    <row r="2839" spans="3:5">
      <c r="C2839" s="90" t="s">
        <v>783</v>
      </c>
      <c r="D2839" s="90" t="s">
        <v>164</v>
      </c>
    </row>
    <row r="2840" spans="3:5">
      <c r="C2840" s="90" t="s">
        <v>1404</v>
      </c>
      <c r="D2840" s="90" t="s">
        <v>164</v>
      </c>
    </row>
    <row r="2841" spans="3:5">
      <c r="C2841" s="90" t="s">
        <v>1405</v>
      </c>
      <c r="D2841" s="90" t="s">
        <v>164</v>
      </c>
    </row>
    <row r="2842" spans="3:5">
      <c r="C2842" s="90" t="s">
        <v>1406</v>
      </c>
      <c r="D2842" s="90" t="s">
        <v>164</v>
      </c>
    </row>
    <row r="2843" spans="3:5">
      <c r="C2843" s="90" t="s">
        <v>3314</v>
      </c>
      <c r="D2843" s="90" t="s">
        <v>164</v>
      </c>
    </row>
    <row r="2844" spans="3:5">
      <c r="C2844" s="90" t="s">
        <v>3199</v>
      </c>
      <c r="D2844" s="90" t="s">
        <v>164</v>
      </c>
    </row>
    <row r="2845" spans="3:5">
      <c r="C2845" s="90" t="s">
        <v>2794</v>
      </c>
      <c r="D2845" s="90" t="s">
        <v>164</v>
      </c>
    </row>
    <row r="2846" spans="3:5">
      <c r="C2846" s="90" t="s">
        <v>1407</v>
      </c>
      <c r="D2846" s="90" t="s">
        <v>164</v>
      </c>
    </row>
    <row r="2847" spans="3:5">
      <c r="C2847" s="90" t="s">
        <v>5672</v>
      </c>
      <c r="D2847" s="90" t="s">
        <v>164</v>
      </c>
      <c r="E2847" s="155">
        <v>45120.40115740741</v>
      </c>
    </row>
    <row r="2848" spans="3:5">
      <c r="C2848" s="90" t="s">
        <v>3464</v>
      </c>
      <c r="D2848" s="90" t="s">
        <v>164</v>
      </c>
      <c r="E2848" s="155">
        <v>41554.877847222226</v>
      </c>
    </row>
    <row r="2849" spans="3:5">
      <c r="C2849" s="90" t="s">
        <v>1408</v>
      </c>
      <c r="D2849" s="90" t="s">
        <v>164</v>
      </c>
    </row>
    <row r="2850" spans="3:5">
      <c r="C2850" s="90" t="s">
        <v>1409</v>
      </c>
      <c r="D2850" s="90" t="s">
        <v>164</v>
      </c>
    </row>
    <row r="2851" spans="3:5">
      <c r="C2851" s="90" t="s">
        <v>1410</v>
      </c>
      <c r="D2851" s="90" t="s">
        <v>164</v>
      </c>
    </row>
    <row r="2852" spans="3:5">
      <c r="C2852" s="90" t="s">
        <v>3847</v>
      </c>
      <c r="D2852" s="90" t="s">
        <v>164</v>
      </c>
      <c r="E2852" s="155">
        <v>42646.316828703704</v>
      </c>
    </row>
    <row r="2853" spans="3:5">
      <c r="C2853" s="90" t="s">
        <v>2488</v>
      </c>
      <c r="D2853" s="90" t="s">
        <v>164</v>
      </c>
    </row>
    <row r="2854" spans="3:5">
      <c r="C2854" s="90" t="s">
        <v>1411</v>
      </c>
      <c r="D2854" s="90" t="s">
        <v>164</v>
      </c>
    </row>
    <row r="2855" spans="3:5">
      <c r="C2855" s="90" t="s">
        <v>1412</v>
      </c>
      <c r="D2855" s="90" t="s">
        <v>164</v>
      </c>
    </row>
    <row r="2856" spans="3:5">
      <c r="C2856" s="90" t="s">
        <v>461</v>
      </c>
      <c r="D2856" s="90" t="s">
        <v>164</v>
      </c>
    </row>
    <row r="2857" spans="3:5">
      <c r="C2857" s="90" t="s">
        <v>1413</v>
      </c>
      <c r="D2857" s="90" t="s">
        <v>164</v>
      </c>
    </row>
    <row r="2858" spans="3:5">
      <c r="C2858" s="90" t="s">
        <v>3221</v>
      </c>
      <c r="D2858" s="90" t="s">
        <v>3132</v>
      </c>
    </row>
    <row r="2859" spans="3:5">
      <c r="C2859" s="90" t="s">
        <v>3131</v>
      </c>
      <c r="D2859" s="90" t="s">
        <v>3132</v>
      </c>
      <c r="E2859" s="139"/>
    </row>
    <row r="2860" spans="3:5">
      <c r="C2860" s="90" t="s">
        <v>1547</v>
      </c>
      <c r="D2860" s="90" t="s">
        <v>162</v>
      </c>
      <c r="E2860" s="139"/>
    </row>
    <row r="2861" spans="3:5">
      <c r="C2861" s="90" t="s">
        <v>1578</v>
      </c>
      <c r="D2861" s="90" t="s">
        <v>162</v>
      </c>
      <c r="E2861" s="155"/>
    </row>
    <row r="2862" spans="3:5">
      <c r="C2862" s="90" t="s">
        <v>1579</v>
      </c>
      <c r="D2862" s="90" t="s">
        <v>162</v>
      </c>
      <c r="E2862" s="155"/>
    </row>
    <row r="2863" spans="3:5">
      <c r="C2863" s="90" t="s">
        <v>1580</v>
      </c>
      <c r="D2863" s="90" t="s">
        <v>162</v>
      </c>
      <c r="E2863" s="139"/>
    </row>
    <row r="2864" spans="3:5">
      <c r="C2864" s="90" t="s">
        <v>1590</v>
      </c>
      <c r="D2864" s="90" t="s">
        <v>162</v>
      </c>
      <c r="E2864" s="139"/>
    </row>
    <row r="2865" spans="3:5">
      <c r="C2865" s="90" t="s">
        <v>1604</v>
      </c>
      <c r="D2865" s="90" t="s">
        <v>162</v>
      </c>
      <c r="E2865" s="139"/>
    </row>
    <row r="2866" spans="3:5">
      <c r="C2866" s="90" t="s">
        <v>1667</v>
      </c>
      <c r="D2866" s="90" t="s">
        <v>162</v>
      </c>
      <c r="E2866" s="139"/>
    </row>
    <row r="2867" spans="3:5">
      <c r="C2867" s="90" t="s">
        <v>1668</v>
      </c>
      <c r="D2867" s="90" t="s">
        <v>162</v>
      </c>
      <c r="E2867" s="139"/>
    </row>
    <row r="2868" spans="3:5">
      <c r="C2868" s="90" t="s">
        <v>1672</v>
      </c>
      <c r="D2868" s="90" t="s">
        <v>162</v>
      </c>
      <c r="E2868" s="139"/>
    </row>
    <row r="2869" spans="3:5">
      <c r="C2869" s="90" t="s">
        <v>1698</v>
      </c>
      <c r="D2869" s="90" t="s">
        <v>162</v>
      </c>
      <c r="E2869" s="139"/>
    </row>
    <row r="2870" spans="3:5">
      <c r="C2870" s="90" t="s">
        <v>1700</v>
      </c>
      <c r="D2870" s="90" t="s">
        <v>162</v>
      </c>
      <c r="E2870" s="139"/>
    </row>
    <row r="2871" spans="3:5">
      <c r="C2871" s="90" t="s">
        <v>1714</v>
      </c>
      <c r="D2871" s="90" t="s">
        <v>162</v>
      </c>
      <c r="E2871" s="139"/>
    </row>
    <row r="2872" spans="3:5">
      <c r="C2872" s="90" t="s">
        <v>1793</v>
      </c>
      <c r="D2872" s="90" t="s">
        <v>162</v>
      </c>
      <c r="E2872" s="139"/>
    </row>
    <row r="2873" spans="3:5">
      <c r="C2873" s="90" t="s">
        <v>1872</v>
      </c>
      <c r="D2873" s="90" t="s">
        <v>162</v>
      </c>
      <c r="E2873" s="139"/>
    </row>
    <row r="2874" spans="3:5">
      <c r="C2874" s="90" t="s">
        <v>1877</v>
      </c>
      <c r="D2874" s="90" t="s">
        <v>162</v>
      </c>
      <c r="E2874" s="139"/>
    </row>
    <row r="2875" spans="3:5">
      <c r="C2875" s="90" t="s">
        <v>1879</v>
      </c>
      <c r="D2875" s="90" t="s">
        <v>162</v>
      </c>
      <c r="E2875" s="139"/>
    </row>
    <row r="2876" spans="3:5">
      <c r="C2876" s="90" t="s">
        <v>1896</v>
      </c>
      <c r="D2876" s="90" t="s">
        <v>162</v>
      </c>
    </row>
    <row r="2877" spans="3:5">
      <c r="C2877" s="90" t="s">
        <v>1897</v>
      </c>
      <c r="D2877" s="90" t="s">
        <v>162</v>
      </c>
    </row>
    <row r="2878" spans="3:5">
      <c r="C2878" s="90" t="s">
        <v>1898</v>
      </c>
      <c r="D2878" s="90" t="s">
        <v>162</v>
      </c>
      <c r="E2878" s="139"/>
    </row>
    <row r="2879" spans="3:5">
      <c r="C2879" s="90" t="s">
        <v>1899</v>
      </c>
      <c r="D2879" s="90" t="s">
        <v>162</v>
      </c>
      <c r="E2879" s="139"/>
    </row>
    <row r="2880" spans="3:5">
      <c r="C2880" s="90" t="s">
        <v>1953</v>
      </c>
      <c r="D2880" s="90" t="s">
        <v>162</v>
      </c>
    </row>
    <row r="2881" spans="3:4">
      <c r="C2881" s="90" t="s">
        <v>1962</v>
      </c>
      <c r="D2881" s="90" t="s">
        <v>162</v>
      </c>
    </row>
    <row r="2882" spans="3:4">
      <c r="C2882" s="90" t="s">
        <v>2721</v>
      </c>
      <c r="D2882" s="90" t="s">
        <v>162</v>
      </c>
    </row>
    <row r="2883" spans="3:4">
      <c r="C2883" s="90" t="s">
        <v>1963</v>
      </c>
      <c r="D2883" s="90" t="s">
        <v>162</v>
      </c>
    </row>
    <row r="2884" spans="3:4">
      <c r="C2884" s="90" t="s">
        <v>3563</v>
      </c>
      <c r="D2884" s="90" t="s">
        <v>162</v>
      </c>
    </row>
    <row r="2885" spans="3:4">
      <c r="C2885" s="90" t="s">
        <v>1964</v>
      </c>
      <c r="D2885" s="90" t="s">
        <v>162</v>
      </c>
    </row>
    <row r="2886" spans="3:4">
      <c r="C2886" s="90" t="s">
        <v>3705</v>
      </c>
      <c r="D2886" s="90" t="s">
        <v>162</v>
      </c>
    </row>
    <row r="2887" spans="3:4">
      <c r="C2887" s="90" t="s">
        <v>2009</v>
      </c>
      <c r="D2887" s="90" t="s">
        <v>162</v>
      </c>
    </row>
    <row r="2888" spans="3:4">
      <c r="C2888" s="90" t="s">
        <v>3582</v>
      </c>
      <c r="D2888" s="90" t="s">
        <v>162</v>
      </c>
    </row>
    <row r="2889" spans="3:4">
      <c r="C2889" s="90" t="s">
        <v>2010</v>
      </c>
      <c r="D2889" s="90" t="s">
        <v>162</v>
      </c>
    </row>
    <row r="2890" spans="3:4">
      <c r="C2890" s="90" t="s">
        <v>1486</v>
      </c>
      <c r="D2890" s="90" t="s">
        <v>655</v>
      </c>
    </row>
    <row r="2891" spans="3:4">
      <c r="C2891" s="90" t="s">
        <v>3663</v>
      </c>
      <c r="D2891" s="90" t="s">
        <v>655</v>
      </c>
    </row>
    <row r="2892" spans="3:4">
      <c r="C2892" s="90" t="s">
        <v>1494</v>
      </c>
      <c r="D2892" s="90" t="s">
        <v>655</v>
      </c>
    </row>
    <row r="2893" spans="3:4">
      <c r="C2893" s="90" t="s">
        <v>1499</v>
      </c>
      <c r="D2893" s="90" t="s">
        <v>655</v>
      </c>
    </row>
    <row r="2894" spans="3:4">
      <c r="C2894" s="90" t="s">
        <v>1500</v>
      </c>
      <c r="D2894" s="90" t="s">
        <v>655</v>
      </c>
    </row>
    <row r="2895" spans="3:4">
      <c r="C2895" s="90" t="s">
        <v>1501</v>
      </c>
      <c r="D2895" s="90" t="s">
        <v>655</v>
      </c>
    </row>
    <row r="2896" spans="3:4">
      <c r="C2896" s="90" t="s">
        <v>1502</v>
      </c>
      <c r="D2896" s="90" t="s">
        <v>655</v>
      </c>
    </row>
    <row r="2897" spans="3:5">
      <c r="C2897" s="90" t="s">
        <v>1503</v>
      </c>
      <c r="D2897" s="90" t="s">
        <v>655</v>
      </c>
    </row>
    <row r="2898" spans="3:5">
      <c r="C2898" s="90" t="s">
        <v>1504</v>
      </c>
      <c r="D2898" s="90" t="s">
        <v>655</v>
      </c>
    </row>
    <row r="2899" spans="3:5">
      <c r="C2899" s="90" t="s">
        <v>1506</v>
      </c>
      <c r="D2899" s="90" t="s">
        <v>655</v>
      </c>
    </row>
    <row r="2900" spans="3:5">
      <c r="C2900" s="90" t="s">
        <v>1507</v>
      </c>
      <c r="D2900" s="90" t="s">
        <v>655</v>
      </c>
    </row>
    <row r="2901" spans="3:5">
      <c r="C2901" s="90" t="s">
        <v>3819</v>
      </c>
      <c r="D2901" s="90" t="s">
        <v>655</v>
      </c>
      <c r="E2901" s="155">
        <v>41913.438391203701</v>
      </c>
    </row>
    <row r="2902" spans="3:5">
      <c r="C2902" s="90" t="s">
        <v>1546</v>
      </c>
      <c r="D2902" s="90" t="s">
        <v>655</v>
      </c>
    </row>
    <row r="2903" spans="3:5">
      <c r="C2903" s="90" t="s">
        <v>1550</v>
      </c>
      <c r="D2903" s="90" t="s">
        <v>655</v>
      </c>
    </row>
    <row r="2904" spans="3:5">
      <c r="C2904" s="90" t="s">
        <v>3818</v>
      </c>
      <c r="D2904" s="90" t="s">
        <v>655</v>
      </c>
      <c r="E2904" s="155">
        <v>41913.438368055555</v>
      </c>
    </row>
    <row r="2905" spans="3:5">
      <c r="C2905" s="90" t="s">
        <v>2717</v>
      </c>
      <c r="D2905" s="90" t="s">
        <v>655</v>
      </c>
      <c r="E2905" s="139">
        <v>41507.758900462963</v>
      </c>
    </row>
    <row r="2906" spans="3:5">
      <c r="C2906" s="90" t="s">
        <v>1572</v>
      </c>
      <c r="D2906" s="90" t="s">
        <v>655</v>
      </c>
    </row>
    <row r="2907" spans="3:5">
      <c r="C2907" s="90" t="s">
        <v>1573</v>
      </c>
      <c r="D2907" s="90" t="s">
        <v>655</v>
      </c>
    </row>
    <row r="2908" spans="3:5">
      <c r="C2908" s="90" t="s">
        <v>1601</v>
      </c>
      <c r="D2908" s="90" t="s">
        <v>655</v>
      </c>
    </row>
    <row r="2909" spans="3:5">
      <c r="C2909" s="90" t="s">
        <v>1631</v>
      </c>
      <c r="D2909" s="90" t="s">
        <v>655</v>
      </c>
    </row>
    <row r="2910" spans="3:5">
      <c r="C2910" s="90" t="s">
        <v>1633</v>
      </c>
      <c r="D2910" s="90" t="s">
        <v>655</v>
      </c>
    </row>
    <row r="2911" spans="3:5">
      <c r="C2911" s="90" t="s">
        <v>1634</v>
      </c>
      <c r="D2911" s="90" t="s">
        <v>655</v>
      </c>
    </row>
    <row r="2912" spans="3:5">
      <c r="C2912" s="90" t="s">
        <v>1637</v>
      </c>
      <c r="D2912" s="90" t="s">
        <v>655</v>
      </c>
    </row>
    <row r="2913" spans="3:5">
      <c r="C2913" s="90" t="s">
        <v>1644</v>
      </c>
      <c r="D2913" s="90" t="s">
        <v>655</v>
      </c>
    </row>
    <row r="2914" spans="3:5">
      <c r="C2914" s="90" t="s">
        <v>1647</v>
      </c>
      <c r="D2914" s="90" t="s">
        <v>655</v>
      </c>
    </row>
    <row r="2915" spans="3:5">
      <c r="C2915" s="90" t="s">
        <v>1648</v>
      </c>
      <c r="D2915" s="90" t="s">
        <v>655</v>
      </c>
    </row>
    <row r="2916" spans="3:5">
      <c r="C2916" s="90" t="s">
        <v>1666</v>
      </c>
      <c r="D2916" s="90" t="s">
        <v>655</v>
      </c>
    </row>
    <row r="2917" spans="3:5">
      <c r="C2917" s="90" t="s">
        <v>1670</v>
      </c>
      <c r="D2917" s="90" t="s">
        <v>655</v>
      </c>
    </row>
    <row r="2918" spans="3:5">
      <c r="C2918" s="90" t="s">
        <v>1676</v>
      </c>
      <c r="D2918" s="90" t="s">
        <v>655</v>
      </c>
    </row>
    <row r="2919" spans="3:5">
      <c r="C2919" s="90" t="s">
        <v>1677</v>
      </c>
      <c r="D2919" s="90" t="s">
        <v>655</v>
      </c>
    </row>
    <row r="2920" spans="3:5">
      <c r="C2920" s="90" t="s">
        <v>1679</v>
      </c>
      <c r="D2920" s="90" t="s">
        <v>655</v>
      </c>
    </row>
    <row r="2921" spans="3:5">
      <c r="C2921" s="90" t="s">
        <v>3324</v>
      </c>
      <c r="D2921" s="90" t="s">
        <v>655</v>
      </c>
    </row>
    <row r="2922" spans="3:5">
      <c r="C2922" s="90" t="s">
        <v>1688</v>
      </c>
      <c r="D2922" s="90" t="s">
        <v>655</v>
      </c>
    </row>
    <row r="2923" spans="3:5">
      <c r="C2923" s="90" t="s">
        <v>1690</v>
      </c>
      <c r="D2923" s="90" t="s">
        <v>655</v>
      </c>
    </row>
    <row r="2924" spans="3:5">
      <c r="C2924" s="90" t="s">
        <v>1692</v>
      </c>
      <c r="D2924" s="90" t="s">
        <v>655</v>
      </c>
    </row>
    <row r="2925" spans="3:5">
      <c r="C2925" s="90" t="s">
        <v>1693</v>
      </c>
      <c r="D2925" s="90" t="s">
        <v>655</v>
      </c>
    </row>
    <row r="2926" spans="3:5">
      <c r="C2926" s="90" t="s">
        <v>1694</v>
      </c>
      <c r="D2926" s="90" t="s">
        <v>655</v>
      </c>
    </row>
    <row r="2927" spans="3:5">
      <c r="C2927" s="90" t="s">
        <v>1696</v>
      </c>
      <c r="D2927" s="90" t="s">
        <v>655</v>
      </c>
    </row>
    <row r="2928" spans="3:5">
      <c r="C2928" s="90" t="s">
        <v>3232</v>
      </c>
      <c r="D2928" s="90" t="s">
        <v>655</v>
      </c>
      <c r="E2928" s="155">
        <v>41508.221643518518</v>
      </c>
    </row>
    <row r="2929" spans="3:5">
      <c r="C2929" s="90" t="s">
        <v>1697</v>
      </c>
      <c r="D2929" s="90" t="s">
        <v>655</v>
      </c>
    </row>
    <row r="2930" spans="3:5">
      <c r="C2930" s="90" t="s">
        <v>1727</v>
      </c>
      <c r="D2930" s="90" t="s">
        <v>655</v>
      </c>
    </row>
    <row r="2931" spans="3:5">
      <c r="C2931" s="90" t="s">
        <v>1739</v>
      </c>
      <c r="D2931" s="90" t="s">
        <v>655</v>
      </c>
    </row>
    <row r="2932" spans="3:5">
      <c r="C2932" s="90" t="s">
        <v>1753</v>
      </c>
      <c r="D2932" s="90" t="s">
        <v>655</v>
      </c>
    </row>
    <row r="2933" spans="3:5">
      <c r="C2933" s="90" t="s">
        <v>1757</v>
      </c>
      <c r="D2933" s="90" t="s">
        <v>655</v>
      </c>
    </row>
    <row r="2934" spans="3:5">
      <c r="C2934" s="90" t="s">
        <v>1758</v>
      </c>
      <c r="D2934" s="90" t="s">
        <v>655</v>
      </c>
    </row>
    <row r="2935" spans="3:5">
      <c r="C2935" s="90" t="s">
        <v>3817</v>
      </c>
      <c r="D2935" s="90" t="s">
        <v>655</v>
      </c>
      <c r="E2935" s="155">
        <v>41913.438287037039</v>
      </c>
    </row>
    <row r="2936" spans="3:5">
      <c r="C2936" s="90" t="s">
        <v>1759</v>
      </c>
      <c r="D2936" s="90" t="s">
        <v>655</v>
      </c>
    </row>
    <row r="2937" spans="3:5">
      <c r="C2937" s="90" t="s">
        <v>1772</v>
      </c>
      <c r="D2937" s="90" t="s">
        <v>655</v>
      </c>
    </row>
    <row r="2938" spans="3:5">
      <c r="C2938" s="90" t="s">
        <v>1773</v>
      </c>
      <c r="D2938" s="90" t="s">
        <v>655</v>
      </c>
    </row>
    <row r="2939" spans="3:5">
      <c r="C2939" s="90" t="s">
        <v>1774</v>
      </c>
      <c r="D2939" s="90" t="s">
        <v>655</v>
      </c>
    </row>
    <row r="2940" spans="3:5">
      <c r="C2940" s="90" t="s">
        <v>1776</v>
      </c>
      <c r="D2940" s="90" t="s">
        <v>655</v>
      </c>
    </row>
    <row r="2941" spans="3:5">
      <c r="C2941" s="90" t="s">
        <v>1784</v>
      </c>
      <c r="D2941" s="90" t="s">
        <v>655</v>
      </c>
    </row>
    <row r="2942" spans="3:5">
      <c r="C2942" s="90" t="s">
        <v>1789</v>
      </c>
      <c r="D2942" s="90" t="s">
        <v>655</v>
      </c>
    </row>
    <row r="2943" spans="3:5">
      <c r="C2943" s="90" t="s">
        <v>1792</v>
      </c>
      <c r="D2943" s="90" t="s">
        <v>655</v>
      </c>
    </row>
    <row r="2944" spans="3:5">
      <c r="C2944" s="90" t="s">
        <v>1801</v>
      </c>
      <c r="D2944" s="90" t="s">
        <v>655</v>
      </c>
    </row>
    <row r="2945" spans="3:5">
      <c r="C2945" s="90" t="s">
        <v>3602</v>
      </c>
      <c r="D2945" s="90" t="s">
        <v>655</v>
      </c>
    </row>
    <row r="2946" spans="3:5">
      <c r="C2946" s="90" t="s">
        <v>1815</v>
      </c>
      <c r="D2946" s="90" t="s">
        <v>655</v>
      </c>
    </row>
    <row r="2947" spans="3:5">
      <c r="C2947" s="90" t="s">
        <v>1829</v>
      </c>
      <c r="D2947" s="90" t="s">
        <v>655</v>
      </c>
    </row>
    <row r="2948" spans="3:5">
      <c r="C2948" s="90" t="s">
        <v>1835</v>
      </c>
      <c r="D2948" s="90" t="s">
        <v>655</v>
      </c>
    </row>
    <row r="2949" spans="3:5">
      <c r="C2949" s="90" t="s">
        <v>1836</v>
      </c>
      <c r="D2949" s="90" t="s">
        <v>655</v>
      </c>
    </row>
    <row r="2950" spans="3:5">
      <c r="C2950" s="90" t="s">
        <v>3154</v>
      </c>
      <c r="D2950" s="90" t="s">
        <v>655</v>
      </c>
      <c r="E2950" s="155">
        <v>41507.759328703702</v>
      </c>
    </row>
    <row r="2951" spans="3:5">
      <c r="C2951" s="90" t="s">
        <v>2062</v>
      </c>
      <c r="D2951" s="90" t="s">
        <v>655</v>
      </c>
    </row>
    <row r="2952" spans="3:5">
      <c r="C2952" s="90" t="s">
        <v>1882</v>
      </c>
      <c r="D2952" s="90" t="s">
        <v>655</v>
      </c>
    </row>
    <row r="2953" spans="3:5">
      <c r="C2953" s="90" t="s">
        <v>3694</v>
      </c>
      <c r="D2953" s="90" t="s">
        <v>655</v>
      </c>
    </row>
    <row r="2954" spans="3:5">
      <c r="C2954" s="90" t="s">
        <v>1919</v>
      </c>
      <c r="D2954" s="90" t="s">
        <v>655</v>
      </c>
    </row>
    <row r="2955" spans="3:5">
      <c r="C2955" s="90" t="s">
        <v>1921</v>
      </c>
      <c r="D2955" s="90" t="s">
        <v>655</v>
      </c>
    </row>
    <row r="2956" spans="3:5">
      <c r="C2956" s="90" t="s">
        <v>1954</v>
      </c>
      <c r="D2956" s="90" t="s">
        <v>655</v>
      </c>
    </row>
    <row r="2957" spans="3:5">
      <c r="C2957" s="90" t="s">
        <v>3789</v>
      </c>
      <c r="D2957" s="90" t="s">
        <v>655</v>
      </c>
    </row>
    <row r="2958" spans="3:5">
      <c r="C2958" s="90" t="s">
        <v>1955</v>
      </c>
      <c r="D2958" s="90" t="s">
        <v>655</v>
      </c>
    </row>
    <row r="2959" spans="3:5">
      <c r="C2959" s="90" t="s">
        <v>1958</v>
      </c>
      <c r="D2959" s="90" t="s">
        <v>655</v>
      </c>
    </row>
    <row r="2960" spans="3:5">
      <c r="C2960" s="90" t="s">
        <v>1983</v>
      </c>
      <c r="D2960" s="90" t="s">
        <v>655</v>
      </c>
    </row>
    <row r="2961" spans="3:5">
      <c r="C2961" s="90" t="s">
        <v>1984</v>
      </c>
      <c r="D2961" s="90" t="s">
        <v>655</v>
      </c>
    </row>
    <row r="2962" spans="3:5">
      <c r="C2962" s="90" t="s">
        <v>3201</v>
      </c>
      <c r="D2962" s="90" t="s">
        <v>655</v>
      </c>
    </row>
    <row r="2963" spans="3:5">
      <c r="C2963" s="90" t="s">
        <v>1985</v>
      </c>
      <c r="D2963" s="90" t="s">
        <v>655</v>
      </c>
    </row>
    <row r="2964" spans="3:5">
      <c r="C2964" s="90" t="s">
        <v>1986</v>
      </c>
      <c r="D2964" s="90" t="s">
        <v>655</v>
      </c>
    </row>
    <row r="2965" spans="3:5">
      <c r="C2965" s="90" t="s">
        <v>3590</v>
      </c>
      <c r="D2965" s="90" t="s">
        <v>655</v>
      </c>
    </row>
    <row r="2966" spans="3:5">
      <c r="C2966" s="90" t="s">
        <v>1987</v>
      </c>
      <c r="D2966" s="90" t="s">
        <v>655</v>
      </c>
    </row>
    <row r="2967" spans="3:5">
      <c r="C2967" s="90" t="s">
        <v>1988</v>
      </c>
      <c r="D2967" s="90" t="s">
        <v>655</v>
      </c>
    </row>
    <row r="2968" spans="3:5">
      <c r="C2968" s="90" t="s">
        <v>1990</v>
      </c>
      <c r="D2968" s="90" t="s">
        <v>655</v>
      </c>
    </row>
    <row r="2969" spans="3:5">
      <c r="C2969" s="90" t="s">
        <v>2033</v>
      </c>
      <c r="D2969" s="90" t="s">
        <v>655</v>
      </c>
    </row>
    <row r="2970" spans="3:5">
      <c r="C2970" s="90" t="s">
        <v>1991</v>
      </c>
      <c r="D2970" s="90" t="s">
        <v>655</v>
      </c>
    </row>
    <row r="2971" spans="3:5">
      <c r="C2971" s="90" t="s">
        <v>1992</v>
      </c>
      <c r="D2971" s="90" t="s">
        <v>655</v>
      </c>
    </row>
    <row r="2972" spans="3:5">
      <c r="C2972" s="90" t="s">
        <v>1993</v>
      </c>
      <c r="D2972" s="90" t="s">
        <v>655</v>
      </c>
    </row>
    <row r="2973" spans="3:5">
      <c r="C2973" s="90" t="s">
        <v>3425</v>
      </c>
      <c r="D2973" s="90" t="s">
        <v>655</v>
      </c>
      <c r="E2973" s="139">
        <v>41548.916608796295</v>
      </c>
    </row>
    <row r="2974" spans="3:5">
      <c r="C2974" s="90" t="s">
        <v>2012</v>
      </c>
      <c r="D2974" s="90" t="s">
        <v>655</v>
      </c>
    </row>
    <row r="2975" spans="3:5">
      <c r="C2975" s="90" t="s">
        <v>2685</v>
      </c>
      <c r="D2975" s="90" t="s">
        <v>2467</v>
      </c>
    </row>
    <row r="2976" spans="3:5">
      <c r="C2976" s="90" t="s">
        <v>3571</v>
      </c>
      <c r="D2976" s="90" t="s">
        <v>2467</v>
      </c>
    </row>
    <row r="2977" spans="3:5">
      <c r="C2977" s="90" t="s">
        <v>3785</v>
      </c>
      <c r="D2977" s="90" t="s">
        <v>2467</v>
      </c>
    </row>
    <row r="2978" spans="3:5">
      <c r="C2978" s="90" t="s">
        <v>2255</v>
      </c>
      <c r="D2978" s="90" t="s">
        <v>2467</v>
      </c>
    </row>
    <row r="2979" spans="3:5">
      <c r="C2979" s="90" t="s">
        <v>2686</v>
      </c>
      <c r="D2979" s="90" t="s">
        <v>2467</v>
      </c>
    </row>
    <row r="2980" spans="3:5">
      <c r="C2980" s="90" t="s">
        <v>2687</v>
      </c>
      <c r="D2980" s="90" t="s">
        <v>2467</v>
      </c>
    </row>
    <row r="2981" spans="3:5">
      <c r="C2981" s="90" t="s">
        <v>2688</v>
      </c>
      <c r="D2981" s="90" t="s">
        <v>2467</v>
      </c>
    </row>
    <row r="2982" spans="3:5">
      <c r="C2982" s="90" t="s">
        <v>2689</v>
      </c>
      <c r="D2982" s="90" t="s">
        <v>2467</v>
      </c>
    </row>
    <row r="2983" spans="3:5">
      <c r="C2983" s="90" t="s">
        <v>2690</v>
      </c>
      <c r="D2983" s="90" t="s">
        <v>2467</v>
      </c>
    </row>
    <row r="2984" spans="3:5">
      <c r="C2984" s="90" t="s">
        <v>3174</v>
      </c>
      <c r="D2984" s="90" t="s">
        <v>2467</v>
      </c>
    </row>
    <row r="2985" spans="3:5">
      <c r="C2985" s="90" t="s">
        <v>2691</v>
      </c>
      <c r="D2985" s="90" t="s">
        <v>2467</v>
      </c>
    </row>
    <row r="2986" spans="3:5">
      <c r="C2986" s="90" t="s">
        <v>2692</v>
      </c>
      <c r="D2986" s="90" t="s">
        <v>2467</v>
      </c>
    </row>
    <row r="2987" spans="3:5">
      <c r="C2987" s="90" t="s">
        <v>2693</v>
      </c>
      <c r="D2987" s="90" t="s">
        <v>2467</v>
      </c>
    </row>
    <row r="2988" spans="3:5">
      <c r="C2988" s="90" t="s">
        <v>2694</v>
      </c>
      <c r="D2988" s="90" t="s">
        <v>2467</v>
      </c>
    </row>
    <row r="2989" spans="3:5">
      <c r="C2989" s="90" t="s">
        <v>191</v>
      </c>
      <c r="D2989" s="90" t="s">
        <v>2467</v>
      </c>
    </row>
    <row r="2990" spans="3:5">
      <c r="C2990" s="90" t="s">
        <v>3086</v>
      </c>
      <c r="D2990" s="90" t="s">
        <v>2467</v>
      </c>
      <c r="E2990" s="139">
        <v>41770.349722222221</v>
      </c>
    </row>
    <row r="2991" spans="3:5">
      <c r="C2991" s="90" t="s">
        <v>2695</v>
      </c>
      <c r="D2991" s="90" t="s">
        <v>2467</v>
      </c>
    </row>
    <row r="2992" spans="3:5">
      <c r="C2992" s="90" t="s">
        <v>2696</v>
      </c>
      <c r="D2992" s="90" t="s">
        <v>2467</v>
      </c>
    </row>
    <row r="2993" spans="3:5">
      <c r="C2993" s="90" t="s">
        <v>2697</v>
      </c>
      <c r="D2993" s="90" t="s">
        <v>2467</v>
      </c>
    </row>
    <row r="2994" spans="3:5">
      <c r="C2994" s="90" t="s">
        <v>3622</v>
      </c>
      <c r="D2994" s="90" t="s">
        <v>2467</v>
      </c>
    </row>
    <row r="2995" spans="3:5">
      <c r="C2995" s="90" t="s">
        <v>173</v>
      </c>
      <c r="D2995" s="90" t="s">
        <v>2467</v>
      </c>
    </row>
    <row r="2996" spans="3:5">
      <c r="C2996" s="90" t="s">
        <v>3621</v>
      </c>
      <c r="D2996" s="90" t="s">
        <v>193</v>
      </c>
    </row>
    <row r="2997" spans="3:5">
      <c r="C2997" s="90" t="s">
        <v>3215</v>
      </c>
      <c r="D2997" s="90" t="s">
        <v>193</v>
      </c>
    </row>
    <row r="2998" spans="3:5">
      <c r="C2998" s="90" t="s">
        <v>3218</v>
      </c>
      <c r="D2998" s="90" t="s">
        <v>193</v>
      </c>
    </row>
    <row r="2999" spans="3:5">
      <c r="C2999" s="90" t="s">
        <v>1551</v>
      </c>
      <c r="D2999" s="90" t="s">
        <v>193</v>
      </c>
    </row>
    <row r="3000" spans="3:5">
      <c r="C3000" s="90" t="s">
        <v>3234</v>
      </c>
      <c r="D3000" s="90" t="s">
        <v>193</v>
      </c>
      <c r="E3000" s="155">
        <v>41508.221724537034</v>
      </c>
    </row>
    <row r="3001" spans="3:5">
      <c r="C3001" s="90" t="s">
        <v>3763</v>
      </c>
      <c r="D3001" s="90" t="s">
        <v>193</v>
      </c>
    </row>
    <row r="3002" spans="3:5">
      <c r="C3002" s="90" t="s">
        <v>2881</v>
      </c>
      <c r="D3002" s="90" t="s">
        <v>193</v>
      </c>
    </row>
    <row r="3003" spans="3:5">
      <c r="C3003" s="90" t="s">
        <v>1606</v>
      </c>
      <c r="D3003" s="90" t="s">
        <v>193</v>
      </c>
    </row>
    <row r="3004" spans="3:5">
      <c r="C3004" s="90" t="s">
        <v>2128</v>
      </c>
      <c r="D3004" s="90" t="s">
        <v>193</v>
      </c>
    </row>
    <row r="3005" spans="3:5">
      <c r="C3005" s="90" t="s">
        <v>3258</v>
      </c>
      <c r="D3005" s="90" t="s">
        <v>193</v>
      </c>
    </row>
    <row r="3006" spans="3:5">
      <c r="C3006" s="90" t="s">
        <v>3290</v>
      </c>
      <c r="D3006" s="90" t="s">
        <v>193</v>
      </c>
      <c r="E3006" s="155">
        <v>41511.743078703701</v>
      </c>
    </row>
    <row r="3007" spans="3:5">
      <c r="C3007" s="90" t="s">
        <v>2127</v>
      </c>
      <c r="D3007" s="90" t="s">
        <v>193</v>
      </c>
    </row>
    <row r="3008" spans="3:5">
      <c r="C3008" s="90" t="s">
        <v>2896</v>
      </c>
      <c r="D3008" s="90" t="s">
        <v>193</v>
      </c>
    </row>
    <row r="3009" spans="3:5">
      <c r="C3009" s="90" t="s">
        <v>2478</v>
      </c>
      <c r="D3009" s="90" t="s">
        <v>193</v>
      </c>
    </row>
    <row r="3010" spans="3:5">
      <c r="C3010" s="90" t="s">
        <v>2137</v>
      </c>
      <c r="D3010" s="90" t="s">
        <v>193</v>
      </c>
    </row>
    <row r="3011" spans="3:5">
      <c r="C3011" s="90" t="s">
        <v>3217</v>
      </c>
      <c r="D3011" s="90" t="s">
        <v>193</v>
      </c>
    </row>
    <row r="3012" spans="3:5">
      <c r="C3012" s="90" t="s">
        <v>1725</v>
      </c>
      <c r="D3012" s="90" t="s">
        <v>193</v>
      </c>
    </row>
    <row r="3013" spans="3:5">
      <c r="C3013" s="90" t="s">
        <v>3251</v>
      </c>
      <c r="D3013" s="90" t="s">
        <v>193</v>
      </c>
    </row>
    <row r="3014" spans="3:5">
      <c r="C3014" s="90" t="s">
        <v>3250</v>
      </c>
      <c r="D3014" s="90" t="s">
        <v>193</v>
      </c>
    </row>
    <row r="3015" spans="3:5">
      <c r="C3015" s="90" t="s">
        <v>3165</v>
      </c>
      <c r="D3015" s="90" t="s">
        <v>193</v>
      </c>
    </row>
    <row r="3016" spans="3:5">
      <c r="C3016" s="90" t="s">
        <v>1844</v>
      </c>
      <c r="D3016" s="90" t="s">
        <v>193</v>
      </c>
      <c r="E3016" s="155">
        <v>41507.742430555554</v>
      </c>
    </row>
    <row r="3017" spans="3:5">
      <c r="C3017" s="90" t="s">
        <v>3216</v>
      </c>
      <c r="D3017" s="90" t="s">
        <v>193</v>
      </c>
    </row>
    <row r="3018" spans="3:5">
      <c r="C3018" s="90" t="s">
        <v>3631</v>
      </c>
      <c r="D3018" s="90" t="s">
        <v>193</v>
      </c>
    </row>
    <row r="3019" spans="3:5">
      <c r="C3019" s="90" t="s">
        <v>784</v>
      </c>
      <c r="D3019" s="90" t="s">
        <v>193</v>
      </c>
    </row>
    <row r="3020" spans="3:5">
      <c r="C3020" s="90" t="s">
        <v>3433</v>
      </c>
      <c r="D3020" s="90" t="s">
        <v>193</v>
      </c>
      <c r="E3020" s="155">
        <v>41554.694502314815</v>
      </c>
    </row>
    <row r="3021" spans="3:5">
      <c r="E3021" s="139">
        <v>41426</v>
      </c>
    </row>
  </sheetData>
  <sheetProtection algorithmName="SHA-512" hashValue="e65Arlub/DTVv4yhaExEjANESYSOtC3am46cvXn21/P56odmXEs0iTI+pDawXYCICilABfEJ/Z1XU6+F6Kuivw==" saltValue="ie4klZgeiWZG7hsLoPxoiw==" spinCount="100000" sheet="1" objects="1" scenarios="1"/>
  <sortState xmlns:xlrd2="http://schemas.microsoft.com/office/spreadsheetml/2017/richdata2" ref="AD2:AD146">
    <sortCondition ref="AD2"/>
  </sortState>
  <dataValidations count="1">
    <dataValidation type="list" allowBlank="1" showInputMessage="1" showErrorMessage="1" sqref="P33 D505 D479 D500:D501 D512 D556 D564 D592:D593 D1082 D1045:D1049 D1056:D1057 P10 P880:P896 D1582:D1595 D1145 D1597:D1614 D1251 D1672:D1693 D1357 D1695:D1699 D1701:D1710 D1712:D1716 D414 D959:D967 D970:D973 D507 D1505 P236:P272 P274:P327 D775:D776 D778:D783 D772 D514:D519 D521:D522 D524:D528 D797:D803 D805:D807 D810:D817 D820:D822 D1440 D1325 D475 D1792:D1793 D448 D435 D1223 D461:D472 D456 D1800:D1808 D424:D432 D758:D761 D370 D1725:D1745 D379 D374 D367:D368 D385:D388 D600:D601 D603:D606 D608:D610 D1024:D1043 D1184 D1481:D1487 D2371 D242 D249:D253 D1810:D1811 D204:D208 D940 D238:D240 D245:D247 D210:D236 D1379:D1380 D914 D1398 D326:D337 D1214:D1216 D194:D202 D1979:D2001 D792:D795 D1943:D1944 D1946:D1947 D1949:D1954 D2008:D2016 D1768:D1790 D2045:D2047 D339:D347 D1749:D1766 D2018:D2020 D893 D2064:D2071 D2073:D2079 D2081:D2086 D2088:D2089 D1532:D1580 D2107:D2113 D704:D715 D2115:D2117 D2119:D2132 D829:D830 D2135:D2142 D2144:D2151 D2153:D2186 D1813:D1819 D1363:D1364 D2188:D2215 D2217 D2256:D2263 D2234:D2246 D2248:D2253 D21:D23 D18:D19 D2003:D2006 D1124:D1125 D2368 D1090 D1265 D1616:D1638 D994:D1022 D2292 D2310:D2311 D613:D652 D2317 D1462:D1463 D255:D256 D102:D119 D372 D2384 D258:D324 D929 D550:D551 D2447:D2454 D717:D738 D975:D992 D1640:D1662 D1664:D1670 D2487:D2502 D785:D790 D121:D130 D585:D586 D509 D740:D756 D2545:D2548 D2049:D2062 D1864:D1941 D15:D16 D25:D31 D33:D38 D40:D41 D654:D702 D1150:D1151 D2095:D2105 D2553:D2569 D1530 D2091:D2093 D1956:D1977 D2224:D2232 D2219:D2222 D2302 D11:D13 D132:D192 D2022:D2043 D349:D365 D2722 D2766 D2820 D2840 D2530:D2541 D1821:D1862 D9 D5:D7 D1718:D1723 D2:D3 D2895:D2932 D43:D100 D2940 D2954 D2996 D2709 D2885:D2889 D2571:D2682" xr:uid="{00000000-0002-0000-0600-000000000000}">
      <formula1>cat_wordlist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4466" r:id="rId4" name="Label1">
          <controlPr defaultSize="0" autoLine="0" r:id="rId5">
            <anchor moveWithCells="1">
              <from>
                <xdr:col>2</xdr:col>
                <xdr:colOff>1432560</xdr:colOff>
                <xdr:row>0</xdr:row>
                <xdr:rowOff>876300</xdr:rowOff>
              </from>
              <to>
                <xdr:col>2</xdr:col>
                <xdr:colOff>1531620</xdr:colOff>
                <xdr:row>0</xdr:row>
                <xdr:rowOff>960120</xdr:rowOff>
              </to>
            </anchor>
          </controlPr>
        </control>
      </mc:Choice>
      <mc:Fallback>
        <control shapeId="14466" r:id="rId4" name="Label1"/>
      </mc:Fallback>
    </mc:AlternateContent>
    <mc:AlternateContent xmlns:mc="http://schemas.openxmlformats.org/markup-compatibility/2006">
      <mc:Choice Requires="x14">
        <control shapeId="14464" r:id="rId6" name="Check Box 128">
          <controlPr defaultSize="0" autoFill="0" autoLine="0" autoPict="0" macro="[0]!Hide_tt_edit">
            <anchor moveWithCells="1">
              <from>
                <xdr:col>2</xdr:col>
                <xdr:colOff>1143000</xdr:colOff>
                <xdr:row>0</xdr:row>
                <xdr:rowOff>800100</xdr:rowOff>
              </from>
              <to>
                <xdr:col>2</xdr:col>
                <xdr:colOff>1821180</xdr:colOff>
                <xdr:row>0</xdr:row>
                <xdr:rowOff>1021080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theme="0" tint="-0.499984740745262"/>
  </sheetPr>
  <dimension ref="A1:H8179"/>
  <sheetViews>
    <sheetView workbookViewId="0">
      <pane ySplit="1" topLeftCell="A890" activePane="bottomLeft" state="frozen"/>
      <selection pane="bottomLeft" activeCell="N890" sqref="N890"/>
    </sheetView>
  </sheetViews>
  <sheetFormatPr defaultColWidth="9.109375" defaultRowHeight="14.4"/>
  <cols>
    <col min="1" max="1" width="25.44140625" customWidth="1"/>
    <col min="2" max="2" width="10.44140625" style="10" bestFit="1" customWidth="1"/>
    <col min="3" max="3" width="16" bestFit="1" customWidth="1"/>
    <col min="4" max="4" width="10.6640625" customWidth="1"/>
    <col min="5" max="5" width="23.88671875" bestFit="1" customWidth="1"/>
    <col min="8" max="8" width="10.6640625" bestFit="1" customWidth="1"/>
  </cols>
  <sheetData>
    <row r="1" spans="1:8">
      <c r="A1" t="s">
        <v>4012</v>
      </c>
      <c r="B1" s="10" t="s">
        <v>4677</v>
      </c>
      <c r="C1" t="s">
        <v>4678</v>
      </c>
      <c r="D1" t="s">
        <v>4688</v>
      </c>
      <c r="E1" t="s">
        <v>4689</v>
      </c>
      <c r="F1" t="s">
        <v>100</v>
      </c>
      <c r="G1" t="s">
        <v>4690</v>
      </c>
      <c r="H1" t="s">
        <v>4691</v>
      </c>
    </row>
    <row r="2" spans="1:8">
      <c r="A2" t="s">
        <v>4013</v>
      </c>
      <c r="B2" s="10">
        <v>45112</v>
      </c>
      <c r="C2" t="s">
        <v>4679</v>
      </c>
      <c r="D2">
        <v>1</v>
      </c>
      <c r="E2">
        <v>3</v>
      </c>
      <c r="F2">
        <v>1</v>
      </c>
      <c r="G2">
        <v>20000852</v>
      </c>
      <c r="H2">
        <v>419685</v>
      </c>
    </row>
    <row r="3" spans="1:8">
      <c r="A3" t="s">
        <v>4014</v>
      </c>
      <c r="B3" s="10">
        <v>45112</v>
      </c>
      <c r="C3" t="s">
        <v>4679</v>
      </c>
      <c r="D3">
        <v>1</v>
      </c>
      <c r="E3">
        <v>3</v>
      </c>
      <c r="F3">
        <v>5</v>
      </c>
      <c r="G3">
        <v>200673136</v>
      </c>
      <c r="H3">
        <v>419691</v>
      </c>
    </row>
    <row r="4" spans="1:8">
      <c r="A4" t="s">
        <v>5172</v>
      </c>
      <c r="B4" s="10">
        <v>45112</v>
      </c>
      <c r="C4" t="s">
        <v>4679</v>
      </c>
      <c r="D4">
        <v>3</v>
      </c>
      <c r="E4">
        <v>5</v>
      </c>
      <c r="F4">
        <v>3</v>
      </c>
      <c r="G4">
        <v>200673136</v>
      </c>
      <c r="H4">
        <v>419693</v>
      </c>
    </row>
    <row r="5" spans="1:8">
      <c r="A5" t="s">
        <v>4015</v>
      </c>
      <c r="B5" s="10">
        <v>45112</v>
      </c>
      <c r="C5" t="s">
        <v>4680</v>
      </c>
      <c r="D5">
        <v>1</v>
      </c>
      <c r="E5">
        <v>3</v>
      </c>
      <c r="F5">
        <v>1</v>
      </c>
      <c r="G5">
        <v>33000197</v>
      </c>
      <c r="H5">
        <v>419694</v>
      </c>
    </row>
    <row r="6" spans="1:8" ht="9.9" customHeight="1">
      <c r="A6" t="s">
        <v>4016</v>
      </c>
      <c r="B6" s="10">
        <v>45112</v>
      </c>
      <c r="C6" t="s">
        <v>4680</v>
      </c>
      <c r="D6">
        <v>2</v>
      </c>
      <c r="E6">
        <v>1</v>
      </c>
      <c r="F6">
        <v>3</v>
      </c>
      <c r="G6">
        <v>33000197</v>
      </c>
      <c r="H6">
        <v>419695</v>
      </c>
    </row>
    <row r="7" spans="1:8">
      <c r="A7" t="s">
        <v>4017</v>
      </c>
      <c r="B7" s="10">
        <v>45112</v>
      </c>
      <c r="C7" t="s">
        <v>4680</v>
      </c>
      <c r="D7">
        <v>3</v>
      </c>
      <c r="E7">
        <v>5</v>
      </c>
      <c r="F7">
        <v>5</v>
      </c>
      <c r="G7">
        <v>33000198</v>
      </c>
      <c r="H7">
        <v>419696</v>
      </c>
    </row>
    <row r="8" spans="1:8">
      <c r="A8" t="s">
        <v>4018</v>
      </c>
      <c r="B8" s="10">
        <v>45112</v>
      </c>
      <c r="C8" t="s">
        <v>4680</v>
      </c>
      <c r="D8">
        <v>4</v>
      </c>
      <c r="E8">
        <v>4</v>
      </c>
      <c r="F8">
        <v>5</v>
      </c>
      <c r="G8">
        <v>40000281</v>
      </c>
      <c r="H8">
        <v>419699</v>
      </c>
    </row>
    <row r="9" spans="1:8">
      <c r="A9" t="s">
        <v>4019</v>
      </c>
      <c r="B9" s="10">
        <v>45112</v>
      </c>
      <c r="C9" t="s">
        <v>4680</v>
      </c>
      <c r="D9">
        <v>3</v>
      </c>
      <c r="E9">
        <v>4</v>
      </c>
      <c r="F9">
        <v>4</v>
      </c>
      <c r="G9">
        <v>40000384</v>
      </c>
      <c r="H9">
        <v>419704</v>
      </c>
    </row>
    <row r="10" spans="1:8">
      <c r="A10" t="s">
        <v>4020</v>
      </c>
      <c r="B10" s="10">
        <v>45112</v>
      </c>
      <c r="C10" t="s">
        <v>4679</v>
      </c>
      <c r="D10">
        <v>2</v>
      </c>
      <c r="E10">
        <v>4</v>
      </c>
      <c r="F10">
        <v>2</v>
      </c>
      <c r="G10">
        <v>71000273</v>
      </c>
      <c r="H10">
        <v>419706</v>
      </c>
    </row>
    <row r="11" spans="1:8">
      <c r="A11" t="s">
        <v>4021</v>
      </c>
      <c r="B11" s="10">
        <v>45112</v>
      </c>
      <c r="C11" t="s">
        <v>4681</v>
      </c>
      <c r="D11">
        <v>4</v>
      </c>
      <c r="E11">
        <v>2</v>
      </c>
      <c r="F11">
        <v>4</v>
      </c>
      <c r="G11">
        <v>72000058</v>
      </c>
      <c r="H11">
        <v>419707</v>
      </c>
    </row>
    <row r="12" spans="1:8">
      <c r="A12" t="s">
        <v>5173</v>
      </c>
      <c r="B12" s="10">
        <v>45112</v>
      </c>
      <c r="C12" t="s">
        <v>4681</v>
      </c>
      <c r="D12">
        <v>1</v>
      </c>
      <c r="E12">
        <v>1</v>
      </c>
      <c r="F12">
        <v>2</v>
      </c>
      <c r="G12">
        <v>72000058</v>
      </c>
      <c r="H12">
        <v>419708</v>
      </c>
    </row>
    <row r="13" spans="1:8">
      <c r="A13" t="s">
        <v>4022</v>
      </c>
      <c r="B13" s="10">
        <v>45112</v>
      </c>
      <c r="C13" t="s">
        <v>4679</v>
      </c>
      <c r="D13">
        <v>5</v>
      </c>
      <c r="E13">
        <v>4</v>
      </c>
      <c r="F13">
        <v>5</v>
      </c>
      <c r="G13">
        <v>72000066</v>
      </c>
      <c r="H13">
        <v>419710</v>
      </c>
    </row>
    <row r="14" spans="1:8">
      <c r="A14" t="s">
        <v>4023</v>
      </c>
      <c r="B14" s="10">
        <v>45112</v>
      </c>
      <c r="C14" t="s">
        <v>4679</v>
      </c>
      <c r="D14">
        <v>4</v>
      </c>
      <c r="E14">
        <v>5</v>
      </c>
      <c r="F14">
        <v>3</v>
      </c>
      <c r="G14">
        <v>72000070</v>
      </c>
      <c r="H14">
        <v>419711</v>
      </c>
    </row>
    <row r="15" spans="1:8">
      <c r="A15" t="s">
        <v>4024</v>
      </c>
      <c r="B15" s="10">
        <v>45112</v>
      </c>
      <c r="C15" t="s">
        <v>4679</v>
      </c>
      <c r="D15">
        <v>4</v>
      </c>
      <c r="E15">
        <v>4</v>
      </c>
      <c r="F15">
        <v>5</v>
      </c>
      <c r="G15">
        <v>72000070</v>
      </c>
      <c r="H15">
        <v>419715</v>
      </c>
    </row>
    <row r="16" spans="1:8">
      <c r="A16" t="s">
        <v>4025</v>
      </c>
      <c r="B16" s="10">
        <v>45113</v>
      </c>
      <c r="C16" t="s">
        <v>4679</v>
      </c>
      <c r="D16">
        <v>3</v>
      </c>
      <c r="E16">
        <v>4</v>
      </c>
      <c r="F16">
        <v>4</v>
      </c>
      <c r="G16">
        <v>20000849</v>
      </c>
      <c r="H16">
        <v>419718</v>
      </c>
    </row>
    <row r="17" spans="1:8">
      <c r="A17" t="s">
        <v>4026</v>
      </c>
      <c r="B17" s="10">
        <v>45113</v>
      </c>
      <c r="C17" t="s">
        <v>4680</v>
      </c>
      <c r="D17">
        <v>1</v>
      </c>
      <c r="E17">
        <v>1</v>
      </c>
      <c r="F17">
        <v>3</v>
      </c>
      <c r="G17">
        <v>40000388</v>
      </c>
      <c r="H17">
        <v>419724</v>
      </c>
    </row>
    <row r="18" spans="1:8">
      <c r="A18" t="s">
        <v>4027</v>
      </c>
      <c r="B18" s="10">
        <v>45113</v>
      </c>
      <c r="C18" t="s">
        <v>4679</v>
      </c>
      <c r="D18">
        <v>5</v>
      </c>
      <c r="E18">
        <v>4</v>
      </c>
      <c r="F18">
        <v>5</v>
      </c>
      <c r="G18">
        <v>71000273</v>
      </c>
      <c r="H18">
        <v>419729</v>
      </c>
    </row>
    <row r="19" spans="1:8">
      <c r="A19" t="s">
        <v>4028</v>
      </c>
      <c r="B19" s="10">
        <v>45113</v>
      </c>
      <c r="C19" t="s">
        <v>4679</v>
      </c>
      <c r="D19">
        <v>5</v>
      </c>
      <c r="E19">
        <v>4</v>
      </c>
      <c r="F19">
        <v>5</v>
      </c>
      <c r="G19">
        <v>72000070</v>
      </c>
      <c r="H19">
        <v>419730</v>
      </c>
    </row>
    <row r="20" spans="1:8">
      <c r="A20" t="s">
        <v>4029</v>
      </c>
      <c r="B20" s="10">
        <v>45113</v>
      </c>
      <c r="C20" t="s">
        <v>4679</v>
      </c>
      <c r="D20">
        <v>5</v>
      </c>
      <c r="E20">
        <v>4</v>
      </c>
      <c r="F20">
        <v>5</v>
      </c>
      <c r="G20">
        <v>72000070</v>
      </c>
      <c r="H20">
        <v>419731</v>
      </c>
    </row>
    <row r="21" spans="1:8">
      <c r="A21" t="s">
        <v>4030</v>
      </c>
      <c r="B21" s="10">
        <v>45113</v>
      </c>
      <c r="C21" t="s">
        <v>4679</v>
      </c>
      <c r="D21">
        <v>5</v>
      </c>
      <c r="E21">
        <v>4</v>
      </c>
      <c r="F21">
        <v>5</v>
      </c>
      <c r="G21">
        <v>72000094</v>
      </c>
      <c r="H21">
        <v>419732</v>
      </c>
    </row>
    <row r="22" spans="1:8">
      <c r="A22" t="s">
        <v>4031</v>
      </c>
      <c r="B22" s="10">
        <v>45113</v>
      </c>
      <c r="C22" t="s">
        <v>4682</v>
      </c>
      <c r="D22">
        <v>1</v>
      </c>
      <c r="E22">
        <v>3</v>
      </c>
      <c r="F22">
        <v>3</v>
      </c>
      <c r="G22">
        <v>114377880</v>
      </c>
      <c r="H22">
        <v>419736</v>
      </c>
    </row>
    <row r="23" spans="1:8">
      <c r="A23" t="s">
        <v>5174</v>
      </c>
      <c r="B23" s="10">
        <v>45113</v>
      </c>
      <c r="C23" t="s">
        <v>4679</v>
      </c>
      <c r="D23">
        <v>5</v>
      </c>
      <c r="E23">
        <v>4</v>
      </c>
      <c r="F23">
        <v>5</v>
      </c>
      <c r="G23">
        <v>11721</v>
      </c>
      <c r="H23">
        <v>419739</v>
      </c>
    </row>
    <row r="24" spans="1:8">
      <c r="A24" t="s">
        <v>4032</v>
      </c>
      <c r="B24" s="10">
        <v>45113</v>
      </c>
      <c r="C24" t="s">
        <v>4680</v>
      </c>
      <c r="D24">
        <v>5</v>
      </c>
      <c r="E24">
        <v>2</v>
      </c>
      <c r="F24">
        <v>5</v>
      </c>
      <c r="G24">
        <v>136293685</v>
      </c>
      <c r="H24">
        <v>419745</v>
      </c>
    </row>
    <row r="25" spans="1:8">
      <c r="A25" t="s">
        <v>5175</v>
      </c>
      <c r="B25" s="10">
        <v>45113</v>
      </c>
      <c r="C25" t="s">
        <v>4681</v>
      </c>
      <c r="D25">
        <v>1</v>
      </c>
      <c r="E25">
        <v>3</v>
      </c>
      <c r="F25">
        <v>3</v>
      </c>
      <c r="G25">
        <v>20000695</v>
      </c>
      <c r="H25">
        <v>419746</v>
      </c>
    </row>
    <row r="26" spans="1:8">
      <c r="A26" t="s">
        <v>4033</v>
      </c>
      <c r="B26" s="10">
        <v>45113</v>
      </c>
      <c r="C26" t="s">
        <v>4679</v>
      </c>
      <c r="D26">
        <v>4</v>
      </c>
      <c r="E26">
        <v>4</v>
      </c>
      <c r="F26">
        <v>5</v>
      </c>
      <c r="G26">
        <v>20000763</v>
      </c>
      <c r="H26">
        <v>419748</v>
      </c>
    </row>
    <row r="27" spans="1:8">
      <c r="A27" t="s">
        <v>4034</v>
      </c>
      <c r="B27" s="10">
        <v>45113</v>
      </c>
      <c r="C27" t="s">
        <v>4679</v>
      </c>
      <c r="D27">
        <v>4</v>
      </c>
      <c r="E27">
        <v>4</v>
      </c>
      <c r="F27">
        <v>5</v>
      </c>
      <c r="G27">
        <v>200465920</v>
      </c>
      <c r="H27">
        <v>419752</v>
      </c>
    </row>
    <row r="28" spans="1:8">
      <c r="A28" t="s">
        <v>4035</v>
      </c>
      <c r="B28" s="10">
        <v>45113</v>
      </c>
      <c r="C28" t="s">
        <v>4679</v>
      </c>
      <c r="D28">
        <v>1</v>
      </c>
      <c r="E28">
        <v>2</v>
      </c>
      <c r="F28">
        <v>4</v>
      </c>
      <c r="G28">
        <v>200802953</v>
      </c>
      <c r="H28">
        <v>419754</v>
      </c>
    </row>
    <row r="29" spans="1:8">
      <c r="A29" t="s">
        <v>5176</v>
      </c>
      <c r="B29" s="10">
        <v>45113</v>
      </c>
      <c r="C29" t="s">
        <v>4680</v>
      </c>
      <c r="D29">
        <v>1</v>
      </c>
      <c r="E29">
        <v>3</v>
      </c>
      <c r="F29">
        <v>2</v>
      </c>
      <c r="G29">
        <v>40000350</v>
      </c>
      <c r="H29">
        <v>419758</v>
      </c>
    </row>
    <row r="30" spans="1:8">
      <c r="A30" t="s">
        <v>4036</v>
      </c>
      <c r="B30" s="10">
        <v>45113</v>
      </c>
      <c r="C30" t="s">
        <v>4680</v>
      </c>
      <c r="D30">
        <v>2</v>
      </c>
      <c r="E30">
        <v>3</v>
      </c>
      <c r="F30">
        <v>5</v>
      </c>
      <c r="G30">
        <v>40000392</v>
      </c>
      <c r="H30">
        <v>419762</v>
      </c>
    </row>
    <row r="31" spans="1:8">
      <c r="A31" t="s">
        <v>4037</v>
      </c>
      <c r="B31" s="10">
        <v>45113</v>
      </c>
      <c r="C31" t="s">
        <v>4679</v>
      </c>
      <c r="D31">
        <v>1</v>
      </c>
      <c r="E31">
        <v>1</v>
      </c>
      <c r="F31">
        <v>1</v>
      </c>
      <c r="G31">
        <v>40000395</v>
      </c>
      <c r="H31">
        <v>419764</v>
      </c>
    </row>
    <row r="32" spans="1:8">
      <c r="A32" t="s">
        <v>4038</v>
      </c>
      <c r="B32" s="10">
        <v>45113</v>
      </c>
      <c r="C32" t="s">
        <v>4679</v>
      </c>
      <c r="D32">
        <v>4</v>
      </c>
      <c r="E32">
        <v>4</v>
      </c>
      <c r="F32">
        <v>3</v>
      </c>
      <c r="G32">
        <v>40000396</v>
      </c>
      <c r="H32">
        <v>419765</v>
      </c>
    </row>
    <row r="33" spans="1:8">
      <c r="A33" t="s">
        <v>5177</v>
      </c>
      <c r="B33" s="10">
        <v>45113</v>
      </c>
      <c r="C33" t="s">
        <v>4679</v>
      </c>
      <c r="D33">
        <v>3</v>
      </c>
      <c r="E33">
        <v>4</v>
      </c>
      <c r="F33">
        <v>4</v>
      </c>
      <c r="G33">
        <v>40000401</v>
      </c>
      <c r="H33">
        <v>419768</v>
      </c>
    </row>
    <row r="34" spans="1:8">
      <c r="A34" t="s">
        <v>4039</v>
      </c>
      <c r="B34" s="10">
        <v>45113</v>
      </c>
      <c r="C34" t="s">
        <v>4679</v>
      </c>
      <c r="D34">
        <v>5</v>
      </c>
      <c r="E34">
        <v>4</v>
      </c>
      <c r="F34">
        <v>5</v>
      </c>
      <c r="G34">
        <v>72000139</v>
      </c>
      <c r="H34">
        <v>419775</v>
      </c>
    </row>
    <row r="35" spans="1:8">
      <c r="A35" t="s">
        <v>4040</v>
      </c>
      <c r="B35" s="10">
        <v>45116</v>
      </c>
      <c r="C35" t="s">
        <v>4679</v>
      </c>
      <c r="D35">
        <v>5</v>
      </c>
      <c r="E35">
        <v>4</v>
      </c>
      <c r="F35">
        <v>5</v>
      </c>
      <c r="G35">
        <v>11583</v>
      </c>
      <c r="H35">
        <v>420105</v>
      </c>
    </row>
    <row r="36" spans="1:8">
      <c r="A36" t="s">
        <v>4041</v>
      </c>
      <c r="B36" s="10">
        <v>45116</v>
      </c>
      <c r="C36" t="s">
        <v>4679</v>
      </c>
      <c r="D36">
        <v>1</v>
      </c>
      <c r="E36">
        <v>1</v>
      </c>
      <c r="F36">
        <v>1</v>
      </c>
      <c r="G36">
        <v>104590112</v>
      </c>
      <c r="H36">
        <v>420108</v>
      </c>
    </row>
    <row r="37" spans="1:8">
      <c r="A37" t="s">
        <v>4042</v>
      </c>
      <c r="B37" s="10">
        <v>45116</v>
      </c>
      <c r="C37" t="s">
        <v>4683</v>
      </c>
      <c r="D37">
        <v>4</v>
      </c>
      <c r="E37">
        <v>4</v>
      </c>
      <c r="F37">
        <v>4</v>
      </c>
      <c r="G37">
        <v>11180270</v>
      </c>
      <c r="H37">
        <v>420109</v>
      </c>
    </row>
    <row r="38" spans="1:8">
      <c r="A38" t="s">
        <v>4043</v>
      </c>
      <c r="B38" s="10">
        <v>45116</v>
      </c>
      <c r="C38" t="s">
        <v>4684</v>
      </c>
      <c r="D38">
        <v>5</v>
      </c>
      <c r="E38">
        <v>1</v>
      </c>
      <c r="F38">
        <v>5</v>
      </c>
      <c r="G38">
        <v>11190071</v>
      </c>
      <c r="H38">
        <v>420110</v>
      </c>
    </row>
    <row r="39" spans="1:8">
      <c r="A39" t="s">
        <v>4044</v>
      </c>
      <c r="B39" s="10">
        <v>45116</v>
      </c>
      <c r="C39" t="s">
        <v>4685</v>
      </c>
      <c r="D39">
        <v>5</v>
      </c>
      <c r="E39">
        <v>4</v>
      </c>
      <c r="F39">
        <v>5</v>
      </c>
      <c r="G39">
        <v>11270654</v>
      </c>
      <c r="H39">
        <v>420111</v>
      </c>
    </row>
    <row r="40" spans="1:8">
      <c r="A40" t="s">
        <v>4045</v>
      </c>
      <c r="B40" s="10">
        <v>45114</v>
      </c>
      <c r="C40" t="s">
        <v>4679</v>
      </c>
      <c r="D40">
        <v>5</v>
      </c>
      <c r="E40">
        <v>4</v>
      </c>
      <c r="F40">
        <v>5</v>
      </c>
      <c r="G40">
        <v>11515</v>
      </c>
      <c r="H40">
        <v>419778</v>
      </c>
    </row>
    <row r="41" spans="1:8">
      <c r="A41" t="s">
        <v>5178</v>
      </c>
      <c r="B41" s="10">
        <v>45114</v>
      </c>
      <c r="C41" t="s">
        <v>4679</v>
      </c>
      <c r="D41">
        <v>3</v>
      </c>
      <c r="E41">
        <v>2</v>
      </c>
      <c r="F41">
        <v>4</v>
      </c>
      <c r="G41">
        <v>11712</v>
      </c>
      <c r="H41">
        <v>419780</v>
      </c>
    </row>
    <row r="42" spans="1:8">
      <c r="A42" t="s">
        <v>5639</v>
      </c>
      <c r="B42" s="10">
        <v>45114</v>
      </c>
      <c r="C42" t="s">
        <v>4679</v>
      </c>
      <c r="D42">
        <v>4</v>
      </c>
      <c r="E42">
        <v>4</v>
      </c>
      <c r="F42">
        <v>5</v>
      </c>
      <c r="G42">
        <v>11712</v>
      </c>
      <c r="H42">
        <v>419781</v>
      </c>
    </row>
    <row r="43" spans="1:8">
      <c r="A43" t="s">
        <v>4046</v>
      </c>
      <c r="B43" s="10">
        <v>45114</v>
      </c>
      <c r="C43" t="s">
        <v>4679</v>
      </c>
      <c r="D43">
        <v>1</v>
      </c>
      <c r="E43">
        <v>2</v>
      </c>
      <c r="F43">
        <v>3</v>
      </c>
      <c r="G43">
        <v>11717</v>
      </c>
      <c r="H43">
        <v>419782</v>
      </c>
    </row>
    <row r="44" spans="1:8">
      <c r="A44" t="s">
        <v>4047</v>
      </c>
      <c r="B44" s="10">
        <v>45114</v>
      </c>
      <c r="C44" t="s">
        <v>4679</v>
      </c>
      <c r="D44">
        <v>1</v>
      </c>
      <c r="E44">
        <v>2</v>
      </c>
      <c r="F44">
        <v>1</v>
      </c>
      <c r="G44">
        <v>11717</v>
      </c>
      <c r="H44">
        <v>419783</v>
      </c>
    </row>
    <row r="45" spans="1:8">
      <c r="A45" t="s">
        <v>4048</v>
      </c>
      <c r="B45" s="10">
        <v>45114</v>
      </c>
      <c r="C45" t="s">
        <v>4679</v>
      </c>
      <c r="D45">
        <v>1</v>
      </c>
      <c r="E45">
        <v>5</v>
      </c>
      <c r="F45">
        <v>5</v>
      </c>
      <c r="G45">
        <v>11721</v>
      </c>
      <c r="H45">
        <v>419784</v>
      </c>
    </row>
    <row r="46" spans="1:8">
      <c r="A46" t="s">
        <v>4049</v>
      </c>
      <c r="B46" s="10">
        <v>45114</v>
      </c>
      <c r="C46" t="s">
        <v>4679</v>
      </c>
      <c r="D46">
        <v>5</v>
      </c>
      <c r="E46">
        <v>5</v>
      </c>
      <c r="F46">
        <v>4</v>
      </c>
      <c r="G46">
        <v>11721</v>
      </c>
      <c r="H46">
        <v>419785</v>
      </c>
    </row>
    <row r="47" spans="1:8">
      <c r="A47" t="s">
        <v>4050</v>
      </c>
      <c r="B47" s="10">
        <v>45114</v>
      </c>
      <c r="C47" t="s">
        <v>4679</v>
      </c>
      <c r="D47">
        <v>1</v>
      </c>
      <c r="E47">
        <v>2</v>
      </c>
      <c r="F47">
        <v>3</v>
      </c>
      <c r="G47">
        <v>104590112</v>
      </c>
      <c r="H47">
        <v>419787</v>
      </c>
    </row>
    <row r="48" spans="1:8">
      <c r="A48" t="s">
        <v>4051</v>
      </c>
      <c r="B48" s="10">
        <v>45114</v>
      </c>
      <c r="C48" t="s">
        <v>4679</v>
      </c>
      <c r="D48">
        <v>5</v>
      </c>
      <c r="E48">
        <v>5</v>
      </c>
      <c r="F48">
        <v>4</v>
      </c>
      <c r="G48">
        <v>104590112</v>
      </c>
      <c r="H48">
        <v>419788</v>
      </c>
    </row>
    <row r="49" spans="1:8">
      <c r="A49" t="s">
        <v>4052</v>
      </c>
      <c r="B49" s="10">
        <v>45114</v>
      </c>
      <c r="C49" t="s">
        <v>4682</v>
      </c>
      <c r="D49">
        <v>4</v>
      </c>
      <c r="E49">
        <v>4</v>
      </c>
      <c r="F49">
        <v>5</v>
      </c>
      <c r="G49">
        <v>114377880</v>
      </c>
      <c r="H49">
        <v>419789</v>
      </c>
    </row>
    <row r="50" spans="1:8">
      <c r="A50" t="s">
        <v>4053</v>
      </c>
      <c r="B50" s="10">
        <v>45114</v>
      </c>
      <c r="C50" t="s">
        <v>4680</v>
      </c>
      <c r="D50">
        <v>1</v>
      </c>
      <c r="E50">
        <v>5</v>
      </c>
      <c r="F50">
        <v>2</v>
      </c>
      <c r="G50">
        <v>126954395</v>
      </c>
      <c r="H50">
        <v>419793</v>
      </c>
    </row>
    <row r="51" spans="1:8">
      <c r="A51" t="s">
        <v>4054</v>
      </c>
      <c r="B51" s="10">
        <v>45114</v>
      </c>
      <c r="C51" t="s">
        <v>4680</v>
      </c>
      <c r="D51">
        <v>1</v>
      </c>
      <c r="E51">
        <v>4</v>
      </c>
      <c r="F51">
        <v>1</v>
      </c>
      <c r="G51">
        <v>129293916</v>
      </c>
      <c r="H51">
        <v>419794</v>
      </c>
    </row>
    <row r="52" spans="1:8">
      <c r="A52" t="s">
        <v>4055</v>
      </c>
      <c r="B52" s="10">
        <v>45114</v>
      </c>
      <c r="C52" t="s">
        <v>4679</v>
      </c>
      <c r="D52">
        <v>3</v>
      </c>
      <c r="E52">
        <v>3</v>
      </c>
      <c r="F52">
        <v>3</v>
      </c>
      <c r="G52">
        <v>130042856</v>
      </c>
      <c r="H52">
        <v>419797</v>
      </c>
    </row>
    <row r="53" spans="1:8">
      <c r="A53" t="s">
        <v>4056</v>
      </c>
      <c r="B53" s="10">
        <v>45114</v>
      </c>
      <c r="C53" t="s">
        <v>4686</v>
      </c>
      <c r="D53">
        <v>2</v>
      </c>
      <c r="E53">
        <v>2</v>
      </c>
      <c r="F53">
        <v>3</v>
      </c>
      <c r="G53">
        <v>130692379</v>
      </c>
      <c r="H53">
        <v>419798</v>
      </c>
    </row>
    <row r="54" spans="1:8">
      <c r="A54" t="s">
        <v>5179</v>
      </c>
      <c r="B54" s="10">
        <v>45114</v>
      </c>
      <c r="C54" t="s">
        <v>4679</v>
      </c>
      <c r="D54">
        <v>4</v>
      </c>
      <c r="E54">
        <v>4</v>
      </c>
      <c r="F54">
        <v>3</v>
      </c>
      <c r="G54">
        <v>133171769</v>
      </c>
      <c r="H54">
        <v>419800</v>
      </c>
    </row>
    <row r="55" spans="1:8">
      <c r="A55" t="s">
        <v>4057</v>
      </c>
      <c r="B55" s="10">
        <v>45114</v>
      </c>
      <c r="C55" t="s">
        <v>4679</v>
      </c>
      <c r="D55">
        <v>4</v>
      </c>
      <c r="E55">
        <v>5</v>
      </c>
      <c r="F55">
        <v>5</v>
      </c>
      <c r="G55">
        <v>133171769</v>
      </c>
      <c r="H55">
        <v>419802</v>
      </c>
    </row>
    <row r="56" spans="1:8">
      <c r="A56" t="s">
        <v>4058</v>
      </c>
      <c r="B56" s="10">
        <v>45114</v>
      </c>
      <c r="C56" t="s">
        <v>4679</v>
      </c>
      <c r="D56">
        <v>2</v>
      </c>
      <c r="E56">
        <v>3</v>
      </c>
      <c r="F56">
        <v>4</v>
      </c>
      <c r="G56">
        <v>138853098</v>
      </c>
      <c r="H56">
        <v>419806</v>
      </c>
    </row>
    <row r="57" spans="1:8">
      <c r="A57" t="s">
        <v>4059</v>
      </c>
      <c r="B57" s="10">
        <v>45114</v>
      </c>
      <c r="C57" t="s">
        <v>4679</v>
      </c>
      <c r="D57">
        <v>4</v>
      </c>
      <c r="E57">
        <v>3</v>
      </c>
      <c r="F57">
        <v>4</v>
      </c>
      <c r="G57">
        <v>20000849</v>
      </c>
      <c r="H57">
        <v>419814</v>
      </c>
    </row>
    <row r="58" spans="1:8">
      <c r="A58" t="s">
        <v>4060</v>
      </c>
      <c r="B58" s="10">
        <v>45114</v>
      </c>
      <c r="C58" t="s">
        <v>4679</v>
      </c>
      <c r="D58">
        <v>5</v>
      </c>
      <c r="E58">
        <v>4</v>
      </c>
      <c r="F58">
        <v>5</v>
      </c>
      <c r="G58">
        <v>20000852</v>
      </c>
      <c r="H58">
        <v>419816</v>
      </c>
    </row>
    <row r="59" spans="1:8">
      <c r="A59" t="s">
        <v>5180</v>
      </c>
      <c r="B59" s="10">
        <v>45114</v>
      </c>
      <c r="C59" t="s">
        <v>4679</v>
      </c>
      <c r="D59">
        <v>2</v>
      </c>
      <c r="E59">
        <v>3</v>
      </c>
      <c r="F59">
        <v>4</v>
      </c>
      <c r="G59">
        <v>20000852</v>
      </c>
      <c r="H59">
        <v>419817</v>
      </c>
    </row>
    <row r="60" spans="1:8">
      <c r="A60" t="s">
        <v>4061</v>
      </c>
      <c r="B60" s="10">
        <v>45114</v>
      </c>
      <c r="C60" t="s">
        <v>4680</v>
      </c>
      <c r="D60">
        <v>1</v>
      </c>
      <c r="E60">
        <v>2</v>
      </c>
      <c r="F60">
        <v>1</v>
      </c>
      <c r="G60">
        <v>200033657</v>
      </c>
      <c r="H60">
        <v>419818</v>
      </c>
    </row>
    <row r="61" spans="1:8">
      <c r="A61" t="s">
        <v>5181</v>
      </c>
      <c r="B61" s="10">
        <v>45114</v>
      </c>
      <c r="C61" t="s">
        <v>4680</v>
      </c>
      <c r="D61">
        <v>1</v>
      </c>
      <c r="E61">
        <v>1</v>
      </c>
      <c r="F61">
        <v>1</v>
      </c>
      <c r="G61">
        <v>200059678</v>
      </c>
      <c r="H61">
        <v>419820</v>
      </c>
    </row>
    <row r="62" spans="1:8">
      <c r="A62" t="s">
        <v>4062</v>
      </c>
      <c r="B62" s="10">
        <v>45114</v>
      </c>
      <c r="C62" t="s">
        <v>4682</v>
      </c>
      <c r="D62">
        <v>2</v>
      </c>
      <c r="E62">
        <v>3</v>
      </c>
      <c r="F62">
        <v>3</v>
      </c>
      <c r="G62">
        <v>200268175</v>
      </c>
      <c r="H62">
        <v>419821</v>
      </c>
    </row>
    <row r="63" spans="1:8">
      <c r="A63" t="s">
        <v>4063</v>
      </c>
      <c r="B63" s="10">
        <v>45114</v>
      </c>
      <c r="C63" t="s">
        <v>4679</v>
      </c>
      <c r="D63">
        <v>1</v>
      </c>
      <c r="E63">
        <v>3</v>
      </c>
      <c r="F63">
        <v>1</v>
      </c>
      <c r="G63">
        <v>200673140</v>
      </c>
      <c r="H63">
        <v>419823</v>
      </c>
    </row>
    <row r="64" spans="1:8">
      <c r="A64" t="s">
        <v>4064</v>
      </c>
      <c r="B64" s="10">
        <v>45114</v>
      </c>
      <c r="C64" t="s">
        <v>4679</v>
      </c>
      <c r="D64">
        <v>1</v>
      </c>
      <c r="E64">
        <v>4</v>
      </c>
      <c r="F64">
        <v>2</v>
      </c>
      <c r="G64">
        <v>200826917</v>
      </c>
      <c r="H64">
        <v>419827</v>
      </c>
    </row>
    <row r="65" spans="1:8">
      <c r="A65" t="s">
        <v>4065</v>
      </c>
      <c r="B65" s="10">
        <v>45114</v>
      </c>
      <c r="C65" t="s">
        <v>4679</v>
      </c>
      <c r="D65">
        <v>2</v>
      </c>
      <c r="E65">
        <v>3</v>
      </c>
      <c r="F65">
        <v>4</v>
      </c>
      <c r="G65">
        <v>200883492</v>
      </c>
      <c r="H65">
        <v>419829</v>
      </c>
    </row>
    <row r="66" spans="1:8">
      <c r="A66" t="s">
        <v>4066</v>
      </c>
      <c r="B66" s="10">
        <v>45114</v>
      </c>
      <c r="C66" t="s">
        <v>4680</v>
      </c>
      <c r="D66">
        <v>5</v>
      </c>
      <c r="E66">
        <v>4</v>
      </c>
      <c r="F66">
        <v>5</v>
      </c>
      <c r="G66">
        <v>33000197</v>
      </c>
      <c r="H66">
        <v>419831</v>
      </c>
    </row>
    <row r="67" spans="1:8">
      <c r="A67" t="s">
        <v>5182</v>
      </c>
      <c r="B67" s="10">
        <v>45114</v>
      </c>
      <c r="C67" t="s">
        <v>4680</v>
      </c>
      <c r="D67">
        <v>1</v>
      </c>
      <c r="E67">
        <v>1</v>
      </c>
      <c r="F67">
        <v>1</v>
      </c>
      <c r="G67">
        <v>33000198</v>
      </c>
      <c r="H67">
        <v>419832</v>
      </c>
    </row>
    <row r="68" spans="1:8">
      <c r="A68" t="s">
        <v>4067</v>
      </c>
      <c r="B68" s="10">
        <v>45114</v>
      </c>
      <c r="C68" t="s">
        <v>4680</v>
      </c>
      <c r="D68">
        <v>4</v>
      </c>
      <c r="E68">
        <v>5</v>
      </c>
      <c r="F68">
        <v>2</v>
      </c>
      <c r="G68">
        <v>33000209</v>
      </c>
      <c r="H68">
        <v>419833</v>
      </c>
    </row>
    <row r="69" spans="1:8">
      <c r="A69" t="s">
        <v>4068</v>
      </c>
      <c r="B69" s="10">
        <v>45114</v>
      </c>
      <c r="C69" t="s">
        <v>4679</v>
      </c>
      <c r="D69">
        <v>3</v>
      </c>
      <c r="E69">
        <v>3</v>
      </c>
      <c r="F69">
        <v>3</v>
      </c>
      <c r="G69">
        <v>40000158</v>
      </c>
      <c r="H69">
        <v>419835</v>
      </c>
    </row>
    <row r="70" spans="1:8">
      <c r="A70" t="s">
        <v>4069</v>
      </c>
      <c r="B70" s="10">
        <v>45114</v>
      </c>
      <c r="C70" t="s">
        <v>4679</v>
      </c>
      <c r="D70">
        <v>1</v>
      </c>
      <c r="E70">
        <v>3</v>
      </c>
      <c r="F70">
        <v>1</v>
      </c>
      <c r="G70">
        <v>40000210</v>
      </c>
      <c r="H70">
        <v>419836</v>
      </c>
    </row>
    <row r="71" spans="1:8">
      <c r="A71" t="s">
        <v>4070</v>
      </c>
      <c r="B71" s="10">
        <v>45114</v>
      </c>
      <c r="C71" t="s">
        <v>4680</v>
      </c>
      <c r="D71">
        <v>5</v>
      </c>
      <c r="E71">
        <v>3</v>
      </c>
      <c r="F71">
        <v>4</v>
      </c>
      <c r="G71">
        <v>40000264</v>
      </c>
      <c r="H71">
        <v>419838</v>
      </c>
    </row>
    <row r="72" spans="1:8">
      <c r="A72" t="s">
        <v>5183</v>
      </c>
      <c r="B72" s="10">
        <v>45114</v>
      </c>
      <c r="C72" t="s">
        <v>4680</v>
      </c>
      <c r="D72">
        <v>1</v>
      </c>
      <c r="E72">
        <v>1</v>
      </c>
      <c r="F72">
        <v>2</v>
      </c>
      <c r="G72">
        <v>40000346</v>
      </c>
      <c r="H72">
        <v>419840</v>
      </c>
    </row>
    <row r="73" spans="1:8">
      <c r="A73" t="s">
        <v>5184</v>
      </c>
      <c r="B73" s="10">
        <v>45114</v>
      </c>
      <c r="C73" t="s">
        <v>4680</v>
      </c>
      <c r="D73">
        <v>1</v>
      </c>
      <c r="E73">
        <v>3</v>
      </c>
      <c r="F73">
        <v>2</v>
      </c>
      <c r="G73">
        <v>40000388</v>
      </c>
      <c r="H73">
        <v>419845</v>
      </c>
    </row>
    <row r="74" spans="1:8">
      <c r="A74" t="s">
        <v>4071</v>
      </c>
      <c r="B74" s="10">
        <v>45114</v>
      </c>
      <c r="C74" t="s">
        <v>4679</v>
      </c>
      <c r="D74">
        <v>2</v>
      </c>
      <c r="E74">
        <v>3</v>
      </c>
      <c r="F74">
        <v>5</v>
      </c>
      <c r="G74">
        <v>40000399</v>
      </c>
      <c r="H74">
        <v>419853</v>
      </c>
    </row>
    <row r="75" spans="1:8">
      <c r="A75" t="s">
        <v>4072</v>
      </c>
      <c r="B75" s="10">
        <v>45114</v>
      </c>
      <c r="C75" t="s">
        <v>4679</v>
      </c>
      <c r="D75">
        <v>4</v>
      </c>
      <c r="E75">
        <v>4</v>
      </c>
      <c r="F75">
        <v>5</v>
      </c>
      <c r="G75">
        <v>40000401</v>
      </c>
      <c r="H75">
        <v>419857</v>
      </c>
    </row>
    <row r="76" spans="1:8">
      <c r="A76" t="s">
        <v>5185</v>
      </c>
      <c r="B76" s="10">
        <v>45114</v>
      </c>
      <c r="C76" t="s">
        <v>4680</v>
      </c>
      <c r="D76">
        <v>1</v>
      </c>
      <c r="E76">
        <v>2</v>
      </c>
      <c r="F76">
        <v>2</v>
      </c>
      <c r="G76">
        <v>61000092</v>
      </c>
      <c r="H76">
        <v>419859</v>
      </c>
    </row>
    <row r="77" spans="1:8">
      <c r="A77" t="s">
        <v>4073</v>
      </c>
      <c r="B77" s="10">
        <v>45114</v>
      </c>
      <c r="C77" t="s">
        <v>4680</v>
      </c>
      <c r="D77">
        <v>4</v>
      </c>
      <c r="E77">
        <v>5</v>
      </c>
      <c r="F77">
        <v>3</v>
      </c>
      <c r="G77">
        <v>61000092</v>
      </c>
      <c r="H77">
        <v>419860</v>
      </c>
    </row>
    <row r="78" spans="1:8">
      <c r="A78" t="s">
        <v>4074</v>
      </c>
      <c r="B78" s="10">
        <v>45114</v>
      </c>
      <c r="C78" t="s">
        <v>4679</v>
      </c>
      <c r="D78">
        <v>1</v>
      </c>
      <c r="E78">
        <v>4</v>
      </c>
      <c r="F78">
        <v>3</v>
      </c>
      <c r="G78">
        <v>61000115</v>
      </c>
      <c r="H78">
        <v>419864</v>
      </c>
    </row>
    <row r="79" spans="1:8">
      <c r="A79" t="s">
        <v>4075</v>
      </c>
      <c r="B79" s="10">
        <v>45114</v>
      </c>
      <c r="C79" t="s">
        <v>4679</v>
      </c>
      <c r="D79">
        <v>3</v>
      </c>
      <c r="E79">
        <v>3</v>
      </c>
      <c r="F79">
        <v>4</v>
      </c>
      <c r="G79">
        <v>61000122</v>
      </c>
      <c r="H79">
        <v>419866</v>
      </c>
    </row>
    <row r="80" spans="1:8">
      <c r="A80" t="s">
        <v>4076</v>
      </c>
      <c r="B80" s="10">
        <v>45114</v>
      </c>
      <c r="C80" t="s">
        <v>4679</v>
      </c>
      <c r="D80">
        <v>5</v>
      </c>
      <c r="E80">
        <v>4</v>
      </c>
      <c r="F80">
        <v>4</v>
      </c>
      <c r="G80">
        <v>71000093</v>
      </c>
      <c r="H80">
        <v>419867</v>
      </c>
    </row>
    <row r="81" spans="1:8">
      <c r="A81" t="s">
        <v>5640</v>
      </c>
      <c r="B81" s="10">
        <v>45114</v>
      </c>
      <c r="C81" t="s">
        <v>4679</v>
      </c>
      <c r="D81">
        <v>5</v>
      </c>
      <c r="E81">
        <v>4</v>
      </c>
      <c r="F81">
        <v>5</v>
      </c>
      <c r="G81">
        <v>72000000</v>
      </c>
      <c r="H81">
        <v>419870</v>
      </c>
    </row>
    <row r="82" spans="1:8">
      <c r="A82" t="s">
        <v>4077</v>
      </c>
      <c r="B82" s="10">
        <v>45114</v>
      </c>
      <c r="C82" t="s">
        <v>4679</v>
      </c>
      <c r="D82">
        <v>2</v>
      </c>
      <c r="E82">
        <v>3</v>
      </c>
      <c r="F82">
        <v>3</v>
      </c>
      <c r="G82">
        <v>72000010</v>
      </c>
      <c r="H82">
        <v>419871</v>
      </c>
    </row>
    <row r="83" spans="1:8">
      <c r="A83" t="s">
        <v>4078</v>
      </c>
      <c r="B83" s="10">
        <v>45114</v>
      </c>
      <c r="C83" t="s">
        <v>4679</v>
      </c>
      <c r="D83">
        <v>4</v>
      </c>
      <c r="E83">
        <v>4</v>
      </c>
      <c r="F83">
        <v>4</v>
      </c>
      <c r="G83">
        <v>72000033</v>
      </c>
      <c r="H83">
        <v>419875</v>
      </c>
    </row>
    <row r="84" spans="1:8">
      <c r="A84" t="s">
        <v>4079</v>
      </c>
      <c r="B84" s="10">
        <v>45114</v>
      </c>
      <c r="C84" t="s">
        <v>4681</v>
      </c>
      <c r="D84">
        <v>5</v>
      </c>
      <c r="E84">
        <v>4</v>
      </c>
      <c r="F84">
        <v>5</v>
      </c>
      <c r="G84">
        <v>72000108</v>
      </c>
      <c r="H84">
        <v>419879</v>
      </c>
    </row>
    <row r="85" spans="1:8">
      <c r="A85" t="s">
        <v>4080</v>
      </c>
      <c r="B85" s="10">
        <v>45114</v>
      </c>
      <c r="C85" t="s">
        <v>4681</v>
      </c>
      <c r="D85">
        <v>2</v>
      </c>
      <c r="E85">
        <v>5</v>
      </c>
      <c r="F85">
        <v>4</v>
      </c>
      <c r="G85">
        <v>72000108</v>
      </c>
      <c r="H85">
        <v>419880</v>
      </c>
    </row>
    <row r="86" spans="1:8">
      <c r="A86" t="s">
        <v>5186</v>
      </c>
      <c r="B86" s="10">
        <v>45114</v>
      </c>
      <c r="C86" t="s">
        <v>4680</v>
      </c>
      <c r="D86">
        <v>1</v>
      </c>
      <c r="E86">
        <v>4</v>
      </c>
      <c r="F86">
        <v>2</v>
      </c>
      <c r="G86">
        <v>72000180</v>
      </c>
      <c r="H86">
        <v>419885</v>
      </c>
    </row>
    <row r="87" spans="1:8">
      <c r="A87" t="s">
        <v>4081</v>
      </c>
      <c r="B87" s="10">
        <v>45114</v>
      </c>
      <c r="C87" t="s">
        <v>4680</v>
      </c>
      <c r="D87">
        <v>4</v>
      </c>
      <c r="E87">
        <v>3</v>
      </c>
      <c r="F87">
        <v>5</v>
      </c>
      <c r="G87">
        <v>72000180</v>
      </c>
      <c r="H87">
        <v>419886</v>
      </c>
    </row>
    <row r="88" spans="1:8">
      <c r="A88" t="s">
        <v>5187</v>
      </c>
      <c r="B88" s="10">
        <v>45114</v>
      </c>
      <c r="C88" t="s">
        <v>4680</v>
      </c>
      <c r="D88">
        <v>1</v>
      </c>
      <c r="E88">
        <v>1</v>
      </c>
      <c r="F88">
        <v>1</v>
      </c>
      <c r="G88">
        <v>72000180</v>
      </c>
      <c r="H88">
        <v>419887</v>
      </c>
    </row>
    <row r="89" spans="1:8">
      <c r="A89" t="s">
        <v>4082</v>
      </c>
      <c r="B89" s="10">
        <v>45114</v>
      </c>
      <c r="C89" t="s">
        <v>4680</v>
      </c>
      <c r="D89">
        <v>4</v>
      </c>
      <c r="E89">
        <v>3</v>
      </c>
      <c r="F89">
        <v>4</v>
      </c>
      <c r="G89">
        <v>72000180</v>
      </c>
      <c r="H89">
        <v>419888</v>
      </c>
    </row>
    <row r="90" spans="1:8">
      <c r="A90" t="s">
        <v>4083</v>
      </c>
      <c r="B90" s="10">
        <v>45114</v>
      </c>
      <c r="C90" t="s">
        <v>4680</v>
      </c>
      <c r="D90">
        <v>1</v>
      </c>
      <c r="E90">
        <v>1</v>
      </c>
      <c r="F90">
        <v>1</v>
      </c>
      <c r="G90">
        <v>72000180</v>
      </c>
      <c r="H90">
        <v>419889</v>
      </c>
    </row>
    <row r="91" spans="1:8">
      <c r="A91" t="s">
        <v>4084</v>
      </c>
      <c r="B91" s="10">
        <v>45114</v>
      </c>
      <c r="C91" t="s">
        <v>4679</v>
      </c>
      <c r="D91">
        <v>3</v>
      </c>
      <c r="E91">
        <v>4</v>
      </c>
      <c r="F91">
        <v>5</v>
      </c>
      <c r="G91">
        <v>99999972</v>
      </c>
      <c r="H91">
        <v>419891</v>
      </c>
    </row>
    <row r="92" spans="1:8">
      <c r="A92" t="s">
        <v>4085</v>
      </c>
      <c r="B92" s="10">
        <v>45114</v>
      </c>
      <c r="C92" t="s">
        <v>4679</v>
      </c>
      <c r="D92">
        <v>4</v>
      </c>
      <c r="E92">
        <v>4</v>
      </c>
      <c r="F92">
        <v>5</v>
      </c>
      <c r="G92">
        <v>99999972</v>
      </c>
      <c r="H92">
        <v>419892</v>
      </c>
    </row>
    <row r="93" spans="1:8">
      <c r="A93" t="s">
        <v>4086</v>
      </c>
      <c r="B93" s="10">
        <v>45114</v>
      </c>
      <c r="C93" t="s">
        <v>4686</v>
      </c>
      <c r="D93">
        <v>4</v>
      </c>
      <c r="E93">
        <v>5</v>
      </c>
      <c r="F93">
        <v>5</v>
      </c>
      <c r="G93">
        <v>101286581</v>
      </c>
      <c r="H93">
        <v>419897</v>
      </c>
    </row>
    <row r="94" spans="1:8">
      <c r="A94" t="s">
        <v>5188</v>
      </c>
      <c r="B94" s="10">
        <v>45114</v>
      </c>
      <c r="C94" t="s">
        <v>4680</v>
      </c>
      <c r="D94">
        <v>2</v>
      </c>
      <c r="E94">
        <v>3</v>
      </c>
      <c r="F94">
        <v>1</v>
      </c>
      <c r="G94">
        <v>117756403</v>
      </c>
      <c r="H94">
        <v>419898</v>
      </c>
    </row>
    <row r="95" spans="1:8">
      <c r="A95" t="s">
        <v>4087</v>
      </c>
      <c r="B95" s="10">
        <v>45114</v>
      </c>
      <c r="C95" t="s">
        <v>4680</v>
      </c>
      <c r="D95">
        <v>1</v>
      </c>
      <c r="E95">
        <v>3</v>
      </c>
      <c r="F95">
        <v>2</v>
      </c>
      <c r="G95">
        <v>117757674</v>
      </c>
      <c r="H95">
        <v>419901</v>
      </c>
    </row>
    <row r="96" spans="1:8">
      <c r="A96" t="s">
        <v>4088</v>
      </c>
      <c r="B96" s="10">
        <v>45114</v>
      </c>
      <c r="C96" t="s">
        <v>4682</v>
      </c>
      <c r="D96">
        <v>1</v>
      </c>
      <c r="E96">
        <v>3</v>
      </c>
      <c r="F96">
        <v>2</v>
      </c>
      <c r="G96">
        <v>118513878</v>
      </c>
      <c r="H96">
        <v>419905</v>
      </c>
    </row>
    <row r="97" spans="1:8">
      <c r="A97" t="s">
        <v>4089</v>
      </c>
      <c r="B97" s="10">
        <v>45114</v>
      </c>
      <c r="C97" t="s">
        <v>4687</v>
      </c>
      <c r="D97">
        <v>3</v>
      </c>
      <c r="E97">
        <v>4</v>
      </c>
      <c r="F97">
        <v>4</v>
      </c>
      <c r="G97">
        <v>118960707</v>
      </c>
      <c r="H97">
        <v>419906</v>
      </c>
    </row>
    <row r="98" spans="1:8">
      <c r="A98" t="s">
        <v>4090</v>
      </c>
      <c r="B98" s="10">
        <v>45114</v>
      </c>
      <c r="C98" t="s">
        <v>4680</v>
      </c>
      <c r="D98">
        <v>4</v>
      </c>
      <c r="E98">
        <v>3</v>
      </c>
      <c r="F98">
        <v>4</v>
      </c>
      <c r="G98">
        <v>119250454</v>
      </c>
      <c r="H98">
        <v>419907</v>
      </c>
    </row>
    <row r="99" spans="1:8">
      <c r="A99" t="s">
        <v>4091</v>
      </c>
      <c r="B99" s="10">
        <v>45114</v>
      </c>
      <c r="C99" t="s">
        <v>4686</v>
      </c>
      <c r="D99">
        <v>2</v>
      </c>
      <c r="E99">
        <v>3</v>
      </c>
      <c r="F99">
        <v>3</v>
      </c>
      <c r="G99">
        <v>131131393</v>
      </c>
      <c r="H99">
        <v>419910</v>
      </c>
    </row>
    <row r="100" spans="1:8">
      <c r="A100" t="s">
        <v>4092</v>
      </c>
      <c r="B100" s="10">
        <v>45114</v>
      </c>
      <c r="C100" t="s">
        <v>4686</v>
      </c>
      <c r="D100">
        <v>2</v>
      </c>
      <c r="E100">
        <v>3</v>
      </c>
      <c r="F100">
        <v>2</v>
      </c>
      <c r="G100">
        <v>135300259</v>
      </c>
      <c r="H100">
        <v>419917</v>
      </c>
    </row>
    <row r="101" spans="1:8">
      <c r="A101" t="s">
        <v>4093</v>
      </c>
      <c r="B101" s="10">
        <v>45114</v>
      </c>
      <c r="C101" t="s">
        <v>4680</v>
      </c>
      <c r="D101">
        <v>4</v>
      </c>
      <c r="E101">
        <v>2</v>
      </c>
      <c r="F101">
        <v>5</v>
      </c>
      <c r="G101">
        <v>135430445</v>
      </c>
      <c r="H101">
        <v>419919</v>
      </c>
    </row>
    <row r="102" spans="1:8">
      <c r="A102" t="s">
        <v>4094</v>
      </c>
      <c r="B102" s="10">
        <v>45114</v>
      </c>
      <c r="C102" t="s">
        <v>4682</v>
      </c>
      <c r="D102">
        <v>4</v>
      </c>
      <c r="E102">
        <v>5</v>
      </c>
      <c r="F102">
        <v>5</v>
      </c>
      <c r="G102">
        <v>200439349</v>
      </c>
      <c r="H102">
        <v>419922</v>
      </c>
    </row>
    <row r="103" spans="1:8">
      <c r="A103" t="s">
        <v>5189</v>
      </c>
      <c r="B103" s="10">
        <v>45114</v>
      </c>
      <c r="C103" t="s">
        <v>4682</v>
      </c>
      <c r="D103">
        <v>2</v>
      </c>
      <c r="E103">
        <v>1</v>
      </c>
      <c r="F103">
        <v>2</v>
      </c>
      <c r="G103">
        <v>200541490</v>
      </c>
      <c r="H103">
        <v>419924</v>
      </c>
    </row>
    <row r="104" spans="1:8">
      <c r="A104" t="s">
        <v>4095</v>
      </c>
      <c r="B104" s="10">
        <v>45114</v>
      </c>
      <c r="C104" t="s">
        <v>4679</v>
      </c>
      <c r="D104">
        <v>1</v>
      </c>
      <c r="E104">
        <v>3</v>
      </c>
      <c r="F104">
        <v>1</v>
      </c>
      <c r="G104">
        <v>33000157</v>
      </c>
      <c r="H104">
        <v>419932</v>
      </c>
    </row>
    <row r="105" spans="1:8">
      <c r="A105" t="s">
        <v>4096</v>
      </c>
      <c r="B105" s="10">
        <v>45115</v>
      </c>
      <c r="C105" t="s">
        <v>4679</v>
      </c>
      <c r="D105">
        <v>3</v>
      </c>
      <c r="E105">
        <v>5</v>
      </c>
      <c r="F105">
        <v>5</v>
      </c>
      <c r="G105">
        <v>11503</v>
      </c>
      <c r="H105">
        <v>419941</v>
      </c>
    </row>
    <row r="106" spans="1:8">
      <c r="A106" t="s">
        <v>4097</v>
      </c>
      <c r="B106" s="10">
        <v>45115</v>
      </c>
      <c r="C106" t="s">
        <v>4679</v>
      </c>
      <c r="D106">
        <v>4</v>
      </c>
      <c r="E106">
        <v>4</v>
      </c>
      <c r="F106">
        <v>4</v>
      </c>
      <c r="G106">
        <v>11563</v>
      </c>
      <c r="H106">
        <v>419943</v>
      </c>
    </row>
    <row r="107" spans="1:8">
      <c r="A107" t="s">
        <v>4098</v>
      </c>
      <c r="B107" s="10">
        <v>45115</v>
      </c>
      <c r="C107" t="s">
        <v>4679</v>
      </c>
      <c r="D107">
        <v>2</v>
      </c>
      <c r="E107">
        <v>2</v>
      </c>
      <c r="F107">
        <v>3</v>
      </c>
      <c r="G107">
        <v>11732</v>
      </c>
      <c r="H107">
        <v>419944</v>
      </c>
    </row>
    <row r="108" spans="1:8">
      <c r="A108" t="s">
        <v>4099</v>
      </c>
      <c r="B108" s="10">
        <v>45115</v>
      </c>
      <c r="C108" t="s">
        <v>4679</v>
      </c>
      <c r="D108">
        <v>1</v>
      </c>
      <c r="E108">
        <v>2</v>
      </c>
      <c r="F108">
        <v>2</v>
      </c>
      <c r="G108">
        <v>11737</v>
      </c>
      <c r="H108">
        <v>419947</v>
      </c>
    </row>
    <row r="109" spans="1:8">
      <c r="A109" t="s">
        <v>4100</v>
      </c>
      <c r="B109" s="10">
        <v>45115</v>
      </c>
      <c r="C109" t="s">
        <v>4679</v>
      </c>
      <c r="D109">
        <v>5</v>
      </c>
      <c r="E109">
        <v>4</v>
      </c>
      <c r="F109">
        <v>5</v>
      </c>
      <c r="G109">
        <v>11737</v>
      </c>
      <c r="H109">
        <v>419948</v>
      </c>
    </row>
    <row r="110" spans="1:8">
      <c r="A110" t="s">
        <v>4101</v>
      </c>
      <c r="B110" s="10">
        <v>45115</v>
      </c>
      <c r="C110" t="s">
        <v>4681</v>
      </c>
      <c r="D110">
        <v>4</v>
      </c>
      <c r="E110">
        <v>5</v>
      </c>
      <c r="F110">
        <v>5</v>
      </c>
      <c r="G110">
        <v>118388040</v>
      </c>
      <c r="H110">
        <v>419953</v>
      </c>
    </row>
    <row r="111" spans="1:8">
      <c r="A111" t="s">
        <v>4102</v>
      </c>
      <c r="B111" s="10">
        <v>45115</v>
      </c>
      <c r="C111" t="s">
        <v>4680</v>
      </c>
      <c r="D111">
        <v>5</v>
      </c>
      <c r="E111">
        <v>4</v>
      </c>
      <c r="F111">
        <v>5</v>
      </c>
      <c r="G111">
        <v>126954395</v>
      </c>
      <c r="H111">
        <v>419960</v>
      </c>
    </row>
    <row r="112" spans="1:8">
      <c r="A112" t="s">
        <v>4103</v>
      </c>
      <c r="B112" s="10">
        <v>45115</v>
      </c>
      <c r="C112" t="s">
        <v>4679</v>
      </c>
      <c r="D112">
        <v>4</v>
      </c>
      <c r="E112">
        <v>5</v>
      </c>
      <c r="F112">
        <v>5</v>
      </c>
      <c r="G112">
        <v>127259299</v>
      </c>
      <c r="H112">
        <v>419962</v>
      </c>
    </row>
    <row r="113" spans="1:8">
      <c r="A113" t="s">
        <v>4104</v>
      </c>
      <c r="B113" s="10">
        <v>45115</v>
      </c>
      <c r="C113" t="s">
        <v>4686</v>
      </c>
      <c r="D113">
        <v>1</v>
      </c>
      <c r="E113">
        <v>1</v>
      </c>
      <c r="F113">
        <v>2</v>
      </c>
      <c r="G113">
        <v>130914195</v>
      </c>
      <c r="H113">
        <v>419964</v>
      </c>
    </row>
    <row r="114" spans="1:8">
      <c r="A114" t="s">
        <v>4105</v>
      </c>
      <c r="B114" s="10">
        <v>45115</v>
      </c>
      <c r="C114" t="s">
        <v>4680</v>
      </c>
      <c r="D114">
        <v>2</v>
      </c>
      <c r="E114">
        <v>4</v>
      </c>
      <c r="F114">
        <v>2</v>
      </c>
      <c r="G114">
        <v>130949266</v>
      </c>
      <c r="H114">
        <v>419965</v>
      </c>
    </row>
    <row r="115" spans="1:8">
      <c r="A115" t="s">
        <v>4106</v>
      </c>
      <c r="B115" s="10">
        <v>45115</v>
      </c>
      <c r="C115" t="s">
        <v>4679</v>
      </c>
      <c r="D115">
        <v>4</v>
      </c>
      <c r="E115">
        <v>3</v>
      </c>
      <c r="F115">
        <v>5</v>
      </c>
      <c r="G115">
        <v>131104622</v>
      </c>
      <c r="H115">
        <v>419966</v>
      </c>
    </row>
    <row r="116" spans="1:8">
      <c r="A116" t="s">
        <v>4107</v>
      </c>
      <c r="B116" s="10">
        <v>45115</v>
      </c>
      <c r="C116" t="s">
        <v>4680</v>
      </c>
      <c r="D116">
        <v>3</v>
      </c>
      <c r="E116">
        <v>3</v>
      </c>
      <c r="F116">
        <v>2</v>
      </c>
      <c r="G116">
        <v>132027517</v>
      </c>
      <c r="H116">
        <v>419969</v>
      </c>
    </row>
    <row r="117" spans="1:8">
      <c r="A117" t="s">
        <v>4108</v>
      </c>
      <c r="B117" s="10">
        <v>45115</v>
      </c>
      <c r="C117" t="s">
        <v>4679</v>
      </c>
      <c r="D117">
        <v>1</v>
      </c>
      <c r="E117">
        <v>3</v>
      </c>
      <c r="F117">
        <v>1</v>
      </c>
      <c r="G117">
        <v>132071242</v>
      </c>
      <c r="H117">
        <v>419971</v>
      </c>
    </row>
    <row r="118" spans="1:8">
      <c r="A118" t="s">
        <v>4109</v>
      </c>
      <c r="B118" s="10">
        <v>45115</v>
      </c>
      <c r="C118" t="s">
        <v>4682</v>
      </c>
      <c r="D118">
        <v>3</v>
      </c>
      <c r="E118">
        <v>5</v>
      </c>
      <c r="F118">
        <v>4</v>
      </c>
      <c r="G118">
        <v>134290907</v>
      </c>
      <c r="H118">
        <v>419972</v>
      </c>
    </row>
    <row r="119" spans="1:8">
      <c r="A119" t="s">
        <v>5641</v>
      </c>
      <c r="B119" s="10">
        <v>45115</v>
      </c>
      <c r="C119" t="s">
        <v>4682</v>
      </c>
      <c r="D119">
        <v>1</v>
      </c>
      <c r="E119">
        <v>2</v>
      </c>
      <c r="F119">
        <v>3</v>
      </c>
      <c r="G119">
        <v>134290907</v>
      </c>
      <c r="H119">
        <v>419973</v>
      </c>
    </row>
    <row r="120" spans="1:8">
      <c r="A120" t="s">
        <v>5190</v>
      </c>
      <c r="B120" s="10">
        <v>45115</v>
      </c>
      <c r="C120" t="s">
        <v>4687</v>
      </c>
      <c r="D120">
        <v>1</v>
      </c>
      <c r="E120">
        <v>4</v>
      </c>
      <c r="F120">
        <v>4</v>
      </c>
      <c r="G120">
        <v>134879709</v>
      </c>
      <c r="H120">
        <v>419974</v>
      </c>
    </row>
    <row r="121" spans="1:8">
      <c r="A121" t="s">
        <v>5191</v>
      </c>
      <c r="B121" s="10">
        <v>45115</v>
      </c>
      <c r="C121" t="s">
        <v>4680</v>
      </c>
      <c r="D121">
        <v>1</v>
      </c>
      <c r="E121">
        <v>2</v>
      </c>
      <c r="F121">
        <v>1</v>
      </c>
      <c r="G121">
        <v>200633758</v>
      </c>
      <c r="H121">
        <v>419989</v>
      </c>
    </row>
    <row r="122" spans="1:8">
      <c r="A122" t="s">
        <v>4110</v>
      </c>
      <c r="B122" s="10">
        <v>45111</v>
      </c>
      <c r="C122" t="s">
        <v>4679</v>
      </c>
      <c r="D122">
        <v>3</v>
      </c>
      <c r="E122">
        <v>4</v>
      </c>
      <c r="F122">
        <v>5</v>
      </c>
      <c r="G122">
        <v>11737</v>
      </c>
      <c r="H122">
        <v>419379</v>
      </c>
    </row>
    <row r="123" spans="1:8">
      <c r="A123" t="s">
        <v>4111</v>
      </c>
      <c r="B123" s="10">
        <v>45111</v>
      </c>
      <c r="C123" t="s">
        <v>4686</v>
      </c>
      <c r="D123">
        <v>4</v>
      </c>
      <c r="E123">
        <v>4</v>
      </c>
      <c r="F123">
        <v>5</v>
      </c>
      <c r="G123">
        <v>101286581</v>
      </c>
      <c r="H123">
        <v>419381</v>
      </c>
    </row>
    <row r="124" spans="1:8">
      <c r="A124" t="s">
        <v>5642</v>
      </c>
      <c r="B124" s="10">
        <v>45111</v>
      </c>
      <c r="C124" t="s">
        <v>4682</v>
      </c>
      <c r="D124">
        <v>1</v>
      </c>
      <c r="E124">
        <v>4</v>
      </c>
      <c r="F124">
        <v>3</v>
      </c>
      <c r="G124">
        <v>104039144</v>
      </c>
      <c r="H124">
        <v>419385</v>
      </c>
    </row>
    <row r="125" spans="1:8">
      <c r="A125" t="s">
        <v>4112</v>
      </c>
      <c r="B125" s="10">
        <v>45111</v>
      </c>
      <c r="C125" t="s">
        <v>4682</v>
      </c>
      <c r="D125">
        <v>1</v>
      </c>
      <c r="E125">
        <v>1</v>
      </c>
      <c r="F125">
        <v>1</v>
      </c>
      <c r="G125">
        <v>114377880</v>
      </c>
      <c r="H125">
        <v>419388</v>
      </c>
    </row>
    <row r="126" spans="1:8">
      <c r="A126" t="s">
        <v>4113</v>
      </c>
      <c r="B126" s="10">
        <v>45111</v>
      </c>
      <c r="C126" t="s">
        <v>4679</v>
      </c>
      <c r="D126">
        <v>1</v>
      </c>
      <c r="E126">
        <v>2</v>
      </c>
      <c r="F126">
        <v>5</v>
      </c>
      <c r="G126">
        <v>116242546</v>
      </c>
      <c r="H126">
        <v>419397</v>
      </c>
    </row>
    <row r="127" spans="1:8">
      <c r="A127" t="s">
        <v>4114</v>
      </c>
      <c r="B127" s="10">
        <v>45111</v>
      </c>
      <c r="C127" t="s">
        <v>4679</v>
      </c>
      <c r="D127">
        <v>1</v>
      </c>
      <c r="E127">
        <v>1</v>
      </c>
      <c r="F127">
        <v>2</v>
      </c>
      <c r="G127">
        <v>116242546</v>
      </c>
      <c r="H127">
        <v>419398</v>
      </c>
    </row>
    <row r="128" spans="1:8">
      <c r="A128" t="s">
        <v>5192</v>
      </c>
      <c r="B128" s="10">
        <v>45111</v>
      </c>
      <c r="C128" t="s">
        <v>4679</v>
      </c>
      <c r="D128">
        <v>1</v>
      </c>
      <c r="E128">
        <v>2</v>
      </c>
      <c r="F128">
        <v>1</v>
      </c>
      <c r="G128">
        <v>117232538</v>
      </c>
      <c r="H128">
        <v>419400</v>
      </c>
    </row>
    <row r="129" spans="1:8">
      <c r="A129" t="s">
        <v>4115</v>
      </c>
      <c r="B129" s="10">
        <v>45111</v>
      </c>
      <c r="C129" t="s">
        <v>4680</v>
      </c>
      <c r="D129">
        <v>4</v>
      </c>
      <c r="E129">
        <v>4</v>
      </c>
      <c r="F129">
        <v>4</v>
      </c>
      <c r="G129">
        <v>117757674</v>
      </c>
      <c r="H129">
        <v>419405</v>
      </c>
    </row>
    <row r="130" spans="1:8">
      <c r="A130" t="s">
        <v>4116</v>
      </c>
      <c r="B130" s="10">
        <v>45111</v>
      </c>
      <c r="C130" t="s">
        <v>4680</v>
      </c>
      <c r="D130">
        <v>4</v>
      </c>
      <c r="E130">
        <v>5</v>
      </c>
      <c r="F130">
        <v>4</v>
      </c>
      <c r="G130">
        <v>117808816</v>
      </c>
      <c r="H130">
        <v>419407</v>
      </c>
    </row>
    <row r="131" spans="1:8">
      <c r="A131" t="s">
        <v>4117</v>
      </c>
      <c r="B131" s="10">
        <v>45111</v>
      </c>
      <c r="C131" t="s">
        <v>4682</v>
      </c>
      <c r="D131">
        <v>1</v>
      </c>
      <c r="E131">
        <v>1</v>
      </c>
      <c r="F131">
        <v>1</v>
      </c>
      <c r="G131">
        <v>118143809</v>
      </c>
      <c r="H131">
        <v>419408</v>
      </c>
    </row>
    <row r="132" spans="1:8">
      <c r="A132" t="s">
        <v>5193</v>
      </c>
      <c r="B132" s="10">
        <v>45111</v>
      </c>
      <c r="C132" t="s">
        <v>4680</v>
      </c>
      <c r="D132">
        <v>1</v>
      </c>
      <c r="E132">
        <v>1</v>
      </c>
      <c r="F132">
        <v>2</v>
      </c>
      <c r="G132">
        <v>126954395</v>
      </c>
      <c r="H132">
        <v>419409</v>
      </c>
    </row>
    <row r="133" spans="1:8">
      <c r="A133" t="s">
        <v>4118</v>
      </c>
      <c r="B133" s="10">
        <v>45111</v>
      </c>
      <c r="C133" t="s">
        <v>4679</v>
      </c>
      <c r="D133">
        <v>3</v>
      </c>
      <c r="E133">
        <v>3</v>
      </c>
      <c r="F133">
        <v>5</v>
      </c>
      <c r="G133">
        <v>127088466</v>
      </c>
      <c r="H133">
        <v>419410</v>
      </c>
    </row>
    <row r="134" spans="1:8">
      <c r="A134" t="s">
        <v>4119</v>
      </c>
      <c r="B134" s="10">
        <v>45111</v>
      </c>
      <c r="C134" t="s">
        <v>4679</v>
      </c>
      <c r="D134">
        <v>1</v>
      </c>
      <c r="E134">
        <v>3</v>
      </c>
      <c r="F134">
        <v>3</v>
      </c>
      <c r="G134">
        <v>127259299</v>
      </c>
      <c r="H134">
        <v>419411</v>
      </c>
    </row>
    <row r="135" spans="1:8">
      <c r="A135" t="s">
        <v>5194</v>
      </c>
      <c r="B135" s="10">
        <v>45111</v>
      </c>
      <c r="C135" t="s">
        <v>4680</v>
      </c>
      <c r="D135">
        <v>2</v>
      </c>
      <c r="E135">
        <v>1</v>
      </c>
      <c r="F135">
        <v>1</v>
      </c>
      <c r="G135">
        <v>129293916</v>
      </c>
      <c r="H135">
        <v>419413</v>
      </c>
    </row>
    <row r="136" spans="1:8">
      <c r="A136" t="s">
        <v>4120</v>
      </c>
      <c r="B136" s="10">
        <v>45111</v>
      </c>
      <c r="C136" t="s">
        <v>4679</v>
      </c>
      <c r="D136">
        <v>4</v>
      </c>
      <c r="E136">
        <v>3</v>
      </c>
      <c r="F136">
        <v>4</v>
      </c>
      <c r="G136">
        <v>129334397</v>
      </c>
      <c r="H136">
        <v>419414</v>
      </c>
    </row>
    <row r="137" spans="1:8">
      <c r="A137" t="s">
        <v>5195</v>
      </c>
      <c r="B137" s="10">
        <v>45111</v>
      </c>
      <c r="C137" t="s">
        <v>4679</v>
      </c>
      <c r="D137">
        <v>4</v>
      </c>
      <c r="E137">
        <v>5</v>
      </c>
      <c r="F137">
        <v>3</v>
      </c>
      <c r="G137">
        <v>129833331</v>
      </c>
      <c r="H137">
        <v>419415</v>
      </c>
    </row>
    <row r="138" spans="1:8">
      <c r="A138" t="s">
        <v>4121</v>
      </c>
      <c r="B138" s="10">
        <v>45111</v>
      </c>
      <c r="C138" t="s">
        <v>4686</v>
      </c>
      <c r="D138">
        <v>1</v>
      </c>
      <c r="E138">
        <v>3</v>
      </c>
      <c r="F138">
        <v>3</v>
      </c>
      <c r="G138">
        <v>130245814</v>
      </c>
      <c r="H138">
        <v>419418</v>
      </c>
    </row>
    <row r="139" spans="1:8">
      <c r="A139" t="s">
        <v>4122</v>
      </c>
      <c r="B139" s="10">
        <v>45111</v>
      </c>
      <c r="C139" t="s">
        <v>4682</v>
      </c>
      <c r="D139">
        <v>1</v>
      </c>
      <c r="E139">
        <v>2</v>
      </c>
      <c r="F139">
        <v>1</v>
      </c>
      <c r="G139">
        <v>130695273</v>
      </c>
      <c r="H139">
        <v>419419</v>
      </c>
    </row>
    <row r="140" spans="1:8">
      <c r="A140" t="s">
        <v>4123</v>
      </c>
      <c r="B140" s="10">
        <v>45111</v>
      </c>
      <c r="C140" t="s">
        <v>4682</v>
      </c>
      <c r="D140">
        <v>1</v>
      </c>
      <c r="E140">
        <v>1</v>
      </c>
      <c r="F140">
        <v>1</v>
      </c>
      <c r="G140">
        <v>130695273</v>
      </c>
      <c r="H140">
        <v>419420</v>
      </c>
    </row>
    <row r="141" spans="1:8">
      <c r="A141" t="s">
        <v>4124</v>
      </c>
      <c r="B141" s="10">
        <v>45111</v>
      </c>
      <c r="C141" t="s">
        <v>4686</v>
      </c>
      <c r="D141">
        <v>1</v>
      </c>
      <c r="E141">
        <v>1</v>
      </c>
      <c r="F141">
        <v>3</v>
      </c>
      <c r="G141">
        <v>130914195</v>
      </c>
      <c r="H141">
        <v>419422</v>
      </c>
    </row>
    <row r="142" spans="1:8">
      <c r="A142" t="s">
        <v>4125</v>
      </c>
      <c r="B142" s="10">
        <v>45111</v>
      </c>
      <c r="C142" t="s">
        <v>4680</v>
      </c>
      <c r="D142">
        <v>2</v>
      </c>
      <c r="E142">
        <v>5</v>
      </c>
      <c r="F142">
        <v>2</v>
      </c>
      <c r="G142">
        <v>130949266</v>
      </c>
      <c r="H142">
        <v>419423</v>
      </c>
    </row>
    <row r="143" spans="1:8">
      <c r="A143" t="s">
        <v>4126</v>
      </c>
      <c r="B143" s="10">
        <v>45111</v>
      </c>
      <c r="C143" t="s">
        <v>4680</v>
      </c>
      <c r="D143">
        <v>1</v>
      </c>
      <c r="E143">
        <v>1</v>
      </c>
      <c r="F143">
        <v>1</v>
      </c>
      <c r="G143">
        <v>130949266</v>
      </c>
      <c r="H143">
        <v>419424</v>
      </c>
    </row>
    <row r="144" spans="1:8">
      <c r="A144" t="s">
        <v>5643</v>
      </c>
      <c r="B144" s="10">
        <v>45111</v>
      </c>
      <c r="C144" t="s">
        <v>4679</v>
      </c>
      <c r="D144">
        <v>3</v>
      </c>
      <c r="E144">
        <v>4</v>
      </c>
      <c r="F144">
        <v>3</v>
      </c>
      <c r="G144">
        <v>132071242</v>
      </c>
      <c r="H144">
        <v>419426</v>
      </c>
    </row>
    <row r="145" spans="1:8">
      <c r="A145" t="s">
        <v>4127</v>
      </c>
      <c r="B145" s="10">
        <v>45111</v>
      </c>
      <c r="C145" t="s">
        <v>4680</v>
      </c>
      <c r="D145">
        <v>1</v>
      </c>
      <c r="E145">
        <v>2</v>
      </c>
      <c r="F145">
        <v>4</v>
      </c>
      <c r="G145">
        <v>132098948</v>
      </c>
      <c r="H145">
        <v>419428</v>
      </c>
    </row>
    <row r="146" spans="1:8">
      <c r="A146" t="s">
        <v>5196</v>
      </c>
      <c r="B146" s="10">
        <v>45111</v>
      </c>
      <c r="C146" t="s">
        <v>4680</v>
      </c>
      <c r="D146">
        <v>1</v>
      </c>
      <c r="E146">
        <v>1</v>
      </c>
      <c r="F146">
        <v>1</v>
      </c>
      <c r="G146">
        <v>132098948</v>
      </c>
      <c r="H146">
        <v>419429</v>
      </c>
    </row>
    <row r="147" spans="1:8">
      <c r="A147" t="s">
        <v>4128</v>
      </c>
      <c r="B147" s="10">
        <v>45111</v>
      </c>
      <c r="C147" t="s">
        <v>4680</v>
      </c>
      <c r="D147">
        <v>1</v>
      </c>
      <c r="E147">
        <v>3</v>
      </c>
      <c r="F147">
        <v>2</v>
      </c>
      <c r="G147">
        <v>133300764</v>
      </c>
      <c r="H147">
        <v>419431</v>
      </c>
    </row>
    <row r="148" spans="1:8">
      <c r="A148" t="s">
        <v>4129</v>
      </c>
      <c r="B148" s="10">
        <v>45111</v>
      </c>
      <c r="C148" t="s">
        <v>4680</v>
      </c>
      <c r="D148">
        <v>5</v>
      </c>
      <c r="E148">
        <v>3</v>
      </c>
      <c r="F148">
        <v>4</v>
      </c>
      <c r="G148">
        <v>133465047</v>
      </c>
      <c r="H148">
        <v>419432</v>
      </c>
    </row>
    <row r="149" spans="1:8">
      <c r="A149" t="s">
        <v>5197</v>
      </c>
      <c r="B149" s="10">
        <v>45111</v>
      </c>
      <c r="C149" t="s">
        <v>4682</v>
      </c>
      <c r="D149">
        <v>1</v>
      </c>
      <c r="E149">
        <v>2</v>
      </c>
      <c r="F149">
        <v>1</v>
      </c>
      <c r="G149">
        <v>134297274</v>
      </c>
      <c r="H149">
        <v>419433</v>
      </c>
    </row>
    <row r="150" spans="1:8">
      <c r="A150" t="s">
        <v>4130</v>
      </c>
      <c r="B150" s="10">
        <v>45111</v>
      </c>
      <c r="C150" t="s">
        <v>4686</v>
      </c>
      <c r="D150">
        <v>1</v>
      </c>
      <c r="E150">
        <v>2</v>
      </c>
      <c r="F150">
        <v>2</v>
      </c>
      <c r="G150">
        <v>134397447</v>
      </c>
      <c r="H150">
        <v>419434</v>
      </c>
    </row>
    <row r="151" spans="1:8">
      <c r="A151" t="s">
        <v>4131</v>
      </c>
      <c r="B151" s="10">
        <v>45111</v>
      </c>
      <c r="C151" t="s">
        <v>4682</v>
      </c>
      <c r="D151">
        <v>1</v>
      </c>
      <c r="E151">
        <v>1</v>
      </c>
      <c r="F151">
        <v>1</v>
      </c>
      <c r="G151">
        <v>134420405</v>
      </c>
      <c r="H151">
        <v>419435</v>
      </c>
    </row>
    <row r="152" spans="1:8">
      <c r="A152" t="s">
        <v>5198</v>
      </c>
      <c r="B152" s="10">
        <v>45111</v>
      </c>
      <c r="C152" t="s">
        <v>4686</v>
      </c>
      <c r="D152">
        <v>1</v>
      </c>
      <c r="E152">
        <v>2</v>
      </c>
      <c r="F152">
        <v>3</v>
      </c>
      <c r="G152">
        <v>135300259</v>
      </c>
      <c r="H152">
        <v>419436</v>
      </c>
    </row>
    <row r="153" spans="1:8">
      <c r="A153" t="s">
        <v>4132</v>
      </c>
      <c r="B153" s="10">
        <v>45111</v>
      </c>
      <c r="C153" t="s">
        <v>4686</v>
      </c>
      <c r="D153">
        <v>1</v>
      </c>
      <c r="E153">
        <v>1</v>
      </c>
      <c r="F153">
        <v>5</v>
      </c>
      <c r="G153">
        <v>135300259</v>
      </c>
      <c r="H153">
        <v>419437</v>
      </c>
    </row>
    <row r="154" spans="1:8">
      <c r="A154" t="s">
        <v>4133</v>
      </c>
      <c r="B154" s="10">
        <v>45111</v>
      </c>
      <c r="C154" t="s">
        <v>4686</v>
      </c>
      <c r="D154">
        <v>4</v>
      </c>
      <c r="E154">
        <v>5</v>
      </c>
      <c r="F154">
        <v>5</v>
      </c>
      <c r="G154">
        <v>137282414</v>
      </c>
      <c r="H154">
        <v>419441</v>
      </c>
    </row>
    <row r="155" spans="1:8">
      <c r="A155" t="s">
        <v>4134</v>
      </c>
      <c r="B155" s="10">
        <v>45111</v>
      </c>
      <c r="C155" t="s">
        <v>4680</v>
      </c>
      <c r="D155">
        <v>4</v>
      </c>
      <c r="E155">
        <v>2</v>
      </c>
      <c r="F155">
        <v>4</v>
      </c>
      <c r="G155">
        <v>137591673</v>
      </c>
      <c r="H155">
        <v>419442</v>
      </c>
    </row>
    <row r="156" spans="1:8">
      <c r="A156" t="s">
        <v>5199</v>
      </c>
      <c r="B156" s="10">
        <v>45111</v>
      </c>
      <c r="C156" t="s">
        <v>4681</v>
      </c>
      <c r="D156">
        <v>1</v>
      </c>
      <c r="E156">
        <v>2</v>
      </c>
      <c r="F156">
        <v>3</v>
      </c>
      <c r="G156">
        <v>20000769</v>
      </c>
      <c r="H156">
        <v>419449</v>
      </c>
    </row>
    <row r="157" spans="1:8">
      <c r="A157" t="s">
        <v>4135</v>
      </c>
      <c r="B157" s="10">
        <v>45111</v>
      </c>
      <c r="C157" t="s">
        <v>4679</v>
      </c>
      <c r="D157">
        <v>1</v>
      </c>
      <c r="E157">
        <v>5</v>
      </c>
      <c r="F157">
        <v>5</v>
      </c>
      <c r="G157">
        <v>20000780</v>
      </c>
      <c r="H157">
        <v>419451</v>
      </c>
    </row>
    <row r="158" spans="1:8">
      <c r="A158" t="s">
        <v>4136</v>
      </c>
      <c r="B158" s="10">
        <v>45111</v>
      </c>
      <c r="C158" t="s">
        <v>4679</v>
      </c>
      <c r="D158">
        <v>4</v>
      </c>
      <c r="E158">
        <v>5</v>
      </c>
      <c r="F158">
        <v>4</v>
      </c>
      <c r="G158">
        <v>20000849</v>
      </c>
      <c r="H158">
        <v>419453</v>
      </c>
    </row>
    <row r="159" spans="1:8">
      <c r="A159" t="s">
        <v>4137</v>
      </c>
      <c r="B159" s="10">
        <v>45111</v>
      </c>
      <c r="C159" t="s">
        <v>4679</v>
      </c>
      <c r="D159">
        <v>2</v>
      </c>
      <c r="E159">
        <v>4</v>
      </c>
      <c r="F159">
        <v>3</v>
      </c>
      <c r="G159">
        <v>20000852</v>
      </c>
      <c r="H159">
        <v>419457</v>
      </c>
    </row>
    <row r="160" spans="1:8">
      <c r="A160" t="s">
        <v>5200</v>
      </c>
      <c r="B160" s="10">
        <v>45111</v>
      </c>
      <c r="C160" t="s">
        <v>4679</v>
      </c>
      <c r="D160">
        <v>4</v>
      </c>
      <c r="E160">
        <v>5</v>
      </c>
      <c r="F160">
        <v>5</v>
      </c>
      <c r="G160">
        <v>20000855</v>
      </c>
      <c r="H160">
        <v>419458</v>
      </c>
    </row>
    <row r="161" spans="1:8">
      <c r="A161" t="s">
        <v>4138</v>
      </c>
      <c r="B161" s="10">
        <v>45111</v>
      </c>
      <c r="C161" t="s">
        <v>4680</v>
      </c>
      <c r="D161">
        <v>1</v>
      </c>
      <c r="E161">
        <v>1</v>
      </c>
      <c r="F161">
        <v>1</v>
      </c>
      <c r="G161">
        <v>200033657</v>
      </c>
      <c r="H161">
        <v>419459</v>
      </c>
    </row>
    <row r="162" spans="1:8">
      <c r="A162" t="s">
        <v>4139</v>
      </c>
      <c r="B162" s="10">
        <v>45111</v>
      </c>
      <c r="C162" t="s">
        <v>4680</v>
      </c>
      <c r="D162">
        <v>1</v>
      </c>
      <c r="E162">
        <v>3</v>
      </c>
      <c r="F162">
        <v>3</v>
      </c>
      <c r="G162">
        <v>200033657</v>
      </c>
      <c r="H162">
        <v>419460</v>
      </c>
    </row>
    <row r="163" spans="1:8">
      <c r="A163" t="s">
        <v>4140</v>
      </c>
      <c r="B163" s="10">
        <v>45111</v>
      </c>
      <c r="C163" t="s">
        <v>4680</v>
      </c>
      <c r="D163">
        <v>2</v>
      </c>
      <c r="E163">
        <v>5</v>
      </c>
      <c r="F163">
        <v>5</v>
      </c>
      <c r="G163">
        <v>200059678</v>
      </c>
      <c r="H163">
        <v>419464</v>
      </c>
    </row>
    <row r="164" spans="1:8">
      <c r="A164" t="s">
        <v>4141</v>
      </c>
      <c r="B164" s="10">
        <v>45111</v>
      </c>
      <c r="C164" t="s">
        <v>4681</v>
      </c>
      <c r="D164">
        <v>5</v>
      </c>
      <c r="E164">
        <v>4</v>
      </c>
      <c r="F164">
        <v>5</v>
      </c>
      <c r="G164">
        <v>200563487</v>
      </c>
      <c r="H164">
        <v>419468</v>
      </c>
    </row>
    <row r="165" spans="1:8">
      <c r="A165" t="s">
        <v>4142</v>
      </c>
      <c r="B165" s="10">
        <v>45111</v>
      </c>
      <c r="C165" t="s">
        <v>4680</v>
      </c>
      <c r="D165">
        <v>3</v>
      </c>
      <c r="E165">
        <v>5</v>
      </c>
      <c r="F165">
        <v>5</v>
      </c>
      <c r="G165">
        <v>200633758</v>
      </c>
      <c r="H165">
        <v>419469</v>
      </c>
    </row>
    <row r="166" spans="1:8">
      <c r="A166" t="s">
        <v>5201</v>
      </c>
      <c r="B166" s="10">
        <v>45111</v>
      </c>
      <c r="C166" t="s">
        <v>4680</v>
      </c>
      <c r="D166">
        <v>1</v>
      </c>
      <c r="E166">
        <v>3</v>
      </c>
      <c r="F166">
        <v>2</v>
      </c>
      <c r="G166">
        <v>200633758</v>
      </c>
      <c r="H166">
        <v>419470</v>
      </c>
    </row>
    <row r="167" spans="1:8">
      <c r="A167" t="s">
        <v>4143</v>
      </c>
      <c r="B167" s="10">
        <v>45111</v>
      </c>
      <c r="C167" t="s">
        <v>4679</v>
      </c>
      <c r="D167">
        <v>1</v>
      </c>
      <c r="E167">
        <v>3</v>
      </c>
      <c r="F167">
        <v>1</v>
      </c>
      <c r="G167">
        <v>200802953</v>
      </c>
      <c r="H167">
        <v>419478</v>
      </c>
    </row>
    <row r="168" spans="1:8">
      <c r="A168" t="s">
        <v>5644</v>
      </c>
      <c r="B168" s="10">
        <v>45111</v>
      </c>
      <c r="C168" t="s">
        <v>4679</v>
      </c>
      <c r="D168">
        <v>5</v>
      </c>
      <c r="E168">
        <v>4</v>
      </c>
      <c r="F168">
        <v>5</v>
      </c>
      <c r="G168">
        <v>200802956</v>
      </c>
      <c r="H168">
        <v>419480</v>
      </c>
    </row>
    <row r="169" spans="1:8">
      <c r="A169" t="s">
        <v>4144</v>
      </c>
      <c r="B169" s="10">
        <v>45111</v>
      </c>
      <c r="C169" t="s">
        <v>4679</v>
      </c>
      <c r="D169">
        <v>4</v>
      </c>
      <c r="E169">
        <v>5</v>
      </c>
      <c r="F169">
        <v>4</v>
      </c>
      <c r="G169">
        <v>200802959</v>
      </c>
      <c r="H169">
        <v>419482</v>
      </c>
    </row>
    <row r="170" spans="1:8">
      <c r="A170" t="s">
        <v>4145</v>
      </c>
      <c r="B170" s="10">
        <v>45111</v>
      </c>
      <c r="C170" t="s">
        <v>4679</v>
      </c>
      <c r="D170">
        <v>4</v>
      </c>
      <c r="E170">
        <v>4</v>
      </c>
      <c r="F170">
        <v>5</v>
      </c>
      <c r="G170">
        <v>200802959</v>
      </c>
      <c r="H170">
        <v>419483</v>
      </c>
    </row>
    <row r="171" spans="1:8">
      <c r="A171" t="s">
        <v>4146</v>
      </c>
      <c r="B171" s="10">
        <v>45111</v>
      </c>
      <c r="C171" t="s">
        <v>4680</v>
      </c>
      <c r="D171">
        <v>4</v>
      </c>
      <c r="E171">
        <v>4</v>
      </c>
      <c r="F171">
        <v>4</v>
      </c>
      <c r="G171">
        <v>33000156</v>
      </c>
      <c r="H171">
        <v>419484</v>
      </c>
    </row>
    <row r="172" spans="1:8">
      <c r="A172" t="s">
        <v>5645</v>
      </c>
      <c r="B172" s="10">
        <v>45111</v>
      </c>
      <c r="C172" t="s">
        <v>4680</v>
      </c>
      <c r="D172">
        <v>4</v>
      </c>
      <c r="E172">
        <v>3</v>
      </c>
      <c r="F172">
        <v>5</v>
      </c>
      <c r="G172">
        <v>33000198</v>
      </c>
      <c r="H172">
        <v>419489</v>
      </c>
    </row>
    <row r="173" spans="1:8">
      <c r="A173" t="s">
        <v>5202</v>
      </c>
      <c r="B173" s="10">
        <v>45111</v>
      </c>
      <c r="C173" t="s">
        <v>4681</v>
      </c>
      <c r="D173">
        <v>1</v>
      </c>
      <c r="E173">
        <v>2</v>
      </c>
      <c r="F173">
        <v>2</v>
      </c>
      <c r="G173">
        <v>40000243</v>
      </c>
      <c r="H173">
        <v>419493</v>
      </c>
    </row>
    <row r="174" spans="1:8">
      <c r="A174" t="s">
        <v>4147</v>
      </c>
      <c r="B174" s="10">
        <v>45111</v>
      </c>
      <c r="C174" t="s">
        <v>4679</v>
      </c>
      <c r="D174">
        <v>5</v>
      </c>
      <c r="E174">
        <v>4</v>
      </c>
      <c r="F174">
        <v>5</v>
      </c>
      <c r="G174">
        <v>40000251</v>
      </c>
      <c r="H174">
        <v>419495</v>
      </c>
    </row>
    <row r="175" spans="1:8">
      <c r="A175" t="s">
        <v>4148</v>
      </c>
      <c r="B175" s="10">
        <v>45111</v>
      </c>
      <c r="C175" t="s">
        <v>4679</v>
      </c>
      <c r="D175">
        <v>2</v>
      </c>
      <c r="E175">
        <v>4</v>
      </c>
      <c r="F175">
        <v>3</v>
      </c>
      <c r="G175">
        <v>40000251</v>
      </c>
      <c r="H175">
        <v>419497</v>
      </c>
    </row>
    <row r="176" spans="1:8">
      <c r="A176" t="s">
        <v>5203</v>
      </c>
      <c r="B176" s="10">
        <v>45111</v>
      </c>
      <c r="C176" t="s">
        <v>4680</v>
      </c>
      <c r="D176">
        <v>3</v>
      </c>
      <c r="E176">
        <v>4</v>
      </c>
      <c r="F176">
        <v>3</v>
      </c>
      <c r="G176">
        <v>40000300</v>
      </c>
      <c r="H176">
        <v>419501</v>
      </c>
    </row>
    <row r="177" spans="1:8">
      <c r="A177" t="s">
        <v>4149</v>
      </c>
      <c r="B177" s="10">
        <v>45111</v>
      </c>
      <c r="C177" t="s">
        <v>4680</v>
      </c>
      <c r="D177">
        <v>1</v>
      </c>
      <c r="E177">
        <v>2</v>
      </c>
      <c r="F177">
        <v>5</v>
      </c>
      <c r="G177">
        <v>40000383</v>
      </c>
      <c r="H177">
        <v>419504</v>
      </c>
    </row>
    <row r="178" spans="1:8">
      <c r="A178" t="s">
        <v>5204</v>
      </c>
      <c r="B178" s="10">
        <v>45111</v>
      </c>
      <c r="C178" t="s">
        <v>4680</v>
      </c>
      <c r="D178">
        <v>1</v>
      </c>
      <c r="E178">
        <v>1</v>
      </c>
      <c r="F178">
        <v>1</v>
      </c>
      <c r="G178">
        <v>40000383</v>
      </c>
      <c r="H178">
        <v>419505</v>
      </c>
    </row>
    <row r="179" spans="1:8">
      <c r="A179" t="s">
        <v>4150</v>
      </c>
      <c r="B179" s="10">
        <v>45111</v>
      </c>
      <c r="C179" t="s">
        <v>4680</v>
      </c>
      <c r="D179">
        <v>3</v>
      </c>
      <c r="E179">
        <v>2</v>
      </c>
      <c r="F179">
        <v>3</v>
      </c>
      <c r="G179">
        <v>40000383</v>
      </c>
      <c r="H179">
        <v>419506</v>
      </c>
    </row>
    <row r="180" spans="1:8">
      <c r="A180" t="s">
        <v>4151</v>
      </c>
      <c r="B180" s="10">
        <v>45111</v>
      </c>
      <c r="C180" t="s">
        <v>4680</v>
      </c>
      <c r="D180">
        <v>3</v>
      </c>
      <c r="E180">
        <v>2</v>
      </c>
      <c r="F180">
        <v>3</v>
      </c>
      <c r="G180">
        <v>40000383</v>
      </c>
      <c r="H180">
        <v>419507</v>
      </c>
    </row>
    <row r="181" spans="1:8">
      <c r="A181" t="s">
        <v>5646</v>
      </c>
      <c r="B181" s="10">
        <v>45111</v>
      </c>
      <c r="C181" t="s">
        <v>4680</v>
      </c>
      <c r="D181">
        <v>1</v>
      </c>
      <c r="E181">
        <v>1</v>
      </c>
      <c r="F181">
        <v>1</v>
      </c>
      <c r="G181">
        <v>40000383</v>
      </c>
      <c r="H181">
        <v>419509</v>
      </c>
    </row>
    <row r="182" spans="1:8">
      <c r="A182" t="s">
        <v>5205</v>
      </c>
      <c r="B182" s="10">
        <v>45111</v>
      </c>
      <c r="C182" t="s">
        <v>4680</v>
      </c>
      <c r="D182">
        <v>1</v>
      </c>
      <c r="E182">
        <v>1</v>
      </c>
      <c r="F182">
        <v>1</v>
      </c>
      <c r="G182">
        <v>40000385</v>
      </c>
      <c r="H182">
        <v>419510</v>
      </c>
    </row>
    <row r="183" spans="1:8">
      <c r="A183" t="s">
        <v>4152</v>
      </c>
      <c r="B183" s="10">
        <v>45111</v>
      </c>
      <c r="C183" t="s">
        <v>4679</v>
      </c>
      <c r="D183">
        <v>5</v>
      </c>
      <c r="E183">
        <v>4</v>
      </c>
      <c r="F183">
        <v>5</v>
      </c>
      <c r="G183">
        <v>40000396</v>
      </c>
      <c r="H183">
        <v>419511</v>
      </c>
    </row>
    <row r="184" spans="1:8">
      <c r="A184" t="s">
        <v>4153</v>
      </c>
      <c r="B184" s="10">
        <v>45109</v>
      </c>
      <c r="C184" t="s">
        <v>4679</v>
      </c>
      <c r="D184">
        <v>4</v>
      </c>
      <c r="E184">
        <v>5</v>
      </c>
      <c r="F184">
        <v>4</v>
      </c>
      <c r="G184">
        <v>11515</v>
      </c>
      <c r="H184">
        <v>418831</v>
      </c>
    </row>
    <row r="185" spans="1:8">
      <c r="A185" t="s">
        <v>4154</v>
      </c>
      <c r="B185" s="10">
        <v>45109</v>
      </c>
      <c r="C185" t="s">
        <v>4679</v>
      </c>
      <c r="D185">
        <v>5</v>
      </c>
      <c r="E185">
        <v>1</v>
      </c>
      <c r="F185">
        <v>5</v>
      </c>
      <c r="G185">
        <v>11583</v>
      </c>
      <c r="H185">
        <v>418835</v>
      </c>
    </row>
    <row r="186" spans="1:8">
      <c r="A186" t="s">
        <v>4155</v>
      </c>
      <c r="B186" s="10">
        <v>45109</v>
      </c>
      <c r="C186" t="s">
        <v>4679</v>
      </c>
      <c r="D186">
        <v>4</v>
      </c>
      <c r="E186">
        <v>5</v>
      </c>
      <c r="F186">
        <v>5</v>
      </c>
      <c r="G186">
        <v>11712</v>
      </c>
      <c r="H186">
        <v>418837</v>
      </c>
    </row>
    <row r="187" spans="1:8">
      <c r="A187" t="s">
        <v>4156</v>
      </c>
      <c r="B187" s="10">
        <v>45109</v>
      </c>
      <c r="C187" t="s">
        <v>4679</v>
      </c>
      <c r="D187">
        <v>3</v>
      </c>
      <c r="E187">
        <v>4</v>
      </c>
      <c r="F187">
        <v>5</v>
      </c>
      <c r="G187">
        <v>11717</v>
      </c>
      <c r="H187">
        <v>418841</v>
      </c>
    </row>
    <row r="188" spans="1:8">
      <c r="A188" t="s">
        <v>4157</v>
      </c>
      <c r="B188" s="10">
        <v>45108</v>
      </c>
      <c r="C188" t="s">
        <v>4679</v>
      </c>
      <c r="D188">
        <v>5</v>
      </c>
      <c r="E188">
        <v>4</v>
      </c>
      <c r="F188">
        <v>5</v>
      </c>
      <c r="G188">
        <v>11732</v>
      </c>
      <c r="H188">
        <v>418585</v>
      </c>
    </row>
    <row r="189" spans="1:8">
      <c r="A189" t="s">
        <v>4158</v>
      </c>
      <c r="B189" s="10">
        <v>45108</v>
      </c>
      <c r="C189" t="s">
        <v>4679</v>
      </c>
      <c r="D189">
        <v>2</v>
      </c>
      <c r="E189">
        <v>2</v>
      </c>
      <c r="F189">
        <v>3</v>
      </c>
      <c r="G189">
        <v>104038377</v>
      </c>
      <c r="H189">
        <v>418586</v>
      </c>
    </row>
    <row r="190" spans="1:8">
      <c r="A190" t="s">
        <v>4159</v>
      </c>
      <c r="B190" s="10">
        <v>45108</v>
      </c>
      <c r="C190" t="s">
        <v>4680</v>
      </c>
      <c r="D190">
        <v>4</v>
      </c>
      <c r="E190">
        <v>5</v>
      </c>
      <c r="F190">
        <v>5</v>
      </c>
      <c r="G190">
        <v>126954395</v>
      </c>
      <c r="H190">
        <v>418590</v>
      </c>
    </row>
    <row r="191" spans="1:8">
      <c r="A191" t="s">
        <v>4160</v>
      </c>
      <c r="B191" s="10">
        <v>45108</v>
      </c>
      <c r="C191" t="s">
        <v>4680</v>
      </c>
      <c r="D191">
        <v>2</v>
      </c>
      <c r="E191">
        <v>2</v>
      </c>
      <c r="F191">
        <v>4</v>
      </c>
      <c r="G191">
        <v>129293916</v>
      </c>
      <c r="H191">
        <v>418592</v>
      </c>
    </row>
    <row r="192" spans="1:8">
      <c r="A192" t="s">
        <v>4161</v>
      </c>
      <c r="B192" s="10">
        <v>45108</v>
      </c>
      <c r="C192" t="s">
        <v>4679</v>
      </c>
      <c r="D192">
        <v>3</v>
      </c>
      <c r="E192">
        <v>5</v>
      </c>
      <c r="F192">
        <v>4</v>
      </c>
      <c r="G192">
        <v>129698809</v>
      </c>
      <c r="H192">
        <v>418593</v>
      </c>
    </row>
    <row r="193" spans="1:8">
      <c r="A193" t="s">
        <v>5647</v>
      </c>
      <c r="B193" s="10">
        <v>45108</v>
      </c>
      <c r="C193" t="s">
        <v>4679</v>
      </c>
      <c r="D193">
        <v>5</v>
      </c>
      <c r="E193">
        <v>4</v>
      </c>
      <c r="F193">
        <v>5</v>
      </c>
      <c r="G193">
        <v>129833331</v>
      </c>
      <c r="H193">
        <v>418595</v>
      </c>
    </row>
    <row r="194" spans="1:8">
      <c r="A194" t="s">
        <v>4162</v>
      </c>
      <c r="B194" s="10">
        <v>45108</v>
      </c>
      <c r="C194" t="s">
        <v>4682</v>
      </c>
      <c r="D194">
        <v>1</v>
      </c>
      <c r="E194">
        <v>5</v>
      </c>
      <c r="F194">
        <v>3</v>
      </c>
      <c r="G194">
        <v>130695273</v>
      </c>
      <c r="H194">
        <v>418598</v>
      </c>
    </row>
    <row r="195" spans="1:8">
      <c r="A195" t="s">
        <v>4163</v>
      </c>
      <c r="B195" s="10">
        <v>45108</v>
      </c>
      <c r="C195" t="s">
        <v>4680</v>
      </c>
      <c r="D195">
        <v>1</v>
      </c>
      <c r="E195">
        <v>4</v>
      </c>
      <c r="F195">
        <v>2</v>
      </c>
      <c r="G195">
        <v>130767387</v>
      </c>
      <c r="H195">
        <v>418599</v>
      </c>
    </row>
    <row r="196" spans="1:8">
      <c r="A196" t="s">
        <v>4164</v>
      </c>
      <c r="B196" s="10">
        <v>45108</v>
      </c>
      <c r="C196" t="s">
        <v>4680</v>
      </c>
      <c r="D196">
        <v>2</v>
      </c>
      <c r="E196">
        <v>3</v>
      </c>
      <c r="F196">
        <v>4</v>
      </c>
      <c r="G196">
        <v>130949266</v>
      </c>
      <c r="H196">
        <v>418600</v>
      </c>
    </row>
    <row r="197" spans="1:8">
      <c r="A197" t="s">
        <v>5206</v>
      </c>
      <c r="B197" s="10">
        <v>45108</v>
      </c>
      <c r="C197" t="s">
        <v>4680</v>
      </c>
      <c r="D197">
        <v>3</v>
      </c>
      <c r="E197">
        <v>2</v>
      </c>
      <c r="F197">
        <v>5</v>
      </c>
      <c r="G197">
        <v>130949266</v>
      </c>
      <c r="H197">
        <v>418601</v>
      </c>
    </row>
    <row r="198" spans="1:8">
      <c r="A198" t="s">
        <v>5207</v>
      </c>
      <c r="B198" s="10">
        <v>45108</v>
      </c>
      <c r="C198" t="s">
        <v>4679</v>
      </c>
      <c r="D198">
        <v>1</v>
      </c>
      <c r="E198">
        <v>3</v>
      </c>
      <c r="F198">
        <v>2</v>
      </c>
      <c r="G198">
        <v>131106049</v>
      </c>
      <c r="H198">
        <v>418602</v>
      </c>
    </row>
    <row r="199" spans="1:8">
      <c r="A199" t="s">
        <v>4165</v>
      </c>
      <c r="B199" s="10">
        <v>45108</v>
      </c>
      <c r="C199" t="s">
        <v>4679</v>
      </c>
      <c r="D199">
        <v>5</v>
      </c>
      <c r="E199">
        <v>4</v>
      </c>
      <c r="F199">
        <v>5</v>
      </c>
      <c r="G199">
        <v>131543530</v>
      </c>
      <c r="H199">
        <v>418606</v>
      </c>
    </row>
    <row r="200" spans="1:8">
      <c r="A200" t="s">
        <v>4166</v>
      </c>
      <c r="B200" s="10">
        <v>45108</v>
      </c>
      <c r="C200" t="s">
        <v>4686</v>
      </c>
      <c r="D200">
        <v>1</v>
      </c>
      <c r="E200">
        <v>1</v>
      </c>
      <c r="F200">
        <v>1</v>
      </c>
      <c r="G200">
        <v>131710089</v>
      </c>
      <c r="H200">
        <v>418607</v>
      </c>
    </row>
    <row r="201" spans="1:8">
      <c r="A201" t="s">
        <v>4167</v>
      </c>
      <c r="B201" s="10">
        <v>45108</v>
      </c>
      <c r="C201" t="s">
        <v>4680</v>
      </c>
      <c r="D201">
        <v>5</v>
      </c>
      <c r="E201">
        <v>1</v>
      </c>
      <c r="F201">
        <v>1</v>
      </c>
      <c r="G201">
        <v>131758997</v>
      </c>
      <c r="H201">
        <v>418608</v>
      </c>
    </row>
    <row r="202" spans="1:8">
      <c r="A202" t="s">
        <v>4168</v>
      </c>
      <c r="B202" s="10">
        <v>45108</v>
      </c>
      <c r="C202" t="s">
        <v>4680</v>
      </c>
      <c r="D202">
        <v>3</v>
      </c>
      <c r="E202">
        <v>4</v>
      </c>
      <c r="F202">
        <v>3</v>
      </c>
      <c r="G202">
        <v>132027517</v>
      </c>
      <c r="H202">
        <v>418609</v>
      </c>
    </row>
    <row r="203" spans="1:8">
      <c r="A203" t="s">
        <v>4169</v>
      </c>
      <c r="B203" s="10">
        <v>45108</v>
      </c>
      <c r="C203" t="s">
        <v>4679</v>
      </c>
      <c r="D203">
        <v>2</v>
      </c>
      <c r="E203">
        <v>4</v>
      </c>
      <c r="F203">
        <v>4</v>
      </c>
      <c r="G203">
        <v>132027533</v>
      </c>
      <c r="H203">
        <v>418610</v>
      </c>
    </row>
    <row r="204" spans="1:8">
      <c r="A204" t="s">
        <v>4170</v>
      </c>
      <c r="B204" s="10">
        <v>45108</v>
      </c>
      <c r="C204" t="s">
        <v>4680</v>
      </c>
      <c r="D204">
        <v>4</v>
      </c>
      <c r="E204">
        <v>4</v>
      </c>
      <c r="F204">
        <v>3</v>
      </c>
      <c r="G204">
        <v>132098948</v>
      </c>
      <c r="H204">
        <v>418612</v>
      </c>
    </row>
    <row r="205" spans="1:8">
      <c r="A205" t="s">
        <v>5208</v>
      </c>
      <c r="B205" s="10">
        <v>45108</v>
      </c>
      <c r="C205" t="s">
        <v>4680</v>
      </c>
      <c r="D205">
        <v>1</v>
      </c>
      <c r="E205">
        <v>1</v>
      </c>
      <c r="F205">
        <v>1</v>
      </c>
      <c r="G205">
        <v>132098948</v>
      </c>
      <c r="H205">
        <v>418613</v>
      </c>
    </row>
    <row r="206" spans="1:8">
      <c r="A206" t="s">
        <v>4171</v>
      </c>
      <c r="B206" s="10">
        <v>45108</v>
      </c>
      <c r="C206" t="s">
        <v>4680</v>
      </c>
      <c r="D206">
        <v>1</v>
      </c>
      <c r="E206">
        <v>3</v>
      </c>
      <c r="F206">
        <v>2</v>
      </c>
      <c r="G206">
        <v>132098948</v>
      </c>
      <c r="H206">
        <v>418614</v>
      </c>
    </row>
    <row r="207" spans="1:8">
      <c r="A207" t="s">
        <v>4172</v>
      </c>
      <c r="B207" s="10">
        <v>45108</v>
      </c>
      <c r="C207" t="s">
        <v>4680</v>
      </c>
      <c r="D207">
        <v>1</v>
      </c>
      <c r="E207">
        <v>3</v>
      </c>
      <c r="F207">
        <v>1</v>
      </c>
      <c r="G207">
        <v>132098948</v>
      </c>
      <c r="H207">
        <v>418615</v>
      </c>
    </row>
    <row r="208" spans="1:8">
      <c r="A208" t="s">
        <v>4173</v>
      </c>
      <c r="B208" s="10">
        <v>45108</v>
      </c>
      <c r="C208" t="s">
        <v>4680</v>
      </c>
      <c r="D208">
        <v>5</v>
      </c>
      <c r="E208">
        <v>3</v>
      </c>
      <c r="F208">
        <v>5</v>
      </c>
      <c r="G208">
        <v>135825446</v>
      </c>
      <c r="H208">
        <v>418619</v>
      </c>
    </row>
    <row r="209" spans="1:8">
      <c r="A209" t="s">
        <v>4174</v>
      </c>
      <c r="B209" s="10">
        <v>45108</v>
      </c>
      <c r="C209" t="s">
        <v>4680</v>
      </c>
      <c r="D209">
        <v>4</v>
      </c>
      <c r="E209">
        <v>4</v>
      </c>
      <c r="F209">
        <v>4</v>
      </c>
      <c r="G209">
        <v>136293685</v>
      </c>
      <c r="H209">
        <v>418620</v>
      </c>
    </row>
    <row r="210" spans="1:8">
      <c r="A210" t="s">
        <v>4175</v>
      </c>
      <c r="B210" s="10">
        <v>45108</v>
      </c>
      <c r="C210" t="s">
        <v>4680</v>
      </c>
      <c r="D210">
        <v>4</v>
      </c>
      <c r="E210">
        <v>4</v>
      </c>
      <c r="F210">
        <v>5</v>
      </c>
      <c r="G210">
        <v>136293685</v>
      </c>
      <c r="H210">
        <v>418621</v>
      </c>
    </row>
    <row r="211" spans="1:8">
      <c r="A211" t="s">
        <v>5209</v>
      </c>
      <c r="B211" s="10">
        <v>45108</v>
      </c>
      <c r="C211" t="s">
        <v>4681</v>
      </c>
      <c r="D211">
        <v>1</v>
      </c>
      <c r="E211">
        <v>1</v>
      </c>
      <c r="F211">
        <v>1</v>
      </c>
      <c r="G211">
        <v>20000655</v>
      </c>
      <c r="H211">
        <v>418632</v>
      </c>
    </row>
    <row r="212" spans="1:8">
      <c r="A212" t="s">
        <v>4176</v>
      </c>
      <c r="B212" s="10">
        <v>45118</v>
      </c>
      <c r="C212" t="s">
        <v>4680</v>
      </c>
      <c r="D212">
        <v>5</v>
      </c>
      <c r="E212">
        <v>4</v>
      </c>
      <c r="F212">
        <v>5</v>
      </c>
      <c r="G212">
        <v>130949266</v>
      </c>
      <c r="H212">
        <v>420561</v>
      </c>
    </row>
    <row r="213" spans="1:8">
      <c r="A213" t="s">
        <v>4177</v>
      </c>
      <c r="B213" s="10">
        <v>45118</v>
      </c>
      <c r="C213" t="s">
        <v>4682</v>
      </c>
      <c r="D213">
        <v>5</v>
      </c>
      <c r="E213">
        <v>4</v>
      </c>
      <c r="F213">
        <v>5</v>
      </c>
      <c r="G213">
        <v>132595455</v>
      </c>
      <c r="H213">
        <v>420566</v>
      </c>
    </row>
    <row r="214" spans="1:8">
      <c r="A214" t="s">
        <v>5210</v>
      </c>
      <c r="B214" s="10">
        <v>45118</v>
      </c>
      <c r="C214" t="s">
        <v>4679</v>
      </c>
      <c r="D214">
        <v>5</v>
      </c>
      <c r="E214">
        <v>3</v>
      </c>
      <c r="F214">
        <v>5</v>
      </c>
      <c r="G214">
        <v>133171769</v>
      </c>
      <c r="H214">
        <v>420567</v>
      </c>
    </row>
    <row r="215" spans="1:8">
      <c r="A215" t="s">
        <v>4178</v>
      </c>
      <c r="B215" s="10">
        <v>45118</v>
      </c>
      <c r="C215" t="s">
        <v>4682</v>
      </c>
      <c r="D215">
        <v>3</v>
      </c>
      <c r="E215">
        <v>3</v>
      </c>
      <c r="F215">
        <v>2</v>
      </c>
      <c r="G215">
        <v>133297747</v>
      </c>
      <c r="H215">
        <v>420568</v>
      </c>
    </row>
    <row r="216" spans="1:8">
      <c r="A216" t="s">
        <v>4179</v>
      </c>
      <c r="B216" s="10">
        <v>45118</v>
      </c>
      <c r="C216" t="s">
        <v>4686</v>
      </c>
      <c r="D216">
        <v>4</v>
      </c>
      <c r="E216">
        <v>5</v>
      </c>
      <c r="F216">
        <v>4</v>
      </c>
      <c r="G216">
        <v>135523553</v>
      </c>
      <c r="H216">
        <v>420569</v>
      </c>
    </row>
    <row r="217" spans="1:8">
      <c r="A217" t="s">
        <v>4180</v>
      </c>
      <c r="B217" s="10">
        <v>45118</v>
      </c>
      <c r="C217" t="s">
        <v>4681</v>
      </c>
      <c r="D217">
        <v>1</v>
      </c>
      <c r="E217">
        <v>1</v>
      </c>
      <c r="F217">
        <v>1</v>
      </c>
      <c r="G217">
        <v>135674760</v>
      </c>
      <c r="H217">
        <v>420570</v>
      </c>
    </row>
    <row r="218" spans="1:8">
      <c r="A218" t="s">
        <v>4181</v>
      </c>
      <c r="B218" s="10">
        <v>45118</v>
      </c>
      <c r="C218" t="s">
        <v>4680</v>
      </c>
      <c r="D218">
        <v>5</v>
      </c>
      <c r="E218">
        <v>4</v>
      </c>
      <c r="F218">
        <v>5</v>
      </c>
      <c r="G218">
        <v>136293685</v>
      </c>
      <c r="H218">
        <v>420571</v>
      </c>
    </row>
    <row r="219" spans="1:8">
      <c r="A219" t="s">
        <v>4182</v>
      </c>
      <c r="B219" s="10">
        <v>45118</v>
      </c>
      <c r="C219" t="s">
        <v>4680</v>
      </c>
      <c r="D219">
        <v>1</v>
      </c>
      <c r="E219">
        <v>1</v>
      </c>
      <c r="F219">
        <v>1</v>
      </c>
      <c r="G219">
        <v>136293685</v>
      </c>
      <c r="H219">
        <v>420572</v>
      </c>
    </row>
    <row r="220" spans="1:8">
      <c r="A220" t="s">
        <v>4183</v>
      </c>
      <c r="B220" s="10">
        <v>45118</v>
      </c>
      <c r="C220" t="s">
        <v>4680</v>
      </c>
      <c r="D220">
        <v>1</v>
      </c>
      <c r="E220">
        <v>1</v>
      </c>
      <c r="F220">
        <v>1</v>
      </c>
      <c r="G220">
        <v>136293685</v>
      </c>
      <c r="H220">
        <v>420573</v>
      </c>
    </row>
    <row r="221" spans="1:8">
      <c r="A221" t="s">
        <v>4184</v>
      </c>
      <c r="B221" s="10">
        <v>45118</v>
      </c>
      <c r="C221" t="s">
        <v>4680</v>
      </c>
      <c r="D221">
        <v>3</v>
      </c>
      <c r="E221">
        <v>3</v>
      </c>
      <c r="F221">
        <v>3</v>
      </c>
      <c r="G221">
        <v>136293685</v>
      </c>
      <c r="H221">
        <v>420574</v>
      </c>
    </row>
    <row r="222" spans="1:8">
      <c r="A222" t="s">
        <v>4185</v>
      </c>
      <c r="B222" s="10">
        <v>45118</v>
      </c>
      <c r="C222" t="s">
        <v>4680</v>
      </c>
      <c r="D222">
        <v>5</v>
      </c>
      <c r="E222">
        <v>3</v>
      </c>
      <c r="F222">
        <v>5</v>
      </c>
      <c r="G222">
        <v>136638244</v>
      </c>
      <c r="H222">
        <v>420576</v>
      </c>
    </row>
    <row r="223" spans="1:8">
      <c r="A223" t="s">
        <v>4186</v>
      </c>
      <c r="B223" s="10">
        <v>45118</v>
      </c>
      <c r="C223" t="s">
        <v>4687</v>
      </c>
      <c r="D223">
        <v>2</v>
      </c>
      <c r="E223">
        <v>3</v>
      </c>
      <c r="F223">
        <v>5</v>
      </c>
      <c r="G223">
        <v>200006729</v>
      </c>
      <c r="H223">
        <v>420592</v>
      </c>
    </row>
    <row r="224" spans="1:8">
      <c r="A224" t="s">
        <v>5211</v>
      </c>
      <c r="B224" s="10">
        <v>45118</v>
      </c>
      <c r="C224" t="s">
        <v>4679</v>
      </c>
      <c r="D224">
        <v>2</v>
      </c>
      <c r="E224">
        <v>5</v>
      </c>
      <c r="F224">
        <v>5</v>
      </c>
      <c r="G224">
        <v>20000712</v>
      </c>
      <c r="H224">
        <v>420594</v>
      </c>
    </row>
    <row r="225" spans="1:8">
      <c r="A225" t="s">
        <v>4187</v>
      </c>
      <c r="B225" s="10">
        <v>45118</v>
      </c>
      <c r="C225" t="s">
        <v>4679</v>
      </c>
      <c r="D225">
        <v>1</v>
      </c>
      <c r="E225">
        <v>4</v>
      </c>
      <c r="F225">
        <v>3</v>
      </c>
      <c r="G225">
        <v>20000849</v>
      </c>
      <c r="H225">
        <v>420595</v>
      </c>
    </row>
    <row r="226" spans="1:8">
      <c r="A226" t="s">
        <v>4188</v>
      </c>
      <c r="B226" s="10">
        <v>45118</v>
      </c>
      <c r="C226" t="s">
        <v>4679</v>
      </c>
      <c r="D226">
        <v>1</v>
      </c>
      <c r="E226">
        <v>3</v>
      </c>
      <c r="F226">
        <v>1</v>
      </c>
      <c r="G226">
        <v>20000852</v>
      </c>
      <c r="H226">
        <v>420599</v>
      </c>
    </row>
    <row r="227" spans="1:8">
      <c r="A227" t="s">
        <v>4189</v>
      </c>
      <c r="B227" s="10">
        <v>45118</v>
      </c>
      <c r="C227" t="s">
        <v>4679</v>
      </c>
      <c r="D227">
        <v>1</v>
      </c>
      <c r="E227">
        <v>3</v>
      </c>
      <c r="F227">
        <v>1</v>
      </c>
      <c r="G227">
        <v>20000852</v>
      </c>
      <c r="H227">
        <v>420600</v>
      </c>
    </row>
    <row r="228" spans="1:8">
      <c r="A228" t="s">
        <v>5212</v>
      </c>
      <c r="B228" s="10">
        <v>45118</v>
      </c>
      <c r="C228" t="s">
        <v>4682</v>
      </c>
      <c r="D228">
        <v>1</v>
      </c>
      <c r="E228">
        <v>1</v>
      </c>
      <c r="F228">
        <v>1</v>
      </c>
      <c r="G228">
        <v>200541490</v>
      </c>
      <c r="H228">
        <v>420606</v>
      </c>
    </row>
    <row r="229" spans="1:8">
      <c r="A229" t="s">
        <v>4190</v>
      </c>
      <c r="B229" s="10">
        <v>45118</v>
      </c>
      <c r="C229" t="s">
        <v>4681</v>
      </c>
      <c r="D229">
        <v>1</v>
      </c>
      <c r="E229">
        <v>2</v>
      </c>
      <c r="F229">
        <v>1</v>
      </c>
      <c r="G229">
        <v>200563487</v>
      </c>
      <c r="H229">
        <v>420609</v>
      </c>
    </row>
    <row r="230" spans="1:8">
      <c r="A230" t="s">
        <v>5213</v>
      </c>
      <c r="B230" s="10">
        <v>45118</v>
      </c>
      <c r="C230" t="s">
        <v>4679</v>
      </c>
      <c r="D230">
        <v>1</v>
      </c>
      <c r="E230">
        <v>4</v>
      </c>
      <c r="F230">
        <v>1</v>
      </c>
      <c r="G230">
        <v>200802953</v>
      </c>
      <c r="H230">
        <v>420611</v>
      </c>
    </row>
    <row r="231" spans="1:8">
      <c r="A231" t="s">
        <v>4191</v>
      </c>
      <c r="B231" s="10">
        <v>45118</v>
      </c>
      <c r="C231" t="s">
        <v>4679</v>
      </c>
      <c r="D231">
        <v>5</v>
      </c>
      <c r="E231">
        <v>5</v>
      </c>
      <c r="F231">
        <v>4</v>
      </c>
      <c r="G231">
        <v>200802956</v>
      </c>
      <c r="H231">
        <v>420612</v>
      </c>
    </row>
    <row r="232" spans="1:8">
      <c r="A232" t="s">
        <v>4192</v>
      </c>
      <c r="B232" s="10">
        <v>45118</v>
      </c>
      <c r="C232" t="s">
        <v>4679</v>
      </c>
      <c r="D232">
        <v>1</v>
      </c>
      <c r="E232">
        <v>2</v>
      </c>
      <c r="F232">
        <v>2</v>
      </c>
      <c r="G232">
        <v>200802959</v>
      </c>
      <c r="H232">
        <v>420613</v>
      </c>
    </row>
    <row r="233" spans="1:8">
      <c r="A233" t="s">
        <v>4193</v>
      </c>
      <c r="B233" s="10">
        <v>45118</v>
      </c>
      <c r="C233" t="s">
        <v>4679</v>
      </c>
      <c r="D233">
        <v>4</v>
      </c>
      <c r="E233">
        <v>5</v>
      </c>
      <c r="F233">
        <v>5</v>
      </c>
      <c r="G233">
        <v>200802959</v>
      </c>
      <c r="H233">
        <v>420614</v>
      </c>
    </row>
    <row r="234" spans="1:8">
      <c r="A234" t="s">
        <v>4194</v>
      </c>
      <c r="B234" s="10">
        <v>45118</v>
      </c>
      <c r="C234" t="s">
        <v>4679</v>
      </c>
      <c r="D234">
        <v>5</v>
      </c>
      <c r="E234">
        <v>4</v>
      </c>
      <c r="F234">
        <v>5</v>
      </c>
      <c r="G234">
        <v>200827237</v>
      </c>
      <c r="H234">
        <v>420617</v>
      </c>
    </row>
    <row r="235" spans="1:8">
      <c r="A235" t="s">
        <v>4195</v>
      </c>
      <c r="B235" s="10">
        <v>45118</v>
      </c>
      <c r="C235" t="s">
        <v>4679</v>
      </c>
      <c r="D235">
        <v>5</v>
      </c>
      <c r="E235">
        <v>3</v>
      </c>
      <c r="F235">
        <v>3</v>
      </c>
      <c r="G235">
        <v>40000382</v>
      </c>
      <c r="H235">
        <v>420624</v>
      </c>
    </row>
    <row r="236" spans="1:8">
      <c r="A236" t="s">
        <v>4196</v>
      </c>
      <c r="B236" s="10">
        <v>45118</v>
      </c>
      <c r="C236" t="s">
        <v>4680</v>
      </c>
      <c r="D236">
        <v>4</v>
      </c>
      <c r="E236">
        <v>3</v>
      </c>
      <c r="F236">
        <v>3</v>
      </c>
      <c r="G236">
        <v>40000392</v>
      </c>
      <c r="H236">
        <v>420625</v>
      </c>
    </row>
    <row r="237" spans="1:8">
      <c r="A237" t="s">
        <v>4197</v>
      </c>
      <c r="B237" s="10">
        <v>45118</v>
      </c>
      <c r="C237" t="s">
        <v>4679</v>
      </c>
      <c r="D237">
        <v>4</v>
      </c>
      <c r="E237">
        <v>5</v>
      </c>
      <c r="F237">
        <v>5</v>
      </c>
      <c r="G237">
        <v>60000035</v>
      </c>
      <c r="H237">
        <v>420629</v>
      </c>
    </row>
    <row r="238" spans="1:8">
      <c r="A238" t="s">
        <v>4198</v>
      </c>
      <c r="B238" s="10">
        <v>45118</v>
      </c>
      <c r="C238" t="s">
        <v>4679</v>
      </c>
      <c r="D238">
        <v>5</v>
      </c>
      <c r="E238">
        <v>4</v>
      </c>
      <c r="F238">
        <v>5</v>
      </c>
      <c r="G238">
        <v>60000075</v>
      </c>
      <c r="H238">
        <v>420631</v>
      </c>
    </row>
    <row r="239" spans="1:8">
      <c r="A239" t="s">
        <v>5214</v>
      </c>
      <c r="B239" s="10">
        <v>45118</v>
      </c>
      <c r="C239" t="s">
        <v>4681</v>
      </c>
      <c r="D239">
        <v>1</v>
      </c>
      <c r="E239">
        <v>1</v>
      </c>
      <c r="F239">
        <v>2</v>
      </c>
      <c r="G239">
        <v>61000015</v>
      </c>
      <c r="H239">
        <v>420633</v>
      </c>
    </row>
    <row r="240" spans="1:8">
      <c r="A240" t="s">
        <v>4199</v>
      </c>
      <c r="B240" s="10">
        <v>45118</v>
      </c>
      <c r="C240" t="s">
        <v>4679</v>
      </c>
      <c r="D240">
        <v>4</v>
      </c>
      <c r="E240">
        <v>5</v>
      </c>
      <c r="F240">
        <v>5</v>
      </c>
      <c r="G240">
        <v>61000028</v>
      </c>
      <c r="H240">
        <v>420634</v>
      </c>
    </row>
    <row r="241" spans="1:8">
      <c r="A241" t="s">
        <v>4200</v>
      </c>
      <c r="B241" s="10">
        <v>45118</v>
      </c>
      <c r="C241" t="s">
        <v>4680</v>
      </c>
      <c r="D241">
        <v>2</v>
      </c>
      <c r="E241">
        <v>3</v>
      </c>
      <c r="F241">
        <v>3</v>
      </c>
      <c r="G241">
        <v>71000349</v>
      </c>
      <c r="H241">
        <v>420646</v>
      </c>
    </row>
    <row r="242" spans="1:8">
      <c r="A242" t="s">
        <v>4201</v>
      </c>
      <c r="B242" s="10">
        <v>45118</v>
      </c>
      <c r="C242" t="s">
        <v>4679</v>
      </c>
      <c r="D242">
        <v>5</v>
      </c>
      <c r="E242">
        <v>4</v>
      </c>
      <c r="F242">
        <v>5</v>
      </c>
      <c r="G242">
        <v>72000000</v>
      </c>
      <c r="H242">
        <v>420651</v>
      </c>
    </row>
    <row r="243" spans="1:8">
      <c r="A243" t="s">
        <v>4202</v>
      </c>
      <c r="B243" s="10">
        <v>45118</v>
      </c>
      <c r="C243" t="s">
        <v>4679</v>
      </c>
      <c r="D243">
        <v>5</v>
      </c>
      <c r="E243">
        <v>4</v>
      </c>
      <c r="F243">
        <v>5</v>
      </c>
      <c r="G243">
        <v>72000000</v>
      </c>
      <c r="H243">
        <v>420652</v>
      </c>
    </row>
    <row r="244" spans="1:8">
      <c r="A244" t="s">
        <v>4203</v>
      </c>
      <c r="B244" s="10">
        <v>45118</v>
      </c>
      <c r="C244" t="s">
        <v>4679</v>
      </c>
      <c r="D244">
        <v>1</v>
      </c>
      <c r="E244">
        <v>3</v>
      </c>
      <c r="F244">
        <v>3</v>
      </c>
      <c r="G244">
        <v>72000070</v>
      </c>
      <c r="H244">
        <v>420656</v>
      </c>
    </row>
    <row r="245" spans="1:8">
      <c r="A245" t="s">
        <v>5215</v>
      </c>
      <c r="B245" s="10">
        <v>45118</v>
      </c>
      <c r="C245" t="s">
        <v>4680</v>
      </c>
      <c r="D245">
        <v>5</v>
      </c>
      <c r="E245">
        <v>3</v>
      </c>
      <c r="F245">
        <v>4</v>
      </c>
      <c r="G245">
        <v>72000180</v>
      </c>
      <c r="H245">
        <v>420659</v>
      </c>
    </row>
    <row r="246" spans="1:8">
      <c r="A246" t="s">
        <v>4204</v>
      </c>
      <c r="B246" s="10">
        <v>45118</v>
      </c>
      <c r="C246" t="s">
        <v>4680</v>
      </c>
      <c r="D246">
        <v>1</v>
      </c>
      <c r="E246">
        <v>3</v>
      </c>
      <c r="F246">
        <v>4</v>
      </c>
      <c r="G246">
        <v>72000182</v>
      </c>
      <c r="H246">
        <v>420661</v>
      </c>
    </row>
    <row r="247" spans="1:8">
      <c r="A247" t="s">
        <v>5216</v>
      </c>
      <c r="B247" s="10">
        <v>45118</v>
      </c>
      <c r="C247" t="s">
        <v>4679</v>
      </c>
      <c r="D247">
        <v>1</v>
      </c>
      <c r="E247">
        <v>1</v>
      </c>
      <c r="F247">
        <v>2</v>
      </c>
      <c r="G247">
        <v>11712</v>
      </c>
      <c r="H247">
        <v>420667</v>
      </c>
    </row>
    <row r="248" spans="1:8">
      <c r="A248" t="s">
        <v>4205</v>
      </c>
      <c r="B248" s="10">
        <v>45118</v>
      </c>
      <c r="C248" t="s">
        <v>4679</v>
      </c>
      <c r="D248">
        <v>3</v>
      </c>
      <c r="E248">
        <v>5</v>
      </c>
      <c r="F248">
        <v>4</v>
      </c>
      <c r="G248">
        <v>11721</v>
      </c>
      <c r="H248">
        <v>420671</v>
      </c>
    </row>
    <row r="249" spans="1:8">
      <c r="A249" t="s">
        <v>4206</v>
      </c>
      <c r="B249" s="10">
        <v>45118</v>
      </c>
      <c r="C249" t="s">
        <v>4679</v>
      </c>
      <c r="D249">
        <v>5</v>
      </c>
      <c r="E249">
        <v>4</v>
      </c>
      <c r="F249">
        <v>5</v>
      </c>
      <c r="G249">
        <v>104050760</v>
      </c>
      <c r="H249">
        <v>420673</v>
      </c>
    </row>
    <row r="250" spans="1:8">
      <c r="A250" t="s">
        <v>4207</v>
      </c>
      <c r="B250" s="10">
        <v>45118</v>
      </c>
      <c r="C250" t="s">
        <v>4679</v>
      </c>
      <c r="D250">
        <v>4</v>
      </c>
      <c r="E250">
        <v>4</v>
      </c>
      <c r="F250">
        <v>5</v>
      </c>
      <c r="G250">
        <v>104590112</v>
      </c>
      <c r="H250">
        <v>420674</v>
      </c>
    </row>
    <row r="251" spans="1:8">
      <c r="A251" t="s">
        <v>5217</v>
      </c>
      <c r="B251" s="10">
        <v>45118</v>
      </c>
      <c r="C251" t="s">
        <v>4679</v>
      </c>
      <c r="D251">
        <v>1</v>
      </c>
      <c r="E251">
        <v>3</v>
      </c>
      <c r="F251">
        <v>1</v>
      </c>
      <c r="G251">
        <v>104590112</v>
      </c>
      <c r="H251">
        <v>420676</v>
      </c>
    </row>
    <row r="252" spans="1:8">
      <c r="A252" t="s">
        <v>4208</v>
      </c>
      <c r="B252" s="10">
        <v>45118</v>
      </c>
      <c r="C252" t="s">
        <v>4685</v>
      </c>
      <c r="D252">
        <v>1</v>
      </c>
      <c r="E252">
        <v>2</v>
      </c>
      <c r="F252">
        <v>2</v>
      </c>
      <c r="G252">
        <v>11179580</v>
      </c>
      <c r="H252">
        <v>420678</v>
      </c>
    </row>
    <row r="253" spans="1:8">
      <c r="A253" t="s">
        <v>4209</v>
      </c>
      <c r="B253" s="10">
        <v>45118</v>
      </c>
      <c r="C253" t="s">
        <v>4680</v>
      </c>
      <c r="D253">
        <v>2</v>
      </c>
      <c r="E253">
        <v>4</v>
      </c>
      <c r="F253">
        <v>5</v>
      </c>
      <c r="G253">
        <v>117757674</v>
      </c>
      <c r="H253">
        <v>420690</v>
      </c>
    </row>
    <row r="254" spans="1:8">
      <c r="A254" t="s">
        <v>4210</v>
      </c>
      <c r="B254" s="10">
        <v>45118</v>
      </c>
      <c r="C254" t="s">
        <v>4680</v>
      </c>
      <c r="D254">
        <v>3</v>
      </c>
      <c r="E254">
        <v>1</v>
      </c>
      <c r="F254">
        <v>3</v>
      </c>
      <c r="G254">
        <v>117756403</v>
      </c>
      <c r="H254">
        <v>420691</v>
      </c>
    </row>
    <row r="255" spans="1:8">
      <c r="A255" t="s">
        <v>4211</v>
      </c>
      <c r="B255" s="10">
        <v>45118</v>
      </c>
      <c r="C255" t="s">
        <v>4680</v>
      </c>
      <c r="D255">
        <v>1</v>
      </c>
      <c r="E255">
        <v>2</v>
      </c>
      <c r="F255">
        <v>4</v>
      </c>
      <c r="G255">
        <v>117756403</v>
      </c>
      <c r="H255">
        <v>420692</v>
      </c>
    </row>
    <row r="256" spans="1:8">
      <c r="A256" t="s">
        <v>5648</v>
      </c>
      <c r="B256" s="10">
        <v>45118</v>
      </c>
      <c r="C256" t="s">
        <v>4680</v>
      </c>
      <c r="D256">
        <v>1</v>
      </c>
      <c r="E256">
        <v>3</v>
      </c>
      <c r="F256">
        <v>4</v>
      </c>
      <c r="G256">
        <v>117757674</v>
      </c>
      <c r="H256">
        <v>420694</v>
      </c>
    </row>
    <row r="257" spans="1:8">
      <c r="A257" t="s">
        <v>4212</v>
      </c>
      <c r="B257" s="10">
        <v>45118</v>
      </c>
      <c r="C257" t="s">
        <v>4680</v>
      </c>
      <c r="D257">
        <v>1</v>
      </c>
      <c r="E257">
        <v>4</v>
      </c>
      <c r="F257">
        <v>2</v>
      </c>
      <c r="G257">
        <v>117808816</v>
      </c>
      <c r="H257">
        <v>420695</v>
      </c>
    </row>
    <row r="258" spans="1:8">
      <c r="A258" t="s">
        <v>5218</v>
      </c>
      <c r="B258" s="10">
        <v>45118</v>
      </c>
      <c r="C258" t="s">
        <v>4680</v>
      </c>
      <c r="D258">
        <v>5</v>
      </c>
      <c r="E258">
        <v>1</v>
      </c>
      <c r="F258">
        <v>5</v>
      </c>
      <c r="G258">
        <v>117808816</v>
      </c>
      <c r="H258">
        <v>420696</v>
      </c>
    </row>
    <row r="259" spans="1:8">
      <c r="A259" t="s">
        <v>4213</v>
      </c>
      <c r="B259" s="10">
        <v>45118</v>
      </c>
      <c r="C259" t="s">
        <v>4682</v>
      </c>
      <c r="D259">
        <v>3</v>
      </c>
      <c r="E259">
        <v>3</v>
      </c>
      <c r="F259">
        <v>4</v>
      </c>
      <c r="G259">
        <v>118143809</v>
      </c>
      <c r="H259">
        <v>420697</v>
      </c>
    </row>
    <row r="260" spans="1:8">
      <c r="A260" t="s">
        <v>5219</v>
      </c>
      <c r="B260" s="10">
        <v>45118</v>
      </c>
      <c r="C260" t="s">
        <v>4679</v>
      </c>
      <c r="D260">
        <v>2</v>
      </c>
      <c r="E260">
        <v>3</v>
      </c>
      <c r="F260">
        <v>2</v>
      </c>
      <c r="G260">
        <v>118351329</v>
      </c>
      <c r="H260">
        <v>420699</v>
      </c>
    </row>
    <row r="261" spans="1:8">
      <c r="A261" t="s">
        <v>4214</v>
      </c>
      <c r="B261" s="10">
        <v>45118</v>
      </c>
      <c r="C261" t="s">
        <v>4679</v>
      </c>
      <c r="D261">
        <v>1</v>
      </c>
      <c r="E261">
        <v>4</v>
      </c>
      <c r="F261">
        <v>5</v>
      </c>
      <c r="G261">
        <v>118351329</v>
      </c>
      <c r="H261">
        <v>420700</v>
      </c>
    </row>
    <row r="262" spans="1:8">
      <c r="A262" t="s">
        <v>5220</v>
      </c>
      <c r="B262" s="10">
        <v>45118</v>
      </c>
      <c r="C262" t="s">
        <v>4682</v>
      </c>
      <c r="D262">
        <v>1</v>
      </c>
      <c r="E262">
        <v>1</v>
      </c>
      <c r="F262">
        <v>1</v>
      </c>
      <c r="G262">
        <v>127719516</v>
      </c>
      <c r="H262">
        <v>420707</v>
      </c>
    </row>
    <row r="263" spans="1:8">
      <c r="A263" t="s">
        <v>4215</v>
      </c>
      <c r="B263" s="10">
        <v>45118</v>
      </c>
      <c r="C263" t="s">
        <v>4680</v>
      </c>
      <c r="D263">
        <v>1</v>
      </c>
      <c r="E263">
        <v>4</v>
      </c>
      <c r="F263">
        <v>2</v>
      </c>
      <c r="G263">
        <v>129293916</v>
      </c>
      <c r="H263">
        <v>420708</v>
      </c>
    </row>
    <row r="264" spans="1:8">
      <c r="A264" t="s">
        <v>4216</v>
      </c>
      <c r="B264" s="10">
        <v>45118</v>
      </c>
      <c r="C264" t="s">
        <v>4679</v>
      </c>
      <c r="D264">
        <v>3</v>
      </c>
      <c r="E264">
        <v>4</v>
      </c>
      <c r="F264">
        <v>3</v>
      </c>
      <c r="G264">
        <v>131104622</v>
      </c>
      <c r="H264">
        <v>420711</v>
      </c>
    </row>
    <row r="265" spans="1:8">
      <c r="A265" t="s">
        <v>4217</v>
      </c>
      <c r="B265" s="10">
        <v>45118</v>
      </c>
      <c r="C265" t="s">
        <v>4679</v>
      </c>
      <c r="D265">
        <v>5</v>
      </c>
      <c r="E265">
        <v>4</v>
      </c>
      <c r="F265">
        <v>5</v>
      </c>
      <c r="G265">
        <v>131106049</v>
      </c>
      <c r="H265">
        <v>420713</v>
      </c>
    </row>
    <row r="266" spans="1:8">
      <c r="A266" t="s">
        <v>4218</v>
      </c>
      <c r="B266" s="10">
        <v>45108</v>
      </c>
      <c r="C266" t="s">
        <v>4679</v>
      </c>
      <c r="D266">
        <v>4</v>
      </c>
      <c r="E266">
        <v>5</v>
      </c>
      <c r="F266">
        <v>4</v>
      </c>
      <c r="G266">
        <v>20000849</v>
      </c>
      <c r="H266">
        <v>418639</v>
      </c>
    </row>
    <row r="267" spans="1:8">
      <c r="A267" t="s">
        <v>5221</v>
      </c>
      <c r="B267" s="10">
        <v>45108</v>
      </c>
      <c r="C267" t="s">
        <v>4679</v>
      </c>
      <c r="D267">
        <v>4</v>
      </c>
      <c r="E267">
        <v>5</v>
      </c>
      <c r="F267">
        <v>5</v>
      </c>
      <c r="G267">
        <v>200395946</v>
      </c>
      <c r="H267">
        <v>418644</v>
      </c>
    </row>
    <row r="268" spans="1:8">
      <c r="A268" t="s">
        <v>4219</v>
      </c>
      <c r="B268" s="10">
        <v>45108</v>
      </c>
      <c r="C268" t="s">
        <v>4679</v>
      </c>
      <c r="D268">
        <v>1</v>
      </c>
      <c r="E268">
        <v>3</v>
      </c>
      <c r="F268">
        <v>3</v>
      </c>
      <c r="G268">
        <v>200395946</v>
      </c>
      <c r="H268">
        <v>418645</v>
      </c>
    </row>
    <row r="269" spans="1:8">
      <c r="A269" t="s">
        <v>4220</v>
      </c>
      <c r="B269" s="10">
        <v>45108</v>
      </c>
      <c r="C269" t="s">
        <v>4679</v>
      </c>
      <c r="D269">
        <v>1</v>
      </c>
      <c r="E269">
        <v>3</v>
      </c>
      <c r="F269">
        <v>3</v>
      </c>
      <c r="G269">
        <v>200395946</v>
      </c>
      <c r="H269">
        <v>418646</v>
      </c>
    </row>
    <row r="270" spans="1:8">
      <c r="A270" t="s">
        <v>4221</v>
      </c>
      <c r="B270" s="10">
        <v>45108</v>
      </c>
      <c r="C270" t="s">
        <v>4679</v>
      </c>
      <c r="D270">
        <v>1</v>
      </c>
      <c r="E270">
        <v>3</v>
      </c>
      <c r="F270">
        <v>1</v>
      </c>
      <c r="G270">
        <v>200802953</v>
      </c>
      <c r="H270">
        <v>418648</v>
      </c>
    </row>
    <row r="271" spans="1:8">
      <c r="A271" t="s">
        <v>5222</v>
      </c>
      <c r="B271" s="10">
        <v>45108</v>
      </c>
      <c r="C271" t="s">
        <v>4679</v>
      </c>
      <c r="D271">
        <v>1</v>
      </c>
      <c r="E271">
        <v>4</v>
      </c>
      <c r="F271">
        <v>3</v>
      </c>
      <c r="G271">
        <v>200802956</v>
      </c>
      <c r="H271">
        <v>418649</v>
      </c>
    </row>
    <row r="272" spans="1:8">
      <c r="A272" t="s">
        <v>4222</v>
      </c>
      <c r="B272" s="10">
        <v>45108</v>
      </c>
      <c r="C272" t="s">
        <v>4679</v>
      </c>
      <c r="D272">
        <v>5</v>
      </c>
      <c r="E272">
        <v>4</v>
      </c>
      <c r="F272">
        <v>5</v>
      </c>
      <c r="G272">
        <v>200802956</v>
      </c>
      <c r="H272">
        <v>418650</v>
      </c>
    </row>
    <row r="273" spans="1:8">
      <c r="A273" t="s">
        <v>4223</v>
      </c>
      <c r="B273" s="10">
        <v>45108</v>
      </c>
      <c r="C273" t="s">
        <v>4686</v>
      </c>
      <c r="D273">
        <v>1</v>
      </c>
      <c r="E273">
        <v>1</v>
      </c>
      <c r="F273">
        <v>1</v>
      </c>
      <c r="G273">
        <v>200816842</v>
      </c>
      <c r="H273">
        <v>418652</v>
      </c>
    </row>
    <row r="274" spans="1:8">
      <c r="A274" t="s">
        <v>5649</v>
      </c>
      <c r="B274" s="10">
        <v>45108</v>
      </c>
      <c r="C274" t="s">
        <v>4679</v>
      </c>
      <c r="D274">
        <v>3</v>
      </c>
      <c r="E274">
        <v>3</v>
      </c>
      <c r="F274">
        <v>3</v>
      </c>
      <c r="G274">
        <v>200826917</v>
      </c>
      <c r="H274">
        <v>418653</v>
      </c>
    </row>
    <row r="275" spans="1:8">
      <c r="A275" t="s">
        <v>4224</v>
      </c>
      <c r="B275" s="10">
        <v>45108</v>
      </c>
      <c r="C275" t="s">
        <v>4679</v>
      </c>
      <c r="D275">
        <v>4</v>
      </c>
      <c r="E275">
        <v>4</v>
      </c>
      <c r="F275">
        <v>5</v>
      </c>
      <c r="G275">
        <v>200828450</v>
      </c>
      <c r="H275">
        <v>418656</v>
      </c>
    </row>
    <row r="276" spans="1:8">
      <c r="A276" t="s">
        <v>4225</v>
      </c>
      <c r="B276" s="10">
        <v>45108</v>
      </c>
      <c r="C276" t="s">
        <v>4679</v>
      </c>
      <c r="D276">
        <v>1</v>
      </c>
      <c r="E276">
        <v>3</v>
      </c>
      <c r="F276">
        <v>5</v>
      </c>
      <c r="G276">
        <v>200883492</v>
      </c>
      <c r="H276">
        <v>418657</v>
      </c>
    </row>
    <row r="277" spans="1:8">
      <c r="A277" t="s">
        <v>4226</v>
      </c>
      <c r="B277" s="10">
        <v>45108</v>
      </c>
      <c r="C277" t="s">
        <v>4680</v>
      </c>
      <c r="D277">
        <v>1</v>
      </c>
      <c r="E277">
        <v>3</v>
      </c>
      <c r="F277">
        <v>1</v>
      </c>
      <c r="G277">
        <v>33000198</v>
      </c>
      <c r="H277">
        <v>418659</v>
      </c>
    </row>
    <row r="278" spans="1:8">
      <c r="A278" t="s">
        <v>4227</v>
      </c>
      <c r="B278" s="10">
        <v>45108</v>
      </c>
      <c r="C278" t="s">
        <v>4680</v>
      </c>
      <c r="D278">
        <v>1</v>
      </c>
      <c r="E278">
        <v>3</v>
      </c>
      <c r="F278">
        <v>1</v>
      </c>
      <c r="G278">
        <v>33000209</v>
      </c>
      <c r="H278">
        <v>418660</v>
      </c>
    </row>
    <row r="279" spans="1:8">
      <c r="A279" t="s">
        <v>4228</v>
      </c>
      <c r="B279" s="10">
        <v>45108</v>
      </c>
      <c r="C279" t="s">
        <v>4680</v>
      </c>
      <c r="D279">
        <v>5</v>
      </c>
      <c r="E279">
        <v>1</v>
      </c>
      <c r="F279">
        <v>1</v>
      </c>
      <c r="G279">
        <v>33000209</v>
      </c>
      <c r="H279">
        <v>418661</v>
      </c>
    </row>
    <row r="280" spans="1:8">
      <c r="A280" t="s">
        <v>4229</v>
      </c>
      <c r="B280" s="10">
        <v>45108</v>
      </c>
      <c r="C280" t="s">
        <v>4680</v>
      </c>
      <c r="D280">
        <v>3</v>
      </c>
      <c r="E280">
        <v>3</v>
      </c>
      <c r="F280">
        <v>3</v>
      </c>
      <c r="G280">
        <v>33000222</v>
      </c>
      <c r="H280">
        <v>418662</v>
      </c>
    </row>
    <row r="281" spans="1:8">
      <c r="A281" t="s">
        <v>4230</v>
      </c>
      <c r="B281" s="10">
        <v>45108</v>
      </c>
      <c r="C281" t="s">
        <v>4679</v>
      </c>
      <c r="D281">
        <v>1</v>
      </c>
      <c r="E281">
        <v>3</v>
      </c>
      <c r="F281">
        <v>1</v>
      </c>
      <c r="G281">
        <v>40000210</v>
      </c>
      <c r="H281">
        <v>418665</v>
      </c>
    </row>
    <row r="282" spans="1:8">
      <c r="A282" t="s">
        <v>4231</v>
      </c>
      <c r="B282" s="10">
        <v>45108</v>
      </c>
      <c r="C282" t="s">
        <v>4679</v>
      </c>
      <c r="D282">
        <v>2</v>
      </c>
      <c r="E282">
        <v>4</v>
      </c>
      <c r="F282">
        <v>2</v>
      </c>
      <c r="G282">
        <v>40000210</v>
      </c>
      <c r="H282">
        <v>418666</v>
      </c>
    </row>
    <row r="283" spans="1:8">
      <c r="A283" t="s">
        <v>4232</v>
      </c>
      <c r="B283" s="10">
        <v>45108</v>
      </c>
      <c r="C283" t="s">
        <v>4680</v>
      </c>
      <c r="D283">
        <v>4</v>
      </c>
      <c r="E283">
        <v>1</v>
      </c>
      <c r="F283">
        <v>5</v>
      </c>
      <c r="G283">
        <v>40000392</v>
      </c>
      <c r="H283">
        <v>418671</v>
      </c>
    </row>
    <row r="284" spans="1:8">
      <c r="A284" t="s">
        <v>4233</v>
      </c>
      <c r="B284" s="10">
        <v>45108</v>
      </c>
      <c r="C284" t="s">
        <v>4680</v>
      </c>
      <c r="D284">
        <v>2</v>
      </c>
      <c r="E284">
        <v>2</v>
      </c>
      <c r="F284">
        <v>3</v>
      </c>
      <c r="G284">
        <v>40000394</v>
      </c>
      <c r="H284">
        <v>418676</v>
      </c>
    </row>
    <row r="285" spans="1:8">
      <c r="A285" t="s">
        <v>4234</v>
      </c>
      <c r="B285" s="10">
        <v>45108</v>
      </c>
      <c r="C285" t="s">
        <v>4679</v>
      </c>
      <c r="D285">
        <v>2</v>
      </c>
      <c r="E285">
        <v>4</v>
      </c>
      <c r="F285">
        <v>2</v>
      </c>
      <c r="G285">
        <v>40000395</v>
      </c>
      <c r="H285">
        <v>418678</v>
      </c>
    </row>
    <row r="286" spans="1:8">
      <c r="A286" t="s">
        <v>5223</v>
      </c>
      <c r="B286" s="10">
        <v>45108</v>
      </c>
      <c r="C286" t="s">
        <v>4679</v>
      </c>
      <c r="D286">
        <v>4</v>
      </c>
      <c r="E286">
        <v>3</v>
      </c>
      <c r="F286">
        <v>4</v>
      </c>
      <c r="G286">
        <v>40000397</v>
      </c>
      <c r="H286">
        <v>418680</v>
      </c>
    </row>
    <row r="287" spans="1:8">
      <c r="A287" t="s">
        <v>4235</v>
      </c>
      <c r="B287" s="10">
        <v>45108</v>
      </c>
      <c r="C287" t="s">
        <v>4679</v>
      </c>
      <c r="D287">
        <v>5</v>
      </c>
      <c r="E287">
        <v>3</v>
      </c>
      <c r="F287">
        <v>5</v>
      </c>
      <c r="G287">
        <v>60000035</v>
      </c>
      <c r="H287">
        <v>418682</v>
      </c>
    </row>
    <row r="288" spans="1:8">
      <c r="A288" t="s">
        <v>4236</v>
      </c>
      <c r="B288" s="10">
        <v>45108</v>
      </c>
      <c r="C288" t="s">
        <v>4679</v>
      </c>
      <c r="D288">
        <v>3</v>
      </c>
      <c r="E288">
        <v>3</v>
      </c>
      <c r="F288">
        <v>4</v>
      </c>
      <c r="G288">
        <v>61000028</v>
      </c>
      <c r="H288">
        <v>418687</v>
      </c>
    </row>
    <row r="289" spans="1:8">
      <c r="A289" t="s">
        <v>4237</v>
      </c>
      <c r="B289" s="10">
        <v>45108</v>
      </c>
      <c r="C289" t="s">
        <v>4679</v>
      </c>
      <c r="D289">
        <v>1</v>
      </c>
      <c r="E289">
        <v>1</v>
      </c>
      <c r="F289">
        <v>1</v>
      </c>
      <c r="G289">
        <v>71000093</v>
      </c>
      <c r="H289">
        <v>418694</v>
      </c>
    </row>
    <row r="290" spans="1:8">
      <c r="A290" t="s">
        <v>4238</v>
      </c>
      <c r="B290" s="10">
        <v>45108</v>
      </c>
      <c r="C290" t="s">
        <v>4679</v>
      </c>
      <c r="D290">
        <v>5</v>
      </c>
      <c r="E290">
        <v>4</v>
      </c>
      <c r="F290">
        <v>4</v>
      </c>
      <c r="G290">
        <v>72000094</v>
      </c>
      <c r="H290">
        <v>418707</v>
      </c>
    </row>
    <row r="291" spans="1:8">
      <c r="A291" t="s">
        <v>4239</v>
      </c>
      <c r="B291" s="10">
        <v>45108</v>
      </c>
      <c r="C291" t="s">
        <v>4679</v>
      </c>
      <c r="D291">
        <v>2</v>
      </c>
      <c r="E291">
        <v>4</v>
      </c>
      <c r="F291">
        <v>2</v>
      </c>
      <c r="G291">
        <v>72000131</v>
      </c>
      <c r="H291">
        <v>418713</v>
      </c>
    </row>
    <row r="292" spans="1:8">
      <c r="A292" t="s">
        <v>4240</v>
      </c>
      <c r="B292" s="10">
        <v>45108</v>
      </c>
      <c r="C292" t="s">
        <v>4679</v>
      </c>
      <c r="D292">
        <v>2</v>
      </c>
      <c r="E292">
        <v>4</v>
      </c>
      <c r="F292">
        <v>3</v>
      </c>
      <c r="G292">
        <v>11712</v>
      </c>
      <c r="H292">
        <v>418716</v>
      </c>
    </row>
    <row r="293" spans="1:8">
      <c r="A293" t="s">
        <v>4241</v>
      </c>
      <c r="B293" s="10">
        <v>45108</v>
      </c>
      <c r="C293" t="s">
        <v>4679</v>
      </c>
      <c r="D293">
        <v>4</v>
      </c>
      <c r="E293">
        <v>4</v>
      </c>
      <c r="F293">
        <v>4</v>
      </c>
      <c r="G293">
        <v>11721</v>
      </c>
      <c r="H293">
        <v>418721</v>
      </c>
    </row>
    <row r="294" spans="1:8">
      <c r="A294" t="s">
        <v>5224</v>
      </c>
      <c r="B294" s="10">
        <v>45108</v>
      </c>
      <c r="C294" t="s">
        <v>4679</v>
      </c>
      <c r="D294">
        <v>2</v>
      </c>
      <c r="E294">
        <v>4</v>
      </c>
      <c r="F294">
        <v>3</v>
      </c>
      <c r="G294">
        <v>11721</v>
      </c>
      <c r="H294">
        <v>418722</v>
      </c>
    </row>
    <row r="295" spans="1:8">
      <c r="A295" t="s">
        <v>4242</v>
      </c>
      <c r="B295" s="10">
        <v>45108</v>
      </c>
      <c r="C295" t="s">
        <v>4686</v>
      </c>
      <c r="D295">
        <v>1</v>
      </c>
      <c r="E295">
        <v>1</v>
      </c>
      <c r="F295">
        <v>1</v>
      </c>
      <c r="G295">
        <v>112720701</v>
      </c>
      <c r="H295">
        <v>418725</v>
      </c>
    </row>
    <row r="296" spans="1:8">
      <c r="A296" t="s">
        <v>4243</v>
      </c>
      <c r="B296" s="10">
        <v>45108</v>
      </c>
      <c r="C296" t="s">
        <v>4679</v>
      </c>
      <c r="D296">
        <v>3</v>
      </c>
      <c r="E296">
        <v>3</v>
      </c>
      <c r="F296">
        <v>3</v>
      </c>
      <c r="G296">
        <v>115199838</v>
      </c>
      <c r="H296">
        <v>418729</v>
      </c>
    </row>
    <row r="297" spans="1:8">
      <c r="A297" t="s">
        <v>4244</v>
      </c>
      <c r="B297" s="10">
        <v>45108</v>
      </c>
      <c r="C297" t="s">
        <v>4686</v>
      </c>
      <c r="D297">
        <v>3</v>
      </c>
      <c r="E297">
        <v>1</v>
      </c>
      <c r="F297">
        <v>5</v>
      </c>
      <c r="G297">
        <v>115271421</v>
      </c>
      <c r="H297">
        <v>418730</v>
      </c>
    </row>
    <row r="298" spans="1:8">
      <c r="A298" t="s">
        <v>4245</v>
      </c>
      <c r="B298" s="10">
        <v>45108</v>
      </c>
      <c r="C298" t="s">
        <v>4679</v>
      </c>
      <c r="D298">
        <v>2</v>
      </c>
      <c r="E298">
        <v>5</v>
      </c>
      <c r="F298">
        <v>3</v>
      </c>
      <c r="G298">
        <v>115998528</v>
      </c>
      <c r="H298">
        <v>418733</v>
      </c>
    </row>
    <row r="299" spans="1:8">
      <c r="A299" t="s">
        <v>5225</v>
      </c>
      <c r="B299" s="10">
        <v>45108</v>
      </c>
      <c r="C299" t="s">
        <v>4679</v>
      </c>
      <c r="D299">
        <v>1</v>
      </c>
      <c r="E299">
        <v>1</v>
      </c>
      <c r="F299">
        <v>1</v>
      </c>
      <c r="G299">
        <v>116003369</v>
      </c>
      <c r="H299">
        <v>418734</v>
      </c>
    </row>
    <row r="300" spans="1:8">
      <c r="A300" t="s">
        <v>5226</v>
      </c>
      <c r="B300" s="10">
        <v>45108</v>
      </c>
      <c r="C300" t="s">
        <v>4679</v>
      </c>
      <c r="D300">
        <v>4</v>
      </c>
      <c r="E300">
        <v>5</v>
      </c>
      <c r="F300">
        <v>5</v>
      </c>
      <c r="G300">
        <v>116242546</v>
      </c>
      <c r="H300">
        <v>418736</v>
      </c>
    </row>
    <row r="301" spans="1:8">
      <c r="A301" t="s">
        <v>4246</v>
      </c>
      <c r="B301" s="10">
        <v>45108</v>
      </c>
      <c r="C301" t="s">
        <v>4679</v>
      </c>
      <c r="D301">
        <v>5</v>
      </c>
      <c r="E301">
        <v>4</v>
      </c>
      <c r="F301">
        <v>5</v>
      </c>
      <c r="G301">
        <v>117232538</v>
      </c>
      <c r="H301">
        <v>418737</v>
      </c>
    </row>
    <row r="302" spans="1:8">
      <c r="A302" t="s">
        <v>5227</v>
      </c>
      <c r="B302" s="10">
        <v>45108</v>
      </c>
      <c r="C302" t="s">
        <v>4680</v>
      </c>
      <c r="D302">
        <v>1</v>
      </c>
      <c r="E302">
        <v>1</v>
      </c>
      <c r="F302">
        <v>1</v>
      </c>
      <c r="G302">
        <v>117434118</v>
      </c>
      <c r="H302">
        <v>418739</v>
      </c>
    </row>
    <row r="303" spans="1:8">
      <c r="A303" t="s">
        <v>4247</v>
      </c>
      <c r="B303" s="10">
        <v>45108</v>
      </c>
      <c r="C303" t="s">
        <v>4680</v>
      </c>
      <c r="D303">
        <v>1</v>
      </c>
      <c r="E303">
        <v>2</v>
      </c>
      <c r="F303">
        <v>2</v>
      </c>
      <c r="G303">
        <v>117756403</v>
      </c>
      <c r="H303">
        <v>418740</v>
      </c>
    </row>
    <row r="304" spans="1:8">
      <c r="A304" t="s">
        <v>4248</v>
      </c>
      <c r="B304" s="10">
        <v>45108</v>
      </c>
      <c r="C304" t="s">
        <v>4681</v>
      </c>
      <c r="D304">
        <v>2</v>
      </c>
      <c r="E304">
        <v>4</v>
      </c>
      <c r="F304">
        <v>3</v>
      </c>
      <c r="G304">
        <v>118388040</v>
      </c>
      <c r="H304">
        <v>418741</v>
      </c>
    </row>
    <row r="305" spans="1:8">
      <c r="A305" t="s">
        <v>4249</v>
      </c>
      <c r="B305" s="10">
        <v>45108</v>
      </c>
      <c r="C305" t="s">
        <v>4682</v>
      </c>
      <c r="D305">
        <v>1</v>
      </c>
      <c r="E305">
        <v>1</v>
      </c>
      <c r="F305">
        <v>3</v>
      </c>
      <c r="G305">
        <v>118513878</v>
      </c>
      <c r="H305">
        <v>418742</v>
      </c>
    </row>
    <row r="306" spans="1:8">
      <c r="A306" t="s">
        <v>4250</v>
      </c>
      <c r="B306" s="10">
        <v>45108</v>
      </c>
      <c r="C306" t="s">
        <v>4680</v>
      </c>
      <c r="D306">
        <v>3</v>
      </c>
      <c r="E306">
        <v>2</v>
      </c>
      <c r="F306">
        <v>3</v>
      </c>
      <c r="G306">
        <v>119250454</v>
      </c>
      <c r="H306">
        <v>418743</v>
      </c>
    </row>
    <row r="307" spans="1:8">
      <c r="A307" t="s">
        <v>4251</v>
      </c>
      <c r="B307" s="10">
        <v>45108</v>
      </c>
      <c r="C307" t="s">
        <v>4681</v>
      </c>
      <c r="D307">
        <v>1</v>
      </c>
      <c r="E307">
        <v>1</v>
      </c>
      <c r="F307">
        <v>1</v>
      </c>
      <c r="G307">
        <v>121455422</v>
      </c>
      <c r="H307">
        <v>418745</v>
      </c>
    </row>
    <row r="308" spans="1:8">
      <c r="A308" t="s">
        <v>4252</v>
      </c>
      <c r="B308" s="10">
        <v>45108</v>
      </c>
      <c r="C308" t="s">
        <v>4679</v>
      </c>
      <c r="D308">
        <v>1</v>
      </c>
      <c r="E308">
        <v>3</v>
      </c>
      <c r="F308">
        <v>2</v>
      </c>
      <c r="G308">
        <v>134001122</v>
      </c>
      <c r="H308">
        <v>418749</v>
      </c>
    </row>
    <row r="309" spans="1:8">
      <c r="A309" t="s">
        <v>4253</v>
      </c>
      <c r="B309" s="10">
        <v>45108</v>
      </c>
      <c r="C309" t="s">
        <v>4682</v>
      </c>
      <c r="D309">
        <v>1</v>
      </c>
      <c r="E309">
        <v>3</v>
      </c>
      <c r="F309">
        <v>2</v>
      </c>
      <c r="G309">
        <v>134290907</v>
      </c>
      <c r="H309">
        <v>418750</v>
      </c>
    </row>
    <row r="310" spans="1:8">
      <c r="A310" t="s">
        <v>4254</v>
      </c>
      <c r="B310" s="10">
        <v>45108</v>
      </c>
      <c r="C310" t="s">
        <v>4679</v>
      </c>
      <c r="D310">
        <v>1</v>
      </c>
      <c r="E310">
        <v>4</v>
      </c>
      <c r="F310">
        <v>5</v>
      </c>
      <c r="G310">
        <v>20000712</v>
      </c>
      <c r="H310">
        <v>418762</v>
      </c>
    </row>
    <row r="311" spans="1:8">
      <c r="A311" t="s">
        <v>5228</v>
      </c>
      <c r="B311" s="10">
        <v>45108</v>
      </c>
      <c r="C311" t="s">
        <v>4679</v>
      </c>
      <c r="D311">
        <v>3</v>
      </c>
      <c r="E311">
        <v>5</v>
      </c>
      <c r="F311">
        <v>5</v>
      </c>
      <c r="G311">
        <v>136742533</v>
      </c>
      <c r="H311">
        <v>418751</v>
      </c>
    </row>
    <row r="312" spans="1:8">
      <c r="A312" t="s">
        <v>4255</v>
      </c>
      <c r="B312" s="10">
        <v>45108</v>
      </c>
      <c r="C312" t="s">
        <v>4682</v>
      </c>
      <c r="D312">
        <v>1</v>
      </c>
      <c r="E312">
        <v>5</v>
      </c>
      <c r="F312">
        <v>1</v>
      </c>
      <c r="G312">
        <v>136997038</v>
      </c>
      <c r="H312">
        <v>418753</v>
      </c>
    </row>
    <row r="313" spans="1:8">
      <c r="A313" t="s">
        <v>5229</v>
      </c>
      <c r="B313" s="10">
        <v>45108</v>
      </c>
      <c r="C313" t="s">
        <v>4679</v>
      </c>
      <c r="D313">
        <v>2</v>
      </c>
      <c r="E313">
        <v>2</v>
      </c>
      <c r="F313">
        <v>5</v>
      </c>
      <c r="G313">
        <v>137355764</v>
      </c>
      <c r="H313">
        <v>418754</v>
      </c>
    </row>
    <row r="314" spans="1:8">
      <c r="A314" t="s">
        <v>4256</v>
      </c>
      <c r="B314" s="10">
        <v>45108</v>
      </c>
      <c r="C314" t="s">
        <v>4680</v>
      </c>
      <c r="D314">
        <v>2</v>
      </c>
      <c r="E314">
        <v>2</v>
      </c>
      <c r="F314">
        <v>4</v>
      </c>
      <c r="G314">
        <v>20000669</v>
      </c>
      <c r="H314">
        <v>418757</v>
      </c>
    </row>
    <row r="315" spans="1:8">
      <c r="A315" t="s">
        <v>4031</v>
      </c>
      <c r="B315" s="10">
        <v>45108</v>
      </c>
      <c r="C315" t="s">
        <v>4680</v>
      </c>
      <c r="D315">
        <v>1</v>
      </c>
      <c r="E315">
        <v>3</v>
      </c>
      <c r="F315">
        <v>3</v>
      </c>
      <c r="G315">
        <v>20000669</v>
      </c>
      <c r="H315">
        <v>418758</v>
      </c>
    </row>
    <row r="316" spans="1:8">
      <c r="A316" t="s">
        <v>4257</v>
      </c>
      <c r="B316" s="10">
        <v>45108</v>
      </c>
      <c r="C316" t="s">
        <v>4679</v>
      </c>
      <c r="D316">
        <v>5</v>
      </c>
      <c r="E316">
        <v>3</v>
      </c>
      <c r="F316">
        <v>5</v>
      </c>
      <c r="G316">
        <v>20000712</v>
      </c>
      <c r="H316">
        <v>418760</v>
      </c>
    </row>
    <row r="317" spans="1:8">
      <c r="A317" t="s">
        <v>4258</v>
      </c>
      <c r="B317" s="10">
        <v>45109</v>
      </c>
      <c r="C317" t="s">
        <v>4679</v>
      </c>
      <c r="D317">
        <v>5</v>
      </c>
      <c r="E317">
        <v>5</v>
      </c>
      <c r="F317">
        <v>4</v>
      </c>
      <c r="G317">
        <v>40000382</v>
      </c>
      <c r="H317">
        <v>418933</v>
      </c>
    </row>
    <row r="318" spans="1:8">
      <c r="A318" t="s">
        <v>4259</v>
      </c>
      <c r="B318" s="10">
        <v>45108</v>
      </c>
      <c r="C318" t="s">
        <v>4679</v>
      </c>
      <c r="D318">
        <v>1</v>
      </c>
      <c r="E318">
        <v>3</v>
      </c>
      <c r="F318">
        <v>2</v>
      </c>
      <c r="G318">
        <v>20000852</v>
      </c>
      <c r="H318">
        <v>418764</v>
      </c>
    </row>
    <row r="319" spans="1:8">
      <c r="A319" t="s">
        <v>4260</v>
      </c>
      <c r="B319" s="10">
        <v>45108</v>
      </c>
      <c r="C319" t="s">
        <v>4679</v>
      </c>
      <c r="D319">
        <v>4</v>
      </c>
      <c r="E319">
        <v>4</v>
      </c>
      <c r="F319">
        <v>5</v>
      </c>
      <c r="G319">
        <v>20000855</v>
      </c>
      <c r="H319">
        <v>418767</v>
      </c>
    </row>
    <row r="320" spans="1:8">
      <c r="A320" t="s">
        <v>5230</v>
      </c>
      <c r="B320" s="10">
        <v>45108</v>
      </c>
      <c r="C320" t="s">
        <v>4680</v>
      </c>
      <c r="D320">
        <v>5</v>
      </c>
      <c r="E320">
        <v>3</v>
      </c>
      <c r="F320">
        <v>5</v>
      </c>
      <c r="G320">
        <v>200033657</v>
      </c>
      <c r="H320">
        <v>418769</v>
      </c>
    </row>
    <row r="321" spans="1:8">
      <c r="A321" t="s">
        <v>5231</v>
      </c>
      <c r="B321" s="10">
        <v>45108</v>
      </c>
      <c r="C321" t="s">
        <v>4682</v>
      </c>
      <c r="D321">
        <v>3</v>
      </c>
      <c r="E321">
        <v>4</v>
      </c>
      <c r="F321">
        <v>5</v>
      </c>
      <c r="G321">
        <v>200268175</v>
      </c>
      <c r="H321">
        <v>418771</v>
      </c>
    </row>
    <row r="322" spans="1:8">
      <c r="A322" t="s">
        <v>4261</v>
      </c>
      <c r="B322" s="10">
        <v>45108</v>
      </c>
      <c r="C322" t="s">
        <v>4682</v>
      </c>
      <c r="D322">
        <v>1</v>
      </c>
      <c r="E322">
        <v>3</v>
      </c>
      <c r="F322">
        <v>3</v>
      </c>
      <c r="G322">
        <v>200270258</v>
      </c>
      <c r="H322">
        <v>418772</v>
      </c>
    </row>
    <row r="323" spans="1:8">
      <c r="A323" t="s">
        <v>5232</v>
      </c>
      <c r="B323" s="10">
        <v>45108</v>
      </c>
      <c r="C323" t="s">
        <v>4680</v>
      </c>
      <c r="D323">
        <v>1</v>
      </c>
      <c r="E323">
        <v>1</v>
      </c>
      <c r="F323">
        <v>3</v>
      </c>
      <c r="G323">
        <v>200633758</v>
      </c>
      <c r="H323">
        <v>418773</v>
      </c>
    </row>
    <row r="324" spans="1:8">
      <c r="A324" t="s">
        <v>5233</v>
      </c>
      <c r="B324" s="10">
        <v>45108</v>
      </c>
      <c r="C324" t="s">
        <v>4679</v>
      </c>
      <c r="D324">
        <v>1</v>
      </c>
      <c r="E324">
        <v>3</v>
      </c>
      <c r="F324">
        <v>1</v>
      </c>
      <c r="G324">
        <v>200673140</v>
      </c>
      <c r="H324">
        <v>418775</v>
      </c>
    </row>
    <row r="325" spans="1:8">
      <c r="A325" t="s">
        <v>4262</v>
      </c>
      <c r="B325" s="10">
        <v>45108</v>
      </c>
      <c r="C325" t="s">
        <v>4679</v>
      </c>
      <c r="D325">
        <v>4</v>
      </c>
      <c r="E325">
        <v>4</v>
      </c>
      <c r="F325">
        <v>4</v>
      </c>
      <c r="G325">
        <v>200884070</v>
      </c>
      <c r="H325">
        <v>418779</v>
      </c>
    </row>
    <row r="326" spans="1:8">
      <c r="A326" t="s">
        <v>4263</v>
      </c>
      <c r="B326" s="10">
        <v>45108</v>
      </c>
      <c r="C326" t="s">
        <v>4679</v>
      </c>
      <c r="D326">
        <v>1</v>
      </c>
      <c r="E326">
        <v>5</v>
      </c>
      <c r="F326">
        <v>5</v>
      </c>
      <c r="G326">
        <v>200884070</v>
      </c>
      <c r="H326">
        <v>418780</v>
      </c>
    </row>
    <row r="327" spans="1:8">
      <c r="A327" t="s">
        <v>4264</v>
      </c>
      <c r="B327" s="10">
        <v>45118</v>
      </c>
      <c r="C327" t="s">
        <v>4682</v>
      </c>
      <c r="D327">
        <v>5</v>
      </c>
      <c r="E327">
        <v>2</v>
      </c>
      <c r="F327">
        <v>5</v>
      </c>
      <c r="G327">
        <v>130695273</v>
      </c>
      <c r="H327">
        <v>420559</v>
      </c>
    </row>
    <row r="328" spans="1:8">
      <c r="A328" t="s">
        <v>5234</v>
      </c>
      <c r="B328" s="10">
        <v>45110</v>
      </c>
      <c r="C328" t="s">
        <v>4680</v>
      </c>
      <c r="D328">
        <v>1</v>
      </c>
      <c r="E328">
        <v>5</v>
      </c>
      <c r="F328">
        <v>3</v>
      </c>
      <c r="G328">
        <v>130949266</v>
      </c>
      <c r="H328">
        <v>419091</v>
      </c>
    </row>
    <row r="329" spans="1:8">
      <c r="A329" t="s">
        <v>4265</v>
      </c>
      <c r="B329" s="10">
        <v>45110</v>
      </c>
      <c r="C329" t="s">
        <v>4680</v>
      </c>
      <c r="D329">
        <v>3</v>
      </c>
      <c r="E329">
        <v>4</v>
      </c>
      <c r="F329">
        <v>5</v>
      </c>
      <c r="G329">
        <v>132098948</v>
      </c>
      <c r="H329">
        <v>419093</v>
      </c>
    </row>
    <row r="330" spans="1:8">
      <c r="A330" t="s">
        <v>4266</v>
      </c>
      <c r="B330" s="10">
        <v>45110</v>
      </c>
      <c r="C330" t="s">
        <v>4682</v>
      </c>
      <c r="D330">
        <v>1</v>
      </c>
      <c r="E330">
        <v>1</v>
      </c>
      <c r="F330">
        <v>3</v>
      </c>
      <c r="G330">
        <v>133297747</v>
      </c>
      <c r="H330">
        <v>419099</v>
      </c>
    </row>
    <row r="331" spans="1:8">
      <c r="A331" t="s">
        <v>4267</v>
      </c>
      <c r="B331" s="10">
        <v>45110</v>
      </c>
      <c r="C331" t="s">
        <v>4680</v>
      </c>
      <c r="D331">
        <v>2</v>
      </c>
      <c r="E331">
        <v>3</v>
      </c>
      <c r="F331">
        <v>2</v>
      </c>
      <c r="G331">
        <v>135825446</v>
      </c>
      <c r="H331">
        <v>419100</v>
      </c>
    </row>
    <row r="332" spans="1:8">
      <c r="A332" t="s">
        <v>5235</v>
      </c>
      <c r="B332" s="10">
        <v>45110</v>
      </c>
      <c r="C332" t="s">
        <v>4680</v>
      </c>
      <c r="D332">
        <v>1</v>
      </c>
      <c r="E332">
        <v>2</v>
      </c>
      <c r="F332">
        <v>1</v>
      </c>
      <c r="G332">
        <v>136293685</v>
      </c>
      <c r="H332">
        <v>419102</v>
      </c>
    </row>
    <row r="333" spans="1:8">
      <c r="A333" t="s">
        <v>5236</v>
      </c>
      <c r="B333" s="10">
        <v>45110</v>
      </c>
      <c r="C333" t="s">
        <v>4682</v>
      </c>
      <c r="D333">
        <v>5</v>
      </c>
      <c r="E333">
        <v>4</v>
      </c>
      <c r="F333">
        <v>5</v>
      </c>
      <c r="G333">
        <v>136895935</v>
      </c>
      <c r="H333">
        <v>419104</v>
      </c>
    </row>
    <row r="334" spans="1:8">
      <c r="A334" t="s">
        <v>5237</v>
      </c>
      <c r="B334" s="10">
        <v>45110</v>
      </c>
      <c r="C334" t="s">
        <v>4681</v>
      </c>
      <c r="D334">
        <v>1</v>
      </c>
      <c r="E334">
        <v>2</v>
      </c>
      <c r="F334">
        <v>1</v>
      </c>
      <c r="G334">
        <v>20000695</v>
      </c>
      <c r="H334">
        <v>419107</v>
      </c>
    </row>
    <row r="335" spans="1:8">
      <c r="A335" t="s">
        <v>5238</v>
      </c>
      <c r="B335" s="10">
        <v>45110</v>
      </c>
      <c r="C335" t="s">
        <v>4679</v>
      </c>
      <c r="D335">
        <v>1</v>
      </c>
      <c r="E335">
        <v>4</v>
      </c>
      <c r="F335">
        <v>4</v>
      </c>
      <c r="G335">
        <v>20000855</v>
      </c>
      <c r="H335">
        <v>419113</v>
      </c>
    </row>
    <row r="336" spans="1:8">
      <c r="A336" t="s">
        <v>4268</v>
      </c>
      <c r="B336" s="10">
        <v>45110</v>
      </c>
      <c r="C336" t="s">
        <v>4686</v>
      </c>
      <c r="D336">
        <v>3</v>
      </c>
      <c r="E336">
        <v>3</v>
      </c>
      <c r="F336">
        <v>5</v>
      </c>
      <c r="G336">
        <v>200015595</v>
      </c>
      <c r="H336">
        <v>419114</v>
      </c>
    </row>
    <row r="337" spans="1:8">
      <c r="A337" t="s">
        <v>4269</v>
      </c>
      <c r="B337" s="10">
        <v>45110</v>
      </c>
      <c r="C337" t="s">
        <v>4682</v>
      </c>
      <c r="D337">
        <v>4</v>
      </c>
      <c r="E337">
        <v>4</v>
      </c>
      <c r="F337">
        <v>4</v>
      </c>
      <c r="G337">
        <v>200439349</v>
      </c>
      <c r="H337">
        <v>419115</v>
      </c>
    </row>
    <row r="338" spans="1:8">
      <c r="A338" t="s">
        <v>4270</v>
      </c>
      <c r="B338" s="10">
        <v>45110</v>
      </c>
      <c r="C338" t="s">
        <v>4679</v>
      </c>
      <c r="D338">
        <v>1</v>
      </c>
      <c r="E338">
        <v>2</v>
      </c>
      <c r="F338">
        <v>1</v>
      </c>
      <c r="G338">
        <v>200465920</v>
      </c>
      <c r="H338">
        <v>419117</v>
      </c>
    </row>
    <row r="339" spans="1:8">
      <c r="A339" t="s">
        <v>4271</v>
      </c>
      <c r="B339" s="10">
        <v>45110</v>
      </c>
      <c r="C339" t="s">
        <v>4679</v>
      </c>
      <c r="D339">
        <v>5</v>
      </c>
      <c r="E339">
        <v>4</v>
      </c>
      <c r="F339">
        <v>5</v>
      </c>
      <c r="G339">
        <v>200560517</v>
      </c>
      <c r="H339">
        <v>419120</v>
      </c>
    </row>
    <row r="340" spans="1:8">
      <c r="A340" t="s">
        <v>5239</v>
      </c>
      <c r="B340" s="10">
        <v>45110</v>
      </c>
      <c r="C340" t="s">
        <v>4680</v>
      </c>
      <c r="D340">
        <v>3</v>
      </c>
      <c r="E340">
        <v>5</v>
      </c>
      <c r="F340">
        <v>3</v>
      </c>
      <c r="G340">
        <v>200633758</v>
      </c>
      <c r="H340">
        <v>419122</v>
      </c>
    </row>
    <row r="341" spans="1:8">
      <c r="A341" t="s">
        <v>4272</v>
      </c>
      <c r="B341" s="10">
        <v>45110</v>
      </c>
      <c r="C341" t="s">
        <v>4680</v>
      </c>
      <c r="D341">
        <v>1</v>
      </c>
      <c r="E341">
        <v>4</v>
      </c>
      <c r="F341">
        <v>5</v>
      </c>
      <c r="G341">
        <v>200633758</v>
      </c>
      <c r="H341">
        <v>419123</v>
      </c>
    </row>
    <row r="342" spans="1:8">
      <c r="A342" t="s">
        <v>5240</v>
      </c>
      <c r="B342" s="10">
        <v>45110</v>
      </c>
      <c r="C342" t="s">
        <v>4680</v>
      </c>
      <c r="D342">
        <v>3</v>
      </c>
      <c r="E342">
        <v>5</v>
      </c>
      <c r="F342">
        <v>2</v>
      </c>
      <c r="G342">
        <v>33000209</v>
      </c>
      <c r="H342">
        <v>419128</v>
      </c>
    </row>
    <row r="343" spans="1:8">
      <c r="A343" t="s">
        <v>4273</v>
      </c>
      <c r="B343" s="10">
        <v>45110</v>
      </c>
      <c r="C343" t="s">
        <v>4680</v>
      </c>
      <c r="D343">
        <v>1</v>
      </c>
      <c r="E343">
        <v>3</v>
      </c>
      <c r="F343">
        <v>3</v>
      </c>
      <c r="G343">
        <v>33000215</v>
      </c>
      <c r="H343">
        <v>419131</v>
      </c>
    </row>
    <row r="344" spans="1:8">
      <c r="A344" t="s">
        <v>5241</v>
      </c>
      <c r="B344" s="10">
        <v>45110</v>
      </c>
      <c r="C344" t="s">
        <v>4680</v>
      </c>
      <c r="D344">
        <v>2</v>
      </c>
      <c r="E344">
        <v>3</v>
      </c>
      <c r="F344">
        <v>5</v>
      </c>
      <c r="G344">
        <v>33000215</v>
      </c>
      <c r="H344">
        <v>419132</v>
      </c>
    </row>
    <row r="345" spans="1:8">
      <c r="A345" t="s">
        <v>4274</v>
      </c>
      <c r="B345" s="10">
        <v>45110</v>
      </c>
      <c r="C345" t="s">
        <v>4680</v>
      </c>
      <c r="D345">
        <v>3</v>
      </c>
      <c r="E345">
        <v>1</v>
      </c>
      <c r="F345">
        <v>5</v>
      </c>
      <c r="G345">
        <v>33000215</v>
      </c>
      <c r="H345">
        <v>419133</v>
      </c>
    </row>
    <row r="346" spans="1:8">
      <c r="A346" t="s">
        <v>5242</v>
      </c>
      <c r="B346" s="10">
        <v>45110</v>
      </c>
      <c r="C346" t="s">
        <v>4679</v>
      </c>
      <c r="D346">
        <v>5</v>
      </c>
      <c r="E346">
        <v>4</v>
      </c>
      <c r="F346">
        <v>5</v>
      </c>
      <c r="G346">
        <v>40000154</v>
      </c>
      <c r="H346">
        <v>419134</v>
      </c>
    </row>
    <row r="347" spans="1:8">
      <c r="A347" t="s">
        <v>4275</v>
      </c>
      <c r="B347" s="10">
        <v>45110</v>
      </c>
      <c r="C347" t="s">
        <v>4679</v>
      </c>
      <c r="D347">
        <v>1</v>
      </c>
      <c r="E347">
        <v>2</v>
      </c>
      <c r="F347">
        <v>1</v>
      </c>
      <c r="G347">
        <v>40000210</v>
      </c>
      <c r="H347">
        <v>419136</v>
      </c>
    </row>
    <row r="348" spans="1:8">
      <c r="A348" t="s">
        <v>5243</v>
      </c>
      <c r="B348" s="10">
        <v>45110</v>
      </c>
      <c r="C348" t="s">
        <v>4679</v>
      </c>
      <c r="D348">
        <v>1</v>
      </c>
      <c r="E348">
        <v>1</v>
      </c>
      <c r="F348">
        <v>1</v>
      </c>
      <c r="G348">
        <v>40000210</v>
      </c>
      <c r="H348">
        <v>419137</v>
      </c>
    </row>
    <row r="349" spans="1:8">
      <c r="A349" t="s">
        <v>5244</v>
      </c>
      <c r="B349" s="10">
        <v>45110</v>
      </c>
      <c r="C349" t="s">
        <v>4679</v>
      </c>
      <c r="D349">
        <v>2</v>
      </c>
      <c r="E349">
        <v>3</v>
      </c>
      <c r="F349">
        <v>3</v>
      </c>
      <c r="G349">
        <v>40000210</v>
      </c>
      <c r="H349">
        <v>419138</v>
      </c>
    </row>
    <row r="350" spans="1:8">
      <c r="A350" t="s">
        <v>4276</v>
      </c>
      <c r="B350" s="10">
        <v>45110</v>
      </c>
      <c r="C350" t="s">
        <v>4679</v>
      </c>
      <c r="D350">
        <v>4</v>
      </c>
      <c r="E350">
        <v>5</v>
      </c>
      <c r="F350">
        <v>5</v>
      </c>
      <c r="G350">
        <v>138853098</v>
      </c>
      <c r="H350">
        <v>419217</v>
      </c>
    </row>
    <row r="351" spans="1:8">
      <c r="A351" t="s">
        <v>5650</v>
      </c>
      <c r="B351" s="10">
        <v>45110</v>
      </c>
      <c r="C351" t="s">
        <v>4679</v>
      </c>
      <c r="D351">
        <v>2</v>
      </c>
      <c r="E351">
        <v>3</v>
      </c>
      <c r="F351">
        <v>3</v>
      </c>
      <c r="G351">
        <v>40000210</v>
      </c>
      <c r="H351">
        <v>419139</v>
      </c>
    </row>
    <row r="352" spans="1:8">
      <c r="A352" t="s">
        <v>4277</v>
      </c>
      <c r="B352" s="10">
        <v>45110</v>
      </c>
      <c r="C352" t="s">
        <v>4680</v>
      </c>
      <c r="D352">
        <v>3</v>
      </c>
      <c r="E352">
        <v>3</v>
      </c>
      <c r="F352">
        <v>4</v>
      </c>
      <c r="G352">
        <v>40000392</v>
      </c>
      <c r="H352">
        <v>419143</v>
      </c>
    </row>
    <row r="353" spans="1:8">
      <c r="A353" t="s">
        <v>4278</v>
      </c>
      <c r="B353" s="10">
        <v>45110</v>
      </c>
      <c r="C353" t="s">
        <v>4680</v>
      </c>
      <c r="D353">
        <v>1</v>
      </c>
      <c r="E353">
        <v>1</v>
      </c>
      <c r="F353">
        <v>1</v>
      </c>
      <c r="G353">
        <v>40000392</v>
      </c>
      <c r="H353">
        <v>419144</v>
      </c>
    </row>
    <row r="354" spans="1:8">
      <c r="A354" t="s">
        <v>4279</v>
      </c>
      <c r="B354" s="10">
        <v>45110</v>
      </c>
      <c r="C354" t="s">
        <v>4679</v>
      </c>
      <c r="D354">
        <v>5</v>
      </c>
      <c r="E354">
        <v>5</v>
      </c>
      <c r="F354">
        <v>4</v>
      </c>
      <c r="G354">
        <v>60000072</v>
      </c>
      <c r="H354">
        <v>419153</v>
      </c>
    </row>
    <row r="355" spans="1:8">
      <c r="A355" t="s">
        <v>4280</v>
      </c>
      <c r="B355" s="10">
        <v>45110</v>
      </c>
      <c r="C355" t="s">
        <v>4679</v>
      </c>
      <c r="D355">
        <v>4</v>
      </c>
      <c r="E355">
        <v>4</v>
      </c>
      <c r="F355">
        <v>3</v>
      </c>
      <c r="G355">
        <v>61000122</v>
      </c>
      <c r="H355">
        <v>419164</v>
      </c>
    </row>
    <row r="356" spans="1:8">
      <c r="A356" t="s">
        <v>4281</v>
      </c>
      <c r="B356" s="10">
        <v>45110</v>
      </c>
      <c r="C356" t="s">
        <v>4679</v>
      </c>
      <c r="D356">
        <v>5</v>
      </c>
      <c r="E356">
        <v>4</v>
      </c>
      <c r="F356">
        <v>5</v>
      </c>
      <c r="G356">
        <v>61000122</v>
      </c>
      <c r="H356">
        <v>419165</v>
      </c>
    </row>
    <row r="357" spans="1:8">
      <c r="A357" t="s">
        <v>4282</v>
      </c>
      <c r="B357" s="10">
        <v>45110</v>
      </c>
      <c r="C357" t="s">
        <v>4679</v>
      </c>
      <c r="D357">
        <v>5</v>
      </c>
      <c r="E357">
        <v>4</v>
      </c>
      <c r="F357">
        <v>5</v>
      </c>
      <c r="G357">
        <v>71000195</v>
      </c>
      <c r="H357">
        <v>419167</v>
      </c>
    </row>
    <row r="358" spans="1:8">
      <c r="A358" t="s">
        <v>4283</v>
      </c>
      <c r="B358" s="10">
        <v>45110</v>
      </c>
      <c r="C358" t="s">
        <v>4679</v>
      </c>
      <c r="D358">
        <v>3</v>
      </c>
      <c r="E358">
        <v>4</v>
      </c>
      <c r="F358">
        <v>2</v>
      </c>
      <c r="G358">
        <v>72000010</v>
      </c>
      <c r="H358">
        <v>419172</v>
      </c>
    </row>
    <row r="359" spans="1:8">
      <c r="A359" t="s">
        <v>4284</v>
      </c>
      <c r="B359" s="10">
        <v>45110</v>
      </c>
      <c r="C359" t="s">
        <v>4679</v>
      </c>
      <c r="D359">
        <v>2</v>
      </c>
      <c r="E359">
        <v>5</v>
      </c>
      <c r="F359">
        <v>5</v>
      </c>
      <c r="G359">
        <v>72000010</v>
      </c>
      <c r="H359">
        <v>419173</v>
      </c>
    </row>
    <row r="360" spans="1:8">
      <c r="A360" t="s">
        <v>5245</v>
      </c>
      <c r="B360" s="10">
        <v>45110</v>
      </c>
      <c r="C360" t="s">
        <v>4679</v>
      </c>
      <c r="D360">
        <v>1</v>
      </c>
      <c r="E360">
        <v>1</v>
      </c>
      <c r="F360">
        <v>1</v>
      </c>
      <c r="G360">
        <v>72000031</v>
      </c>
      <c r="H360">
        <v>419174</v>
      </c>
    </row>
    <row r="361" spans="1:8">
      <c r="A361" t="s">
        <v>5246</v>
      </c>
      <c r="B361" s="10">
        <v>45110</v>
      </c>
      <c r="C361" t="s">
        <v>4679</v>
      </c>
      <c r="D361">
        <v>3</v>
      </c>
      <c r="E361">
        <v>5</v>
      </c>
      <c r="F361">
        <v>5</v>
      </c>
      <c r="G361">
        <v>72000094</v>
      </c>
      <c r="H361">
        <v>419176</v>
      </c>
    </row>
    <row r="362" spans="1:8">
      <c r="A362" t="s">
        <v>4285</v>
      </c>
      <c r="B362" s="10">
        <v>45110</v>
      </c>
      <c r="C362" t="s">
        <v>4680</v>
      </c>
      <c r="D362">
        <v>1</v>
      </c>
      <c r="E362">
        <v>2</v>
      </c>
      <c r="F362">
        <v>1</v>
      </c>
      <c r="G362">
        <v>72000180</v>
      </c>
      <c r="H362">
        <v>419178</v>
      </c>
    </row>
    <row r="363" spans="1:8">
      <c r="A363" t="s">
        <v>4286</v>
      </c>
      <c r="B363" s="10">
        <v>45110</v>
      </c>
      <c r="C363" t="s">
        <v>4680</v>
      </c>
      <c r="D363">
        <v>2</v>
      </c>
      <c r="E363">
        <v>3</v>
      </c>
      <c r="F363">
        <v>3</v>
      </c>
      <c r="G363">
        <v>72000182</v>
      </c>
      <c r="H363">
        <v>419179</v>
      </c>
    </row>
    <row r="364" spans="1:8">
      <c r="A364" t="s">
        <v>4287</v>
      </c>
      <c r="B364" s="10">
        <v>45110</v>
      </c>
      <c r="C364" t="s">
        <v>4679</v>
      </c>
      <c r="D364">
        <v>3</v>
      </c>
      <c r="E364">
        <v>5</v>
      </c>
      <c r="F364">
        <v>5</v>
      </c>
      <c r="G364">
        <v>99999972</v>
      </c>
      <c r="H364">
        <v>419183</v>
      </c>
    </row>
    <row r="365" spans="1:8">
      <c r="A365" t="s">
        <v>4288</v>
      </c>
      <c r="B365" s="10">
        <v>45110</v>
      </c>
      <c r="C365" t="s">
        <v>4679</v>
      </c>
      <c r="D365">
        <v>4</v>
      </c>
      <c r="E365">
        <v>4</v>
      </c>
      <c r="F365">
        <v>4</v>
      </c>
      <c r="G365">
        <v>104050760</v>
      </c>
      <c r="H365">
        <v>419190</v>
      </c>
    </row>
    <row r="366" spans="1:8">
      <c r="A366" t="s">
        <v>5247</v>
      </c>
      <c r="B366" s="10">
        <v>45110</v>
      </c>
      <c r="C366" t="s">
        <v>4679</v>
      </c>
      <c r="D366">
        <v>5</v>
      </c>
      <c r="E366">
        <v>3</v>
      </c>
      <c r="F366">
        <v>5</v>
      </c>
      <c r="G366">
        <v>104590112</v>
      </c>
      <c r="H366">
        <v>419191</v>
      </c>
    </row>
    <row r="367" spans="1:8">
      <c r="A367" t="s">
        <v>4289</v>
      </c>
      <c r="B367" s="10">
        <v>45110</v>
      </c>
      <c r="C367" t="s">
        <v>4683</v>
      </c>
      <c r="D367">
        <v>2</v>
      </c>
      <c r="E367">
        <v>3</v>
      </c>
      <c r="F367">
        <v>3</v>
      </c>
      <c r="G367">
        <v>11169337</v>
      </c>
      <c r="H367">
        <v>419192</v>
      </c>
    </row>
    <row r="368" spans="1:8">
      <c r="A368" t="s">
        <v>5248</v>
      </c>
      <c r="B368" s="10">
        <v>45110</v>
      </c>
      <c r="C368" t="s">
        <v>4680</v>
      </c>
      <c r="D368">
        <v>2</v>
      </c>
      <c r="E368">
        <v>3</v>
      </c>
      <c r="F368">
        <v>3</v>
      </c>
      <c r="G368">
        <v>117757674</v>
      </c>
      <c r="H368">
        <v>419199</v>
      </c>
    </row>
    <row r="369" spans="1:8">
      <c r="A369" t="s">
        <v>5249</v>
      </c>
      <c r="B369" s="10">
        <v>45110</v>
      </c>
      <c r="C369" t="s">
        <v>4681</v>
      </c>
      <c r="D369">
        <v>1</v>
      </c>
      <c r="E369">
        <v>1</v>
      </c>
      <c r="F369">
        <v>1</v>
      </c>
      <c r="G369">
        <v>118388040</v>
      </c>
      <c r="H369">
        <v>419200</v>
      </c>
    </row>
    <row r="370" spans="1:8">
      <c r="A370" t="s">
        <v>4290</v>
      </c>
      <c r="B370" s="10">
        <v>45110</v>
      </c>
      <c r="C370" t="s">
        <v>4687</v>
      </c>
      <c r="D370">
        <v>3</v>
      </c>
      <c r="E370">
        <v>4</v>
      </c>
      <c r="F370">
        <v>4</v>
      </c>
      <c r="G370">
        <v>118960707</v>
      </c>
      <c r="H370">
        <v>419201</v>
      </c>
    </row>
    <row r="371" spans="1:8">
      <c r="A371" t="s">
        <v>5250</v>
      </c>
      <c r="B371" s="10">
        <v>45110</v>
      </c>
      <c r="C371" t="s">
        <v>4679</v>
      </c>
      <c r="D371">
        <v>1</v>
      </c>
      <c r="E371">
        <v>1</v>
      </c>
      <c r="F371">
        <v>1</v>
      </c>
      <c r="G371">
        <v>127259299</v>
      </c>
      <c r="H371">
        <v>419203</v>
      </c>
    </row>
    <row r="372" spans="1:8">
      <c r="A372" t="s">
        <v>4291</v>
      </c>
      <c r="B372" s="10">
        <v>45110</v>
      </c>
      <c r="C372" t="s">
        <v>4682</v>
      </c>
      <c r="D372">
        <v>3</v>
      </c>
      <c r="E372">
        <v>4</v>
      </c>
      <c r="F372">
        <v>3</v>
      </c>
      <c r="G372">
        <v>127719516</v>
      </c>
      <c r="H372">
        <v>419205</v>
      </c>
    </row>
    <row r="373" spans="1:8">
      <c r="A373" t="s">
        <v>4292</v>
      </c>
      <c r="B373" s="10">
        <v>45110</v>
      </c>
      <c r="C373" t="s">
        <v>4680</v>
      </c>
      <c r="D373">
        <v>1</v>
      </c>
      <c r="E373">
        <v>1</v>
      </c>
      <c r="F373">
        <v>1</v>
      </c>
      <c r="G373">
        <v>129293916</v>
      </c>
      <c r="H373">
        <v>419206</v>
      </c>
    </row>
    <row r="374" spans="1:8">
      <c r="A374" t="s">
        <v>4293</v>
      </c>
      <c r="B374" s="10">
        <v>45110</v>
      </c>
      <c r="C374" t="s">
        <v>4679</v>
      </c>
      <c r="D374">
        <v>5</v>
      </c>
      <c r="E374">
        <v>4</v>
      </c>
      <c r="F374">
        <v>5</v>
      </c>
      <c r="G374">
        <v>129334397</v>
      </c>
      <c r="H374">
        <v>419208</v>
      </c>
    </row>
    <row r="375" spans="1:8">
      <c r="A375" t="s">
        <v>4294</v>
      </c>
      <c r="B375" s="10">
        <v>45110</v>
      </c>
      <c r="C375" t="s">
        <v>4686</v>
      </c>
      <c r="D375">
        <v>1</v>
      </c>
      <c r="E375">
        <v>4</v>
      </c>
      <c r="F375">
        <v>1</v>
      </c>
      <c r="G375">
        <v>131131393</v>
      </c>
      <c r="H375">
        <v>419211</v>
      </c>
    </row>
    <row r="376" spans="1:8">
      <c r="A376" t="s">
        <v>4295</v>
      </c>
      <c r="B376" s="10">
        <v>45110</v>
      </c>
      <c r="C376" t="s">
        <v>4679</v>
      </c>
      <c r="D376">
        <v>2</v>
      </c>
      <c r="E376">
        <v>3</v>
      </c>
      <c r="F376">
        <v>4</v>
      </c>
      <c r="G376">
        <v>132071242</v>
      </c>
      <c r="H376">
        <v>419212</v>
      </c>
    </row>
    <row r="377" spans="1:8">
      <c r="A377" t="s">
        <v>4296</v>
      </c>
      <c r="B377" s="10">
        <v>45110</v>
      </c>
      <c r="C377" t="s">
        <v>4686</v>
      </c>
      <c r="D377">
        <v>1</v>
      </c>
      <c r="E377">
        <v>1</v>
      </c>
      <c r="F377">
        <v>1</v>
      </c>
      <c r="G377">
        <v>135635670</v>
      </c>
      <c r="H377">
        <v>419214</v>
      </c>
    </row>
    <row r="378" spans="1:8">
      <c r="A378" t="s">
        <v>5251</v>
      </c>
      <c r="B378" s="10">
        <v>45110</v>
      </c>
      <c r="C378" t="s">
        <v>4682</v>
      </c>
      <c r="D378">
        <v>3</v>
      </c>
      <c r="E378">
        <v>4</v>
      </c>
      <c r="F378">
        <v>3</v>
      </c>
      <c r="G378">
        <v>138325493</v>
      </c>
      <c r="H378">
        <v>419215</v>
      </c>
    </row>
    <row r="379" spans="1:8">
      <c r="A379" t="s">
        <v>4297</v>
      </c>
      <c r="B379" s="10">
        <v>45110</v>
      </c>
      <c r="C379" t="s">
        <v>4681</v>
      </c>
      <c r="D379">
        <v>1</v>
      </c>
      <c r="E379">
        <v>3</v>
      </c>
      <c r="F379">
        <v>3</v>
      </c>
      <c r="G379">
        <v>20000769</v>
      </c>
      <c r="H379">
        <v>419221</v>
      </c>
    </row>
    <row r="380" spans="1:8">
      <c r="A380" t="s">
        <v>5252</v>
      </c>
      <c r="B380" s="10">
        <v>45110</v>
      </c>
      <c r="C380" t="s">
        <v>4680</v>
      </c>
      <c r="D380">
        <v>1</v>
      </c>
      <c r="E380">
        <v>2</v>
      </c>
      <c r="F380">
        <v>3</v>
      </c>
      <c r="G380">
        <v>200059678</v>
      </c>
      <c r="H380">
        <v>419225</v>
      </c>
    </row>
    <row r="381" spans="1:8">
      <c r="A381" t="s">
        <v>4298</v>
      </c>
      <c r="B381" s="10">
        <v>45110</v>
      </c>
      <c r="C381" t="s">
        <v>4682</v>
      </c>
      <c r="D381">
        <v>1</v>
      </c>
      <c r="E381">
        <v>1</v>
      </c>
      <c r="F381">
        <v>1</v>
      </c>
      <c r="G381">
        <v>200268175</v>
      </c>
      <c r="H381">
        <v>419226</v>
      </c>
    </row>
    <row r="382" spans="1:8">
      <c r="A382" t="s">
        <v>5253</v>
      </c>
      <c r="B382" s="10">
        <v>45110</v>
      </c>
      <c r="C382" t="s">
        <v>4682</v>
      </c>
      <c r="D382">
        <v>2</v>
      </c>
      <c r="E382">
        <v>2</v>
      </c>
      <c r="F382">
        <v>5</v>
      </c>
      <c r="G382">
        <v>200268175</v>
      </c>
      <c r="H382">
        <v>419227</v>
      </c>
    </row>
    <row r="383" spans="1:8">
      <c r="A383" t="s">
        <v>4299</v>
      </c>
      <c r="B383" s="10">
        <v>45110</v>
      </c>
      <c r="C383" t="s">
        <v>4679</v>
      </c>
      <c r="D383">
        <v>1</v>
      </c>
      <c r="E383">
        <v>3</v>
      </c>
      <c r="F383">
        <v>1</v>
      </c>
      <c r="G383">
        <v>200673136</v>
      </c>
      <c r="H383">
        <v>419231</v>
      </c>
    </row>
    <row r="384" spans="1:8">
      <c r="A384" t="s">
        <v>5254</v>
      </c>
      <c r="B384" s="10">
        <v>45110</v>
      </c>
      <c r="C384" t="s">
        <v>4680</v>
      </c>
      <c r="D384">
        <v>1</v>
      </c>
      <c r="E384">
        <v>1</v>
      </c>
      <c r="F384">
        <v>1</v>
      </c>
      <c r="G384">
        <v>200707145</v>
      </c>
      <c r="H384">
        <v>419234</v>
      </c>
    </row>
    <row r="385" spans="1:8">
      <c r="A385" t="s">
        <v>4300</v>
      </c>
      <c r="B385" s="10">
        <v>45112</v>
      </c>
      <c r="C385" t="s">
        <v>4679</v>
      </c>
      <c r="D385">
        <v>5</v>
      </c>
      <c r="E385">
        <v>4</v>
      </c>
      <c r="F385">
        <v>5</v>
      </c>
      <c r="G385">
        <v>11583</v>
      </c>
      <c r="H385">
        <v>419558</v>
      </c>
    </row>
    <row r="386" spans="1:8">
      <c r="A386" t="s">
        <v>4301</v>
      </c>
      <c r="B386" s="10">
        <v>45110</v>
      </c>
      <c r="C386" t="s">
        <v>4679</v>
      </c>
      <c r="D386">
        <v>1</v>
      </c>
      <c r="E386">
        <v>3</v>
      </c>
      <c r="F386">
        <v>1</v>
      </c>
      <c r="G386">
        <v>11503</v>
      </c>
      <c r="H386">
        <v>419054</v>
      </c>
    </row>
    <row r="387" spans="1:8">
      <c r="A387" t="s">
        <v>4302</v>
      </c>
      <c r="B387" s="10">
        <v>45110</v>
      </c>
      <c r="C387" t="s">
        <v>4679</v>
      </c>
      <c r="D387">
        <v>1</v>
      </c>
      <c r="E387">
        <v>1</v>
      </c>
      <c r="F387">
        <v>1</v>
      </c>
      <c r="G387">
        <v>11583</v>
      </c>
      <c r="H387">
        <v>419059</v>
      </c>
    </row>
    <row r="388" spans="1:8">
      <c r="A388" t="s">
        <v>4303</v>
      </c>
      <c r="B388" s="10">
        <v>45110</v>
      </c>
      <c r="C388" t="s">
        <v>4679</v>
      </c>
      <c r="D388">
        <v>2</v>
      </c>
      <c r="E388">
        <v>4</v>
      </c>
      <c r="F388">
        <v>3</v>
      </c>
      <c r="G388">
        <v>11732</v>
      </c>
      <c r="H388">
        <v>419060</v>
      </c>
    </row>
    <row r="389" spans="1:8">
      <c r="A389" t="s">
        <v>5255</v>
      </c>
      <c r="B389" s="10">
        <v>45115</v>
      </c>
      <c r="C389" t="s">
        <v>4680</v>
      </c>
      <c r="D389">
        <v>3</v>
      </c>
      <c r="E389">
        <v>4</v>
      </c>
      <c r="F389">
        <v>4</v>
      </c>
      <c r="G389">
        <v>135825446</v>
      </c>
      <c r="H389">
        <v>419975</v>
      </c>
    </row>
    <row r="390" spans="1:8">
      <c r="A390" t="s">
        <v>5256</v>
      </c>
      <c r="B390" s="10">
        <v>45115</v>
      </c>
      <c r="C390" t="s">
        <v>4679</v>
      </c>
      <c r="D390">
        <v>2</v>
      </c>
      <c r="E390">
        <v>5</v>
      </c>
      <c r="F390">
        <v>5</v>
      </c>
      <c r="G390">
        <v>136730637</v>
      </c>
      <c r="H390">
        <v>419976</v>
      </c>
    </row>
    <row r="391" spans="1:8">
      <c r="A391" t="s">
        <v>4304</v>
      </c>
      <c r="B391" s="10">
        <v>45115</v>
      </c>
      <c r="C391" t="s">
        <v>4681</v>
      </c>
      <c r="D391">
        <v>1</v>
      </c>
      <c r="E391">
        <v>4</v>
      </c>
      <c r="F391">
        <v>5</v>
      </c>
      <c r="G391">
        <v>20000754</v>
      </c>
      <c r="H391">
        <v>419981</v>
      </c>
    </row>
    <row r="392" spans="1:8">
      <c r="A392" t="s">
        <v>4305</v>
      </c>
      <c r="B392" s="10">
        <v>45115</v>
      </c>
      <c r="C392" t="s">
        <v>4679</v>
      </c>
      <c r="D392">
        <v>4</v>
      </c>
      <c r="E392">
        <v>4</v>
      </c>
      <c r="F392">
        <v>5</v>
      </c>
      <c r="G392">
        <v>200465920</v>
      </c>
      <c r="H392">
        <v>419988</v>
      </c>
    </row>
    <row r="393" spans="1:8">
      <c r="A393" t="s">
        <v>4306</v>
      </c>
      <c r="B393" s="10">
        <v>45115</v>
      </c>
      <c r="C393" t="s">
        <v>4680</v>
      </c>
      <c r="D393">
        <v>2</v>
      </c>
      <c r="E393">
        <v>4</v>
      </c>
      <c r="F393">
        <v>4</v>
      </c>
      <c r="G393">
        <v>200707145</v>
      </c>
      <c r="H393">
        <v>419992</v>
      </c>
    </row>
    <row r="394" spans="1:8">
      <c r="A394" t="s">
        <v>4307</v>
      </c>
      <c r="B394" s="10">
        <v>45115</v>
      </c>
      <c r="C394" t="s">
        <v>4680</v>
      </c>
      <c r="D394">
        <v>5</v>
      </c>
      <c r="E394">
        <v>4</v>
      </c>
      <c r="F394">
        <v>5</v>
      </c>
      <c r="G394">
        <v>33000156</v>
      </c>
      <c r="H394">
        <v>419998</v>
      </c>
    </row>
    <row r="395" spans="1:8">
      <c r="A395" t="s">
        <v>4308</v>
      </c>
      <c r="B395" s="10">
        <v>45115</v>
      </c>
      <c r="C395" t="s">
        <v>4679</v>
      </c>
      <c r="D395">
        <v>1</v>
      </c>
      <c r="E395">
        <v>2</v>
      </c>
      <c r="F395">
        <v>1</v>
      </c>
      <c r="G395">
        <v>40000158</v>
      </c>
      <c r="H395">
        <v>420004</v>
      </c>
    </row>
    <row r="396" spans="1:8">
      <c r="A396" t="s">
        <v>4309</v>
      </c>
      <c r="B396" s="10">
        <v>45115</v>
      </c>
      <c r="C396" t="s">
        <v>4680</v>
      </c>
      <c r="D396">
        <v>1</v>
      </c>
      <c r="E396">
        <v>2</v>
      </c>
      <c r="F396">
        <v>1</v>
      </c>
      <c r="G396">
        <v>40000264</v>
      </c>
      <c r="H396">
        <v>420007</v>
      </c>
    </row>
    <row r="397" spans="1:8">
      <c r="A397" t="s">
        <v>5257</v>
      </c>
      <c r="B397" s="10">
        <v>45115</v>
      </c>
      <c r="C397" t="s">
        <v>4680</v>
      </c>
      <c r="D397">
        <v>3</v>
      </c>
      <c r="E397">
        <v>1</v>
      </c>
      <c r="F397">
        <v>3</v>
      </c>
      <c r="G397">
        <v>40000264</v>
      </c>
      <c r="H397">
        <v>420008</v>
      </c>
    </row>
    <row r="398" spans="1:8">
      <c r="A398" t="s">
        <v>4310</v>
      </c>
      <c r="B398" s="10">
        <v>45115</v>
      </c>
      <c r="C398" t="s">
        <v>4680</v>
      </c>
      <c r="D398">
        <v>3</v>
      </c>
      <c r="E398">
        <v>3</v>
      </c>
      <c r="F398">
        <v>3</v>
      </c>
      <c r="G398">
        <v>40000300</v>
      </c>
      <c r="H398">
        <v>420009</v>
      </c>
    </row>
    <row r="399" spans="1:8">
      <c r="A399" t="s">
        <v>4311</v>
      </c>
      <c r="B399" s="10">
        <v>45115</v>
      </c>
      <c r="C399" t="s">
        <v>4680</v>
      </c>
      <c r="D399">
        <v>2</v>
      </c>
      <c r="E399">
        <v>2</v>
      </c>
      <c r="F399">
        <v>5</v>
      </c>
      <c r="G399">
        <v>40000356</v>
      </c>
      <c r="H399">
        <v>420010</v>
      </c>
    </row>
    <row r="400" spans="1:8">
      <c r="A400" t="s">
        <v>5258</v>
      </c>
      <c r="B400" s="10">
        <v>45115</v>
      </c>
      <c r="C400" t="s">
        <v>4680</v>
      </c>
      <c r="D400">
        <v>1</v>
      </c>
      <c r="E400">
        <v>1</v>
      </c>
      <c r="F400">
        <v>1</v>
      </c>
      <c r="G400">
        <v>40000356</v>
      </c>
      <c r="H400">
        <v>420011</v>
      </c>
    </row>
    <row r="401" spans="1:8">
      <c r="A401" t="s">
        <v>5651</v>
      </c>
      <c r="B401" s="10">
        <v>45115</v>
      </c>
      <c r="C401" t="s">
        <v>4679</v>
      </c>
      <c r="D401">
        <v>4</v>
      </c>
      <c r="E401">
        <v>5</v>
      </c>
      <c r="F401">
        <v>4</v>
      </c>
      <c r="G401">
        <v>40000396</v>
      </c>
      <c r="H401">
        <v>420019</v>
      </c>
    </row>
    <row r="402" spans="1:8">
      <c r="A402" t="s">
        <v>4312</v>
      </c>
      <c r="B402" s="10">
        <v>45115</v>
      </c>
      <c r="C402" t="s">
        <v>4679</v>
      </c>
      <c r="D402">
        <v>5</v>
      </c>
      <c r="E402">
        <v>4</v>
      </c>
      <c r="F402">
        <v>5</v>
      </c>
      <c r="G402">
        <v>40000399</v>
      </c>
      <c r="H402">
        <v>420021</v>
      </c>
    </row>
    <row r="403" spans="1:8">
      <c r="A403" t="s">
        <v>4313</v>
      </c>
      <c r="B403" s="10">
        <v>45115</v>
      </c>
      <c r="C403" t="s">
        <v>4679</v>
      </c>
      <c r="D403">
        <v>2</v>
      </c>
      <c r="E403">
        <v>5</v>
      </c>
      <c r="F403">
        <v>4</v>
      </c>
      <c r="G403">
        <v>40000401</v>
      </c>
      <c r="H403">
        <v>420023</v>
      </c>
    </row>
    <row r="404" spans="1:8">
      <c r="A404" t="s">
        <v>4314</v>
      </c>
      <c r="B404" s="10">
        <v>45115</v>
      </c>
      <c r="C404" t="s">
        <v>4679</v>
      </c>
      <c r="D404">
        <v>5</v>
      </c>
      <c r="E404">
        <v>4</v>
      </c>
      <c r="F404">
        <v>5</v>
      </c>
      <c r="G404">
        <v>60000035</v>
      </c>
      <c r="H404">
        <v>420025</v>
      </c>
    </row>
    <row r="405" spans="1:8">
      <c r="A405" t="s">
        <v>4315</v>
      </c>
      <c r="B405" s="10">
        <v>45115</v>
      </c>
      <c r="C405" t="s">
        <v>4679</v>
      </c>
      <c r="D405">
        <v>5</v>
      </c>
      <c r="E405">
        <v>4</v>
      </c>
      <c r="F405">
        <v>5</v>
      </c>
      <c r="G405">
        <v>61000115</v>
      </c>
      <c r="H405">
        <v>420029</v>
      </c>
    </row>
    <row r="406" spans="1:8">
      <c r="A406" t="s">
        <v>4316</v>
      </c>
      <c r="B406" s="10">
        <v>45115</v>
      </c>
      <c r="C406" t="s">
        <v>4679</v>
      </c>
      <c r="D406">
        <v>2</v>
      </c>
      <c r="E406">
        <v>4</v>
      </c>
      <c r="F406">
        <v>3</v>
      </c>
      <c r="G406">
        <v>61000115</v>
      </c>
      <c r="H406">
        <v>420031</v>
      </c>
    </row>
    <row r="407" spans="1:8">
      <c r="A407" t="s">
        <v>4317</v>
      </c>
      <c r="B407" s="10">
        <v>45115</v>
      </c>
      <c r="C407" t="s">
        <v>4681</v>
      </c>
      <c r="D407">
        <v>1</v>
      </c>
      <c r="E407">
        <v>2</v>
      </c>
      <c r="F407">
        <v>1</v>
      </c>
      <c r="G407">
        <v>61000118</v>
      </c>
      <c r="H407">
        <v>420032</v>
      </c>
    </row>
    <row r="408" spans="1:8">
      <c r="A408" t="s">
        <v>4318</v>
      </c>
      <c r="B408" s="10">
        <v>45115</v>
      </c>
      <c r="C408" t="s">
        <v>4679</v>
      </c>
      <c r="D408">
        <v>4</v>
      </c>
      <c r="E408">
        <v>5</v>
      </c>
      <c r="F408">
        <v>5</v>
      </c>
      <c r="G408">
        <v>133171769</v>
      </c>
      <c r="H408">
        <v>420047</v>
      </c>
    </row>
    <row r="409" spans="1:8">
      <c r="A409" t="s">
        <v>4319</v>
      </c>
      <c r="B409" s="10">
        <v>45115</v>
      </c>
      <c r="C409" t="s">
        <v>4679</v>
      </c>
      <c r="D409">
        <v>4</v>
      </c>
      <c r="E409">
        <v>4</v>
      </c>
      <c r="F409">
        <v>5</v>
      </c>
      <c r="G409">
        <v>20000352</v>
      </c>
      <c r="H409">
        <v>420051</v>
      </c>
    </row>
    <row r="410" spans="1:8">
      <c r="A410" t="s">
        <v>4320</v>
      </c>
      <c r="B410" s="10">
        <v>45115</v>
      </c>
      <c r="C410" t="s">
        <v>4679</v>
      </c>
      <c r="D410">
        <v>1</v>
      </c>
      <c r="E410">
        <v>1</v>
      </c>
      <c r="F410">
        <v>1</v>
      </c>
      <c r="G410">
        <v>20000352</v>
      </c>
      <c r="H410">
        <v>420052</v>
      </c>
    </row>
    <row r="411" spans="1:8">
      <c r="A411" t="s">
        <v>4321</v>
      </c>
      <c r="B411" s="10">
        <v>45115</v>
      </c>
      <c r="C411" t="s">
        <v>4681</v>
      </c>
      <c r="D411">
        <v>1</v>
      </c>
      <c r="E411">
        <v>1</v>
      </c>
      <c r="F411">
        <v>3</v>
      </c>
      <c r="G411">
        <v>20000655</v>
      </c>
      <c r="H411">
        <v>420055</v>
      </c>
    </row>
    <row r="412" spans="1:8">
      <c r="A412" t="s">
        <v>4322</v>
      </c>
      <c r="B412" s="10">
        <v>45115</v>
      </c>
      <c r="C412" t="s">
        <v>4686</v>
      </c>
      <c r="D412">
        <v>5</v>
      </c>
      <c r="E412">
        <v>4</v>
      </c>
      <c r="F412">
        <v>5</v>
      </c>
      <c r="G412">
        <v>200015595</v>
      </c>
      <c r="H412">
        <v>420057</v>
      </c>
    </row>
    <row r="413" spans="1:8">
      <c r="A413" t="s">
        <v>5259</v>
      </c>
      <c r="B413" s="10">
        <v>45115</v>
      </c>
      <c r="C413" t="s">
        <v>4682</v>
      </c>
      <c r="D413">
        <v>1</v>
      </c>
      <c r="E413">
        <v>1</v>
      </c>
      <c r="F413">
        <v>1</v>
      </c>
      <c r="G413">
        <v>200268175</v>
      </c>
      <c r="H413">
        <v>420058</v>
      </c>
    </row>
    <row r="414" spans="1:8">
      <c r="A414" t="s">
        <v>4323</v>
      </c>
      <c r="B414" s="10">
        <v>45115</v>
      </c>
      <c r="C414" t="s">
        <v>4679</v>
      </c>
      <c r="D414">
        <v>4</v>
      </c>
      <c r="E414">
        <v>5</v>
      </c>
      <c r="F414">
        <v>5</v>
      </c>
      <c r="G414">
        <v>200802953</v>
      </c>
      <c r="H414">
        <v>420059</v>
      </c>
    </row>
    <row r="415" spans="1:8">
      <c r="A415" t="s">
        <v>5652</v>
      </c>
      <c r="B415" s="10">
        <v>45115</v>
      </c>
      <c r="C415" t="s">
        <v>4680</v>
      </c>
      <c r="D415">
        <v>2</v>
      </c>
      <c r="E415">
        <v>1</v>
      </c>
      <c r="F415">
        <v>3</v>
      </c>
      <c r="G415">
        <v>33000209</v>
      </c>
      <c r="H415">
        <v>420062</v>
      </c>
    </row>
    <row r="416" spans="1:8">
      <c r="A416" t="s">
        <v>4324</v>
      </c>
      <c r="B416" s="10">
        <v>45115</v>
      </c>
      <c r="C416" t="s">
        <v>4680</v>
      </c>
      <c r="D416">
        <v>1</v>
      </c>
      <c r="E416">
        <v>1</v>
      </c>
      <c r="F416">
        <v>1</v>
      </c>
      <c r="G416">
        <v>33000209</v>
      </c>
      <c r="H416">
        <v>420063</v>
      </c>
    </row>
    <row r="417" spans="1:8">
      <c r="A417" t="s">
        <v>4325</v>
      </c>
      <c r="B417" s="10">
        <v>45115</v>
      </c>
      <c r="C417" t="s">
        <v>4680</v>
      </c>
      <c r="D417">
        <v>1</v>
      </c>
      <c r="E417">
        <v>2</v>
      </c>
      <c r="F417">
        <v>1</v>
      </c>
      <c r="G417">
        <v>33000234</v>
      </c>
      <c r="H417">
        <v>420067</v>
      </c>
    </row>
    <row r="418" spans="1:8">
      <c r="A418" t="s">
        <v>4326</v>
      </c>
      <c r="B418" s="10">
        <v>45115</v>
      </c>
      <c r="C418" t="s">
        <v>4680</v>
      </c>
      <c r="D418">
        <v>1</v>
      </c>
      <c r="E418">
        <v>1</v>
      </c>
      <c r="F418">
        <v>1</v>
      </c>
      <c r="G418">
        <v>40000349</v>
      </c>
      <c r="H418">
        <v>420068</v>
      </c>
    </row>
    <row r="419" spans="1:8">
      <c r="A419" t="s">
        <v>5260</v>
      </c>
      <c r="B419" s="10">
        <v>45115</v>
      </c>
      <c r="C419" t="s">
        <v>4680</v>
      </c>
      <c r="D419">
        <v>1</v>
      </c>
      <c r="E419">
        <v>2</v>
      </c>
      <c r="F419">
        <v>3</v>
      </c>
      <c r="G419">
        <v>40000350</v>
      </c>
      <c r="H419">
        <v>420069</v>
      </c>
    </row>
    <row r="420" spans="1:8">
      <c r="A420" t="s">
        <v>4327</v>
      </c>
      <c r="B420" s="10">
        <v>45115</v>
      </c>
      <c r="C420" t="s">
        <v>4680</v>
      </c>
      <c r="D420">
        <v>3</v>
      </c>
      <c r="E420">
        <v>2</v>
      </c>
      <c r="F420">
        <v>3</v>
      </c>
      <c r="G420">
        <v>40000350</v>
      </c>
      <c r="H420">
        <v>420070</v>
      </c>
    </row>
    <row r="421" spans="1:8">
      <c r="A421" t="s">
        <v>4328</v>
      </c>
      <c r="B421" s="10">
        <v>45115</v>
      </c>
      <c r="C421" t="s">
        <v>4680</v>
      </c>
      <c r="D421">
        <v>1</v>
      </c>
      <c r="E421">
        <v>1</v>
      </c>
      <c r="F421">
        <v>3</v>
      </c>
      <c r="G421">
        <v>40000393</v>
      </c>
      <c r="H421">
        <v>420073</v>
      </c>
    </row>
    <row r="422" spans="1:8">
      <c r="A422" t="s">
        <v>5261</v>
      </c>
      <c r="B422" s="10">
        <v>45115</v>
      </c>
      <c r="C422" t="s">
        <v>4680</v>
      </c>
      <c r="D422">
        <v>1</v>
      </c>
      <c r="E422">
        <v>1</v>
      </c>
      <c r="F422">
        <v>4</v>
      </c>
      <c r="G422">
        <v>61000041</v>
      </c>
      <c r="H422">
        <v>420076</v>
      </c>
    </row>
    <row r="423" spans="1:8">
      <c r="A423" t="s">
        <v>4329</v>
      </c>
      <c r="B423" s="10">
        <v>45115</v>
      </c>
      <c r="C423" t="s">
        <v>4680</v>
      </c>
      <c r="D423">
        <v>5</v>
      </c>
      <c r="E423">
        <v>5</v>
      </c>
      <c r="F423">
        <v>4</v>
      </c>
      <c r="G423">
        <v>61000041</v>
      </c>
      <c r="H423">
        <v>420077</v>
      </c>
    </row>
    <row r="424" spans="1:8">
      <c r="A424" t="s">
        <v>4330</v>
      </c>
      <c r="B424" s="10">
        <v>45115</v>
      </c>
      <c r="C424" t="s">
        <v>4680</v>
      </c>
      <c r="D424">
        <v>1</v>
      </c>
      <c r="E424">
        <v>2</v>
      </c>
      <c r="F424">
        <v>3</v>
      </c>
      <c r="G424">
        <v>71000349</v>
      </c>
      <c r="H424">
        <v>420078</v>
      </c>
    </row>
    <row r="425" spans="1:8">
      <c r="A425" t="s">
        <v>4331</v>
      </c>
      <c r="B425" s="10">
        <v>45115</v>
      </c>
      <c r="C425" t="s">
        <v>4679</v>
      </c>
      <c r="D425">
        <v>1</v>
      </c>
      <c r="E425">
        <v>3</v>
      </c>
      <c r="F425">
        <v>1</v>
      </c>
      <c r="G425">
        <v>72000000</v>
      </c>
      <c r="H425">
        <v>420080</v>
      </c>
    </row>
    <row r="426" spans="1:8">
      <c r="A426" t="s">
        <v>4332</v>
      </c>
      <c r="B426" s="10">
        <v>45115</v>
      </c>
      <c r="C426" t="s">
        <v>4679</v>
      </c>
      <c r="D426">
        <v>4</v>
      </c>
      <c r="E426">
        <v>4</v>
      </c>
      <c r="F426">
        <v>4</v>
      </c>
      <c r="G426">
        <v>72000139</v>
      </c>
      <c r="H426">
        <v>420092</v>
      </c>
    </row>
    <row r="427" spans="1:8">
      <c r="A427" t="s">
        <v>5262</v>
      </c>
      <c r="B427" s="10">
        <v>45115</v>
      </c>
      <c r="C427" t="s">
        <v>4679</v>
      </c>
      <c r="D427">
        <v>1</v>
      </c>
      <c r="E427">
        <v>2</v>
      </c>
      <c r="F427">
        <v>5</v>
      </c>
      <c r="G427">
        <v>72000155</v>
      </c>
      <c r="H427">
        <v>420093</v>
      </c>
    </row>
    <row r="428" spans="1:8">
      <c r="A428" t="s">
        <v>4333</v>
      </c>
      <c r="B428" s="10">
        <v>45115</v>
      </c>
      <c r="C428" t="s">
        <v>4679</v>
      </c>
      <c r="D428">
        <v>4</v>
      </c>
      <c r="E428">
        <v>5</v>
      </c>
      <c r="F428">
        <v>5</v>
      </c>
      <c r="G428">
        <v>11712</v>
      </c>
      <c r="H428">
        <v>420094</v>
      </c>
    </row>
    <row r="429" spans="1:8">
      <c r="A429" t="s">
        <v>4334</v>
      </c>
      <c r="B429" s="10">
        <v>45115</v>
      </c>
      <c r="C429" t="s">
        <v>4679</v>
      </c>
      <c r="D429">
        <v>1</v>
      </c>
      <c r="E429">
        <v>4</v>
      </c>
      <c r="F429">
        <v>3</v>
      </c>
      <c r="G429">
        <v>11717</v>
      </c>
      <c r="H429">
        <v>420098</v>
      </c>
    </row>
    <row r="430" spans="1:8">
      <c r="A430" t="s">
        <v>4335</v>
      </c>
      <c r="B430" s="10">
        <v>45115</v>
      </c>
      <c r="C430" t="s">
        <v>4679</v>
      </c>
      <c r="D430">
        <v>5</v>
      </c>
      <c r="E430">
        <v>4</v>
      </c>
      <c r="F430">
        <v>5</v>
      </c>
      <c r="G430">
        <v>11721</v>
      </c>
      <c r="H430">
        <v>420100</v>
      </c>
    </row>
    <row r="431" spans="1:8">
      <c r="A431" t="s">
        <v>4336</v>
      </c>
      <c r="B431" s="10">
        <v>45115</v>
      </c>
      <c r="C431" t="s">
        <v>4682</v>
      </c>
      <c r="D431">
        <v>1</v>
      </c>
      <c r="E431">
        <v>3</v>
      </c>
      <c r="F431">
        <v>5</v>
      </c>
      <c r="G431">
        <v>114935562</v>
      </c>
      <c r="H431">
        <v>420101</v>
      </c>
    </row>
    <row r="432" spans="1:8">
      <c r="A432" t="s">
        <v>4337</v>
      </c>
      <c r="B432" s="10">
        <v>45116</v>
      </c>
      <c r="C432" t="s">
        <v>4683</v>
      </c>
      <c r="D432">
        <v>5</v>
      </c>
      <c r="E432">
        <v>5</v>
      </c>
      <c r="F432">
        <v>4</v>
      </c>
      <c r="G432">
        <v>11290212</v>
      </c>
      <c r="H432">
        <v>420112</v>
      </c>
    </row>
    <row r="433" spans="1:8">
      <c r="A433" t="s">
        <v>4338</v>
      </c>
      <c r="B433" s="10">
        <v>45116</v>
      </c>
      <c r="C433" t="s">
        <v>4680</v>
      </c>
      <c r="D433">
        <v>1</v>
      </c>
      <c r="E433">
        <v>1</v>
      </c>
      <c r="F433">
        <v>1</v>
      </c>
      <c r="G433">
        <v>119250454</v>
      </c>
      <c r="H433">
        <v>420114</v>
      </c>
    </row>
    <row r="434" spans="1:8">
      <c r="A434" t="s">
        <v>4339</v>
      </c>
      <c r="B434" s="10">
        <v>45116</v>
      </c>
      <c r="C434" t="s">
        <v>4679</v>
      </c>
      <c r="D434">
        <v>2</v>
      </c>
      <c r="E434">
        <v>4</v>
      </c>
      <c r="F434">
        <v>3</v>
      </c>
      <c r="G434">
        <v>124300831</v>
      </c>
      <c r="H434">
        <v>420115</v>
      </c>
    </row>
    <row r="435" spans="1:8">
      <c r="A435" t="s">
        <v>4340</v>
      </c>
      <c r="B435" s="10">
        <v>45116</v>
      </c>
      <c r="C435" t="s">
        <v>4679</v>
      </c>
      <c r="D435">
        <v>5</v>
      </c>
      <c r="E435">
        <v>4</v>
      </c>
      <c r="F435">
        <v>5</v>
      </c>
      <c r="G435">
        <v>125852079</v>
      </c>
      <c r="H435">
        <v>420116</v>
      </c>
    </row>
    <row r="436" spans="1:8">
      <c r="A436" t="s">
        <v>4341</v>
      </c>
      <c r="B436" s="10">
        <v>45116</v>
      </c>
      <c r="C436" t="s">
        <v>4679</v>
      </c>
      <c r="D436">
        <v>5</v>
      </c>
      <c r="E436">
        <v>4</v>
      </c>
      <c r="F436">
        <v>5</v>
      </c>
      <c r="G436">
        <v>125852079</v>
      </c>
      <c r="H436">
        <v>420117</v>
      </c>
    </row>
    <row r="437" spans="1:8">
      <c r="A437" t="s">
        <v>4342</v>
      </c>
      <c r="B437" s="10">
        <v>45116</v>
      </c>
      <c r="C437" t="s">
        <v>4679</v>
      </c>
      <c r="D437">
        <v>1</v>
      </c>
      <c r="E437">
        <v>1</v>
      </c>
      <c r="F437">
        <v>1</v>
      </c>
      <c r="G437">
        <v>127259299</v>
      </c>
      <c r="H437">
        <v>420118</v>
      </c>
    </row>
    <row r="438" spans="1:8">
      <c r="A438" t="s">
        <v>5263</v>
      </c>
      <c r="B438" s="10">
        <v>45116</v>
      </c>
      <c r="C438" t="s">
        <v>4686</v>
      </c>
      <c r="D438">
        <v>1</v>
      </c>
      <c r="E438">
        <v>1</v>
      </c>
      <c r="F438">
        <v>1</v>
      </c>
      <c r="G438">
        <v>137282414</v>
      </c>
      <c r="H438">
        <v>420121</v>
      </c>
    </row>
    <row r="439" spans="1:8">
      <c r="A439" t="s">
        <v>4343</v>
      </c>
      <c r="B439" s="10">
        <v>45116</v>
      </c>
      <c r="C439" t="s">
        <v>4681</v>
      </c>
      <c r="D439">
        <v>1</v>
      </c>
      <c r="E439">
        <v>2</v>
      </c>
      <c r="F439">
        <v>3</v>
      </c>
      <c r="G439">
        <v>138779335</v>
      </c>
      <c r="H439">
        <v>420122</v>
      </c>
    </row>
    <row r="440" spans="1:8">
      <c r="A440" t="s">
        <v>5264</v>
      </c>
      <c r="B440" s="10">
        <v>45116</v>
      </c>
      <c r="C440" t="s">
        <v>4679</v>
      </c>
      <c r="D440">
        <v>2</v>
      </c>
      <c r="E440">
        <v>3</v>
      </c>
      <c r="F440">
        <v>4</v>
      </c>
      <c r="G440">
        <v>200673136</v>
      </c>
      <c r="H440">
        <v>420128</v>
      </c>
    </row>
    <row r="441" spans="1:8">
      <c r="A441" t="s">
        <v>4344</v>
      </c>
      <c r="B441" s="10">
        <v>45116</v>
      </c>
      <c r="C441" t="s">
        <v>4679</v>
      </c>
      <c r="D441">
        <v>1</v>
      </c>
      <c r="E441">
        <v>5</v>
      </c>
      <c r="F441">
        <v>5</v>
      </c>
      <c r="G441">
        <v>200673136</v>
      </c>
      <c r="H441">
        <v>420129</v>
      </c>
    </row>
    <row r="442" spans="1:8">
      <c r="A442" t="s">
        <v>4345</v>
      </c>
      <c r="B442" s="10">
        <v>45118</v>
      </c>
      <c r="C442" t="s">
        <v>4682</v>
      </c>
      <c r="D442">
        <v>1</v>
      </c>
      <c r="E442">
        <v>3</v>
      </c>
      <c r="F442">
        <v>3</v>
      </c>
      <c r="G442">
        <v>134290907</v>
      </c>
      <c r="H442">
        <v>420720</v>
      </c>
    </row>
    <row r="443" spans="1:8">
      <c r="A443" t="s">
        <v>4346</v>
      </c>
      <c r="B443" s="10">
        <v>45118</v>
      </c>
      <c r="C443" t="s">
        <v>4687</v>
      </c>
      <c r="D443">
        <v>3</v>
      </c>
      <c r="E443">
        <v>1</v>
      </c>
      <c r="F443">
        <v>3</v>
      </c>
      <c r="G443">
        <v>134879709</v>
      </c>
      <c r="H443">
        <v>420721</v>
      </c>
    </row>
    <row r="444" spans="1:8">
      <c r="A444" t="s">
        <v>4347</v>
      </c>
      <c r="B444" s="10">
        <v>45118</v>
      </c>
      <c r="C444" t="s">
        <v>4681</v>
      </c>
      <c r="D444">
        <v>4</v>
      </c>
      <c r="E444">
        <v>4</v>
      </c>
      <c r="F444">
        <v>5</v>
      </c>
      <c r="G444">
        <v>135339513</v>
      </c>
      <c r="H444">
        <v>420722</v>
      </c>
    </row>
    <row r="445" spans="1:8">
      <c r="A445" t="s">
        <v>4348</v>
      </c>
      <c r="B445" s="10">
        <v>45118</v>
      </c>
      <c r="C445" t="s">
        <v>4682</v>
      </c>
      <c r="D445">
        <v>1</v>
      </c>
      <c r="E445">
        <v>2</v>
      </c>
      <c r="F445">
        <v>2</v>
      </c>
      <c r="G445">
        <v>138325493</v>
      </c>
      <c r="H445">
        <v>420723</v>
      </c>
    </row>
    <row r="446" spans="1:8">
      <c r="A446" t="s">
        <v>5265</v>
      </c>
      <c r="B446" s="10">
        <v>45118</v>
      </c>
      <c r="C446" t="s">
        <v>4681</v>
      </c>
      <c r="D446">
        <v>4</v>
      </c>
      <c r="E446">
        <v>5</v>
      </c>
      <c r="F446">
        <v>4</v>
      </c>
      <c r="G446">
        <v>138779335</v>
      </c>
      <c r="H446">
        <v>420724</v>
      </c>
    </row>
    <row r="447" spans="1:8">
      <c r="A447" t="s">
        <v>5266</v>
      </c>
      <c r="B447" s="10">
        <v>45118</v>
      </c>
      <c r="C447" t="s">
        <v>4679</v>
      </c>
      <c r="D447">
        <v>1</v>
      </c>
      <c r="E447">
        <v>3</v>
      </c>
      <c r="F447">
        <v>1</v>
      </c>
      <c r="G447">
        <v>138957691</v>
      </c>
      <c r="H447">
        <v>420725</v>
      </c>
    </row>
    <row r="448" spans="1:8">
      <c r="A448" t="s">
        <v>4349</v>
      </c>
      <c r="B448" s="10">
        <v>45118</v>
      </c>
      <c r="C448" t="s">
        <v>4679</v>
      </c>
      <c r="D448">
        <v>3</v>
      </c>
      <c r="E448">
        <v>5</v>
      </c>
      <c r="F448">
        <v>5</v>
      </c>
      <c r="G448">
        <v>20000712</v>
      </c>
      <c r="H448">
        <v>420734</v>
      </c>
    </row>
    <row r="449" spans="1:8">
      <c r="A449" t="s">
        <v>4350</v>
      </c>
      <c r="B449" s="10">
        <v>45118</v>
      </c>
      <c r="C449" t="s">
        <v>4679</v>
      </c>
      <c r="D449">
        <v>5</v>
      </c>
      <c r="E449">
        <v>4</v>
      </c>
      <c r="F449">
        <v>5</v>
      </c>
      <c r="G449">
        <v>20000780</v>
      </c>
      <c r="H449">
        <v>420740</v>
      </c>
    </row>
    <row r="450" spans="1:8">
      <c r="A450" t="s">
        <v>4351</v>
      </c>
      <c r="B450" s="10">
        <v>45118</v>
      </c>
      <c r="C450" t="s">
        <v>4680</v>
      </c>
      <c r="D450">
        <v>1</v>
      </c>
      <c r="E450">
        <v>3</v>
      </c>
      <c r="F450">
        <v>1</v>
      </c>
      <c r="G450">
        <v>200059678</v>
      </c>
      <c r="H450">
        <v>420743</v>
      </c>
    </row>
    <row r="451" spans="1:8">
      <c r="A451" t="s">
        <v>4352</v>
      </c>
      <c r="B451" s="10">
        <v>45118</v>
      </c>
      <c r="C451" t="s">
        <v>4680</v>
      </c>
      <c r="D451">
        <v>4</v>
      </c>
      <c r="E451">
        <v>4</v>
      </c>
      <c r="F451">
        <v>5</v>
      </c>
      <c r="G451">
        <v>200059678</v>
      </c>
      <c r="H451">
        <v>420744</v>
      </c>
    </row>
    <row r="452" spans="1:8">
      <c r="A452" t="s">
        <v>4353</v>
      </c>
      <c r="B452" s="10">
        <v>45118</v>
      </c>
      <c r="C452" t="s">
        <v>4682</v>
      </c>
      <c r="D452">
        <v>1</v>
      </c>
      <c r="E452">
        <v>1</v>
      </c>
      <c r="F452">
        <v>1</v>
      </c>
      <c r="G452">
        <v>200270258</v>
      </c>
      <c r="H452">
        <v>420746</v>
      </c>
    </row>
    <row r="453" spans="1:8">
      <c r="A453" t="s">
        <v>5267</v>
      </c>
      <c r="B453" s="10">
        <v>45118</v>
      </c>
      <c r="C453" t="s">
        <v>4679</v>
      </c>
      <c r="D453">
        <v>1</v>
      </c>
      <c r="E453">
        <v>1</v>
      </c>
      <c r="F453">
        <v>1</v>
      </c>
      <c r="G453">
        <v>200333457</v>
      </c>
      <c r="H453">
        <v>420747</v>
      </c>
    </row>
    <row r="454" spans="1:8">
      <c r="A454" t="s">
        <v>4354</v>
      </c>
      <c r="B454" s="10">
        <v>45118</v>
      </c>
      <c r="C454" t="s">
        <v>4680</v>
      </c>
      <c r="D454">
        <v>5</v>
      </c>
      <c r="E454">
        <v>4</v>
      </c>
      <c r="F454">
        <v>5</v>
      </c>
      <c r="G454">
        <v>200633758</v>
      </c>
      <c r="H454">
        <v>420749</v>
      </c>
    </row>
    <row r="455" spans="1:8">
      <c r="A455" t="s">
        <v>4355</v>
      </c>
      <c r="B455" s="10">
        <v>45118</v>
      </c>
      <c r="C455" t="s">
        <v>4679</v>
      </c>
      <c r="D455">
        <v>5</v>
      </c>
      <c r="E455">
        <v>4</v>
      </c>
      <c r="F455">
        <v>5</v>
      </c>
      <c r="G455">
        <v>200802448</v>
      </c>
      <c r="H455">
        <v>420754</v>
      </c>
    </row>
    <row r="456" spans="1:8">
      <c r="A456" t="s">
        <v>4356</v>
      </c>
      <c r="B456" s="10">
        <v>45118</v>
      </c>
      <c r="C456" t="s">
        <v>4679</v>
      </c>
      <c r="D456">
        <v>5</v>
      </c>
      <c r="E456">
        <v>5</v>
      </c>
      <c r="F456">
        <v>4</v>
      </c>
      <c r="G456">
        <v>200884070</v>
      </c>
      <c r="H456">
        <v>420758</v>
      </c>
    </row>
    <row r="457" spans="1:8">
      <c r="A457" t="s">
        <v>4357</v>
      </c>
      <c r="B457" s="10">
        <v>45118</v>
      </c>
      <c r="C457" t="s">
        <v>4680</v>
      </c>
      <c r="D457">
        <v>4</v>
      </c>
      <c r="E457">
        <v>4</v>
      </c>
      <c r="F457">
        <v>3</v>
      </c>
      <c r="G457">
        <v>33000156</v>
      </c>
      <c r="H457">
        <v>420760</v>
      </c>
    </row>
    <row r="458" spans="1:8">
      <c r="A458" t="s">
        <v>4358</v>
      </c>
      <c r="B458" s="10">
        <v>45118</v>
      </c>
      <c r="C458" t="s">
        <v>4680</v>
      </c>
      <c r="D458">
        <v>3</v>
      </c>
      <c r="E458">
        <v>5</v>
      </c>
      <c r="F458">
        <v>3</v>
      </c>
      <c r="G458">
        <v>40000247</v>
      </c>
      <c r="H458">
        <v>420767</v>
      </c>
    </row>
    <row r="459" spans="1:8">
      <c r="A459" t="s">
        <v>4359</v>
      </c>
      <c r="B459" s="10">
        <v>45118</v>
      </c>
      <c r="C459" t="s">
        <v>4680</v>
      </c>
      <c r="D459">
        <v>1</v>
      </c>
      <c r="E459">
        <v>1</v>
      </c>
      <c r="F459">
        <v>1</v>
      </c>
      <c r="G459">
        <v>40000264</v>
      </c>
      <c r="H459">
        <v>420771</v>
      </c>
    </row>
    <row r="460" spans="1:8">
      <c r="A460" t="s">
        <v>4360</v>
      </c>
      <c r="B460" s="10">
        <v>45118</v>
      </c>
      <c r="C460" t="s">
        <v>4680</v>
      </c>
      <c r="D460">
        <v>1</v>
      </c>
      <c r="E460">
        <v>2</v>
      </c>
      <c r="F460">
        <v>2</v>
      </c>
      <c r="G460">
        <v>40000264</v>
      </c>
      <c r="H460">
        <v>420772</v>
      </c>
    </row>
    <row r="461" spans="1:8">
      <c r="A461" t="s">
        <v>4361</v>
      </c>
      <c r="B461" s="10">
        <v>45118</v>
      </c>
      <c r="C461" t="s">
        <v>4680</v>
      </c>
      <c r="D461">
        <v>4</v>
      </c>
      <c r="E461">
        <v>5</v>
      </c>
      <c r="F461">
        <v>4</v>
      </c>
      <c r="G461">
        <v>40000268</v>
      </c>
      <c r="H461">
        <v>420773</v>
      </c>
    </row>
    <row r="462" spans="1:8">
      <c r="A462" t="s">
        <v>4362</v>
      </c>
      <c r="B462" s="10">
        <v>45118</v>
      </c>
      <c r="C462" t="s">
        <v>4680</v>
      </c>
      <c r="D462">
        <v>5</v>
      </c>
      <c r="E462">
        <v>4</v>
      </c>
      <c r="F462">
        <v>5</v>
      </c>
      <c r="G462">
        <v>40000268</v>
      </c>
      <c r="H462">
        <v>420775</v>
      </c>
    </row>
    <row r="463" spans="1:8">
      <c r="A463" t="s">
        <v>5268</v>
      </c>
      <c r="B463" s="10">
        <v>45118</v>
      </c>
      <c r="C463" t="s">
        <v>4680</v>
      </c>
      <c r="D463">
        <v>1</v>
      </c>
      <c r="E463">
        <v>1</v>
      </c>
      <c r="F463">
        <v>1</v>
      </c>
      <c r="G463">
        <v>40000300</v>
      </c>
      <c r="H463">
        <v>420776</v>
      </c>
    </row>
    <row r="464" spans="1:8">
      <c r="A464" t="s">
        <v>4363</v>
      </c>
      <c r="B464" s="10">
        <v>45118</v>
      </c>
      <c r="C464" t="s">
        <v>4680</v>
      </c>
      <c r="D464">
        <v>5</v>
      </c>
      <c r="E464">
        <v>4</v>
      </c>
      <c r="F464">
        <v>5</v>
      </c>
      <c r="G464">
        <v>40000300</v>
      </c>
      <c r="H464">
        <v>420777</v>
      </c>
    </row>
    <row r="465" spans="1:8">
      <c r="A465" t="s">
        <v>4364</v>
      </c>
      <c r="B465" s="10">
        <v>45118</v>
      </c>
      <c r="C465" t="s">
        <v>4680</v>
      </c>
      <c r="D465">
        <v>1</v>
      </c>
      <c r="E465">
        <v>3</v>
      </c>
      <c r="F465">
        <v>1</v>
      </c>
      <c r="G465">
        <v>40000300</v>
      </c>
      <c r="H465">
        <v>420778</v>
      </c>
    </row>
    <row r="466" spans="1:8">
      <c r="A466" t="s">
        <v>5269</v>
      </c>
      <c r="B466" s="10">
        <v>45118</v>
      </c>
      <c r="C466" t="s">
        <v>4680</v>
      </c>
      <c r="D466">
        <v>1</v>
      </c>
      <c r="E466">
        <v>1</v>
      </c>
      <c r="F466">
        <v>1</v>
      </c>
      <c r="G466">
        <v>40000346</v>
      </c>
      <c r="H466">
        <v>420780</v>
      </c>
    </row>
    <row r="467" spans="1:8">
      <c r="A467" t="s">
        <v>5270</v>
      </c>
      <c r="B467" s="10">
        <v>45118</v>
      </c>
      <c r="C467" t="s">
        <v>4680</v>
      </c>
      <c r="D467">
        <v>2</v>
      </c>
      <c r="E467">
        <v>2</v>
      </c>
      <c r="F467">
        <v>3</v>
      </c>
      <c r="G467">
        <v>40000383</v>
      </c>
      <c r="H467">
        <v>420782</v>
      </c>
    </row>
    <row r="468" spans="1:8">
      <c r="A468" t="s">
        <v>5271</v>
      </c>
      <c r="B468" s="10">
        <v>45118</v>
      </c>
      <c r="C468" t="s">
        <v>4680</v>
      </c>
      <c r="D468">
        <v>1</v>
      </c>
      <c r="E468">
        <v>2</v>
      </c>
      <c r="F468">
        <v>1</v>
      </c>
      <c r="G468">
        <v>40000383</v>
      </c>
      <c r="H468">
        <v>420783</v>
      </c>
    </row>
    <row r="469" spans="1:8">
      <c r="A469" t="s">
        <v>4365</v>
      </c>
      <c r="B469" s="10">
        <v>45118</v>
      </c>
      <c r="C469" t="s">
        <v>4679</v>
      </c>
      <c r="D469">
        <v>4</v>
      </c>
      <c r="E469">
        <v>5</v>
      </c>
      <c r="F469">
        <v>5</v>
      </c>
      <c r="G469">
        <v>40000401</v>
      </c>
      <c r="H469">
        <v>420789</v>
      </c>
    </row>
    <row r="470" spans="1:8">
      <c r="A470" t="s">
        <v>4366</v>
      </c>
      <c r="B470" s="10">
        <v>45118</v>
      </c>
      <c r="C470" t="s">
        <v>4683</v>
      </c>
      <c r="D470">
        <v>2</v>
      </c>
      <c r="E470">
        <v>3</v>
      </c>
      <c r="F470">
        <v>4</v>
      </c>
      <c r="G470">
        <v>50000114</v>
      </c>
      <c r="H470">
        <v>420790</v>
      </c>
    </row>
    <row r="471" spans="1:8">
      <c r="A471" t="s">
        <v>4367</v>
      </c>
      <c r="B471" s="10">
        <v>45118</v>
      </c>
      <c r="C471" t="s">
        <v>4679</v>
      </c>
      <c r="D471">
        <v>2</v>
      </c>
      <c r="E471">
        <v>3</v>
      </c>
      <c r="F471">
        <v>5</v>
      </c>
      <c r="G471">
        <v>72000010</v>
      </c>
      <c r="H471">
        <v>420791</v>
      </c>
    </row>
    <row r="472" spans="1:8">
      <c r="A472" t="s">
        <v>4368</v>
      </c>
      <c r="B472" s="10">
        <v>45118</v>
      </c>
      <c r="C472" t="s">
        <v>4679</v>
      </c>
      <c r="D472">
        <v>5</v>
      </c>
      <c r="E472">
        <v>4</v>
      </c>
      <c r="F472">
        <v>4</v>
      </c>
      <c r="G472">
        <v>72000010</v>
      </c>
      <c r="H472">
        <v>420792</v>
      </c>
    </row>
    <row r="473" spans="1:8">
      <c r="A473" t="s">
        <v>5272</v>
      </c>
      <c r="B473" s="10">
        <v>45118</v>
      </c>
      <c r="C473" t="s">
        <v>4681</v>
      </c>
      <c r="D473">
        <v>1</v>
      </c>
      <c r="E473">
        <v>1</v>
      </c>
      <c r="F473">
        <v>5</v>
      </c>
      <c r="G473">
        <v>72000058</v>
      </c>
      <c r="H473">
        <v>420799</v>
      </c>
    </row>
    <row r="474" spans="1:8">
      <c r="A474" t="s">
        <v>4369</v>
      </c>
      <c r="B474" s="10">
        <v>45118</v>
      </c>
      <c r="C474" t="s">
        <v>4679</v>
      </c>
      <c r="D474">
        <v>5</v>
      </c>
      <c r="E474">
        <v>5</v>
      </c>
      <c r="F474">
        <v>4</v>
      </c>
      <c r="G474">
        <v>72000095</v>
      </c>
      <c r="H474">
        <v>420800</v>
      </c>
    </row>
    <row r="475" spans="1:8">
      <c r="A475" t="s">
        <v>4370</v>
      </c>
      <c r="B475" s="10">
        <v>45118</v>
      </c>
      <c r="C475" t="s">
        <v>4679</v>
      </c>
      <c r="D475">
        <v>5</v>
      </c>
      <c r="E475">
        <v>4</v>
      </c>
      <c r="F475">
        <v>5</v>
      </c>
      <c r="G475">
        <v>72000095</v>
      </c>
      <c r="H475">
        <v>420802</v>
      </c>
    </row>
    <row r="476" spans="1:8">
      <c r="A476" t="s">
        <v>5653</v>
      </c>
      <c r="B476" s="10">
        <v>45118</v>
      </c>
      <c r="C476" t="s">
        <v>4679</v>
      </c>
      <c r="D476">
        <v>1</v>
      </c>
      <c r="E476">
        <v>3</v>
      </c>
      <c r="F476">
        <v>2</v>
      </c>
      <c r="G476">
        <v>72000131</v>
      </c>
      <c r="H476">
        <v>420806</v>
      </c>
    </row>
    <row r="477" spans="1:8">
      <c r="A477" t="s">
        <v>4371</v>
      </c>
      <c r="B477" s="10">
        <v>45118</v>
      </c>
      <c r="C477" t="s">
        <v>4679</v>
      </c>
      <c r="D477">
        <v>5</v>
      </c>
      <c r="E477">
        <v>4</v>
      </c>
      <c r="F477">
        <v>5</v>
      </c>
      <c r="G477">
        <v>72000131</v>
      </c>
      <c r="H477">
        <v>420807</v>
      </c>
    </row>
    <row r="478" spans="1:8">
      <c r="A478" t="s">
        <v>4372</v>
      </c>
      <c r="B478" s="10">
        <v>45118</v>
      </c>
      <c r="C478" t="s">
        <v>4679</v>
      </c>
      <c r="D478">
        <v>1</v>
      </c>
      <c r="E478">
        <v>2</v>
      </c>
      <c r="F478">
        <v>1</v>
      </c>
      <c r="G478">
        <v>72000155</v>
      </c>
      <c r="H478">
        <v>420809</v>
      </c>
    </row>
    <row r="479" spans="1:8">
      <c r="A479" t="s">
        <v>5273</v>
      </c>
      <c r="B479" s="10">
        <v>45111</v>
      </c>
      <c r="C479" t="s">
        <v>4679</v>
      </c>
      <c r="D479">
        <v>1</v>
      </c>
      <c r="E479">
        <v>4</v>
      </c>
      <c r="F479">
        <v>2</v>
      </c>
      <c r="G479">
        <v>40000397</v>
      </c>
      <c r="H479">
        <v>419518</v>
      </c>
    </row>
    <row r="480" spans="1:8">
      <c r="A480" t="s">
        <v>4373</v>
      </c>
      <c r="B480" s="10">
        <v>45111</v>
      </c>
      <c r="C480" t="s">
        <v>4679</v>
      </c>
      <c r="D480">
        <v>2</v>
      </c>
      <c r="E480">
        <v>1</v>
      </c>
      <c r="F480">
        <v>4</v>
      </c>
      <c r="G480">
        <v>40000399</v>
      </c>
      <c r="H480">
        <v>419520</v>
      </c>
    </row>
    <row r="481" spans="1:8">
      <c r="A481" t="s">
        <v>5274</v>
      </c>
      <c r="B481" s="10">
        <v>45111</v>
      </c>
      <c r="C481" t="s">
        <v>4679</v>
      </c>
      <c r="D481">
        <v>3</v>
      </c>
      <c r="E481">
        <v>4</v>
      </c>
      <c r="F481">
        <v>4</v>
      </c>
      <c r="G481">
        <v>40000401</v>
      </c>
      <c r="H481">
        <v>419522</v>
      </c>
    </row>
    <row r="482" spans="1:8">
      <c r="A482" t="s">
        <v>4374</v>
      </c>
      <c r="B482" s="10">
        <v>45111</v>
      </c>
      <c r="C482" t="s">
        <v>4683</v>
      </c>
      <c r="D482">
        <v>4</v>
      </c>
      <c r="E482">
        <v>3</v>
      </c>
      <c r="F482">
        <v>4</v>
      </c>
      <c r="G482">
        <v>50000114</v>
      </c>
      <c r="H482">
        <v>419523</v>
      </c>
    </row>
    <row r="483" spans="1:8">
      <c r="A483" t="s">
        <v>4375</v>
      </c>
      <c r="B483" s="10">
        <v>45111</v>
      </c>
      <c r="C483" t="s">
        <v>4679</v>
      </c>
      <c r="D483">
        <v>1</v>
      </c>
      <c r="E483">
        <v>3</v>
      </c>
      <c r="F483">
        <v>3</v>
      </c>
      <c r="G483">
        <v>61000110</v>
      </c>
      <c r="H483">
        <v>419535</v>
      </c>
    </row>
    <row r="484" spans="1:8">
      <c r="A484" t="s">
        <v>4376</v>
      </c>
      <c r="B484" s="10">
        <v>45111</v>
      </c>
      <c r="C484" t="s">
        <v>4679</v>
      </c>
      <c r="D484">
        <v>1</v>
      </c>
      <c r="E484">
        <v>4</v>
      </c>
      <c r="F484">
        <v>4</v>
      </c>
      <c r="G484">
        <v>61000122</v>
      </c>
      <c r="H484">
        <v>419537</v>
      </c>
    </row>
    <row r="485" spans="1:8">
      <c r="A485" t="s">
        <v>4377</v>
      </c>
      <c r="B485" s="10">
        <v>45111</v>
      </c>
      <c r="C485" t="s">
        <v>4679</v>
      </c>
      <c r="D485">
        <v>5</v>
      </c>
      <c r="E485">
        <v>4</v>
      </c>
      <c r="F485">
        <v>5</v>
      </c>
      <c r="G485">
        <v>61000122</v>
      </c>
      <c r="H485">
        <v>419539</v>
      </c>
    </row>
    <row r="486" spans="1:8">
      <c r="A486" t="s">
        <v>4378</v>
      </c>
      <c r="B486" s="10">
        <v>45111</v>
      </c>
      <c r="C486" t="s">
        <v>4679</v>
      </c>
      <c r="D486">
        <v>5</v>
      </c>
      <c r="E486">
        <v>4</v>
      </c>
      <c r="F486">
        <v>5</v>
      </c>
      <c r="G486">
        <v>72000010</v>
      </c>
      <c r="H486">
        <v>419542</v>
      </c>
    </row>
    <row r="487" spans="1:8">
      <c r="A487" t="s">
        <v>4379</v>
      </c>
      <c r="B487" s="10">
        <v>45111</v>
      </c>
      <c r="C487" t="s">
        <v>4680</v>
      </c>
      <c r="D487">
        <v>1</v>
      </c>
      <c r="E487">
        <v>1</v>
      </c>
      <c r="F487">
        <v>4</v>
      </c>
      <c r="G487">
        <v>72000182</v>
      </c>
      <c r="H487">
        <v>419546</v>
      </c>
    </row>
    <row r="488" spans="1:8">
      <c r="A488" t="s">
        <v>4380</v>
      </c>
      <c r="B488" s="10">
        <v>45111</v>
      </c>
      <c r="C488" t="s">
        <v>4679</v>
      </c>
      <c r="D488">
        <v>1</v>
      </c>
      <c r="E488">
        <v>3</v>
      </c>
      <c r="F488">
        <v>1</v>
      </c>
      <c r="G488">
        <v>99999972</v>
      </c>
      <c r="H488">
        <v>419550</v>
      </c>
    </row>
    <row r="489" spans="1:8">
      <c r="A489" t="s">
        <v>4381</v>
      </c>
      <c r="B489" s="10">
        <v>45112</v>
      </c>
      <c r="C489" t="s">
        <v>4679</v>
      </c>
      <c r="D489">
        <v>1</v>
      </c>
      <c r="E489">
        <v>1</v>
      </c>
      <c r="F489">
        <v>1</v>
      </c>
      <c r="G489">
        <v>11712</v>
      </c>
      <c r="H489">
        <v>419560</v>
      </c>
    </row>
    <row r="490" spans="1:8">
      <c r="A490" t="s">
        <v>4382</v>
      </c>
      <c r="B490" s="10">
        <v>45112</v>
      </c>
      <c r="C490" t="s">
        <v>4679</v>
      </c>
      <c r="D490">
        <v>5</v>
      </c>
      <c r="E490">
        <v>4</v>
      </c>
      <c r="F490">
        <v>5</v>
      </c>
      <c r="G490">
        <v>11712</v>
      </c>
      <c r="H490">
        <v>419562</v>
      </c>
    </row>
    <row r="491" spans="1:8">
      <c r="A491" t="s">
        <v>4383</v>
      </c>
      <c r="B491" s="10">
        <v>45112</v>
      </c>
      <c r="C491" t="s">
        <v>4686</v>
      </c>
      <c r="D491">
        <v>1</v>
      </c>
      <c r="E491">
        <v>1</v>
      </c>
      <c r="F491">
        <v>4</v>
      </c>
      <c r="G491">
        <v>113379051</v>
      </c>
      <c r="H491">
        <v>419565</v>
      </c>
    </row>
    <row r="492" spans="1:8">
      <c r="A492" t="s">
        <v>5275</v>
      </c>
      <c r="B492" s="10">
        <v>45112</v>
      </c>
      <c r="C492" t="s">
        <v>4679</v>
      </c>
      <c r="D492">
        <v>3</v>
      </c>
      <c r="E492">
        <v>1</v>
      </c>
      <c r="F492">
        <v>3</v>
      </c>
      <c r="G492">
        <v>113460554</v>
      </c>
      <c r="H492">
        <v>419566</v>
      </c>
    </row>
    <row r="493" spans="1:8">
      <c r="A493" t="s">
        <v>4384</v>
      </c>
      <c r="B493" s="10">
        <v>45112</v>
      </c>
      <c r="C493" t="s">
        <v>4682</v>
      </c>
      <c r="D493">
        <v>1</v>
      </c>
      <c r="E493">
        <v>1</v>
      </c>
      <c r="F493">
        <v>1</v>
      </c>
      <c r="G493">
        <v>114377880</v>
      </c>
      <c r="H493">
        <v>419568</v>
      </c>
    </row>
    <row r="494" spans="1:8">
      <c r="A494" t="s">
        <v>4385</v>
      </c>
      <c r="B494" s="10">
        <v>45112</v>
      </c>
      <c r="C494" t="s">
        <v>4679</v>
      </c>
      <c r="D494">
        <v>4</v>
      </c>
      <c r="E494">
        <v>1</v>
      </c>
      <c r="F494">
        <v>4</v>
      </c>
      <c r="G494">
        <v>122470909</v>
      </c>
      <c r="H494">
        <v>419569</v>
      </c>
    </row>
    <row r="495" spans="1:8">
      <c r="A495" t="s">
        <v>4386</v>
      </c>
      <c r="B495" s="10">
        <v>45112</v>
      </c>
      <c r="C495" t="s">
        <v>4679</v>
      </c>
      <c r="D495">
        <v>4</v>
      </c>
      <c r="E495">
        <v>5</v>
      </c>
      <c r="F495">
        <v>4</v>
      </c>
      <c r="G495">
        <v>131104622</v>
      </c>
      <c r="H495">
        <v>419571</v>
      </c>
    </row>
    <row r="496" spans="1:8">
      <c r="A496" t="s">
        <v>4387</v>
      </c>
      <c r="B496" s="10">
        <v>45112</v>
      </c>
      <c r="C496" t="s">
        <v>4679</v>
      </c>
      <c r="D496">
        <v>5</v>
      </c>
      <c r="E496">
        <v>4</v>
      </c>
      <c r="F496">
        <v>5</v>
      </c>
      <c r="G496">
        <v>20000776</v>
      </c>
      <c r="H496">
        <v>419580</v>
      </c>
    </row>
    <row r="497" spans="1:8">
      <c r="A497" t="s">
        <v>4388</v>
      </c>
      <c r="B497" s="10">
        <v>45112</v>
      </c>
      <c r="C497" t="s">
        <v>4679</v>
      </c>
      <c r="D497">
        <v>3</v>
      </c>
      <c r="E497">
        <v>5</v>
      </c>
      <c r="F497">
        <v>4</v>
      </c>
      <c r="G497">
        <v>20000776</v>
      </c>
      <c r="H497">
        <v>419581</v>
      </c>
    </row>
    <row r="498" spans="1:8">
      <c r="A498" t="s">
        <v>4389</v>
      </c>
      <c r="B498" s="10">
        <v>45112</v>
      </c>
      <c r="C498" t="s">
        <v>4679</v>
      </c>
      <c r="D498">
        <v>5</v>
      </c>
      <c r="E498">
        <v>4</v>
      </c>
      <c r="F498">
        <v>5</v>
      </c>
      <c r="G498">
        <v>20000780</v>
      </c>
      <c r="H498">
        <v>419584</v>
      </c>
    </row>
    <row r="499" spans="1:8">
      <c r="A499" t="s">
        <v>5276</v>
      </c>
      <c r="B499" s="10">
        <v>45112</v>
      </c>
      <c r="C499" t="s">
        <v>4680</v>
      </c>
      <c r="D499">
        <v>1</v>
      </c>
      <c r="E499">
        <v>3</v>
      </c>
      <c r="F499">
        <v>4</v>
      </c>
      <c r="G499">
        <v>200033657</v>
      </c>
      <c r="H499">
        <v>419585</v>
      </c>
    </row>
    <row r="500" spans="1:8">
      <c r="A500" t="s">
        <v>4390</v>
      </c>
      <c r="B500" s="10">
        <v>45112</v>
      </c>
      <c r="C500" t="s">
        <v>4679</v>
      </c>
      <c r="D500">
        <v>3</v>
      </c>
      <c r="E500">
        <v>4</v>
      </c>
      <c r="F500">
        <v>3</v>
      </c>
      <c r="G500">
        <v>200802953</v>
      </c>
      <c r="H500">
        <v>419595</v>
      </c>
    </row>
    <row r="501" spans="1:8">
      <c r="A501" t="s">
        <v>5654</v>
      </c>
      <c r="B501" s="10">
        <v>45112</v>
      </c>
      <c r="C501" t="s">
        <v>4679</v>
      </c>
      <c r="D501">
        <v>1</v>
      </c>
      <c r="E501">
        <v>3</v>
      </c>
      <c r="F501">
        <v>2</v>
      </c>
      <c r="G501">
        <v>200827728</v>
      </c>
      <c r="H501">
        <v>419597</v>
      </c>
    </row>
    <row r="502" spans="1:8">
      <c r="A502" t="s">
        <v>4391</v>
      </c>
      <c r="B502" s="10">
        <v>45112</v>
      </c>
      <c r="C502" t="s">
        <v>4680</v>
      </c>
      <c r="D502">
        <v>1</v>
      </c>
      <c r="E502">
        <v>4</v>
      </c>
      <c r="F502">
        <v>4</v>
      </c>
      <c r="G502">
        <v>33000156</v>
      </c>
      <c r="H502">
        <v>419599</v>
      </c>
    </row>
    <row r="503" spans="1:8">
      <c r="A503" t="s">
        <v>4392</v>
      </c>
      <c r="B503" s="10">
        <v>45112</v>
      </c>
      <c r="C503" t="s">
        <v>4679</v>
      </c>
      <c r="D503">
        <v>1</v>
      </c>
      <c r="E503">
        <v>3</v>
      </c>
      <c r="F503">
        <v>2</v>
      </c>
      <c r="G503">
        <v>40000210</v>
      </c>
      <c r="H503">
        <v>419603</v>
      </c>
    </row>
    <row r="504" spans="1:8">
      <c r="A504" t="s">
        <v>4393</v>
      </c>
      <c r="B504" s="10">
        <v>45112</v>
      </c>
      <c r="C504" t="s">
        <v>4680</v>
      </c>
      <c r="D504">
        <v>5</v>
      </c>
      <c r="E504">
        <v>4</v>
      </c>
      <c r="F504">
        <v>5</v>
      </c>
      <c r="G504">
        <v>40000247</v>
      </c>
      <c r="H504">
        <v>419605</v>
      </c>
    </row>
    <row r="505" spans="1:8">
      <c r="A505" t="s">
        <v>5655</v>
      </c>
      <c r="B505" s="10">
        <v>45112</v>
      </c>
      <c r="C505" t="s">
        <v>4680</v>
      </c>
      <c r="D505">
        <v>3</v>
      </c>
      <c r="E505">
        <v>3</v>
      </c>
      <c r="F505">
        <v>4</v>
      </c>
      <c r="G505">
        <v>40000346</v>
      </c>
      <c r="H505">
        <v>419607</v>
      </c>
    </row>
    <row r="506" spans="1:8">
      <c r="A506" t="s">
        <v>4394</v>
      </c>
      <c r="B506" s="10">
        <v>45112</v>
      </c>
      <c r="C506" t="s">
        <v>4680</v>
      </c>
      <c r="D506">
        <v>4</v>
      </c>
      <c r="E506">
        <v>4</v>
      </c>
      <c r="F506">
        <v>5</v>
      </c>
      <c r="G506">
        <v>40000356</v>
      </c>
      <c r="H506">
        <v>419609</v>
      </c>
    </row>
    <row r="507" spans="1:8">
      <c r="A507" t="s">
        <v>4395</v>
      </c>
      <c r="B507" s="10">
        <v>45112</v>
      </c>
      <c r="C507" t="s">
        <v>4680</v>
      </c>
      <c r="D507">
        <v>4</v>
      </c>
      <c r="E507">
        <v>5</v>
      </c>
      <c r="F507">
        <v>5</v>
      </c>
      <c r="G507">
        <v>40000385</v>
      </c>
      <c r="H507">
        <v>419610</v>
      </c>
    </row>
    <row r="508" spans="1:8">
      <c r="A508" t="s">
        <v>4396</v>
      </c>
      <c r="B508" s="10">
        <v>45112</v>
      </c>
      <c r="C508" t="s">
        <v>4680</v>
      </c>
      <c r="D508">
        <v>4</v>
      </c>
      <c r="E508">
        <v>5</v>
      </c>
      <c r="F508">
        <v>5</v>
      </c>
      <c r="G508">
        <v>40000388</v>
      </c>
      <c r="H508">
        <v>419612</v>
      </c>
    </row>
    <row r="509" spans="1:8">
      <c r="A509" t="s">
        <v>4397</v>
      </c>
      <c r="B509" s="10">
        <v>45112</v>
      </c>
      <c r="C509" t="s">
        <v>4680</v>
      </c>
      <c r="D509">
        <v>3</v>
      </c>
      <c r="E509">
        <v>4</v>
      </c>
      <c r="F509">
        <v>5</v>
      </c>
      <c r="G509">
        <v>40000394</v>
      </c>
      <c r="H509">
        <v>419616</v>
      </c>
    </row>
    <row r="510" spans="1:8">
      <c r="A510" t="s">
        <v>4398</v>
      </c>
      <c r="B510" s="10">
        <v>45112</v>
      </c>
      <c r="C510" t="s">
        <v>4679</v>
      </c>
      <c r="D510">
        <v>5</v>
      </c>
      <c r="E510">
        <v>4</v>
      </c>
      <c r="F510">
        <v>2</v>
      </c>
      <c r="G510">
        <v>40000397</v>
      </c>
      <c r="H510">
        <v>419624</v>
      </c>
    </row>
    <row r="511" spans="1:8">
      <c r="A511" t="s">
        <v>4399</v>
      </c>
      <c r="B511" s="10">
        <v>45112</v>
      </c>
      <c r="C511" t="s">
        <v>4679</v>
      </c>
      <c r="D511">
        <v>4</v>
      </c>
      <c r="E511">
        <v>4</v>
      </c>
      <c r="F511">
        <v>5</v>
      </c>
      <c r="G511">
        <v>60000075</v>
      </c>
      <c r="H511">
        <v>419629</v>
      </c>
    </row>
    <row r="512" spans="1:8">
      <c r="A512" t="s">
        <v>4400</v>
      </c>
      <c r="B512" s="10">
        <v>45112</v>
      </c>
      <c r="C512" t="s">
        <v>4680</v>
      </c>
      <c r="D512">
        <v>3</v>
      </c>
      <c r="E512">
        <v>4</v>
      </c>
      <c r="F512">
        <v>4</v>
      </c>
      <c r="G512">
        <v>61000041</v>
      </c>
      <c r="H512">
        <v>419632</v>
      </c>
    </row>
    <row r="513" spans="1:8">
      <c r="A513" t="s">
        <v>4401</v>
      </c>
      <c r="B513" s="10">
        <v>45112</v>
      </c>
      <c r="C513" t="s">
        <v>4680</v>
      </c>
      <c r="D513">
        <v>3</v>
      </c>
      <c r="E513">
        <v>2</v>
      </c>
      <c r="F513">
        <v>5</v>
      </c>
      <c r="G513">
        <v>61000041</v>
      </c>
      <c r="H513">
        <v>419633</v>
      </c>
    </row>
    <row r="514" spans="1:8">
      <c r="A514" t="s">
        <v>4402</v>
      </c>
      <c r="B514" s="10">
        <v>45112</v>
      </c>
      <c r="C514" t="s">
        <v>4680</v>
      </c>
      <c r="D514">
        <v>1</v>
      </c>
      <c r="E514">
        <v>2</v>
      </c>
      <c r="F514">
        <v>4</v>
      </c>
      <c r="G514">
        <v>61000041</v>
      </c>
      <c r="H514">
        <v>419634</v>
      </c>
    </row>
    <row r="515" spans="1:8">
      <c r="A515" t="s">
        <v>4403</v>
      </c>
      <c r="B515" s="10">
        <v>45112</v>
      </c>
      <c r="C515" t="s">
        <v>4679</v>
      </c>
      <c r="D515">
        <v>4</v>
      </c>
      <c r="E515">
        <v>5</v>
      </c>
      <c r="F515">
        <v>5</v>
      </c>
      <c r="G515">
        <v>61000108</v>
      </c>
      <c r="H515">
        <v>419636</v>
      </c>
    </row>
    <row r="516" spans="1:8">
      <c r="A516" t="s">
        <v>4404</v>
      </c>
      <c r="B516" s="10">
        <v>45112</v>
      </c>
      <c r="C516" t="s">
        <v>4679</v>
      </c>
      <c r="D516">
        <v>1</v>
      </c>
      <c r="E516">
        <v>4</v>
      </c>
      <c r="F516">
        <v>4</v>
      </c>
      <c r="G516">
        <v>61000110</v>
      </c>
      <c r="H516">
        <v>419638</v>
      </c>
    </row>
    <row r="517" spans="1:8">
      <c r="A517" t="s">
        <v>4405</v>
      </c>
      <c r="B517" s="10">
        <v>45112</v>
      </c>
      <c r="C517" t="s">
        <v>4679</v>
      </c>
      <c r="D517">
        <v>3</v>
      </c>
      <c r="E517">
        <v>3</v>
      </c>
      <c r="F517">
        <v>2</v>
      </c>
      <c r="G517">
        <v>61000110</v>
      </c>
      <c r="H517">
        <v>419640</v>
      </c>
    </row>
    <row r="518" spans="1:8">
      <c r="A518" t="s">
        <v>4406</v>
      </c>
      <c r="B518" s="10">
        <v>45112</v>
      </c>
      <c r="C518" t="s">
        <v>4679</v>
      </c>
      <c r="D518">
        <v>4</v>
      </c>
      <c r="E518">
        <v>4</v>
      </c>
      <c r="F518">
        <v>4</v>
      </c>
      <c r="G518">
        <v>72000010</v>
      </c>
      <c r="H518">
        <v>419642</v>
      </c>
    </row>
    <row r="519" spans="1:8">
      <c r="A519" t="s">
        <v>4407</v>
      </c>
      <c r="B519" s="10">
        <v>45112</v>
      </c>
      <c r="C519" t="s">
        <v>4679</v>
      </c>
      <c r="D519">
        <v>5</v>
      </c>
      <c r="E519">
        <v>4</v>
      </c>
      <c r="F519">
        <v>5</v>
      </c>
      <c r="G519">
        <v>72000094</v>
      </c>
      <c r="H519">
        <v>419643</v>
      </c>
    </row>
    <row r="520" spans="1:8">
      <c r="A520" t="s">
        <v>4408</v>
      </c>
      <c r="B520" s="10">
        <v>45112</v>
      </c>
      <c r="C520" t="s">
        <v>4679</v>
      </c>
      <c r="D520">
        <v>4</v>
      </c>
      <c r="E520">
        <v>3</v>
      </c>
      <c r="F520">
        <v>5</v>
      </c>
      <c r="G520">
        <v>72000127</v>
      </c>
      <c r="H520">
        <v>419645</v>
      </c>
    </row>
    <row r="521" spans="1:8">
      <c r="A521" t="s">
        <v>4409</v>
      </c>
      <c r="B521" s="10">
        <v>45112</v>
      </c>
      <c r="C521" t="s">
        <v>4679</v>
      </c>
      <c r="D521">
        <v>1</v>
      </c>
      <c r="E521">
        <v>3</v>
      </c>
      <c r="F521">
        <v>1</v>
      </c>
      <c r="G521">
        <v>72000127</v>
      </c>
      <c r="H521">
        <v>419646</v>
      </c>
    </row>
    <row r="522" spans="1:8">
      <c r="A522" t="s">
        <v>4410</v>
      </c>
      <c r="B522" s="10">
        <v>45112</v>
      </c>
      <c r="C522" t="s">
        <v>4680</v>
      </c>
      <c r="D522">
        <v>1</v>
      </c>
      <c r="E522">
        <v>3</v>
      </c>
      <c r="F522">
        <v>5</v>
      </c>
      <c r="G522">
        <v>72000180</v>
      </c>
      <c r="H522">
        <v>419652</v>
      </c>
    </row>
    <row r="523" spans="1:8">
      <c r="A523" t="s">
        <v>4411</v>
      </c>
      <c r="B523" s="10">
        <v>45112</v>
      </c>
      <c r="C523" t="s">
        <v>4680</v>
      </c>
      <c r="D523">
        <v>2</v>
      </c>
      <c r="E523">
        <v>2</v>
      </c>
      <c r="F523">
        <v>2</v>
      </c>
      <c r="G523">
        <v>72000182</v>
      </c>
      <c r="H523">
        <v>419654</v>
      </c>
    </row>
    <row r="524" spans="1:8">
      <c r="A524" t="s">
        <v>4412</v>
      </c>
      <c r="B524" s="10">
        <v>45112</v>
      </c>
      <c r="C524" t="s">
        <v>4680</v>
      </c>
      <c r="D524">
        <v>1</v>
      </c>
      <c r="E524">
        <v>3</v>
      </c>
      <c r="F524">
        <v>1</v>
      </c>
      <c r="G524">
        <v>72000182</v>
      </c>
      <c r="H524">
        <v>419655</v>
      </c>
    </row>
    <row r="525" spans="1:8">
      <c r="A525" t="s">
        <v>4413</v>
      </c>
      <c r="B525" s="10">
        <v>45112</v>
      </c>
      <c r="C525" t="s">
        <v>4679</v>
      </c>
      <c r="D525">
        <v>5</v>
      </c>
      <c r="E525">
        <v>3</v>
      </c>
      <c r="F525">
        <v>4</v>
      </c>
      <c r="G525">
        <v>11732</v>
      </c>
      <c r="H525">
        <v>419657</v>
      </c>
    </row>
    <row r="526" spans="1:8">
      <c r="A526" t="s">
        <v>5277</v>
      </c>
      <c r="B526" s="10">
        <v>45112</v>
      </c>
      <c r="C526" t="s">
        <v>4679</v>
      </c>
      <c r="D526">
        <v>1</v>
      </c>
      <c r="E526">
        <v>4</v>
      </c>
      <c r="F526">
        <v>1</v>
      </c>
      <c r="G526">
        <v>100896943</v>
      </c>
      <c r="H526">
        <v>419659</v>
      </c>
    </row>
    <row r="527" spans="1:8">
      <c r="A527" t="s">
        <v>4414</v>
      </c>
      <c r="B527" s="10">
        <v>45112</v>
      </c>
      <c r="C527" t="s">
        <v>4679</v>
      </c>
      <c r="D527">
        <v>1</v>
      </c>
      <c r="E527">
        <v>1</v>
      </c>
      <c r="F527">
        <v>1</v>
      </c>
      <c r="G527">
        <v>100896943</v>
      </c>
      <c r="H527">
        <v>419660</v>
      </c>
    </row>
    <row r="528" spans="1:8">
      <c r="A528" t="s">
        <v>4415</v>
      </c>
      <c r="B528" s="10">
        <v>45112</v>
      </c>
      <c r="C528" t="s">
        <v>4679</v>
      </c>
      <c r="D528">
        <v>3</v>
      </c>
      <c r="E528">
        <v>3</v>
      </c>
      <c r="F528">
        <v>3</v>
      </c>
      <c r="G528">
        <v>117232538</v>
      </c>
      <c r="H528">
        <v>419663</v>
      </c>
    </row>
    <row r="529" spans="1:8">
      <c r="A529" t="s">
        <v>4416</v>
      </c>
      <c r="B529" s="10">
        <v>45112</v>
      </c>
      <c r="C529" t="s">
        <v>4680</v>
      </c>
      <c r="D529">
        <v>2</v>
      </c>
      <c r="E529">
        <v>3</v>
      </c>
      <c r="F529">
        <v>2</v>
      </c>
      <c r="G529">
        <v>117757674</v>
      </c>
      <c r="H529">
        <v>419664</v>
      </c>
    </row>
    <row r="530" spans="1:8">
      <c r="A530" t="s">
        <v>5278</v>
      </c>
      <c r="B530" s="10">
        <v>45112</v>
      </c>
      <c r="C530" t="s">
        <v>4680</v>
      </c>
      <c r="D530">
        <v>1</v>
      </c>
      <c r="E530">
        <v>1</v>
      </c>
      <c r="F530">
        <v>2</v>
      </c>
      <c r="G530">
        <v>117808816</v>
      </c>
      <c r="H530">
        <v>419665</v>
      </c>
    </row>
    <row r="531" spans="1:8">
      <c r="A531" t="s">
        <v>5279</v>
      </c>
      <c r="B531" s="10">
        <v>45112</v>
      </c>
      <c r="C531" t="s">
        <v>4680</v>
      </c>
      <c r="D531">
        <v>1</v>
      </c>
      <c r="E531">
        <v>1</v>
      </c>
      <c r="F531">
        <v>4</v>
      </c>
      <c r="G531">
        <v>126954395</v>
      </c>
      <c r="H531">
        <v>419668</v>
      </c>
    </row>
    <row r="532" spans="1:8">
      <c r="A532" t="s">
        <v>4417</v>
      </c>
      <c r="B532" s="10">
        <v>45112</v>
      </c>
      <c r="C532" t="s">
        <v>4679</v>
      </c>
      <c r="D532">
        <v>4</v>
      </c>
      <c r="E532">
        <v>4</v>
      </c>
      <c r="F532">
        <v>4</v>
      </c>
      <c r="G532">
        <v>129698809</v>
      </c>
      <c r="H532">
        <v>419672</v>
      </c>
    </row>
    <row r="533" spans="1:8">
      <c r="A533" t="s">
        <v>4418</v>
      </c>
      <c r="B533" s="10">
        <v>45112</v>
      </c>
      <c r="C533" t="s">
        <v>4685</v>
      </c>
      <c r="D533">
        <v>5</v>
      </c>
      <c r="E533">
        <v>4</v>
      </c>
      <c r="F533">
        <v>5</v>
      </c>
      <c r="G533">
        <v>20000203</v>
      </c>
      <c r="H533">
        <v>419678</v>
      </c>
    </row>
    <row r="534" spans="1:8">
      <c r="A534" t="s">
        <v>4419</v>
      </c>
      <c r="B534" s="10">
        <v>45112</v>
      </c>
      <c r="C534" t="s">
        <v>4679</v>
      </c>
      <c r="D534">
        <v>2</v>
      </c>
      <c r="E534">
        <v>4</v>
      </c>
      <c r="F534">
        <v>4</v>
      </c>
      <c r="G534">
        <v>20000539</v>
      </c>
      <c r="H534">
        <v>419680</v>
      </c>
    </row>
    <row r="535" spans="1:8">
      <c r="A535" t="s">
        <v>4420</v>
      </c>
      <c r="B535" s="10">
        <v>45112</v>
      </c>
      <c r="C535" t="s">
        <v>4679</v>
      </c>
      <c r="D535">
        <v>1</v>
      </c>
      <c r="E535">
        <v>1</v>
      </c>
      <c r="F535">
        <v>5</v>
      </c>
      <c r="G535">
        <v>20000849</v>
      </c>
      <c r="H535">
        <v>419681</v>
      </c>
    </row>
    <row r="536" spans="1:8">
      <c r="A536" t="s">
        <v>4421</v>
      </c>
      <c r="B536" s="10">
        <v>45112</v>
      </c>
      <c r="C536" t="s">
        <v>4679</v>
      </c>
      <c r="D536">
        <v>5</v>
      </c>
      <c r="E536">
        <v>3</v>
      </c>
      <c r="F536">
        <v>5</v>
      </c>
      <c r="G536">
        <v>20000849</v>
      </c>
      <c r="H536">
        <v>419682</v>
      </c>
    </row>
    <row r="537" spans="1:8">
      <c r="A537" t="s">
        <v>5280</v>
      </c>
      <c r="B537" s="10">
        <v>45109</v>
      </c>
      <c r="C537" t="s">
        <v>4680</v>
      </c>
      <c r="D537">
        <v>4</v>
      </c>
      <c r="E537">
        <v>5</v>
      </c>
      <c r="F537">
        <v>3</v>
      </c>
      <c r="G537">
        <v>61000092</v>
      </c>
      <c r="H537">
        <v>418944</v>
      </c>
    </row>
    <row r="538" spans="1:8">
      <c r="A538" t="s">
        <v>5281</v>
      </c>
      <c r="B538" s="10">
        <v>45109</v>
      </c>
      <c r="C538" t="s">
        <v>4680</v>
      </c>
      <c r="D538">
        <v>1</v>
      </c>
      <c r="E538">
        <v>3</v>
      </c>
      <c r="F538">
        <v>3</v>
      </c>
      <c r="G538">
        <v>61000092</v>
      </c>
      <c r="H538">
        <v>418945</v>
      </c>
    </row>
    <row r="539" spans="1:8">
      <c r="A539" t="s">
        <v>4422</v>
      </c>
      <c r="B539" s="10">
        <v>45109</v>
      </c>
      <c r="C539" t="s">
        <v>4679</v>
      </c>
      <c r="D539">
        <v>2</v>
      </c>
      <c r="E539">
        <v>4</v>
      </c>
      <c r="F539">
        <v>4</v>
      </c>
      <c r="G539">
        <v>71000093</v>
      </c>
      <c r="H539">
        <v>418952</v>
      </c>
    </row>
    <row r="540" spans="1:8">
      <c r="A540" t="s">
        <v>5656</v>
      </c>
      <c r="B540" s="10">
        <v>45109</v>
      </c>
      <c r="C540" t="s">
        <v>4679</v>
      </c>
      <c r="D540">
        <v>2</v>
      </c>
      <c r="E540">
        <v>3</v>
      </c>
      <c r="F540">
        <v>4</v>
      </c>
      <c r="G540">
        <v>72000000</v>
      </c>
      <c r="H540">
        <v>418958</v>
      </c>
    </row>
    <row r="541" spans="1:8">
      <c r="A541" t="s">
        <v>4423</v>
      </c>
      <c r="B541" s="10">
        <v>45109</v>
      </c>
      <c r="C541" t="s">
        <v>4679</v>
      </c>
      <c r="D541">
        <v>1</v>
      </c>
      <c r="E541">
        <v>4</v>
      </c>
      <c r="F541">
        <v>1</v>
      </c>
      <c r="G541">
        <v>72000070</v>
      </c>
      <c r="H541">
        <v>418963</v>
      </c>
    </row>
    <row r="542" spans="1:8">
      <c r="A542" t="s">
        <v>4424</v>
      </c>
      <c r="B542" s="10">
        <v>45109</v>
      </c>
      <c r="C542" t="s">
        <v>4679</v>
      </c>
      <c r="D542">
        <v>2</v>
      </c>
      <c r="E542">
        <v>4</v>
      </c>
      <c r="F542">
        <v>5</v>
      </c>
      <c r="G542">
        <v>72000139</v>
      </c>
      <c r="H542">
        <v>418964</v>
      </c>
    </row>
    <row r="543" spans="1:8">
      <c r="A543" t="s">
        <v>4425</v>
      </c>
      <c r="B543" s="10">
        <v>45109</v>
      </c>
      <c r="C543" t="s">
        <v>4680</v>
      </c>
      <c r="D543">
        <v>3</v>
      </c>
      <c r="E543">
        <v>3</v>
      </c>
      <c r="F543">
        <v>5</v>
      </c>
      <c r="G543">
        <v>72000182</v>
      </c>
      <c r="H543">
        <v>418967</v>
      </c>
    </row>
    <row r="544" spans="1:8">
      <c r="A544" t="s">
        <v>4426</v>
      </c>
      <c r="B544" s="10">
        <v>45109</v>
      </c>
      <c r="C544" t="s">
        <v>4679</v>
      </c>
      <c r="D544">
        <v>1</v>
      </c>
      <c r="E544">
        <v>5</v>
      </c>
      <c r="F544">
        <v>4</v>
      </c>
      <c r="G544">
        <v>99999972</v>
      </c>
      <c r="H544">
        <v>418970</v>
      </c>
    </row>
    <row r="545" spans="1:8">
      <c r="A545" t="s">
        <v>4427</v>
      </c>
      <c r="B545" s="10">
        <v>45109</v>
      </c>
      <c r="C545" t="s">
        <v>4679</v>
      </c>
      <c r="D545">
        <v>2</v>
      </c>
      <c r="E545">
        <v>3</v>
      </c>
      <c r="F545">
        <v>4</v>
      </c>
      <c r="G545">
        <v>11732</v>
      </c>
      <c r="H545">
        <v>418973</v>
      </c>
    </row>
    <row r="546" spans="1:8">
      <c r="A546" t="s">
        <v>5282</v>
      </c>
      <c r="B546" s="10">
        <v>45109</v>
      </c>
      <c r="C546" t="s">
        <v>4679</v>
      </c>
      <c r="D546">
        <v>1</v>
      </c>
      <c r="E546">
        <v>3</v>
      </c>
      <c r="F546">
        <v>1</v>
      </c>
      <c r="G546">
        <v>100896943</v>
      </c>
      <c r="H546">
        <v>418975</v>
      </c>
    </row>
    <row r="547" spans="1:8">
      <c r="A547" t="s">
        <v>5283</v>
      </c>
      <c r="B547" s="10">
        <v>45109</v>
      </c>
      <c r="C547" t="s">
        <v>4682</v>
      </c>
      <c r="D547">
        <v>1</v>
      </c>
      <c r="E547">
        <v>3</v>
      </c>
      <c r="F547">
        <v>3</v>
      </c>
      <c r="G547">
        <v>104039144</v>
      </c>
      <c r="H547">
        <v>418978</v>
      </c>
    </row>
    <row r="548" spans="1:8">
      <c r="A548" t="s">
        <v>4428</v>
      </c>
      <c r="B548" s="10">
        <v>45109</v>
      </c>
      <c r="C548" t="s">
        <v>4679</v>
      </c>
      <c r="D548">
        <v>5</v>
      </c>
      <c r="E548">
        <v>4</v>
      </c>
      <c r="F548">
        <v>5</v>
      </c>
      <c r="G548">
        <v>104050760</v>
      </c>
      <c r="H548">
        <v>418979</v>
      </c>
    </row>
    <row r="549" spans="1:8">
      <c r="A549" t="s">
        <v>4429</v>
      </c>
      <c r="B549" s="10">
        <v>45109</v>
      </c>
      <c r="C549" t="s">
        <v>4682</v>
      </c>
      <c r="D549">
        <v>2</v>
      </c>
      <c r="E549">
        <v>1</v>
      </c>
      <c r="F549">
        <v>2</v>
      </c>
      <c r="G549">
        <v>118143809</v>
      </c>
      <c r="H549">
        <v>418982</v>
      </c>
    </row>
    <row r="550" spans="1:8">
      <c r="A550" t="s">
        <v>4430</v>
      </c>
      <c r="B550" s="10">
        <v>45109</v>
      </c>
      <c r="C550" t="s">
        <v>4679</v>
      </c>
      <c r="D550">
        <v>2</v>
      </c>
      <c r="E550">
        <v>3</v>
      </c>
      <c r="F550">
        <v>2</v>
      </c>
      <c r="G550">
        <v>118351329</v>
      </c>
      <c r="H550">
        <v>418985</v>
      </c>
    </row>
    <row r="551" spans="1:8">
      <c r="A551" t="s">
        <v>4431</v>
      </c>
      <c r="B551" s="10">
        <v>45109</v>
      </c>
      <c r="C551" t="s">
        <v>4681</v>
      </c>
      <c r="D551">
        <v>1</v>
      </c>
      <c r="E551">
        <v>1</v>
      </c>
      <c r="F551">
        <v>5</v>
      </c>
      <c r="G551">
        <v>118388040</v>
      </c>
      <c r="H551">
        <v>418987</v>
      </c>
    </row>
    <row r="552" spans="1:8">
      <c r="A552" t="s">
        <v>5284</v>
      </c>
      <c r="B552" s="10">
        <v>45109</v>
      </c>
      <c r="C552" t="s">
        <v>4679</v>
      </c>
      <c r="D552">
        <v>1</v>
      </c>
      <c r="E552">
        <v>2</v>
      </c>
      <c r="F552">
        <v>1</v>
      </c>
      <c r="G552">
        <v>131106049</v>
      </c>
      <c r="H552">
        <v>418989</v>
      </c>
    </row>
    <row r="553" spans="1:8">
      <c r="A553" t="s">
        <v>4432</v>
      </c>
      <c r="B553" s="10">
        <v>45109</v>
      </c>
      <c r="C553" t="s">
        <v>4680</v>
      </c>
      <c r="D553">
        <v>1</v>
      </c>
      <c r="E553">
        <v>2</v>
      </c>
      <c r="F553">
        <v>5</v>
      </c>
      <c r="G553">
        <v>133465047</v>
      </c>
      <c r="H553">
        <v>418992</v>
      </c>
    </row>
    <row r="554" spans="1:8">
      <c r="A554" t="s">
        <v>4433</v>
      </c>
      <c r="B554" s="10">
        <v>45109</v>
      </c>
      <c r="C554" t="s">
        <v>4679</v>
      </c>
      <c r="D554">
        <v>4</v>
      </c>
      <c r="E554">
        <v>3</v>
      </c>
      <c r="F554">
        <v>3</v>
      </c>
      <c r="G554">
        <v>20000650</v>
      </c>
      <c r="H554">
        <v>418995</v>
      </c>
    </row>
    <row r="555" spans="1:8">
      <c r="A555" t="s">
        <v>4434</v>
      </c>
      <c r="B555" s="10">
        <v>45109</v>
      </c>
      <c r="C555" t="s">
        <v>4680</v>
      </c>
      <c r="D555">
        <v>2</v>
      </c>
      <c r="E555">
        <v>5</v>
      </c>
      <c r="F555">
        <v>4</v>
      </c>
      <c r="G555">
        <v>200033657</v>
      </c>
      <c r="H555">
        <v>419001</v>
      </c>
    </row>
    <row r="556" spans="1:8">
      <c r="A556" t="s">
        <v>4435</v>
      </c>
      <c r="B556" s="10">
        <v>45109</v>
      </c>
      <c r="C556" t="s">
        <v>4682</v>
      </c>
      <c r="D556">
        <v>1</v>
      </c>
      <c r="E556">
        <v>1</v>
      </c>
      <c r="F556">
        <v>3</v>
      </c>
      <c r="G556">
        <v>200268175</v>
      </c>
      <c r="H556">
        <v>419004</v>
      </c>
    </row>
    <row r="557" spans="1:8">
      <c r="A557" t="s">
        <v>5285</v>
      </c>
      <c r="B557" s="10">
        <v>45109</v>
      </c>
      <c r="C557" t="s">
        <v>4679</v>
      </c>
      <c r="D557">
        <v>1</v>
      </c>
      <c r="E557">
        <v>2</v>
      </c>
      <c r="F557">
        <v>1</v>
      </c>
      <c r="G557">
        <v>200333457</v>
      </c>
      <c r="H557">
        <v>419005</v>
      </c>
    </row>
    <row r="558" spans="1:8">
      <c r="A558" t="s">
        <v>4436</v>
      </c>
      <c r="B558" s="10">
        <v>45109</v>
      </c>
      <c r="C558" t="s">
        <v>4679</v>
      </c>
      <c r="D558">
        <v>4</v>
      </c>
      <c r="E558">
        <v>3</v>
      </c>
      <c r="F558">
        <v>4</v>
      </c>
      <c r="G558">
        <v>200387551</v>
      </c>
      <c r="H558">
        <v>419006</v>
      </c>
    </row>
    <row r="559" spans="1:8">
      <c r="A559" t="s">
        <v>4437</v>
      </c>
      <c r="B559" s="10">
        <v>45109</v>
      </c>
      <c r="C559" t="s">
        <v>4679</v>
      </c>
      <c r="D559">
        <v>3</v>
      </c>
      <c r="E559">
        <v>5</v>
      </c>
      <c r="F559">
        <v>3</v>
      </c>
      <c r="G559">
        <v>200826917</v>
      </c>
      <c r="H559">
        <v>419008</v>
      </c>
    </row>
    <row r="560" spans="1:8">
      <c r="A560" t="s">
        <v>4438</v>
      </c>
      <c r="B560" s="10">
        <v>45109</v>
      </c>
      <c r="C560" t="s">
        <v>4679</v>
      </c>
      <c r="D560">
        <v>5</v>
      </c>
      <c r="E560">
        <v>4</v>
      </c>
      <c r="F560">
        <v>5</v>
      </c>
      <c r="G560">
        <v>200826917</v>
      </c>
      <c r="H560">
        <v>419009</v>
      </c>
    </row>
    <row r="561" spans="1:8">
      <c r="A561" t="s">
        <v>5657</v>
      </c>
      <c r="B561" s="10">
        <v>45109</v>
      </c>
      <c r="C561" t="s">
        <v>4679</v>
      </c>
      <c r="D561">
        <v>4</v>
      </c>
      <c r="E561">
        <v>2</v>
      </c>
      <c r="F561">
        <v>4</v>
      </c>
      <c r="G561">
        <v>200884070</v>
      </c>
      <c r="H561">
        <v>419010</v>
      </c>
    </row>
    <row r="562" spans="1:8">
      <c r="A562" t="s">
        <v>4439</v>
      </c>
      <c r="B562" s="10">
        <v>45109</v>
      </c>
      <c r="C562" t="s">
        <v>4679</v>
      </c>
      <c r="D562">
        <v>5</v>
      </c>
      <c r="E562">
        <v>4</v>
      </c>
      <c r="F562">
        <v>5</v>
      </c>
      <c r="G562">
        <v>200884070</v>
      </c>
      <c r="H562">
        <v>419011</v>
      </c>
    </row>
    <row r="563" spans="1:8">
      <c r="A563" t="s">
        <v>4440</v>
      </c>
      <c r="B563" s="10">
        <v>45109</v>
      </c>
      <c r="C563" t="s">
        <v>4679</v>
      </c>
      <c r="D563">
        <v>5</v>
      </c>
      <c r="E563">
        <v>4</v>
      </c>
      <c r="F563">
        <v>5</v>
      </c>
      <c r="G563">
        <v>200884070</v>
      </c>
      <c r="H563">
        <v>419012</v>
      </c>
    </row>
    <row r="564" spans="1:8">
      <c r="A564" t="s">
        <v>4441</v>
      </c>
      <c r="B564" s="10">
        <v>45109</v>
      </c>
      <c r="C564" t="s">
        <v>4679</v>
      </c>
      <c r="D564">
        <v>4</v>
      </c>
      <c r="E564">
        <v>4</v>
      </c>
      <c r="F564">
        <v>4</v>
      </c>
      <c r="G564">
        <v>200884523</v>
      </c>
      <c r="H564">
        <v>419013</v>
      </c>
    </row>
    <row r="565" spans="1:8">
      <c r="A565" t="s">
        <v>4442</v>
      </c>
      <c r="B565" s="10">
        <v>45109</v>
      </c>
      <c r="C565" t="s">
        <v>4679</v>
      </c>
      <c r="D565">
        <v>5</v>
      </c>
      <c r="E565">
        <v>4</v>
      </c>
      <c r="F565">
        <v>5</v>
      </c>
      <c r="G565">
        <v>200884523</v>
      </c>
      <c r="H565">
        <v>419015</v>
      </c>
    </row>
    <row r="566" spans="1:8">
      <c r="A566" t="s">
        <v>4443</v>
      </c>
      <c r="B566" s="10">
        <v>45109</v>
      </c>
      <c r="C566" t="s">
        <v>4679</v>
      </c>
      <c r="D566">
        <v>1</v>
      </c>
      <c r="E566">
        <v>3</v>
      </c>
      <c r="F566">
        <v>2</v>
      </c>
      <c r="G566">
        <v>40000154</v>
      </c>
      <c r="H566">
        <v>419016</v>
      </c>
    </row>
    <row r="567" spans="1:8">
      <c r="A567" t="s">
        <v>5658</v>
      </c>
      <c r="B567" s="10">
        <v>45109</v>
      </c>
      <c r="C567" t="s">
        <v>4680</v>
      </c>
      <c r="D567">
        <v>5</v>
      </c>
      <c r="E567">
        <v>4</v>
      </c>
      <c r="F567">
        <v>5</v>
      </c>
      <c r="G567">
        <v>40000353</v>
      </c>
      <c r="H567">
        <v>419023</v>
      </c>
    </row>
    <row r="568" spans="1:8">
      <c r="A568" t="s">
        <v>4444</v>
      </c>
      <c r="B568" s="10">
        <v>45109</v>
      </c>
      <c r="C568" t="s">
        <v>4680</v>
      </c>
      <c r="D568">
        <v>4</v>
      </c>
      <c r="E568">
        <v>5</v>
      </c>
      <c r="F568">
        <v>5</v>
      </c>
      <c r="G568">
        <v>40000385</v>
      </c>
      <c r="H568">
        <v>419025</v>
      </c>
    </row>
    <row r="569" spans="1:8">
      <c r="A569" t="s">
        <v>4445</v>
      </c>
      <c r="B569" s="10">
        <v>45109</v>
      </c>
      <c r="C569" t="s">
        <v>4680</v>
      </c>
      <c r="D569">
        <v>1</v>
      </c>
      <c r="E569">
        <v>3</v>
      </c>
      <c r="F569">
        <v>2</v>
      </c>
      <c r="G569">
        <v>40000388</v>
      </c>
      <c r="H569">
        <v>419026</v>
      </c>
    </row>
    <row r="570" spans="1:8">
      <c r="A570" t="s">
        <v>4446</v>
      </c>
      <c r="B570" s="10">
        <v>45109</v>
      </c>
      <c r="C570" t="s">
        <v>4680</v>
      </c>
      <c r="D570">
        <v>1</v>
      </c>
      <c r="E570">
        <v>1</v>
      </c>
      <c r="F570">
        <v>2</v>
      </c>
      <c r="G570">
        <v>40000388</v>
      </c>
      <c r="H570">
        <v>419028</v>
      </c>
    </row>
    <row r="571" spans="1:8">
      <c r="A571" t="s">
        <v>4447</v>
      </c>
      <c r="B571" s="10">
        <v>45109</v>
      </c>
      <c r="C571" t="s">
        <v>4680</v>
      </c>
      <c r="D571">
        <v>3</v>
      </c>
      <c r="E571">
        <v>3</v>
      </c>
      <c r="F571">
        <v>3</v>
      </c>
      <c r="G571">
        <v>40000394</v>
      </c>
      <c r="H571">
        <v>419031</v>
      </c>
    </row>
    <row r="572" spans="1:8">
      <c r="A572" t="s">
        <v>4448</v>
      </c>
      <c r="B572" s="10">
        <v>45109</v>
      </c>
      <c r="C572" t="s">
        <v>4679</v>
      </c>
      <c r="D572">
        <v>5</v>
      </c>
      <c r="E572">
        <v>4</v>
      </c>
      <c r="F572">
        <v>5</v>
      </c>
      <c r="G572">
        <v>60000075</v>
      </c>
      <c r="H572">
        <v>419035</v>
      </c>
    </row>
    <row r="573" spans="1:8">
      <c r="A573" t="s">
        <v>4449</v>
      </c>
      <c r="B573" s="10">
        <v>45109</v>
      </c>
      <c r="C573" t="s">
        <v>4680</v>
      </c>
      <c r="D573">
        <v>4</v>
      </c>
      <c r="E573">
        <v>2</v>
      </c>
      <c r="F573">
        <v>4</v>
      </c>
      <c r="G573">
        <v>61000041</v>
      </c>
      <c r="H573">
        <v>419037</v>
      </c>
    </row>
    <row r="574" spans="1:8">
      <c r="A574" t="s">
        <v>4450</v>
      </c>
      <c r="B574" s="10">
        <v>45109</v>
      </c>
      <c r="C574" t="s">
        <v>4680</v>
      </c>
      <c r="D574">
        <v>1</v>
      </c>
      <c r="E574">
        <v>5</v>
      </c>
      <c r="F574">
        <v>5</v>
      </c>
      <c r="G574">
        <v>61000041</v>
      </c>
      <c r="H574">
        <v>419038</v>
      </c>
    </row>
    <row r="575" spans="1:8">
      <c r="A575" t="s">
        <v>4451</v>
      </c>
      <c r="B575" s="10">
        <v>45109</v>
      </c>
      <c r="C575" t="s">
        <v>4679</v>
      </c>
      <c r="D575">
        <v>1</v>
      </c>
      <c r="E575">
        <v>5</v>
      </c>
      <c r="F575">
        <v>3</v>
      </c>
      <c r="G575">
        <v>71000273</v>
      </c>
      <c r="H575">
        <v>419040</v>
      </c>
    </row>
    <row r="576" spans="1:8">
      <c r="A576" t="s">
        <v>4452</v>
      </c>
      <c r="B576" s="10">
        <v>45109</v>
      </c>
      <c r="C576" t="s">
        <v>4679</v>
      </c>
      <c r="D576">
        <v>1</v>
      </c>
      <c r="E576">
        <v>5</v>
      </c>
      <c r="F576">
        <v>5</v>
      </c>
      <c r="G576">
        <v>72000095</v>
      </c>
      <c r="H576">
        <v>419046</v>
      </c>
    </row>
    <row r="577" spans="1:8">
      <c r="A577" t="s">
        <v>4453</v>
      </c>
      <c r="B577" s="10">
        <v>45109</v>
      </c>
      <c r="C577" t="s">
        <v>4679</v>
      </c>
      <c r="D577">
        <v>3</v>
      </c>
      <c r="E577">
        <v>5</v>
      </c>
      <c r="F577">
        <v>4</v>
      </c>
      <c r="G577">
        <v>72000095</v>
      </c>
      <c r="H577">
        <v>419048</v>
      </c>
    </row>
    <row r="578" spans="1:8">
      <c r="A578" t="s">
        <v>5286</v>
      </c>
      <c r="B578" s="10">
        <v>45109</v>
      </c>
      <c r="C578" t="s">
        <v>4679</v>
      </c>
      <c r="D578">
        <v>2</v>
      </c>
      <c r="E578">
        <v>4</v>
      </c>
      <c r="F578">
        <v>2</v>
      </c>
      <c r="G578">
        <v>72000131</v>
      </c>
      <c r="H578">
        <v>419051</v>
      </c>
    </row>
    <row r="579" spans="1:8">
      <c r="A579" t="s">
        <v>5287</v>
      </c>
      <c r="B579" s="10">
        <v>45110</v>
      </c>
      <c r="C579" t="s">
        <v>4679</v>
      </c>
      <c r="D579">
        <v>1</v>
      </c>
      <c r="E579">
        <v>4</v>
      </c>
      <c r="F579">
        <v>1</v>
      </c>
      <c r="G579">
        <v>11737</v>
      </c>
      <c r="H579">
        <v>419062</v>
      </c>
    </row>
    <row r="580" spans="1:8">
      <c r="A580" t="s">
        <v>4454</v>
      </c>
      <c r="B580" s="10">
        <v>45110</v>
      </c>
      <c r="C580" t="s">
        <v>4679</v>
      </c>
      <c r="D580">
        <v>4</v>
      </c>
      <c r="E580">
        <v>5</v>
      </c>
      <c r="F580">
        <v>5</v>
      </c>
      <c r="G580">
        <v>104038377</v>
      </c>
      <c r="H580">
        <v>419066</v>
      </c>
    </row>
    <row r="581" spans="1:8">
      <c r="A581" t="s">
        <v>5659</v>
      </c>
      <c r="B581" s="10">
        <v>45110</v>
      </c>
      <c r="C581" t="s">
        <v>4679</v>
      </c>
      <c r="D581">
        <v>1</v>
      </c>
      <c r="E581">
        <v>4</v>
      </c>
      <c r="F581">
        <v>4</v>
      </c>
      <c r="G581">
        <v>104038377</v>
      </c>
      <c r="H581">
        <v>419067</v>
      </c>
    </row>
    <row r="582" spans="1:8">
      <c r="A582" t="s">
        <v>4455</v>
      </c>
      <c r="B582" s="10">
        <v>45110</v>
      </c>
      <c r="C582" t="s">
        <v>4682</v>
      </c>
      <c r="D582">
        <v>1</v>
      </c>
      <c r="E582">
        <v>1</v>
      </c>
      <c r="F582">
        <v>1</v>
      </c>
      <c r="G582">
        <v>114377880</v>
      </c>
      <c r="H582">
        <v>419070</v>
      </c>
    </row>
    <row r="583" spans="1:8">
      <c r="A583" t="s">
        <v>4456</v>
      </c>
      <c r="B583" s="10">
        <v>45110</v>
      </c>
      <c r="C583" t="s">
        <v>4682</v>
      </c>
      <c r="D583">
        <v>1</v>
      </c>
      <c r="E583">
        <v>2</v>
      </c>
      <c r="F583">
        <v>1</v>
      </c>
      <c r="G583">
        <v>114377880</v>
      </c>
      <c r="H583">
        <v>419071</v>
      </c>
    </row>
    <row r="584" spans="1:8">
      <c r="A584" t="s">
        <v>5288</v>
      </c>
      <c r="B584" s="10">
        <v>45110</v>
      </c>
      <c r="C584" t="s">
        <v>4686</v>
      </c>
      <c r="D584">
        <v>5</v>
      </c>
      <c r="E584">
        <v>4</v>
      </c>
      <c r="F584">
        <v>5</v>
      </c>
      <c r="G584">
        <v>115837510</v>
      </c>
      <c r="H584">
        <v>419074</v>
      </c>
    </row>
    <row r="585" spans="1:8">
      <c r="A585" t="s">
        <v>5289</v>
      </c>
      <c r="B585" s="10">
        <v>45110</v>
      </c>
      <c r="C585" t="s">
        <v>4679</v>
      </c>
      <c r="D585">
        <v>3</v>
      </c>
      <c r="E585">
        <v>5</v>
      </c>
      <c r="F585">
        <v>3</v>
      </c>
      <c r="G585">
        <v>116003369</v>
      </c>
      <c r="H585">
        <v>419076</v>
      </c>
    </row>
    <row r="586" spans="1:8">
      <c r="A586" t="s">
        <v>4457</v>
      </c>
      <c r="B586" s="10">
        <v>45110</v>
      </c>
      <c r="C586" t="s">
        <v>4679</v>
      </c>
      <c r="D586">
        <v>4</v>
      </c>
      <c r="E586">
        <v>4</v>
      </c>
      <c r="F586">
        <v>4</v>
      </c>
      <c r="G586">
        <v>116242546</v>
      </c>
      <c r="H586">
        <v>419077</v>
      </c>
    </row>
    <row r="587" spans="1:8">
      <c r="A587" t="s">
        <v>4458</v>
      </c>
      <c r="B587" s="10">
        <v>45110</v>
      </c>
      <c r="C587" t="s">
        <v>4679</v>
      </c>
      <c r="D587">
        <v>3</v>
      </c>
      <c r="E587">
        <v>4</v>
      </c>
      <c r="F587">
        <v>2</v>
      </c>
      <c r="G587">
        <v>121800924</v>
      </c>
      <c r="H587">
        <v>419080</v>
      </c>
    </row>
    <row r="588" spans="1:8">
      <c r="A588" t="s">
        <v>5290</v>
      </c>
      <c r="B588" s="10">
        <v>45110</v>
      </c>
      <c r="C588" t="s">
        <v>4679</v>
      </c>
      <c r="D588">
        <v>1</v>
      </c>
      <c r="E588">
        <v>5</v>
      </c>
      <c r="F588">
        <v>1</v>
      </c>
      <c r="G588">
        <v>122470909</v>
      </c>
      <c r="H588">
        <v>419081</v>
      </c>
    </row>
    <row r="589" spans="1:8">
      <c r="A589" t="s">
        <v>5291</v>
      </c>
      <c r="B589" s="10">
        <v>45110</v>
      </c>
      <c r="C589" t="s">
        <v>4680</v>
      </c>
      <c r="D589">
        <v>4</v>
      </c>
      <c r="E589">
        <v>4</v>
      </c>
      <c r="F589">
        <v>4</v>
      </c>
      <c r="G589">
        <v>126954395</v>
      </c>
      <c r="H589">
        <v>419084</v>
      </c>
    </row>
    <row r="590" spans="1:8">
      <c r="A590" t="s">
        <v>4459</v>
      </c>
      <c r="B590" s="10">
        <v>45117</v>
      </c>
      <c r="C590" t="s">
        <v>4680</v>
      </c>
      <c r="D590">
        <v>4</v>
      </c>
      <c r="E590">
        <v>1</v>
      </c>
      <c r="F590">
        <v>4</v>
      </c>
      <c r="G590">
        <v>130248008</v>
      </c>
      <c r="H590">
        <v>420406</v>
      </c>
    </row>
    <row r="591" spans="1:8">
      <c r="A591" t="s">
        <v>5660</v>
      </c>
      <c r="B591" s="10">
        <v>45117</v>
      </c>
      <c r="C591" t="s">
        <v>4680</v>
      </c>
      <c r="D591">
        <v>4</v>
      </c>
      <c r="E591">
        <v>5</v>
      </c>
      <c r="F591">
        <v>4</v>
      </c>
      <c r="G591">
        <v>130767387</v>
      </c>
      <c r="H591">
        <v>420408</v>
      </c>
    </row>
    <row r="592" spans="1:8">
      <c r="A592" t="s">
        <v>5292</v>
      </c>
      <c r="B592" s="10">
        <v>45117</v>
      </c>
      <c r="C592" t="s">
        <v>4680</v>
      </c>
      <c r="D592">
        <v>1</v>
      </c>
      <c r="E592">
        <v>1</v>
      </c>
      <c r="F592">
        <v>4</v>
      </c>
      <c r="G592">
        <v>130767387</v>
      </c>
      <c r="H592">
        <v>420409</v>
      </c>
    </row>
    <row r="593" spans="1:8">
      <c r="A593" t="s">
        <v>4460</v>
      </c>
      <c r="B593" s="10">
        <v>45117</v>
      </c>
      <c r="C593" t="s">
        <v>4680</v>
      </c>
      <c r="D593">
        <v>2</v>
      </c>
      <c r="E593">
        <v>3</v>
      </c>
      <c r="F593">
        <v>4</v>
      </c>
      <c r="G593">
        <v>132027517</v>
      </c>
      <c r="H593">
        <v>420417</v>
      </c>
    </row>
    <row r="594" spans="1:8">
      <c r="A594" t="s">
        <v>5293</v>
      </c>
      <c r="B594" s="10">
        <v>45117</v>
      </c>
      <c r="C594" t="s">
        <v>4680</v>
      </c>
      <c r="D594">
        <v>5</v>
      </c>
      <c r="E594">
        <v>3</v>
      </c>
      <c r="F594">
        <v>5</v>
      </c>
      <c r="G594">
        <v>132027517</v>
      </c>
      <c r="H594">
        <v>420418</v>
      </c>
    </row>
    <row r="595" spans="1:8">
      <c r="A595" t="s">
        <v>5294</v>
      </c>
      <c r="B595" s="10">
        <v>45117</v>
      </c>
      <c r="C595" t="s">
        <v>4680</v>
      </c>
      <c r="D595">
        <v>1</v>
      </c>
      <c r="E595">
        <v>2</v>
      </c>
      <c r="F595">
        <v>1</v>
      </c>
      <c r="G595">
        <v>132098948</v>
      </c>
      <c r="H595">
        <v>420419</v>
      </c>
    </row>
    <row r="596" spans="1:8">
      <c r="A596" t="s">
        <v>4461</v>
      </c>
      <c r="B596" s="10">
        <v>45117</v>
      </c>
      <c r="C596" t="s">
        <v>4679</v>
      </c>
      <c r="D596">
        <v>1</v>
      </c>
      <c r="E596">
        <v>4</v>
      </c>
      <c r="F596">
        <v>1</v>
      </c>
      <c r="G596">
        <v>132266313</v>
      </c>
      <c r="H596">
        <v>420420</v>
      </c>
    </row>
    <row r="597" spans="1:8">
      <c r="A597" t="s">
        <v>5295</v>
      </c>
      <c r="B597" s="10">
        <v>45117</v>
      </c>
      <c r="C597" t="s">
        <v>4686</v>
      </c>
      <c r="D597">
        <v>1</v>
      </c>
      <c r="E597">
        <v>1</v>
      </c>
      <c r="F597">
        <v>1</v>
      </c>
      <c r="G597">
        <v>132395567</v>
      </c>
      <c r="H597">
        <v>420421</v>
      </c>
    </row>
    <row r="598" spans="1:8">
      <c r="A598" t="s">
        <v>5296</v>
      </c>
      <c r="B598" s="10">
        <v>45117</v>
      </c>
      <c r="C598" t="s">
        <v>4686</v>
      </c>
      <c r="D598">
        <v>1</v>
      </c>
      <c r="E598">
        <v>1</v>
      </c>
      <c r="F598">
        <v>2</v>
      </c>
      <c r="G598">
        <v>132395567</v>
      </c>
      <c r="H598">
        <v>420422</v>
      </c>
    </row>
    <row r="599" spans="1:8">
      <c r="A599" t="s">
        <v>4462</v>
      </c>
      <c r="B599" s="10">
        <v>45117</v>
      </c>
      <c r="C599" t="s">
        <v>4680</v>
      </c>
      <c r="D599">
        <v>1</v>
      </c>
      <c r="E599">
        <v>1</v>
      </c>
      <c r="F599">
        <v>1</v>
      </c>
      <c r="G599">
        <v>133300764</v>
      </c>
      <c r="H599">
        <v>420423</v>
      </c>
    </row>
    <row r="600" spans="1:8">
      <c r="A600" t="s">
        <v>5297</v>
      </c>
      <c r="B600" s="10">
        <v>45117</v>
      </c>
      <c r="C600" t="s">
        <v>4682</v>
      </c>
      <c r="D600">
        <v>1</v>
      </c>
      <c r="E600">
        <v>2</v>
      </c>
      <c r="F600">
        <v>2</v>
      </c>
      <c r="G600">
        <v>134290907</v>
      </c>
      <c r="H600">
        <v>420426</v>
      </c>
    </row>
    <row r="601" spans="1:8">
      <c r="A601" t="s">
        <v>5298</v>
      </c>
      <c r="B601" s="10">
        <v>45117</v>
      </c>
      <c r="C601" t="s">
        <v>4681</v>
      </c>
      <c r="D601">
        <v>1</v>
      </c>
      <c r="E601">
        <v>4</v>
      </c>
      <c r="F601">
        <v>1</v>
      </c>
      <c r="G601">
        <v>135339513</v>
      </c>
      <c r="H601">
        <v>420428</v>
      </c>
    </row>
    <row r="602" spans="1:8">
      <c r="A602" t="s">
        <v>4463</v>
      </c>
      <c r="B602" s="10">
        <v>45117</v>
      </c>
      <c r="C602" t="s">
        <v>4680</v>
      </c>
      <c r="D602">
        <v>4</v>
      </c>
      <c r="E602">
        <v>5</v>
      </c>
      <c r="F602">
        <v>4</v>
      </c>
      <c r="G602">
        <v>135430445</v>
      </c>
      <c r="H602">
        <v>420429</v>
      </c>
    </row>
    <row r="603" spans="1:8">
      <c r="A603" t="s">
        <v>4464</v>
      </c>
      <c r="B603" s="10">
        <v>45117</v>
      </c>
      <c r="C603" t="s">
        <v>4679</v>
      </c>
      <c r="D603">
        <v>4</v>
      </c>
      <c r="E603">
        <v>4</v>
      </c>
      <c r="F603">
        <v>5</v>
      </c>
      <c r="G603">
        <v>20000352</v>
      </c>
      <c r="H603">
        <v>420431</v>
      </c>
    </row>
    <row r="604" spans="1:8">
      <c r="A604" t="s">
        <v>4465</v>
      </c>
      <c r="B604" s="10">
        <v>45117</v>
      </c>
      <c r="C604" t="s">
        <v>4679</v>
      </c>
      <c r="D604">
        <v>4</v>
      </c>
      <c r="E604">
        <v>4</v>
      </c>
      <c r="F604">
        <v>4</v>
      </c>
      <c r="G604">
        <v>20000352</v>
      </c>
      <c r="H604">
        <v>420432</v>
      </c>
    </row>
    <row r="605" spans="1:8">
      <c r="A605" t="s">
        <v>5299</v>
      </c>
      <c r="B605" s="10">
        <v>45117</v>
      </c>
      <c r="C605" t="s">
        <v>4679</v>
      </c>
      <c r="D605">
        <v>4</v>
      </c>
      <c r="E605">
        <v>4</v>
      </c>
      <c r="F605">
        <v>5</v>
      </c>
      <c r="G605">
        <v>20000352</v>
      </c>
      <c r="H605">
        <v>420434</v>
      </c>
    </row>
    <row r="606" spans="1:8">
      <c r="A606" t="s">
        <v>5661</v>
      </c>
      <c r="B606" s="10">
        <v>45117</v>
      </c>
      <c r="C606" t="s">
        <v>4679</v>
      </c>
      <c r="D606">
        <v>4</v>
      </c>
      <c r="E606">
        <v>5</v>
      </c>
      <c r="F606">
        <v>4</v>
      </c>
      <c r="G606">
        <v>20000539</v>
      </c>
      <c r="H606">
        <v>420436</v>
      </c>
    </row>
    <row r="607" spans="1:8">
      <c r="A607" t="s">
        <v>4466</v>
      </c>
      <c r="B607" s="10">
        <v>45117</v>
      </c>
      <c r="C607" t="s">
        <v>4679</v>
      </c>
      <c r="D607">
        <v>4</v>
      </c>
      <c r="E607">
        <v>5</v>
      </c>
      <c r="F607">
        <v>4</v>
      </c>
      <c r="G607">
        <v>20000849</v>
      </c>
      <c r="H607">
        <v>420442</v>
      </c>
    </row>
    <row r="608" spans="1:8">
      <c r="A608" t="s">
        <v>4467</v>
      </c>
      <c r="B608" s="10">
        <v>45117</v>
      </c>
      <c r="C608" t="s">
        <v>4680</v>
      </c>
      <c r="D608">
        <v>1</v>
      </c>
      <c r="E608">
        <v>3</v>
      </c>
      <c r="F608">
        <v>1</v>
      </c>
      <c r="G608">
        <v>200033657</v>
      </c>
      <c r="H608">
        <v>420449</v>
      </c>
    </row>
    <row r="609" spans="1:8">
      <c r="A609" t="s">
        <v>4468</v>
      </c>
      <c r="B609" s="10">
        <v>45117</v>
      </c>
      <c r="C609" t="s">
        <v>4687</v>
      </c>
      <c r="D609">
        <v>4</v>
      </c>
      <c r="E609">
        <v>4</v>
      </c>
      <c r="F609">
        <v>5</v>
      </c>
      <c r="G609">
        <v>200053729</v>
      </c>
      <c r="H609">
        <v>420451</v>
      </c>
    </row>
    <row r="610" spans="1:8">
      <c r="A610" t="s">
        <v>4469</v>
      </c>
      <c r="B610" s="10">
        <v>45117</v>
      </c>
      <c r="C610" t="s">
        <v>4680</v>
      </c>
      <c r="D610">
        <v>1</v>
      </c>
      <c r="E610">
        <v>3</v>
      </c>
      <c r="F610">
        <v>3</v>
      </c>
      <c r="G610">
        <v>200633758</v>
      </c>
      <c r="H610">
        <v>420453</v>
      </c>
    </row>
    <row r="611" spans="1:8">
      <c r="A611" t="s">
        <v>4470</v>
      </c>
      <c r="B611" s="10">
        <v>45117</v>
      </c>
      <c r="C611" t="s">
        <v>4680</v>
      </c>
      <c r="D611">
        <v>5</v>
      </c>
      <c r="E611">
        <v>4</v>
      </c>
      <c r="F611">
        <v>5</v>
      </c>
      <c r="G611">
        <v>200633766</v>
      </c>
      <c r="H611">
        <v>420454</v>
      </c>
    </row>
    <row r="612" spans="1:8">
      <c r="A612" t="s">
        <v>5300</v>
      </c>
      <c r="B612" s="10">
        <v>45117</v>
      </c>
      <c r="C612" t="s">
        <v>4679</v>
      </c>
      <c r="D612">
        <v>3</v>
      </c>
      <c r="E612">
        <v>3</v>
      </c>
      <c r="F612">
        <v>3</v>
      </c>
      <c r="G612">
        <v>200673140</v>
      </c>
      <c r="H612">
        <v>420458</v>
      </c>
    </row>
    <row r="613" spans="1:8">
      <c r="A613" t="s">
        <v>4471</v>
      </c>
      <c r="B613" s="10">
        <v>45117</v>
      </c>
      <c r="C613" t="s">
        <v>4679</v>
      </c>
      <c r="D613">
        <v>2</v>
      </c>
      <c r="E613">
        <v>4</v>
      </c>
      <c r="F613">
        <v>2</v>
      </c>
      <c r="G613">
        <v>200673140</v>
      </c>
      <c r="H613">
        <v>420460</v>
      </c>
    </row>
    <row r="614" spans="1:8">
      <c r="A614" t="s">
        <v>4472</v>
      </c>
      <c r="B614" s="10">
        <v>45117</v>
      </c>
      <c r="C614" t="s">
        <v>4680</v>
      </c>
      <c r="D614">
        <v>4</v>
      </c>
      <c r="E614">
        <v>4</v>
      </c>
      <c r="F614">
        <v>5</v>
      </c>
      <c r="G614">
        <v>200707145</v>
      </c>
      <c r="H614">
        <v>420463</v>
      </c>
    </row>
    <row r="615" spans="1:8">
      <c r="A615" t="s">
        <v>5301</v>
      </c>
      <c r="B615" s="10">
        <v>45117</v>
      </c>
      <c r="C615" t="s">
        <v>4679</v>
      </c>
      <c r="D615">
        <v>2</v>
      </c>
      <c r="E615">
        <v>3</v>
      </c>
      <c r="F615">
        <v>5</v>
      </c>
      <c r="G615">
        <v>200802448</v>
      </c>
      <c r="H615">
        <v>420464</v>
      </c>
    </row>
    <row r="616" spans="1:8">
      <c r="A616" t="s">
        <v>4473</v>
      </c>
      <c r="B616" s="10">
        <v>45117</v>
      </c>
      <c r="C616" t="s">
        <v>4679</v>
      </c>
      <c r="D616">
        <v>3</v>
      </c>
      <c r="E616">
        <v>4</v>
      </c>
      <c r="F616">
        <v>5</v>
      </c>
      <c r="G616">
        <v>200802448</v>
      </c>
      <c r="H616">
        <v>420465</v>
      </c>
    </row>
    <row r="617" spans="1:8">
      <c r="A617" t="s">
        <v>4474</v>
      </c>
      <c r="B617" s="10">
        <v>45117</v>
      </c>
      <c r="C617" t="s">
        <v>4686</v>
      </c>
      <c r="D617">
        <v>5</v>
      </c>
      <c r="E617">
        <v>4</v>
      </c>
      <c r="F617">
        <v>5</v>
      </c>
      <c r="G617">
        <v>200816842</v>
      </c>
      <c r="H617">
        <v>420467</v>
      </c>
    </row>
    <row r="618" spans="1:8">
      <c r="A618" t="s">
        <v>5302</v>
      </c>
      <c r="B618" s="10">
        <v>45117</v>
      </c>
      <c r="C618" t="s">
        <v>4680</v>
      </c>
      <c r="D618">
        <v>1</v>
      </c>
      <c r="E618">
        <v>3</v>
      </c>
      <c r="F618">
        <v>2</v>
      </c>
      <c r="G618">
        <v>33000156</v>
      </c>
      <c r="H618">
        <v>420468</v>
      </c>
    </row>
    <row r="619" spans="1:8">
      <c r="A619" t="s">
        <v>4475</v>
      </c>
      <c r="B619" s="10">
        <v>45117</v>
      </c>
      <c r="C619" t="s">
        <v>4680</v>
      </c>
      <c r="D619">
        <v>3</v>
      </c>
      <c r="E619">
        <v>3</v>
      </c>
      <c r="F619">
        <v>5</v>
      </c>
      <c r="G619">
        <v>33000156</v>
      </c>
      <c r="H619">
        <v>420470</v>
      </c>
    </row>
    <row r="620" spans="1:8">
      <c r="A620" t="s">
        <v>4476</v>
      </c>
      <c r="B620" s="10">
        <v>45117</v>
      </c>
      <c r="C620" t="s">
        <v>4679</v>
      </c>
      <c r="D620">
        <v>2</v>
      </c>
      <c r="E620">
        <v>2</v>
      </c>
      <c r="F620">
        <v>4</v>
      </c>
      <c r="G620">
        <v>33000161</v>
      </c>
      <c r="H620">
        <v>420472</v>
      </c>
    </row>
    <row r="621" spans="1:8">
      <c r="A621" t="s">
        <v>4477</v>
      </c>
      <c r="B621" s="10">
        <v>45117</v>
      </c>
      <c r="C621" t="s">
        <v>4679</v>
      </c>
      <c r="D621">
        <v>3</v>
      </c>
      <c r="E621">
        <v>3</v>
      </c>
      <c r="F621">
        <v>3</v>
      </c>
      <c r="G621">
        <v>33000161</v>
      </c>
      <c r="H621">
        <v>420474</v>
      </c>
    </row>
    <row r="622" spans="1:8">
      <c r="A622" t="s">
        <v>4478</v>
      </c>
      <c r="B622" s="10">
        <v>45117</v>
      </c>
      <c r="C622" t="s">
        <v>4679</v>
      </c>
      <c r="D622">
        <v>4</v>
      </c>
      <c r="E622">
        <v>5</v>
      </c>
      <c r="F622">
        <v>3</v>
      </c>
      <c r="G622">
        <v>33000163</v>
      </c>
      <c r="H622">
        <v>420475</v>
      </c>
    </row>
    <row r="623" spans="1:8">
      <c r="A623" t="s">
        <v>5303</v>
      </c>
      <c r="B623" s="10">
        <v>45117</v>
      </c>
      <c r="C623" t="s">
        <v>4680</v>
      </c>
      <c r="D623">
        <v>4</v>
      </c>
      <c r="E623">
        <v>5</v>
      </c>
      <c r="F623">
        <v>3</v>
      </c>
      <c r="G623">
        <v>33000225</v>
      </c>
      <c r="H623">
        <v>420478</v>
      </c>
    </row>
    <row r="624" spans="1:8">
      <c r="A624" t="s">
        <v>5304</v>
      </c>
      <c r="B624" s="10">
        <v>45117</v>
      </c>
      <c r="C624" t="s">
        <v>4680</v>
      </c>
      <c r="D624">
        <v>1</v>
      </c>
      <c r="E624">
        <v>1</v>
      </c>
      <c r="F624">
        <v>1</v>
      </c>
      <c r="G624">
        <v>40000268</v>
      </c>
      <c r="H624">
        <v>420484</v>
      </c>
    </row>
    <row r="625" spans="1:8">
      <c r="A625" t="s">
        <v>4479</v>
      </c>
      <c r="B625" s="10">
        <v>45117</v>
      </c>
      <c r="C625" t="s">
        <v>4679</v>
      </c>
      <c r="D625">
        <v>1</v>
      </c>
      <c r="E625">
        <v>3</v>
      </c>
      <c r="F625">
        <v>2</v>
      </c>
      <c r="G625">
        <v>40000382</v>
      </c>
      <c r="H625">
        <v>420488</v>
      </c>
    </row>
    <row r="626" spans="1:8">
      <c r="A626" t="s">
        <v>4480</v>
      </c>
      <c r="B626" s="10">
        <v>45117</v>
      </c>
      <c r="C626" t="s">
        <v>4680</v>
      </c>
      <c r="D626">
        <v>1</v>
      </c>
      <c r="E626">
        <v>3</v>
      </c>
      <c r="F626">
        <v>1</v>
      </c>
      <c r="G626">
        <v>40000392</v>
      </c>
      <c r="H626">
        <v>420491</v>
      </c>
    </row>
    <row r="627" spans="1:8">
      <c r="A627" t="s">
        <v>5305</v>
      </c>
      <c r="B627" s="10">
        <v>45117</v>
      </c>
      <c r="C627" t="s">
        <v>4680</v>
      </c>
      <c r="D627">
        <v>2</v>
      </c>
      <c r="E627">
        <v>5</v>
      </c>
      <c r="F627">
        <v>3</v>
      </c>
      <c r="G627">
        <v>40000392</v>
      </c>
      <c r="H627">
        <v>420492</v>
      </c>
    </row>
    <row r="628" spans="1:8">
      <c r="A628" t="s">
        <v>4481</v>
      </c>
      <c r="B628" s="10">
        <v>45117</v>
      </c>
      <c r="C628" t="s">
        <v>4679</v>
      </c>
      <c r="D628">
        <v>5</v>
      </c>
      <c r="E628">
        <v>4</v>
      </c>
      <c r="F628">
        <v>5</v>
      </c>
      <c r="G628">
        <v>60000035</v>
      </c>
      <c r="H628">
        <v>420498</v>
      </c>
    </row>
    <row r="629" spans="1:8">
      <c r="A629" t="s">
        <v>5306</v>
      </c>
      <c r="B629" s="10">
        <v>45117</v>
      </c>
      <c r="C629" t="s">
        <v>4679</v>
      </c>
      <c r="D629">
        <v>3</v>
      </c>
      <c r="E629">
        <v>5</v>
      </c>
      <c r="F629">
        <v>5</v>
      </c>
      <c r="G629">
        <v>61000028</v>
      </c>
      <c r="H629">
        <v>420503</v>
      </c>
    </row>
    <row r="630" spans="1:8">
      <c r="A630" t="s">
        <v>4482</v>
      </c>
      <c r="B630" s="10">
        <v>45117</v>
      </c>
      <c r="C630" t="s">
        <v>4680</v>
      </c>
      <c r="D630">
        <v>1</v>
      </c>
      <c r="E630">
        <v>1</v>
      </c>
      <c r="F630">
        <v>2</v>
      </c>
      <c r="G630">
        <v>61000041</v>
      </c>
      <c r="H630">
        <v>420506</v>
      </c>
    </row>
    <row r="631" spans="1:8">
      <c r="A631" t="s">
        <v>4483</v>
      </c>
      <c r="B631" s="10">
        <v>45117</v>
      </c>
      <c r="C631" t="s">
        <v>4679</v>
      </c>
      <c r="D631">
        <v>4</v>
      </c>
      <c r="E631">
        <v>5</v>
      </c>
      <c r="F631">
        <v>5</v>
      </c>
      <c r="G631">
        <v>61000028</v>
      </c>
      <c r="H631">
        <v>420507</v>
      </c>
    </row>
    <row r="632" spans="1:8">
      <c r="A632" t="s">
        <v>5307</v>
      </c>
      <c r="B632" s="10">
        <v>45117</v>
      </c>
      <c r="C632" t="s">
        <v>4680</v>
      </c>
      <c r="D632">
        <v>1</v>
      </c>
      <c r="E632">
        <v>1</v>
      </c>
      <c r="F632">
        <v>5</v>
      </c>
      <c r="G632">
        <v>61000041</v>
      </c>
      <c r="H632">
        <v>420508</v>
      </c>
    </row>
    <row r="633" spans="1:8">
      <c r="A633" t="s">
        <v>4484</v>
      </c>
      <c r="B633" s="10">
        <v>45117</v>
      </c>
      <c r="C633" t="s">
        <v>4679</v>
      </c>
      <c r="D633">
        <v>5</v>
      </c>
      <c r="E633">
        <v>4</v>
      </c>
      <c r="F633">
        <v>5</v>
      </c>
      <c r="G633">
        <v>71000093</v>
      </c>
      <c r="H633">
        <v>420511</v>
      </c>
    </row>
    <row r="634" spans="1:8">
      <c r="A634" t="s">
        <v>5308</v>
      </c>
      <c r="B634" s="10">
        <v>45117</v>
      </c>
      <c r="C634" t="s">
        <v>4680</v>
      </c>
      <c r="D634">
        <v>3</v>
      </c>
      <c r="E634">
        <v>5</v>
      </c>
      <c r="F634">
        <v>4</v>
      </c>
      <c r="G634">
        <v>71000349</v>
      </c>
      <c r="H634">
        <v>420515</v>
      </c>
    </row>
    <row r="635" spans="1:8">
      <c r="A635" t="s">
        <v>4485</v>
      </c>
      <c r="B635" s="10">
        <v>45117</v>
      </c>
      <c r="C635" t="s">
        <v>4680</v>
      </c>
      <c r="D635">
        <v>4</v>
      </c>
      <c r="E635">
        <v>4</v>
      </c>
      <c r="F635">
        <v>5</v>
      </c>
      <c r="G635">
        <v>71000349</v>
      </c>
      <c r="H635">
        <v>420516</v>
      </c>
    </row>
    <row r="636" spans="1:8">
      <c r="A636" t="s">
        <v>4486</v>
      </c>
      <c r="B636" s="10">
        <v>45117</v>
      </c>
      <c r="C636" t="s">
        <v>4679</v>
      </c>
      <c r="D636">
        <v>4</v>
      </c>
      <c r="E636">
        <v>4</v>
      </c>
      <c r="F636">
        <v>5</v>
      </c>
      <c r="G636">
        <v>72000000</v>
      </c>
      <c r="H636">
        <v>420517</v>
      </c>
    </row>
    <row r="637" spans="1:8">
      <c r="A637" t="s">
        <v>4487</v>
      </c>
      <c r="B637" s="10">
        <v>45117</v>
      </c>
      <c r="C637" t="s">
        <v>4679</v>
      </c>
      <c r="D637">
        <v>1</v>
      </c>
      <c r="E637">
        <v>2</v>
      </c>
      <c r="F637">
        <v>1</v>
      </c>
      <c r="G637">
        <v>72000010</v>
      </c>
      <c r="H637">
        <v>420518</v>
      </c>
    </row>
    <row r="638" spans="1:8">
      <c r="A638" t="s">
        <v>4488</v>
      </c>
      <c r="B638" s="10">
        <v>45117</v>
      </c>
      <c r="C638" t="s">
        <v>4679</v>
      </c>
      <c r="D638">
        <v>3</v>
      </c>
      <c r="E638">
        <v>5</v>
      </c>
      <c r="F638">
        <v>5</v>
      </c>
      <c r="G638">
        <v>72000070</v>
      </c>
      <c r="H638">
        <v>420522</v>
      </c>
    </row>
    <row r="639" spans="1:8">
      <c r="A639" t="s">
        <v>4489</v>
      </c>
      <c r="B639" s="10">
        <v>45118</v>
      </c>
      <c r="C639" t="s">
        <v>4687</v>
      </c>
      <c r="D639">
        <v>1</v>
      </c>
      <c r="E639">
        <v>2</v>
      </c>
      <c r="F639">
        <v>1</v>
      </c>
      <c r="G639">
        <v>130599426</v>
      </c>
      <c r="H639">
        <v>420558</v>
      </c>
    </row>
    <row r="640" spans="1:8">
      <c r="A640" t="s">
        <v>5309</v>
      </c>
      <c r="B640" s="10">
        <v>45118</v>
      </c>
      <c r="C640" t="s">
        <v>4679</v>
      </c>
      <c r="D640">
        <v>1</v>
      </c>
      <c r="E640">
        <v>1</v>
      </c>
      <c r="F640">
        <v>1</v>
      </c>
      <c r="G640">
        <v>100896943</v>
      </c>
      <c r="H640">
        <v>420538</v>
      </c>
    </row>
    <row r="641" spans="1:8">
      <c r="A641" t="s">
        <v>5310</v>
      </c>
      <c r="B641" s="10">
        <v>45118</v>
      </c>
      <c r="C641" t="s">
        <v>4686</v>
      </c>
      <c r="D641">
        <v>4</v>
      </c>
      <c r="E641">
        <v>3</v>
      </c>
      <c r="F641">
        <v>5</v>
      </c>
      <c r="G641">
        <v>115837510</v>
      </c>
      <c r="H641">
        <v>420545</v>
      </c>
    </row>
    <row r="642" spans="1:8">
      <c r="A642" t="s">
        <v>4490</v>
      </c>
      <c r="B642" s="10">
        <v>45118</v>
      </c>
      <c r="C642" t="s">
        <v>4679</v>
      </c>
      <c r="D642">
        <v>4</v>
      </c>
      <c r="E642">
        <v>5</v>
      </c>
      <c r="F642">
        <v>4</v>
      </c>
      <c r="G642">
        <v>118351329</v>
      </c>
      <c r="H642">
        <v>420549</v>
      </c>
    </row>
    <row r="643" spans="1:8">
      <c r="A643" t="s">
        <v>4491</v>
      </c>
      <c r="B643" s="10">
        <v>45118</v>
      </c>
      <c r="C643" t="s">
        <v>4679</v>
      </c>
      <c r="D643">
        <v>4</v>
      </c>
      <c r="E643">
        <v>4</v>
      </c>
      <c r="F643">
        <v>5</v>
      </c>
      <c r="G643">
        <v>118351329</v>
      </c>
      <c r="H643">
        <v>420550</v>
      </c>
    </row>
    <row r="644" spans="1:8">
      <c r="A644" t="s">
        <v>4492</v>
      </c>
      <c r="B644" s="10">
        <v>45118</v>
      </c>
      <c r="C644" t="s">
        <v>4687</v>
      </c>
      <c r="D644">
        <v>1</v>
      </c>
      <c r="E644">
        <v>3</v>
      </c>
      <c r="F644">
        <v>1</v>
      </c>
      <c r="G644">
        <v>118960707</v>
      </c>
      <c r="H644">
        <v>420551</v>
      </c>
    </row>
    <row r="645" spans="1:8">
      <c r="A645" t="s">
        <v>4493</v>
      </c>
      <c r="B645" s="10">
        <v>45118</v>
      </c>
      <c r="C645" t="s">
        <v>4680</v>
      </c>
      <c r="D645">
        <v>4</v>
      </c>
      <c r="E645">
        <v>3</v>
      </c>
      <c r="F645">
        <v>5</v>
      </c>
      <c r="G645">
        <v>119250454</v>
      </c>
      <c r="H645">
        <v>420552</v>
      </c>
    </row>
    <row r="646" spans="1:8">
      <c r="A646" t="s">
        <v>5311</v>
      </c>
      <c r="B646" s="10">
        <v>45118</v>
      </c>
      <c r="C646" t="s">
        <v>4679</v>
      </c>
      <c r="D646">
        <v>1</v>
      </c>
      <c r="E646">
        <v>4</v>
      </c>
      <c r="F646">
        <v>2</v>
      </c>
      <c r="G646">
        <v>122470909</v>
      </c>
      <c r="H646">
        <v>420553</v>
      </c>
    </row>
    <row r="647" spans="1:8">
      <c r="A647" t="s">
        <v>4494</v>
      </c>
      <c r="B647" s="10">
        <v>45116</v>
      </c>
      <c r="C647" t="s">
        <v>4680</v>
      </c>
      <c r="D647">
        <v>4</v>
      </c>
      <c r="E647">
        <v>3</v>
      </c>
      <c r="F647">
        <v>4</v>
      </c>
      <c r="G647">
        <v>33000156</v>
      </c>
      <c r="H647">
        <v>420130</v>
      </c>
    </row>
    <row r="648" spans="1:8">
      <c r="A648" t="s">
        <v>4495</v>
      </c>
      <c r="B648" s="10">
        <v>45116</v>
      </c>
      <c r="C648" t="s">
        <v>4679</v>
      </c>
      <c r="D648">
        <v>2</v>
      </c>
      <c r="E648">
        <v>3</v>
      </c>
      <c r="F648">
        <v>2</v>
      </c>
      <c r="G648">
        <v>33000161</v>
      </c>
      <c r="H648">
        <v>420132</v>
      </c>
    </row>
    <row r="649" spans="1:8">
      <c r="A649" t="s">
        <v>4496</v>
      </c>
      <c r="B649" s="10">
        <v>45116</v>
      </c>
      <c r="C649" t="s">
        <v>4679</v>
      </c>
      <c r="D649">
        <v>1</v>
      </c>
      <c r="E649">
        <v>1</v>
      </c>
      <c r="F649">
        <v>1</v>
      </c>
      <c r="G649">
        <v>33000163</v>
      </c>
      <c r="H649">
        <v>420133</v>
      </c>
    </row>
    <row r="650" spans="1:8">
      <c r="A650" t="s">
        <v>4497</v>
      </c>
      <c r="B650" s="10">
        <v>45116</v>
      </c>
      <c r="C650" t="s">
        <v>4680</v>
      </c>
      <c r="D650">
        <v>1</v>
      </c>
      <c r="E650">
        <v>5</v>
      </c>
      <c r="F650">
        <v>2</v>
      </c>
      <c r="G650">
        <v>33000197</v>
      </c>
      <c r="H650">
        <v>420134</v>
      </c>
    </row>
    <row r="651" spans="1:8">
      <c r="A651" t="s">
        <v>5312</v>
      </c>
      <c r="B651" s="10">
        <v>45116</v>
      </c>
      <c r="C651" t="s">
        <v>4680</v>
      </c>
      <c r="D651">
        <v>2</v>
      </c>
      <c r="E651">
        <v>3</v>
      </c>
      <c r="F651">
        <v>5</v>
      </c>
      <c r="G651">
        <v>33000197</v>
      </c>
      <c r="H651">
        <v>420135</v>
      </c>
    </row>
    <row r="652" spans="1:8">
      <c r="A652" t="s">
        <v>4498</v>
      </c>
      <c r="B652" s="10">
        <v>45116</v>
      </c>
      <c r="C652" t="s">
        <v>4679</v>
      </c>
      <c r="D652">
        <v>1</v>
      </c>
      <c r="E652">
        <v>3</v>
      </c>
      <c r="F652">
        <v>1</v>
      </c>
      <c r="G652">
        <v>40000382</v>
      </c>
      <c r="H652">
        <v>420139</v>
      </c>
    </row>
    <row r="653" spans="1:8">
      <c r="A653" t="s">
        <v>4499</v>
      </c>
      <c r="B653" s="10">
        <v>45116</v>
      </c>
      <c r="C653" t="s">
        <v>4679</v>
      </c>
      <c r="D653">
        <v>4</v>
      </c>
      <c r="E653">
        <v>4</v>
      </c>
      <c r="F653">
        <v>5</v>
      </c>
      <c r="G653">
        <v>40000399</v>
      </c>
      <c r="H653">
        <v>420143</v>
      </c>
    </row>
    <row r="654" spans="1:8">
      <c r="A654" t="s">
        <v>4500</v>
      </c>
      <c r="B654" s="10">
        <v>45116</v>
      </c>
      <c r="C654" t="s">
        <v>4683</v>
      </c>
      <c r="D654">
        <v>1</v>
      </c>
      <c r="E654">
        <v>1</v>
      </c>
      <c r="F654">
        <v>1</v>
      </c>
      <c r="G654">
        <v>50000120</v>
      </c>
      <c r="H654">
        <v>420144</v>
      </c>
    </row>
    <row r="655" spans="1:8">
      <c r="A655" t="s">
        <v>4501</v>
      </c>
      <c r="B655" s="10">
        <v>45116</v>
      </c>
      <c r="C655" t="s">
        <v>4679</v>
      </c>
      <c r="D655">
        <v>1</v>
      </c>
      <c r="E655">
        <v>4</v>
      </c>
      <c r="F655">
        <v>4</v>
      </c>
      <c r="G655">
        <v>71000273</v>
      </c>
      <c r="H655">
        <v>420152</v>
      </c>
    </row>
    <row r="656" spans="1:8">
      <c r="A656" t="s">
        <v>4502</v>
      </c>
      <c r="B656" s="10">
        <v>45116</v>
      </c>
      <c r="C656" t="s">
        <v>4679</v>
      </c>
      <c r="D656">
        <v>5</v>
      </c>
      <c r="E656">
        <v>4</v>
      </c>
      <c r="F656">
        <v>5</v>
      </c>
      <c r="G656">
        <v>72000095</v>
      </c>
      <c r="H656">
        <v>420157</v>
      </c>
    </row>
    <row r="657" spans="1:8">
      <c r="A657" t="s">
        <v>5313</v>
      </c>
      <c r="B657" s="10">
        <v>45116</v>
      </c>
      <c r="C657" t="s">
        <v>4679</v>
      </c>
      <c r="D657">
        <v>1</v>
      </c>
      <c r="E657">
        <v>2</v>
      </c>
      <c r="F657">
        <v>1</v>
      </c>
      <c r="G657">
        <v>72000131</v>
      </c>
      <c r="H657">
        <v>420164</v>
      </c>
    </row>
    <row r="658" spans="1:8">
      <c r="A658" t="s">
        <v>4503</v>
      </c>
      <c r="B658" s="10">
        <v>45116</v>
      </c>
      <c r="C658" t="s">
        <v>4679</v>
      </c>
      <c r="D658">
        <v>1</v>
      </c>
      <c r="E658">
        <v>3</v>
      </c>
      <c r="F658">
        <v>1</v>
      </c>
      <c r="G658">
        <v>72000131</v>
      </c>
      <c r="H658">
        <v>420165</v>
      </c>
    </row>
    <row r="659" spans="1:8">
      <c r="A659" t="s">
        <v>5314</v>
      </c>
      <c r="B659" s="10">
        <v>45116</v>
      </c>
      <c r="C659" t="s">
        <v>4680</v>
      </c>
      <c r="D659">
        <v>4</v>
      </c>
      <c r="E659">
        <v>4</v>
      </c>
      <c r="F659">
        <v>5</v>
      </c>
      <c r="G659">
        <v>72000180</v>
      </c>
      <c r="H659">
        <v>420166</v>
      </c>
    </row>
    <row r="660" spans="1:8">
      <c r="A660" t="s">
        <v>4504</v>
      </c>
      <c r="B660" s="10">
        <v>45116</v>
      </c>
      <c r="C660" t="s">
        <v>4680</v>
      </c>
      <c r="D660">
        <v>1</v>
      </c>
      <c r="E660">
        <v>4</v>
      </c>
      <c r="F660">
        <v>1</v>
      </c>
      <c r="G660">
        <v>72000180</v>
      </c>
      <c r="H660">
        <v>420167</v>
      </c>
    </row>
    <row r="661" spans="1:8">
      <c r="A661" t="s">
        <v>4505</v>
      </c>
      <c r="B661" s="10">
        <v>45116</v>
      </c>
      <c r="C661" t="s">
        <v>4679</v>
      </c>
      <c r="D661">
        <v>3</v>
      </c>
      <c r="E661">
        <v>5</v>
      </c>
      <c r="F661">
        <v>5</v>
      </c>
      <c r="G661">
        <v>99999972</v>
      </c>
      <c r="H661">
        <v>420168</v>
      </c>
    </row>
    <row r="662" spans="1:8">
      <c r="A662" t="s">
        <v>4506</v>
      </c>
      <c r="B662" s="10">
        <v>45116</v>
      </c>
      <c r="C662" t="s">
        <v>4679</v>
      </c>
      <c r="D662">
        <v>2</v>
      </c>
      <c r="E662">
        <v>4</v>
      </c>
      <c r="F662">
        <v>2</v>
      </c>
      <c r="G662">
        <v>99999972</v>
      </c>
      <c r="H662">
        <v>420170</v>
      </c>
    </row>
    <row r="663" spans="1:8">
      <c r="A663" t="s">
        <v>4507</v>
      </c>
      <c r="B663" s="10">
        <v>45116</v>
      </c>
      <c r="C663" t="s">
        <v>4679</v>
      </c>
      <c r="D663">
        <v>4</v>
      </c>
      <c r="E663">
        <v>5</v>
      </c>
      <c r="F663">
        <v>5</v>
      </c>
      <c r="G663">
        <v>11712</v>
      </c>
      <c r="H663">
        <v>420171</v>
      </c>
    </row>
    <row r="664" spans="1:8">
      <c r="A664" t="s">
        <v>4508</v>
      </c>
      <c r="B664" s="10">
        <v>45116</v>
      </c>
      <c r="C664" t="s">
        <v>4679</v>
      </c>
      <c r="D664">
        <v>1</v>
      </c>
      <c r="E664">
        <v>4</v>
      </c>
      <c r="F664">
        <v>2</v>
      </c>
      <c r="G664">
        <v>11717</v>
      </c>
      <c r="H664">
        <v>420172</v>
      </c>
    </row>
    <row r="665" spans="1:8">
      <c r="A665" t="s">
        <v>4509</v>
      </c>
      <c r="B665" s="10">
        <v>45116</v>
      </c>
      <c r="C665" t="s">
        <v>4679</v>
      </c>
      <c r="D665">
        <v>4</v>
      </c>
      <c r="E665">
        <v>2</v>
      </c>
      <c r="F665">
        <v>5</v>
      </c>
      <c r="G665">
        <v>11732</v>
      </c>
      <c r="H665">
        <v>420185</v>
      </c>
    </row>
    <row r="666" spans="1:8">
      <c r="A666" t="s">
        <v>4510</v>
      </c>
      <c r="B666" s="10">
        <v>45116</v>
      </c>
      <c r="C666" t="s">
        <v>4682</v>
      </c>
      <c r="D666">
        <v>1</v>
      </c>
      <c r="E666">
        <v>1</v>
      </c>
      <c r="F666">
        <v>1</v>
      </c>
      <c r="G666">
        <v>104039144</v>
      </c>
      <c r="H666">
        <v>420188</v>
      </c>
    </row>
    <row r="667" spans="1:8">
      <c r="A667" t="s">
        <v>4511</v>
      </c>
      <c r="B667" s="10">
        <v>45116</v>
      </c>
      <c r="C667" t="s">
        <v>4680</v>
      </c>
      <c r="D667">
        <v>1</v>
      </c>
      <c r="E667">
        <v>3</v>
      </c>
      <c r="F667">
        <v>4</v>
      </c>
      <c r="G667">
        <v>117434118</v>
      </c>
      <c r="H667">
        <v>420190</v>
      </c>
    </row>
    <row r="668" spans="1:8">
      <c r="A668" t="s">
        <v>5315</v>
      </c>
      <c r="B668" s="10">
        <v>45116</v>
      </c>
      <c r="C668" t="s">
        <v>4680</v>
      </c>
      <c r="D668">
        <v>3</v>
      </c>
      <c r="E668">
        <v>2</v>
      </c>
      <c r="F668">
        <v>4</v>
      </c>
      <c r="G668">
        <v>117756403</v>
      </c>
      <c r="H668">
        <v>420192</v>
      </c>
    </row>
    <row r="669" spans="1:8">
      <c r="A669" t="s">
        <v>4512</v>
      </c>
      <c r="B669" s="10">
        <v>45116</v>
      </c>
      <c r="C669" t="s">
        <v>4680</v>
      </c>
      <c r="D669">
        <v>5</v>
      </c>
      <c r="E669">
        <v>4</v>
      </c>
      <c r="F669">
        <v>5</v>
      </c>
      <c r="G669">
        <v>117808816</v>
      </c>
      <c r="H669">
        <v>420193</v>
      </c>
    </row>
    <row r="670" spans="1:8">
      <c r="A670" t="s">
        <v>4513</v>
      </c>
      <c r="B670" s="10">
        <v>45116</v>
      </c>
      <c r="C670" t="s">
        <v>4680</v>
      </c>
      <c r="D670">
        <v>1</v>
      </c>
      <c r="E670">
        <v>4</v>
      </c>
      <c r="F670">
        <v>4</v>
      </c>
      <c r="G670">
        <v>129293916</v>
      </c>
      <c r="H670">
        <v>420195</v>
      </c>
    </row>
    <row r="671" spans="1:8">
      <c r="A671" t="s">
        <v>4514</v>
      </c>
      <c r="B671" s="10">
        <v>45116</v>
      </c>
      <c r="C671" t="s">
        <v>4680</v>
      </c>
      <c r="D671">
        <v>5</v>
      </c>
      <c r="E671">
        <v>1</v>
      </c>
      <c r="F671">
        <v>5</v>
      </c>
      <c r="G671">
        <v>129293916</v>
      </c>
      <c r="H671">
        <v>420196</v>
      </c>
    </row>
    <row r="672" spans="1:8">
      <c r="A672" t="s">
        <v>4515</v>
      </c>
      <c r="B672" s="10">
        <v>45116</v>
      </c>
      <c r="C672" t="s">
        <v>4680</v>
      </c>
      <c r="D672">
        <v>2</v>
      </c>
      <c r="E672">
        <v>3</v>
      </c>
      <c r="F672">
        <v>3</v>
      </c>
      <c r="G672">
        <v>129293916</v>
      </c>
      <c r="H672">
        <v>420198</v>
      </c>
    </row>
    <row r="673" spans="1:8">
      <c r="A673" t="s">
        <v>4516</v>
      </c>
      <c r="B673" s="10">
        <v>45116</v>
      </c>
      <c r="C673" t="s">
        <v>4679</v>
      </c>
      <c r="D673">
        <v>4</v>
      </c>
      <c r="E673">
        <v>5</v>
      </c>
      <c r="F673">
        <v>5</v>
      </c>
      <c r="G673">
        <v>129833331</v>
      </c>
      <c r="H673">
        <v>420199</v>
      </c>
    </row>
    <row r="674" spans="1:8">
      <c r="A674" t="s">
        <v>4517</v>
      </c>
      <c r="B674" s="10">
        <v>45116</v>
      </c>
      <c r="C674" t="s">
        <v>4679</v>
      </c>
      <c r="D674">
        <v>1</v>
      </c>
      <c r="E674">
        <v>5</v>
      </c>
      <c r="F674">
        <v>5</v>
      </c>
      <c r="G674">
        <v>129833331</v>
      </c>
      <c r="H674">
        <v>420201</v>
      </c>
    </row>
    <row r="675" spans="1:8">
      <c r="A675" t="s">
        <v>4518</v>
      </c>
      <c r="B675" s="10">
        <v>45116</v>
      </c>
      <c r="C675" t="s">
        <v>4680</v>
      </c>
      <c r="D675">
        <v>4</v>
      </c>
      <c r="E675">
        <v>3</v>
      </c>
      <c r="F675">
        <v>4</v>
      </c>
      <c r="G675">
        <v>133300764</v>
      </c>
      <c r="H675">
        <v>420208</v>
      </c>
    </row>
    <row r="676" spans="1:8">
      <c r="A676" t="s">
        <v>4519</v>
      </c>
      <c r="B676" s="10">
        <v>45116</v>
      </c>
      <c r="C676" t="s">
        <v>4680</v>
      </c>
      <c r="D676">
        <v>1</v>
      </c>
      <c r="E676">
        <v>3</v>
      </c>
      <c r="F676">
        <v>4</v>
      </c>
      <c r="G676">
        <v>133300764</v>
      </c>
      <c r="H676">
        <v>420209</v>
      </c>
    </row>
    <row r="677" spans="1:8">
      <c r="A677" t="s">
        <v>4520</v>
      </c>
      <c r="B677" s="10">
        <v>45116</v>
      </c>
      <c r="C677" t="s">
        <v>4687</v>
      </c>
      <c r="D677">
        <v>1</v>
      </c>
      <c r="E677">
        <v>4</v>
      </c>
      <c r="F677">
        <v>4</v>
      </c>
      <c r="G677">
        <v>134879709</v>
      </c>
      <c r="H677">
        <v>420211</v>
      </c>
    </row>
    <row r="678" spans="1:8">
      <c r="A678" t="s">
        <v>4521</v>
      </c>
      <c r="B678" s="10">
        <v>45116</v>
      </c>
      <c r="C678" t="s">
        <v>4680</v>
      </c>
      <c r="D678">
        <v>1</v>
      </c>
      <c r="E678">
        <v>2</v>
      </c>
      <c r="F678">
        <v>2</v>
      </c>
      <c r="G678">
        <v>135430445</v>
      </c>
      <c r="H678">
        <v>420212</v>
      </c>
    </row>
    <row r="679" spans="1:8">
      <c r="A679" t="s">
        <v>4522</v>
      </c>
      <c r="B679" s="10">
        <v>45116</v>
      </c>
      <c r="C679" t="s">
        <v>4686</v>
      </c>
      <c r="D679">
        <v>3</v>
      </c>
      <c r="E679">
        <v>4</v>
      </c>
      <c r="F679">
        <v>5</v>
      </c>
      <c r="G679">
        <v>135523553</v>
      </c>
      <c r="H679">
        <v>420213</v>
      </c>
    </row>
    <row r="680" spans="1:8">
      <c r="A680" t="s">
        <v>4523</v>
      </c>
      <c r="B680" s="10">
        <v>45116</v>
      </c>
      <c r="C680" t="s">
        <v>4680</v>
      </c>
      <c r="D680">
        <v>1</v>
      </c>
      <c r="E680">
        <v>1</v>
      </c>
      <c r="F680">
        <v>1</v>
      </c>
      <c r="G680">
        <v>135825446</v>
      </c>
      <c r="H680">
        <v>420214</v>
      </c>
    </row>
    <row r="681" spans="1:8">
      <c r="A681" t="s">
        <v>4524</v>
      </c>
      <c r="B681" s="10">
        <v>45116</v>
      </c>
      <c r="C681" t="s">
        <v>4680</v>
      </c>
      <c r="D681">
        <v>3</v>
      </c>
      <c r="E681">
        <v>3</v>
      </c>
      <c r="F681">
        <v>1</v>
      </c>
      <c r="G681">
        <v>135825446</v>
      </c>
      <c r="H681">
        <v>420215</v>
      </c>
    </row>
    <row r="682" spans="1:8">
      <c r="A682" t="s">
        <v>4525</v>
      </c>
      <c r="B682" s="10">
        <v>45116</v>
      </c>
      <c r="C682" t="s">
        <v>4679</v>
      </c>
      <c r="D682">
        <v>2</v>
      </c>
      <c r="E682">
        <v>3</v>
      </c>
      <c r="F682">
        <v>2</v>
      </c>
      <c r="G682">
        <v>138853098</v>
      </c>
      <c r="H682">
        <v>420216</v>
      </c>
    </row>
    <row r="683" spans="1:8">
      <c r="A683" t="s">
        <v>4526</v>
      </c>
      <c r="B683" s="10">
        <v>45116</v>
      </c>
      <c r="C683" t="s">
        <v>4679</v>
      </c>
      <c r="D683">
        <v>2</v>
      </c>
      <c r="E683">
        <v>4</v>
      </c>
      <c r="F683">
        <v>5</v>
      </c>
      <c r="G683">
        <v>20000352</v>
      </c>
      <c r="H683">
        <v>420219</v>
      </c>
    </row>
    <row r="684" spans="1:8">
      <c r="A684" t="s">
        <v>4527</v>
      </c>
      <c r="B684" s="10">
        <v>45116</v>
      </c>
      <c r="C684" t="s">
        <v>4679</v>
      </c>
      <c r="D684">
        <v>3</v>
      </c>
      <c r="E684">
        <v>4</v>
      </c>
      <c r="F684">
        <v>2</v>
      </c>
      <c r="G684">
        <v>200033157</v>
      </c>
      <c r="H684">
        <v>420234</v>
      </c>
    </row>
    <row r="685" spans="1:8">
      <c r="A685" t="s">
        <v>4528</v>
      </c>
      <c r="B685" s="10">
        <v>45116</v>
      </c>
      <c r="C685" t="s">
        <v>4687</v>
      </c>
      <c r="D685">
        <v>4</v>
      </c>
      <c r="E685">
        <v>5</v>
      </c>
      <c r="F685">
        <v>4</v>
      </c>
      <c r="G685">
        <v>200053729</v>
      </c>
      <c r="H685">
        <v>420235</v>
      </c>
    </row>
    <row r="686" spans="1:8">
      <c r="A686" t="s">
        <v>5316</v>
      </c>
      <c r="B686" s="10">
        <v>45116</v>
      </c>
      <c r="C686" t="s">
        <v>4686</v>
      </c>
      <c r="D686">
        <v>1</v>
      </c>
      <c r="E686">
        <v>1</v>
      </c>
      <c r="F686">
        <v>1</v>
      </c>
      <c r="G686">
        <v>200139378</v>
      </c>
      <c r="H686">
        <v>420236</v>
      </c>
    </row>
    <row r="687" spans="1:8">
      <c r="A687" t="s">
        <v>4529</v>
      </c>
      <c r="B687" s="10">
        <v>45116</v>
      </c>
      <c r="C687" t="s">
        <v>4680</v>
      </c>
      <c r="D687">
        <v>4</v>
      </c>
      <c r="E687">
        <v>4</v>
      </c>
      <c r="F687">
        <v>4</v>
      </c>
      <c r="G687">
        <v>200219021</v>
      </c>
      <c r="H687">
        <v>420237</v>
      </c>
    </row>
    <row r="688" spans="1:8">
      <c r="A688" t="s">
        <v>4530</v>
      </c>
      <c r="B688" s="10">
        <v>45116</v>
      </c>
      <c r="C688" t="s">
        <v>4680</v>
      </c>
      <c r="D688">
        <v>1</v>
      </c>
      <c r="E688">
        <v>1</v>
      </c>
      <c r="F688">
        <v>4</v>
      </c>
      <c r="G688">
        <v>200219021</v>
      </c>
      <c r="H688">
        <v>420238</v>
      </c>
    </row>
    <row r="689" spans="1:8">
      <c r="A689" t="s">
        <v>4531</v>
      </c>
      <c r="B689" s="10">
        <v>45116</v>
      </c>
      <c r="C689" t="s">
        <v>4682</v>
      </c>
      <c r="D689">
        <v>1</v>
      </c>
      <c r="E689">
        <v>4</v>
      </c>
      <c r="F689">
        <v>4</v>
      </c>
      <c r="G689">
        <v>200439349</v>
      </c>
      <c r="H689">
        <v>420240</v>
      </c>
    </row>
    <row r="690" spans="1:8">
      <c r="A690" t="s">
        <v>4532</v>
      </c>
      <c r="B690" s="10">
        <v>45116</v>
      </c>
      <c r="C690" t="s">
        <v>4682</v>
      </c>
      <c r="D690">
        <v>3</v>
      </c>
      <c r="E690">
        <v>5</v>
      </c>
      <c r="F690">
        <v>1</v>
      </c>
      <c r="G690">
        <v>200439349</v>
      </c>
      <c r="H690">
        <v>420241</v>
      </c>
    </row>
    <row r="691" spans="1:8">
      <c r="A691" t="s">
        <v>4533</v>
      </c>
      <c r="B691" s="10">
        <v>45116</v>
      </c>
      <c r="C691" t="s">
        <v>4681</v>
      </c>
      <c r="D691">
        <v>1</v>
      </c>
      <c r="E691">
        <v>2</v>
      </c>
      <c r="F691">
        <v>1</v>
      </c>
      <c r="G691">
        <v>200439358</v>
      </c>
      <c r="H691">
        <v>420242</v>
      </c>
    </row>
    <row r="692" spans="1:8">
      <c r="A692" t="s">
        <v>4534</v>
      </c>
      <c r="B692" s="10">
        <v>45116</v>
      </c>
      <c r="C692" t="s">
        <v>4679</v>
      </c>
      <c r="D692">
        <v>1</v>
      </c>
      <c r="E692">
        <v>3</v>
      </c>
      <c r="F692">
        <v>4</v>
      </c>
      <c r="G692">
        <v>200802956</v>
      </c>
      <c r="H692">
        <v>420246</v>
      </c>
    </row>
    <row r="693" spans="1:8">
      <c r="A693" t="s">
        <v>4535</v>
      </c>
      <c r="B693" s="10">
        <v>45116</v>
      </c>
      <c r="C693" t="s">
        <v>4679</v>
      </c>
      <c r="D693">
        <v>3</v>
      </c>
      <c r="E693">
        <v>5</v>
      </c>
      <c r="F693">
        <v>5</v>
      </c>
      <c r="G693">
        <v>200827237</v>
      </c>
      <c r="H693">
        <v>420247</v>
      </c>
    </row>
    <row r="694" spans="1:8">
      <c r="A694" t="s">
        <v>4536</v>
      </c>
      <c r="B694" s="10">
        <v>45116</v>
      </c>
      <c r="C694" t="s">
        <v>4679</v>
      </c>
      <c r="D694">
        <v>1</v>
      </c>
      <c r="E694">
        <v>3</v>
      </c>
      <c r="F694">
        <v>3</v>
      </c>
      <c r="G694">
        <v>200883492</v>
      </c>
      <c r="H694">
        <v>420248</v>
      </c>
    </row>
    <row r="695" spans="1:8">
      <c r="A695" t="s">
        <v>4537</v>
      </c>
      <c r="B695" s="10">
        <v>45116</v>
      </c>
      <c r="C695" t="s">
        <v>4679</v>
      </c>
      <c r="D695">
        <v>2</v>
      </c>
      <c r="E695">
        <v>4</v>
      </c>
      <c r="F695">
        <v>1</v>
      </c>
      <c r="G695">
        <v>200883501</v>
      </c>
      <c r="H695">
        <v>420249</v>
      </c>
    </row>
    <row r="696" spans="1:8">
      <c r="A696" t="s">
        <v>4538</v>
      </c>
      <c r="B696" s="10">
        <v>45116</v>
      </c>
      <c r="C696" t="s">
        <v>4679</v>
      </c>
      <c r="D696">
        <v>2</v>
      </c>
      <c r="E696">
        <v>4</v>
      </c>
      <c r="F696">
        <v>2</v>
      </c>
      <c r="G696">
        <v>200884070</v>
      </c>
      <c r="H696">
        <v>420250</v>
      </c>
    </row>
    <row r="697" spans="1:8">
      <c r="A697" t="s">
        <v>4539</v>
      </c>
      <c r="B697" s="10">
        <v>45116</v>
      </c>
      <c r="C697" t="s">
        <v>4680</v>
      </c>
      <c r="D697">
        <v>1</v>
      </c>
      <c r="E697">
        <v>2</v>
      </c>
      <c r="F697">
        <v>3</v>
      </c>
      <c r="G697">
        <v>33000209</v>
      </c>
      <c r="H697">
        <v>420252</v>
      </c>
    </row>
    <row r="698" spans="1:8">
      <c r="A698" t="s">
        <v>4540</v>
      </c>
      <c r="B698" s="10">
        <v>45116</v>
      </c>
      <c r="C698" t="s">
        <v>4680</v>
      </c>
      <c r="D698">
        <v>4</v>
      </c>
      <c r="E698">
        <v>5</v>
      </c>
      <c r="F698">
        <v>5</v>
      </c>
      <c r="G698">
        <v>33000225</v>
      </c>
      <c r="H698">
        <v>420253</v>
      </c>
    </row>
    <row r="699" spans="1:8">
      <c r="A699" t="s">
        <v>4541</v>
      </c>
      <c r="B699" s="10">
        <v>45116</v>
      </c>
      <c r="C699" t="s">
        <v>4680</v>
      </c>
      <c r="D699">
        <v>1</v>
      </c>
      <c r="E699">
        <v>3</v>
      </c>
      <c r="F699">
        <v>5</v>
      </c>
      <c r="G699">
        <v>33000234</v>
      </c>
      <c r="H699">
        <v>420254</v>
      </c>
    </row>
    <row r="700" spans="1:8">
      <c r="A700" t="s">
        <v>5317</v>
      </c>
      <c r="B700" s="10">
        <v>45116</v>
      </c>
      <c r="C700" t="s">
        <v>4679</v>
      </c>
      <c r="D700">
        <v>1</v>
      </c>
      <c r="E700">
        <v>4</v>
      </c>
      <c r="F700">
        <v>5</v>
      </c>
      <c r="G700">
        <v>40000148</v>
      </c>
      <c r="H700">
        <v>420255</v>
      </c>
    </row>
    <row r="701" spans="1:8">
      <c r="A701" t="s">
        <v>4542</v>
      </c>
      <c r="B701" s="10">
        <v>45116</v>
      </c>
      <c r="C701" t="s">
        <v>4679</v>
      </c>
      <c r="D701">
        <v>2</v>
      </c>
      <c r="E701">
        <v>4</v>
      </c>
      <c r="F701">
        <v>3</v>
      </c>
      <c r="G701">
        <v>40000210</v>
      </c>
      <c r="H701">
        <v>420257</v>
      </c>
    </row>
    <row r="702" spans="1:8">
      <c r="A702" t="s">
        <v>4543</v>
      </c>
      <c r="B702" s="10">
        <v>45116</v>
      </c>
      <c r="C702" t="s">
        <v>4679</v>
      </c>
      <c r="D702">
        <v>4</v>
      </c>
      <c r="E702">
        <v>5</v>
      </c>
      <c r="F702">
        <v>3</v>
      </c>
      <c r="G702">
        <v>40000210</v>
      </c>
      <c r="H702">
        <v>420258</v>
      </c>
    </row>
    <row r="703" spans="1:8">
      <c r="A703" t="s">
        <v>5318</v>
      </c>
      <c r="B703" s="10">
        <v>45116</v>
      </c>
      <c r="C703" t="s">
        <v>4679</v>
      </c>
      <c r="D703">
        <v>3</v>
      </c>
      <c r="E703">
        <v>3</v>
      </c>
      <c r="F703">
        <v>5</v>
      </c>
      <c r="G703">
        <v>40000210</v>
      </c>
      <c r="H703">
        <v>420259</v>
      </c>
    </row>
    <row r="704" spans="1:8">
      <c r="A704" t="s">
        <v>4544</v>
      </c>
      <c r="B704" s="10">
        <v>45116</v>
      </c>
      <c r="C704" t="s">
        <v>4680</v>
      </c>
      <c r="D704">
        <v>4</v>
      </c>
      <c r="E704">
        <v>3</v>
      </c>
      <c r="F704">
        <v>5</v>
      </c>
      <c r="G704">
        <v>40000353</v>
      </c>
      <c r="H704">
        <v>420264</v>
      </c>
    </row>
    <row r="705" spans="1:8">
      <c r="A705" t="s">
        <v>4545</v>
      </c>
      <c r="B705" s="10">
        <v>45116</v>
      </c>
      <c r="C705" t="s">
        <v>4680</v>
      </c>
      <c r="D705">
        <v>1</v>
      </c>
      <c r="E705">
        <v>3</v>
      </c>
      <c r="F705">
        <v>5</v>
      </c>
      <c r="G705">
        <v>40000356</v>
      </c>
      <c r="H705">
        <v>420265</v>
      </c>
    </row>
    <row r="706" spans="1:8">
      <c r="A706" t="s">
        <v>5319</v>
      </c>
      <c r="B706" s="10">
        <v>45116</v>
      </c>
      <c r="C706" t="s">
        <v>4680</v>
      </c>
      <c r="D706">
        <v>5</v>
      </c>
      <c r="E706">
        <v>5</v>
      </c>
      <c r="F706">
        <v>4</v>
      </c>
      <c r="G706">
        <v>40000356</v>
      </c>
      <c r="H706">
        <v>420266</v>
      </c>
    </row>
    <row r="707" spans="1:8">
      <c r="A707" t="s">
        <v>4546</v>
      </c>
      <c r="B707" s="10">
        <v>45116</v>
      </c>
      <c r="C707" t="s">
        <v>4680</v>
      </c>
      <c r="D707">
        <v>2</v>
      </c>
      <c r="E707">
        <v>3</v>
      </c>
      <c r="F707">
        <v>3</v>
      </c>
      <c r="G707">
        <v>40000356</v>
      </c>
      <c r="H707">
        <v>420267</v>
      </c>
    </row>
    <row r="708" spans="1:8">
      <c r="A708" t="s">
        <v>4547</v>
      </c>
      <c r="B708" s="10">
        <v>45116</v>
      </c>
      <c r="C708" t="s">
        <v>4680</v>
      </c>
      <c r="D708">
        <v>2</v>
      </c>
      <c r="E708">
        <v>4</v>
      </c>
      <c r="F708">
        <v>4</v>
      </c>
      <c r="G708">
        <v>40000356</v>
      </c>
      <c r="H708">
        <v>420268</v>
      </c>
    </row>
    <row r="709" spans="1:8">
      <c r="A709" t="s">
        <v>4548</v>
      </c>
      <c r="B709" s="10">
        <v>45116</v>
      </c>
      <c r="C709" t="s">
        <v>4680</v>
      </c>
      <c r="D709">
        <v>5</v>
      </c>
      <c r="E709">
        <v>5</v>
      </c>
      <c r="F709">
        <v>4</v>
      </c>
      <c r="G709">
        <v>40000392</v>
      </c>
      <c r="H709">
        <v>420271</v>
      </c>
    </row>
    <row r="710" spans="1:8">
      <c r="A710" t="s">
        <v>5320</v>
      </c>
      <c r="B710" s="10">
        <v>45116</v>
      </c>
      <c r="C710" t="s">
        <v>4680</v>
      </c>
      <c r="D710">
        <v>1</v>
      </c>
      <c r="E710">
        <v>2</v>
      </c>
      <c r="F710">
        <v>3</v>
      </c>
      <c r="G710">
        <v>40000392</v>
      </c>
      <c r="H710">
        <v>420272</v>
      </c>
    </row>
    <row r="711" spans="1:8">
      <c r="A711" t="s">
        <v>4549</v>
      </c>
      <c r="B711" s="10">
        <v>45116</v>
      </c>
      <c r="C711" t="s">
        <v>4679</v>
      </c>
      <c r="D711">
        <v>4</v>
      </c>
      <c r="E711">
        <v>5</v>
      </c>
      <c r="F711">
        <v>5</v>
      </c>
      <c r="G711">
        <v>60000075</v>
      </c>
      <c r="H711">
        <v>420286</v>
      </c>
    </row>
    <row r="712" spans="1:8">
      <c r="A712" t="s">
        <v>4550</v>
      </c>
      <c r="B712" s="10">
        <v>45116</v>
      </c>
      <c r="C712" t="s">
        <v>4681</v>
      </c>
      <c r="D712">
        <v>5</v>
      </c>
      <c r="E712">
        <v>3</v>
      </c>
      <c r="F712">
        <v>5</v>
      </c>
      <c r="G712">
        <v>61000015</v>
      </c>
      <c r="H712">
        <v>420288</v>
      </c>
    </row>
    <row r="713" spans="1:8">
      <c r="A713" t="s">
        <v>4551</v>
      </c>
      <c r="B713" s="10">
        <v>45116</v>
      </c>
      <c r="C713" t="s">
        <v>4681</v>
      </c>
      <c r="D713">
        <v>5</v>
      </c>
      <c r="E713">
        <v>2</v>
      </c>
      <c r="F713">
        <v>5</v>
      </c>
      <c r="G713">
        <v>61000015</v>
      </c>
      <c r="H713">
        <v>420289</v>
      </c>
    </row>
    <row r="714" spans="1:8">
      <c r="A714" t="s">
        <v>4552</v>
      </c>
      <c r="B714" s="10">
        <v>45116</v>
      </c>
      <c r="C714" t="s">
        <v>4679</v>
      </c>
      <c r="D714">
        <v>4</v>
      </c>
      <c r="E714">
        <v>3</v>
      </c>
      <c r="F714">
        <v>3</v>
      </c>
      <c r="G714">
        <v>61000028</v>
      </c>
      <c r="H714">
        <v>420291</v>
      </c>
    </row>
    <row r="715" spans="1:8">
      <c r="A715" t="s">
        <v>4553</v>
      </c>
      <c r="B715" s="10">
        <v>45116</v>
      </c>
      <c r="C715" t="s">
        <v>4679</v>
      </c>
      <c r="D715">
        <v>5</v>
      </c>
      <c r="E715">
        <v>4</v>
      </c>
      <c r="F715">
        <v>5</v>
      </c>
      <c r="G715">
        <v>61000115</v>
      </c>
      <c r="H715">
        <v>420294</v>
      </c>
    </row>
    <row r="716" spans="1:8">
      <c r="A716" t="s">
        <v>4554</v>
      </c>
      <c r="B716" s="10">
        <v>45116</v>
      </c>
      <c r="C716" t="s">
        <v>4679</v>
      </c>
      <c r="D716">
        <v>5</v>
      </c>
      <c r="E716">
        <v>5</v>
      </c>
      <c r="F716">
        <v>4</v>
      </c>
      <c r="G716">
        <v>61000115</v>
      </c>
      <c r="H716">
        <v>420295</v>
      </c>
    </row>
    <row r="717" spans="1:8">
      <c r="A717" t="s">
        <v>4555</v>
      </c>
      <c r="B717" s="10">
        <v>45116</v>
      </c>
      <c r="C717" t="s">
        <v>4679</v>
      </c>
      <c r="D717">
        <v>5</v>
      </c>
      <c r="E717">
        <v>3</v>
      </c>
      <c r="F717">
        <v>5</v>
      </c>
      <c r="G717">
        <v>72000000</v>
      </c>
      <c r="H717">
        <v>420298</v>
      </c>
    </row>
    <row r="718" spans="1:8">
      <c r="A718" t="s">
        <v>4556</v>
      </c>
      <c r="B718" s="10">
        <v>45118</v>
      </c>
      <c r="C718" t="s">
        <v>4679</v>
      </c>
      <c r="D718">
        <v>2</v>
      </c>
      <c r="E718">
        <v>3</v>
      </c>
      <c r="F718">
        <v>3</v>
      </c>
      <c r="G718">
        <v>11109</v>
      </c>
      <c r="H718">
        <v>420526</v>
      </c>
    </row>
    <row r="719" spans="1:8">
      <c r="A719" t="s">
        <v>5321</v>
      </c>
      <c r="B719" s="10">
        <v>45118</v>
      </c>
      <c r="C719" t="s">
        <v>4679</v>
      </c>
      <c r="D719">
        <v>1</v>
      </c>
      <c r="E719">
        <v>3</v>
      </c>
      <c r="F719">
        <v>2</v>
      </c>
      <c r="G719">
        <v>11583</v>
      </c>
      <c r="H719">
        <v>420531</v>
      </c>
    </row>
    <row r="720" spans="1:8">
      <c r="A720" t="s">
        <v>4557</v>
      </c>
      <c r="B720" s="10">
        <v>45118</v>
      </c>
      <c r="C720" t="s">
        <v>4679</v>
      </c>
      <c r="D720">
        <v>2</v>
      </c>
      <c r="E720">
        <v>5</v>
      </c>
      <c r="F720">
        <v>3</v>
      </c>
      <c r="G720">
        <v>11737</v>
      </c>
      <c r="H720">
        <v>420535</v>
      </c>
    </row>
    <row r="721" spans="1:8">
      <c r="A721" t="s">
        <v>5322</v>
      </c>
      <c r="B721" s="10">
        <v>45118</v>
      </c>
      <c r="C721" t="s">
        <v>4679</v>
      </c>
      <c r="D721">
        <v>5</v>
      </c>
      <c r="E721">
        <v>3</v>
      </c>
      <c r="F721">
        <v>5</v>
      </c>
      <c r="G721">
        <v>11737</v>
      </c>
      <c r="H721">
        <v>420536</v>
      </c>
    </row>
    <row r="722" spans="1:8">
      <c r="A722" t="s">
        <v>4558</v>
      </c>
      <c r="B722" s="10">
        <v>45117</v>
      </c>
      <c r="C722" t="s">
        <v>4679</v>
      </c>
      <c r="D722">
        <v>5</v>
      </c>
      <c r="E722">
        <v>4</v>
      </c>
      <c r="F722">
        <v>5</v>
      </c>
      <c r="G722">
        <v>11515</v>
      </c>
      <c r="H722">
        <v>420308</v>
      </c>
    </row>
    <row r="723" spans="1:8">
      <c r="A723" t="s">
        <v>4559</v>
      </c>
      <c r="B723" s="10">
        <v>45117</v>
      </c>
      <c r="C723" t="s">
        <v>4679</v>
      </c>
      <c r="D723">
        <v>1</v>
      </c>
      <c r="E723">
        <v>1</v>
      </c>
      <c r="F723">
        <v>3</v>
      </c>
      <c r="G723">
        <v>11583</v>
      </c>
      <c r="H723">
        <v>420309</v>
      </c>
    </row>
    <row r="724" spans="1:8">
      <c r="A724" t="s">
        <v>4560</v>
      </c>
      <c r="B724" s="10">
        <v>45117</v>
      </c>
      <c r="C724" t="s">
        <v>4679</v>
      </c>
      <c r="D724">
        <v>1</v>
      </c>
      <c r="E724">
        <v>1</v>
      </c>
      <c r="F724">
        <v>1</v>
      </c>
      <c r="G724">
        <v>114481872</v>
      </c>
      <c r="H724">
        <v>420316</v>
      </c>
    </row>
    <row r="725" spans="1:8">
      <c r="A725" t="s">
        <v>4561</v>
      </c>
      <c r="B725" s="10">
        <v>45117</v>
      </c>
      <c r="C725" t="s">
        <v>4679</v>
      </c>
      <c r="D725">
        <v>5</v>
      </c>
      <c r="E725">
        <v>4</v>
      </c>
      <c r="F725">
        <v>5</v>
      </c>
      <c r="G725">
        <v>114481872</v>
      </c>
      <c r="H725">
        <v>420318</v>
      </c>
    </row>
    <row r="726" spans="1:8">
      <c r="A726" t="s">
        <v>5323</v>
      </c>
      <c r="B726" s="10">
        <v>45117</v>
      </c>
      <c r="C726" t="s">
        <v>4679</v>
      </c>
      <c r="D726">
        <v>2</v>
      </c>
      <c r="E726">
        <v>4</v>
      </c>
      <c r="F726">
        <v>3</v>
      </c>
      <c r="G726">
        <v>116907775</v>
      </c>
      <c r="H726">
        <v>420321</v>
      </c>
    </row>
    <row r="727" spans="1:8">
      <c r="A727" t="s">
        <v>4562</v>
      </c>
      <c r="B727" s="10">
        <v>45117</v>
      </c>
      <c r="C727" t="s">
        <v>4680</v>
      </c>
      <c r="D727">
        <v>1</v>
      </c>
      <c r="E727">
        <v>1</v>
      </c>
      <c r="F727">
        <v>1</v>
      </c>
      <c r="G727">
        <v>136293685</v>
      </c>
      <c r="H727">
        <v>420324</v>
      </c>
    </row>
    <row r="728" spans="1:8">
      <c r="A728" t="s">
        <v>5324</v>
      </c>
      <c r="B728" s="10">
        <v>45117</v>
      </c>
      <c r="C728" t="s">
        <v>4680</v>
      </c>
      <c r="D728">
        <v>1</v>
      </c>
      <c r="E728">
        <v>1</v>
      </c>
      <c r="F728">
        <v>1</v>
      </c>
      <c r="G728">
        <v>136293685</v>
      </c>
      <c r="H728">
        <v>420325</v>
      </c>
    </row>
    <row r="729" spans="1:8">
      <c r="A729" t="s">
        <v>5325</v>
      </c>
      <c r="B729" s="10">
        <v>45117</v>
      </c>
      <c r="C729" t="s">
        <v>4680</v>
      </c>
      <c r="D729">
        <v>3</v>
      </c>
      <c r="E729">
        <v>5</v>
      </c>
      <c r="F729">
        <v>4</v>
      </c>
      <c r="G729">
        <v>136293685</v>
      </c>
      <c r="H729">
        <v>420326</v>
      </c>
    </row>
    <row r="730" spans="1:8">
      <c r="A730" t="s">
        <v>5662</v>
      </c>
      <c r="B730" s="10">
        <v>45117</v>
      </c>
      <c r="C730" t="s">
        <v>4686</v>
      </c>
      <c r="D730">
        <v>1</v>
      </c>
      <c r="E730">
        <v>1</v>
      </c>
      <c r="F730">
        <v>1</v>
      </c>
      <c r="G730">
        <v>136643830</v>
      </c>
      <c r="H730">
        <v>420327</v>
      </c>
    </row>
    <row r="731" spans="1:8">
      <c r="A731" t="s">
        <v>4563</v>
      </c>
      <c r="B731" s="10">
        <v>45117</v>
      </c>
      <c r="C731" t="s">
        <v>4679</v>
      </c>
      <c r="D731">
        <v>1</v>
      </c>
      <c r="E731">
        <v>4</v>
      </c>
      <c r="F731">
        <v>5</v>
      </c>
      <c r="G731">
        <v>137355764</v>
      </c>
      <c r="H731">
        <v>420332</v>
      </c>
    </row>
    <row r="732" spans="1:8">
      <c r="A732" t="s">
        <v>4564</v>
      </c>
      <c r="B732" s="10">
        <v>45117</v>
      </c>
      <c r="C732" t="s">
        <v>4682</v>
      </c>
      <c r="D732">
        <v>1</v>
      </c>
      <c r="E732">
        <v>1</v>
      </c>
      <c r="F732">
        <v>3</v>
      </c>
      <c r="G732">
        <v>200268175</v>
      </c>
      <c r="H732">
        <v>420337</v>
      </c>
    </row>
    <row r="733" spans="1:8">
      <c r="A733" t="s">
        <v>5326</v>
      </c>
      <c r="B733" s="10">
        <v>45117</v>
      </c>
      <c r="C733" t="s">
        <v>4682</v>
      </c>
      <c r="D733">
        <v>1</v>
      </c>
      <c r="E733">
        <v>1</v>
      </c>
      <c r="F733">
        <v>4</v>
      </c>
      <c r="G733">
        <v>200268175</v>
      </c>
      <c r="H733">
        <v>420338</v>
      </c>
    </row>
    <row r="734" spans="1:8">
      <c r="A734" t="s">
        <v>4565</v>
      </c>
      <c r="B734" s="10">
        <v>45117</v>
      </c>
      <c r="C734" t="s">
        <v>4679</v>
      </c>
      <c r="D734">
        <v>1</v>
      </c>
      <c r="E734">
        <v>4</v>
      </c>
      <c r="F734">
        <v>4</v>
      </c>
      <c r="G734">
        <v>200333457</v>
      </c>
      <c r="H734">
        <v>420339</v>
      </c>
    </row>
    <row r="735" spans="1:8">
      <c r="A735" t="s">
        <v>4566</v>
      </c>
      <c r="B735" s="10">
        <v>45117</v>
      </c>
      <c r="C735" t="s">
        <v>4679</v>
      </c>
      <c r="D735">
        <v>1</v>
      </c>
      <c r="E735">
        <v>1</v>
      </c>
      <c r="F735">
        <v>5</v>
      </c>
      <c r="G735">
        <v>200333457</v>
      </c>
      <c r="H735">
        <v>420340</v>
      </c>
    </row>
    <row r="736" spans="1:8">
      <c r="A736" t="s">
        <v>5327</v>
      </c>
      <c r="B736" s="10">
        <v>45117</v>
      </c>
      <c r="C736" t="s">
        <v>4679</v>
      </c>
      <c r="D736">
        <v>3</v>
      </c>
      <c r="E736">
        <v>5</v>
      </c>
      <c r="F736">
        <v>3</v>
      </c>
      <c r="G736">
        <v>200387551</v>
      </c>
      <c r="H736">
        <v>420342</v>
      </c>
    </row>
    <row r="737" spans="1:8">
      <c r="A737" t="s">
        <v>4567</v>
      </c>
      <c r="B737" s="10">
        <v>45117</v>
      </c>
      <c r="C737" t="s">
        <v>4679</v>
      </c>
      <c r="D737">
        <v>1</v>
      </c>
      <c r="E737">
        <v>3</v>
      </c>
      <c r="F737">
        <v>1</v>
      </c>
      <c r="G737">
        <v>200465920</v>
      </c>
      <c r="H737">
        <v>420344</v>
      </c>
    </row>
    <row r="738" spans="1:8">
      <c r="A738" t="s">
        <v>4568</v>
      </c>
      <c r="B738" s="10">
        <v>45117</v>
      </c>
      <c r="C738" t="s">
        <v>4679</v>
      </c>
      <c r="D738">
        <v>5</v>
      </c>
      <c r="E738">
        <v>1</v>
      </c>
      <c r="F738">
        <v>5</v>
      </c>
      <c r="G738">
        <v>200828450</v>
      </c>
      <c r="H738">
        <v>420347</v>
      </c>
    </row>
    <row r="739" spans="1:8">
      <c r="A739" t="s">
        <v>5663</v>
      </c>
      <c r="B739" s="10">
        <v>45117</v>
      </c>
      <c r="C739" t="s">
        <v>4679</v>
      </c>
      <c r="D739">
        <v>1</v>
      </c>
      <c r="E739">
        <v>4</v>
      </c>
      <c r="F739">
        <v>5</v>
      </c>
      <c r="G739">
        <v>200884070</v>
      </c>
      <c r="H739">
        <v>420349</v>
      </c>
    </row>
    <row r="740" spans="1:8">
      <c r="A740" t="s">
        <v>4569</v>
      </c>
      <c r="B740" s="10">
        <v>45117</v>
      </c>
      <c r="C740" t="s">
        <v>4679</v>
      </c>
      <c r="D740">
        <v>4</v>
      </c>
      <c r="E740">
        <v>5</v>
      </c>
      <c r="F740">
        <v>5</v>
      </c>
      <c r="G740">
        <v>40000148</v>
      </c>
      <c r="H740">
        <v>420351</v>
      </c>
    </row>
    <row r="741" spans="1:8">
      <c r="A741" t="s">
        <v>4570</v>
      </c>
      <c r="B741" s="10">
        <v>45117</v>
      </c>
      <c r="C741" t="s">
        <v>4680</v>
      </c>
      <c r="D741">
        <v>4</v>
      </c>
      <c r="E741">
        <v>2</v>
      </c>
      <c r="F741">
        <v>5</v>
      </c>
      <c r="G741">
        <v>40000350</v>
      </c>
      <c r="H741">
        <v>420354</v>
      </c>
    </row>
    <row r="742" spans="1:8">
      <c r="A742" t="s">
        <v>4571</v>
      </c>
      <c r="B742" s="10">
        <v>45117</v>
      </c>
      <c r="C742" t="s">
        <v>4680</v>
      </c>
      <c r="D742">
        <v>4</v>
      </c>
      <c r="E742">
        <v>5</v>
      </c>
      <c r="F742">
        <v>5</v>
      </c>
      <c r="G742">
        <v>40000356</v>
      </c>
      <c r="H742">
        <v>420355</v>
      </c>
    </row>
    <row r="743" spans="1:8">
      <c r="A743" t="s">
        <v>5328</v>
      </c>
      <c r="B743" s="10">
        <v>45117</v>
      </c>
      <c r="C743" t="s">
        <v>4680</v>
      </c>
      <c r="D743">
        <v>4</v>
      </c>
      <c r="E743">
        <v>3</v>
      </c>
      <c r="F743">
        <v>5</v>
      </c>
      <c r="G743">
        <v>61000041</v>
      </c>
      <c r="H743">
        <v>420357</v>
      </c>
    </row>
    <row r="744" spans="1:8">
      <c r="A744" t="s">
        <v>4572</v>
      </c>
      <c r="B744" s="10">
        <v>45117</v>
      </c>
      <c r="C744" t="s">
        <v>4680</v>
      </c>
      <c r="D744">
        <v>1</v>
      </c>
      <c r="E744">
        <v>1</v>
      </c>
      <c r="F744">
        <v>1</v>
      </c>
      <c r="G744">
        <v>61000092</v>
      </c>
      <c r="H744">
        <v>420359</v>
      </c>
    </row>
    <row r="745" spans="1:8">
      <c r="A745" t="s">
        <v>5329</v>
      </c>
      <c r="B745" s="10">
        <v>45117</v>
      </c>
      <c r="C745" t="s">
        <v>4681</v>
      </c>
      <c r="D745">
        <v>1</v>
      </c>
      <c r="E745">
        <v>3</v>
      </c>
      <c r="F745">
        <v>2</v>
      </c>
      <c r="G745">
        <v>72000058</v>
      </c>
      <c r="H745">
        <v>420363</v>
      </c>
    </row>
    <row r="746" spans="1:8">
      <c r="A746" t="s">
        <v>5330</v>
      </c>
      <c r="B746" s="10">
        <v>45117</v>
      </c>
      <c r="C746" t="s">
        <v>4679</v>
      </c>
      <c r="D746">
        <v>5</v>
      </c>
      <c r="E746">
        <v>4</v>
      </c>
      <c r="F746">
        <v>4</v>
      </c>
      <c r="G746">
        <v>11721</v>
      </c>
      <c r="H746">
        <v>420367</v>
      </c>
    </row>
    <row r="747" spans="1:8">
      <c r="A747" t="s">
        <v>4573</v>
      </c>
      <c r="B747" s="10">
        <v>45117</v>
      </c>
      <c r="C747" t="s">
        <v>4679</v>
      </c>
      <c r="D747">
        <v>2</v>
      </c>
      <c r="E747">
        <v>4</v>
      </c>
      <c r="F747">
        <v>2</v>
      </c>
      <c r="G747">
        <v>11737</v>
      </c>
      <c r="H747">
        <v>420372</v>
      </c>
    </row>
    <row r="748" spans="1:8">
      <c r="A748" t="s">
        <v>5331</v>
      </c>
      <c r="B748" s="10">
        <v>45117</v>
      </c>
      <c r="C748" t="s">
        <v>4679</v>
      </c>
      <c r="D748">
        <v>1</v>
      </c>
      <c r="E748">
        <v>1</v>
      </c>
      <c r="F748">
        <v>4</v>
      </c>
      <c r="G748">
        <v>100896943</v>
      </c>
      <c r="H748">
        <v>420373</v>
      </c>
    </row>
    <row r="749" spans="1:8">
      <c r="A749" t="s">
        <v>4574</v>
      </c>
      <c r="B749" s="10">
        <v>45117</v>
      </c>
      <c r="C749" t="s">
        <v>4679</v>
      </c>
      <c r="D749">
        <v>3</v>
      </c>
      <c r="E749">
        <v>3</v>
      </c>
      <c r="F749">
        <v>4</v>
      </c>
      <c r="G749">
        <v>100896943</v>
      </c>
      <c r="H749">
        <v>420374</v>
      </c>
    </row>
    <row r="750" spans="1:8">
      <c r="A750" t="s">
        <v>4575</v>
      </c>
      <c r="B750" s="10">
        <v>45117</v>
      </c>
      <c r="C750" t="s">
        <v>4679</v>
      </c>
      <c r="D750">
        <v>5</v>
      </c>
      <c r="E750">
        <v>5</v>
      </c>
      <c r="F750">
        <v>4</v>
      </c>
      <c r="G750">
        <v>101478212</v>
      </c>
      <c r="H750">
        <v>420375</v>
      </c>
    </row>
    <row r="751" spans="1:8">
      <c r="A751" t="s">
        <v>4576</v>
      </c>
      <c r="B751" s="10">
        <v>45117</v>
      </c>
      <c r="C751" t="s">
        <v>4680</v>
      </c>
      <c r="D751">
        <v>4</v>
      </c>
      <c r="E751">
        <v>1</v>
      </c>
      <c r="F751">
        <v>5</v>
      </c>
      <c r="G751">
        <v>117756403</v>
      </c>
      <c r="H751">
        <v>420378</v>
      </c>
    </row>
    <row r="752" spans="1:8">
      <c r="A752" t="s">
        <v>5332</v>
      </c>
      <c r="B752" s="10">
        <v>45117</v>
      </c>
      <c r="C752" t="s">
        <v>4680</v>
      </c>
      <c r="D752">
        <v>1</v>
      </c>
      <c r="E752">
        <v>1</v>
      </c>
      <c r="F752">
        <v>1</v>
      </c>
      <c r="G752">
        <v>117757674</v>
      </c>
      <c r="H752">
        <v>420379</v>
      </c>
    </row>
    <row r="753" spans="1:8">
      <c r="A753" t="s">
        <v>5333</v>
      </c>
      <c r="B753" s="10">
        <v>45117</v>
      </c>
      <c r="C753" t="s">
        <v>4680</v>
      </c>
      <c r="D753">
        <v>1</v>
      </c>
      <c r="E753">
        <v>1</v>
      </c>
      <c r="F753">
        <v>2</v>
      </c>
      <c r="G753">
        <v>117808816</v>
      </c>
      <c r="H753">
        <v>420380</v>
      </c>
    </row>
    <row r="754" spans="1:8">
      <c r="A754" t="s">
        <v>5334</v>
      </c>
      <c r="B754" s="10">
        <v>45117</v>
      </c>
      <c r="C754" t="s">
        <v>4682</v>
      </c>
      <c r="D754">
        <v>1</v>
      </c>
      <c r="E754">
        <v>3</v>
      </c>
      <c r="F754">
        <v>3</v>
      </c>
      <c r="G754">
        <v>118143809</v>
      </c>
      <c r="H754">
        <v>420381</v>
      </c>
    </row>
    <row r="755" spans="1:8">
      <c r="A755" t="s">
        <v>4577</v>
      </c>
      <c r="B755" s="10">
        <v>45117</v>
      </c>
      <c r="C755" t="s">
        <v>4680</v>
      </c>
      <c r="D755">
        <v>2</v>
      </c>
      <c r="E755">
        <v>1</v>
      </c>
      <c r="F755">
        <v>2</v>
      </c>
      <c r="G755">
        <v>119250454</v>
      </c>
      <c r="H755">
        <v>420386</v>
      </c>
    </row>
    <row r="756" spans="1:8">
      <c r="A756" t="s">
        <v>4578</v>
      </c>
      <c r="B756" s="10">
        <v>45117</v>
      </c>
      <c r="C756" t="s">
        <v>4680</v>
      </c>
      <c r="D756">
        <v>1</v>
      </c>
      <c r="E756">
        <v>4</v>
      </c>
      <c r="F756">
        <v>3</v>
      </c>
      <c r="G756">
        <v>119250454</v>
      </c>
      <c r="H756">
        <v>420387</v>
      </c>
    </row>
    <row r="757" spans="1:8">
      <c r="A757" t="s">
        <v>4579</v>
      </c>
      <c r="B757" s="10">
        <v>45117</v>
      </c>
      <c r="C757" t="s">
        <v>4679</v>
      </c>
      <c r="D757">
        <v>4</v>
      </c>
      <c r="E757">
        <v>4</v>
      </c>
      <c r="F757">
        <v>4</v>
      </c>
      <c r="G757">
        <v>122470909</v>
      </c>
      <c r="H757">
        <v>420388</v>
      </c>
    </row>
    <row r="758" spans="1:8">
      <c r="A758" t="s">
        <v>5335</v>
      </c>
      <c r="B758" s="10">
        <v>45117</v>
      </c>
      <c r="C758" t="s">
        <v>4679</v>
      </c>
      <c r="D758">
        <v>1</v>
      </c>
      <c r="E758">
        <v>4</v>
      </c>
      <c r="F758">
        <v>1</v>
      </c>
      <c r="G758">
        <v>124300831</v>
      </c>
      <c r="H758">
        <v>420391</v>
      </c>
    </row>
    <row r="759" spans="1:8">
      <c r="A759" t="s">
        <v>4580</v>
      </c>
      <c r="B759" s="10">
        <v>45117</v>
      </c>
      <c r="C759" t="s">
        <v>4682</v>
      </c>
      <c r="D759">
        <v>5</v>
      </c>
      <c r="E759">
        <v>5</v>
      </c>
      <c r="F759">
        <v>4</v>
      </c>
      <c r="G759">
        <v>127719516</v>
      </c>
      <c r="H759">
        <v>420396</v>
      </c>
    </row>
    <row r="760" spans="1:8">
      <c r="A760" t="s">
        <v>4581</v>
      </c>
      <c r="B760" s="10">
        <v>45117</v>
      </c>
      <c r="C760" t="s">
        <v>4682</v>
      </c>
      <c r="D760">
        <v>5</v>
      </c>
      <c r="E760">
        <v>4</v>
      </c>
      <c r="F760">
        <v>5</v>
      </c>
      <c r="G760">
        <v>127719516</v>
      </c>
      <c r="H760">
        <v>420397</v>
      </c>
    </row>
    <row r="761" spans="1:8">
      <c r="A761" t="s">
        <v>5664</v>
      </c>
      <c r="B761" s="10">
        <v>45117</v>
      </c>
      <c r="C761" t="s">
        <v>4680</v>
      </c>
      <c r="D761">
        <v>1</v>
      </c>
      <c r="E761">
        <v>2</v>
      </c>
      <c r="F761">
        <v>5</v>
      </c>
      <c r="G761">
        <v>129293916</v>
      </c>
      <c r="H761">
        <v>420398</v>
      </c>
    </row>
    <row r="762" spans="1:8">
      <c r="A762" t="s">
        <v>5336</v>
      </c>
      <c r="B762" s="10">
        <v>45117</v>
      </c>
      <c r="C762" t="s">
        <v>4680</v>
      </c>
      <c r="D762">
        <v>3</v>
      </c>
      <c r="E762">
        <v>5</v>
      </c>
      <c r="F762">
        <v>5</v>
      </c>
      <c r="G762">
        <v>129310520</v>
      </c>
      <c r="H762">
        <v>420400</v>
      </c>
    </row>
    <row r="763" spans="1:8">
      <c r="A763" t="s">
        <v>4582</v>
      </c>
      <c r="B763" s="10">
        <v>45117</v>
      </c>
      <c r="C763" t="s">
        <v>4679</v>
      </c>
      <c r="D763">
        <v>1</v>
      </c>
      <c r="E763">
        <v>3</v>
      </c>
      <c r="F763">
        <v>1</v>
      </c>
      <c r="G763">
        <v>129698809</v>
      </c>
      <c r="H763">
        <v>420403</v>
      </c>
    </row>
    <row r="764" spans="1:8">
      <c r="A764" t="s">
        <v>5337</v>
      </c>
      <c r="B764" s="10">
        <v>45117</v>
      </c>
      <c r="C764" t="s">
        <v>4679</v>
      </c>
      <c r="D764">
        <v>1</v>
      </c>
      <c r="E764">
        <v>4</v>
      </c>
      <c r="F764">
        <v>2</v>
      </c>
      <c r="G764">
        <v>129698809</v>
      </c>
      <c r="H764">
        <v>420404</v>
      </c>
    </row>
    <row r="765" spans="1:8">
      <c r="A765" t="s">
        <v>4583</v>
      </c>
      <c r="B765" s="10">
        <v>45110</v>
      </c>
      <c r="C765" t="s">
        <v>4680</v>
      </c>
      <c r="D765">
        <v>1</v>
      </c>
      <c r="E765">
        <v>5</v>
      </c>
      <c r="F765">
        <v>5</v>
      </c>
      <c r="G765">
        <v>200707145</v>
      </c>
      <c r="H765">
        <v>419235</v>
      </c>
    </row>
    <row r="766" spans="1:8">
      <c r="A766" t="s">
        <v>4584</v>
      </c>
      <c r="B766" s="10">
        <v>45110</v>
      </c>
      <c r="C766" t="s">
        <v>4679</v>
      </c>
      <c r="D766">
        <v>5</v>
      </c>
      <c r="E766">
        <v>5</v>
      </c>
      <c r="F766">
        <v>4</v>
      </c>
      <c r="G766">
        <v>200802448</v>
      </c>
      <c r="H766">
        <v>419237</v>
      </c>
    </row>
    <row r="767" spans="1:8">
      <c r="A767" t="s">
        <v>4585</v>
      </c>
      <c r="B767" s="10">
        <v>45110</v>
      </c>
      <c r="C767" t="s">
        <v>4680</v>
      </c>
      <c r="D767">
        <v>4</v>
      </c>
      <c r="E767">
        <v>4</v>
      </c>
      <c r="F767">
        <v>4</v>
      </c>
      <c r="G767">
        <v>33000225</v>
      </c>
      <c r="H767">
        <v>419243</v>
      </c>
    </row>
    <row r="768" spans="1:8">
      <c r="A768" t="s">
        <v>4586</v>
      </c>
      <c r="B768" s="10">
        <v>45110</v>
      </c>
      <c r="C768" t="s">
        <v>4680</v>
      </c>
      <c r="D768">
        <v>4</v>
      </c>
      <c r="E768">
        <v>4</v>
      </c>
      <c r="F768">
        <v>4</v>
      </c>
      <c r="G768">
        <v>33000234</v>
      </c>
      <c r="H768">
        <v>419244</v>
      </c>
    </row>
    <row r="769" spans="1:8">
      <c r="A769" t="s">
        <v>4587</v>
      </c>
      <c r="B769" s="10">
        <v>45110</v>
      </c>
      <c r="C769" t="s">
        <v>4679</v>
      </c>
      <c r="D769">
        <v>1</v>
      </c>
      <c r="E769">
        <v>1</v>
      </c>
      <c r="F769">
        <v>1</v>
      </c>
      <c r="G769">
        <v>40000154</v>
      </c>
      <c r="H769">
        <v>419245</v>
      </c>
    </row>
    <row r="770" spans="1:8">
      <c r="A770" t="s">
        <v>4588</v>
      </c>
      <c r="B770" s="10">
        <v>45110</v>
      </c>
      <c r="C770" t="s">
        <v>4680</v>
      </c>
      <c r="D770">
        <v>1</v>
      </c>
      <c r="E770">
        <v>3</v>
      </c>
      <c r="F770">
        <v>5</v>
      </c>
      <c r="G770">
        <v>40000264</v>
      </c>
      <c r="H770">
        <v>419248</v>
      </c>
    </row>
    <row r="771" spans="1:8">
      <c r="A771" t="s">
        <v>5338</v>
      </c>
      <c r="B771" s="10">
        <v>45110</v>
      </c>
      <c r="C771" t="s">
        <v>4680</v>
      </c>
      <c r="D771">
        <v>3</v>
      </c>
      <c r="E771">
        <v>2</v>
      </c>
      <c r="F771">
        <v>5</v>
      </c>
      <c r="G771">
        <v>40000300</v>
      </c>
      <c r="H771">
        <v>419249</v>
      </c>
    </row>
    <row r="772" spans="1:8">
      <c r="A772" t="s">
        <v>5339</v>
      </c>
      <c r="B772" s="10">
        <v>45110</v>
      </c>
      <c r="C772" t="s">
        <v>4680</v>
      </c>
      <c r="D772">
        <v>3</v>
      </c>
      <c r="E772">
        <v>3</v>
      </c>
      <c r="F772">
        <v>4</v>
      </c>
      <c r="G772">
        <v>40000353</v>
      </c>
      <c r="H772">
        <v>419250</v>
      </c>
    </row>
    <row r="773" spans="1:8">
      <c r="A773" t="s">
        <v>4589</v>
      </c>
      <c r="B773" s="10">
        <v>45110</v>
      </c>
      <c r="C773" t="s">
        <v>4680</v>
      </c>
      <c r="D773">
        <v>5</v>
      </c>
      <c r="E773">
        <v>2</v>
      </c>
      <c r="F773">
        <v>5</v>
      </c>
      <c r="G773">
        <v>40000384</v>
      </c>
      <c r="H773">
        <v>419252</v>
      </c>
    </row>
    <row r="774" spans="1:8">
      <c r="A774" t="s">
        <v>4590</v>
      </c>
      <c r="B774" s="10">
        <v>45110</v>
      </c>
      <c r="C774" t="s">
        <v>4680</v>
      </c>
      <c r="D774">
        <v>2</v>
      </c>
      <c r="E774">
        <v>5</v>
      </c>
      <c r="F774">
        <v>2</v>
      </c>
      <c r="G774">
        <v>40000384</v>
      </c>
      <c r="H774">
        <v>419253</v>
      </c>
    </row>
    <row r="775" spans="1:8">
      <c r="A775" t="s">
        <v>5340</v>
      </c>
      <c r="B775" s="10">
        <v>45110</v>
      </c>
      <c r="C775" t="s">
        <v>4680</v>
      </c>
      <c r="D775">
        <v>1</v>
      </c>
      <c r="E775">
        <v>1</v>
      </c>
      <c r="F775">
        <v>1</v>
      </c>
      <c r="G775">
        <v>40000385</v>
      </c>
      <c r="H775">
        <v>419256</v>
      </c>
    </row>
    <row r="776" spans="1:8">
      <c r="A776" t="s">
        <v>4591</v>
      </c>
      <c r="B776" s="10">
        <v>45110</v>
      </c>
      <c r="C776" t="s">
        <v>4679</v>
      </c>
      <c r="D776">
        <v>2</v>
      </c>
      <c r="E776">
        <v>3</v>
      </c>
      <c r="F776">
        <v>3</v>
      </c>
      <c r="G776">
        <v>40000397</v>
      </c>
      <c r="H776">
        <v>419260</v>
      </c>
    </row>
    <row r="777" spans="1:8">
      <c r="A777" t="s">
        <v>5341</v>
      </c>
      <c r="B777" s="10">
        <v>45110</v>
      </c>
      <c r="C777" t="s">
        <v>4679</v>
      </c>
      <c r="D777">
        <v>1</v>
      </c>
      <c r="E777">
        <v>4</v>
      </c>
      <c r="F777">
        <v>1</v>
      </c>
      <c r="G777">
        <v>40000397</v>
      </c>
      <c r="H777">
        <v>419262</v>
      </c>
    </row>
    <row r="778" spans="1:8">
      <c r="A778" t="s">
        <v>4592</v>
      </c>
      <c r="B778" s="10">
        <v>45110</v>
      </c>
      <c r="C778" t="s">
        <v>4679</v>
      </c>
      <c r="D778">
        <v>1</v>
      </c>
      <c r="E778">
        <v>3</v>
      </c>
      <c r="F778">
        <v>3</v>
      </c>
      <c r="G778">
        <v>40000401</v>
      </c>
      <c r="H778">
        <v>419267</v>
      </c>
    </row>
    <row r="779" spans="1:8">
      <c r="A779" t="s">
        <v>4593</v>
      </c>
      <c r="B779" s="10">
        <v>45110</v>
      </c>
      <c r="C779" t="s">
        <v>4684</v>
      </c>
      <c r="D779">
        <v>5</v>
      </c>
      <c r="E779">
        <v>4</v>
      </c>
      <c r="F779">
        <v>5</v>
      </c>
      <c r="G779">
        <v>50000119</v>
      </c>
      <c r="H779">
        <v>419268</v>
      </c>
    </row>
    <row r="780" spans="1:8">
      <c r="A780" t="s">
        <v>4594</v>
      </c>
      <c r="B780" s="10">
        <v>45110</v>
      </c>
      <c r="C780" t="s">
        <v>4680</v>
      </c>
      <c r="D780">
        <v>2</v>
      </c>
      <c r="E780">
        <v>3</v>
      </c>
      <c r="F780">
        <v>2</v>
      </c>
      <c r="G780">
        <v>61000092</v>
      </c>
      <c r="H780">
        <v>419269</v>
      </c>
    </row>
    <row r="781" spans="1:8">
      <c r="A781" t="s">
        <v>5342</v>
      </c>
      <c r="B781" s="10">
        <v>45110</v>
      </c>
      <c r="C781" t="s">
        <v>4680</v>
      </c>
      <c r="D781">
        <v>1</v>
      </c>
      <c r="E781">
        <v>1</v>
      </c>
      <c r="F781">
        <v>1</v>
      </c>
      <c r="G781">
        <v>61000092</v>
      </c>
      <c r="H781">
        <v>419270</v>
      </c>
    </row>
    <row r="782" spans="1:8">
      <c r="A782" t="s">
        <v>4595</v>
      </c>
      <c r="B782" s="10">
        <v>45110</v>
      </c>
      <c r="C782" t="s">
        <v>4680</v>
      </c>
      <c r="D782">
        <v>3</v>
      </c>
      <c r="E782">
        <v>3</v>
      </c>
      <c r="F782">
        <v>3</v>
      </c>
      <c r="G782">
        <v>71000349</v>
      </c>
      <c r="H782">
        <v>419274</v>
      </c>
    </row>
    <row r="783" spans="1:8">
      <c r="A783" t="s">
        <v>4596</v>
      </c>
      <c r="B783" s="10">
        <v>45110</v>
      </c>
      <c r="C783" t="s">
        <v>4680</v>
      </c>
      <c r="D783">
        <v>1</v>
      </c>
      <c r="E783">
        <v>1</v>
      </c>
      <c r="F783">
        <v>1</v>
      </c>
      <c r="G783">
        <v>71000349</v>
      </c>
      <c r="H783">
        <v>419275</v>
      </c>
    </row>
    <row r="784" spans="1:8">
      <c r="A784" t="s">
        <v>4597</v>
      </c>
      <c r="B784" s="10">
        <v>45110</v>
      </c>
      <c r="C784" t="s">
        <v>4679</v>
      </c>
      <c r="D784">
        <v>5</v>
      </c>
      <c r="E784">
        <v>5</v>
      </c>
      <c r="F784">
        <v>4</v>
      </c>
      <c r="G784">
        <v>72000033</v>
      </c>
      <c r="H784">
        <v>419276</v>
      </c>
    </row>
    <row r="785" spans="1:8">
      <c r="A785" t="s">
        <v>4598</v>
      </c>
      <c r="B785" s="10">
        <v>45110</v>
      </c>
      <c r="C785" t="s">
        <v>4681</v>
      </c>
      <c r="D785">
        <v>4</v>
      </c>
      <c r="E785">
        <v>5</v>
      </c>
      <c r="F785">
        <v>5</v>
      </c>
      <c r="G785">
        <v>72000058</v>
      </c>
      <c r="H785">
        <v>419278</v>
      </c>
    </row>
    <row r="786" spans="1:8">
      <c r="A786" t="s">
        <v>4599</v>
      </c>
      <c r="B786" s="10">
        <v>45110</v>
      </c>
      <c r="C786" t="s">
        <v>4679</v>
      </c>
      <c r="D786">
        <v>1</v>
      </c>
      <c r="E786">
        <v>4</v>
      </c>
      <c r="F786">
        <v>2</v>
      </c>
      <c r="G786">
        <v>72000155</v>
      </c>
      <c r="H786">
        <v>419284</v>
      </c>
    </row>
    <row r="787" spans="1:8">
      <c r="A787" t="s">
        <v>4600</v>
      </c>
      <c r="B787" s="10">
        <v>45112</v>
      </c>
      <c r="C787" t="s">
        <v>4679</v>
      </c>
      <c r="D787">
        <v>5</v>
      </c>
      <c r="E787">
        <v>4</v>
      </c>
      <c r="F787">
        <v>5</v>
      </c>
      <c r="G787">
        <v>11503</v>
      </c>
      <c r="H787">
        <v>419552</v>
      </c>
    </row>
    <row r="788" spans="1:8">
      <c r="A788" t="s">
        <v>4601</v>
      </c>
      <c r="B788" s="10">
        <v>45112</v>
      </c>
      <c r="C788" t="s">
        <v>4679</v>
      </c>
      <c r="D788">
        <v>4</v>
      </c>
      <c r="E788">
        <v>4</v>
      </c>
      <c r="F788">
        <v>3</v>
      </c>
      <c r="G788">
        <v>11503</v>
      </c>
      <c r="H788">
        <v>419553</v>
      </c>
    </row>
    <row r="789" spans="1:8">
      <c r="A789" t="s">
        <v>4602</v>
      </c>
      <c r="B789" s="10">
        <v>45112</v>
      </c>
      <c r="C789" t="s">
        <v>4679</v>
      </c>
      <c r="D789">
        <v>1</v>
      </c>
      <c r="E789">
        <v>4</v>
      </c>
      <c r="F789">
        <v>5</v>
      </c>
      <c r="G789">
        <v>11503</v>
      </c>
      <c r="H789">
        <v>419554</v>
      </c>
    </row>
    <row r="790" spans="1:8">
      <c r="A790" t="s">
        <v>4603</v>
      </c>
      <c r="B790" s="10">
        <v>45112</v>
      </c>
      <c r="C790" t="s">
        <v>4679</v>
      </c>
      <c r="D790">
        <v>1</v>
      </c>
      <c r="E790">
        <v>4</v>
      </c>
      <c r="F790">
        <v>4</v>
      </c>
      <c r="G790">
        <v>11503</v>
      </c>
      <c r="H790">
        <v>419555</v>
      </c>
    </row>
    <row r="791" spans="1:8">
      <c r="A791" t="s">
        <v>4604</v>
      </c>
      <c r="B791" s="10">
        <v>45111</v>
      </c>
      <c r="C791" t="s">
        <v>4679</v>
      </c>
      <c r="D791">
        <v>3</v>
      </c>
      <c r="E791">
        <v>4</v>
      </c>
      <c r="F791">
        <v>5</v>
      </c>
      <c r="G791">
        <v>11515</v>
      </c>
      <c r="H791">
        <v>419286</v>
      </c>
    </row>
    <row r="792" spans="1:8">
      <c r="A792" t="s">
        <v>4605</v>
      </c>
      <c r="B792" s="10">
        <v>45111</v>
      </c>
      <c r="C792" t="s">
        <v>4679</v>
      </c>
      <c r="D792">
        <v>4</v>
      </c>
      <c r="E792">
        <v>5</v>
      </c>
      <c r="F792">
        <v>4</v>
      </c>
      <c r="G792">
        <v>11583</v>
      </c>
      <c r="H792">
        <v>419290</v>
      </c>
    </row>
    <row r="793" spans="1:8">
      <c r="A793" t="s">
        <v>4606</v>
      </c>
      <c r="B793" s="10">
        <v>45111</v>
      </c>
      <c r="C793" t="s">
        <v>4679</v>
      </c>
      <c r="D793">
        <v>3</v>
      </c>
      <c r="E793">
        <v>3</v>
      </c>
      <c r="F793">
        <v>5</v>
      </c>
      <c r="G793">
        <v>104050760</v>
      </c>
      <c r="H793">
        <v>419292</v>
      </c>
    </row>
    <row r="794" spans="1:8">
      <c r="A794" t="s">
        <v>4607</v>
      </c>
      <c r="B794" s="10">
        <v>45111</v>
      </c>
      <c r="C794" t="s">
        <v>4686</v>
      </c>
      <c r="D794">
        <v>1</v>
      </c>
      <c r="E794">
        <v>4</v>
      </c>
      <c r="F794">
        <v>4</v>
      </c>
      <c r="G794">
        <v>113379051</v>
      </c>
      <c r="H794">
        <v>419294</v>
      </c>
    </row>
    <row r="795" spans="1:8">
      <c r="A795" t="s">
        <v>4608</v>
      </c>
      <c r="B795" s="10">
        <v>45111</v>
      </c>
      <c r="C795" t="s">
        <v>4679</v>
      </c>
      <c r="D795">
        <v>5</v>
      </c>
      <c r="E795">
        <v>5</v>
      </c>
      <c r="F795">
        <v>4</v>
      </c>
      <c r="G795">
        <v>113460554</v>
      </c>
      <c r="H795">
        <v>419295</v>
      </c>
    </row>
    <row r="796" spans="1:8">
      <c r="A796" t="s">
        <v>4609</v>
      </c>
      <c r="B796" s="10">
        <v>45111</v>
      </c>
      <c r="C796" t="s">
        <v>4679</v>
      </c>
      <c r="D796">
        <v>5</v>
      </c>
      <c r="E796">
        <v>4</v>
      </c>
      <c r="F796">
        <v>5</v>
      </c>
      <c r="G796">
        <v>113508774</v>
      </c>
      <c r="H796">
        <v>419297</v>
      </c>
    </row>
    <row r="797" spans="1:8">
      <c r="A797" t="s">
        <v>4610</v>
      </c>
      <c r="B797" s="10">
        <v>45111</v>
      </c>
      <c r="C797" t="s">
        <v>4681</v>
      </c>
      <c r="D797">
        <v>1</v>
      </c>
      <c r="E797">
        <v>1</v>
      </c>
      <c r="F797">
        <v>2</v>
      </c>
      <c r="G797">
        <v>118388040</v>
      </c>
      <c r="H797">
        <v>419300</v>
      </c>
    </row>
    <row r="798" spans="1:8">
      <c r="A798" t="s">
        <v>4611</v>
      </c>
      <c r="B798" s="10">
        <v>45111</v>
      </c>
      <c r="C798" t="s">
        <v>4679</v>
      </c>
      <c r="D798">
        <v>4</v>
      </c>
      <c r="E798">
        <v>5</v>
      </c>
      <c r="F798">
        <v>5</v>
      </c>
      <c r="G798">
        <v>122470909</v>
      </c>
      <c r="H798">
        <v>419301</v>
      </c>
    </row>
    <row r="799" spans="1:8">
      <c r="A799" t="s">
        <v>5343</v>
      </c>
      <c r="B799" s="10">
        <v>45111</v>
      </c>
      <c r="C799" t="s">
        <v>4679</v>
      </c>
      <c r="D799">
        <v>5</v>
      </c>
      <c r="E799">
        <v>4</v>
      </c>
      <c r="F799">
        <v>4</v>
      </c>
      <c r="G799">
        <v>122470909</v>
      </c>
      <c r="H799">
        <v>419302</v>
      </c>
    </row>
    <row r="800" spans="1:8">
      <c r="A800" t="s">
        <v>4612</v>
      </c>
      <c r="B800" s="10">
        <v>45111</v>
      </c>
      <c r="C800" t="s">
        <v>4679</v>
      </c>
      <c r="D800">
        <v>2</v>
      </c>
      <c r="E800">
        <v>3</v>
      </c>
      <c r="F800">
        <v>3</v>
      </c>
      <c r="G800">
        <v>131104622</v>
      </c>
      <c r="H800">
        <v>419306</v>
      </c>
    </row>
    <row r="801" spans="1:8">
      <c r="A801" t="s">
        <v>4613</v>
      </c>
      <c r="B801" s="10">
        <v>45111</v>
      </c>
      <c r="C801" t="s">
        <v>4679</v>
      </c>
      <c r="D801">
        <v>1</v>
      </c>
      <c r="E801">
        <v>1</v>
      </c>
      <c r="F801">
        <v>1</v>
      </c>
      <c r="G801">
        <v>131104622</v>
      </c>
      <c r="H801">
        <v>419307</v>
      </c>
    </row>
    <row r="802" spans="1:8">
      <c r="A802" t="s">
        <v>4614</v>
      </c>
      <c r="B802" s="10">
        <v>45111</v>
      </c>
      <c r="C802" t="s">
        <v>4679</v>
      </c>
      <c r="D802">
        <v>4</v>
      </c>
      <c r="E802">
        <v>3</v>
      </c>
      <c r="F802">
        <v>4</v>
      </c>
      <c r="G802">
        <v>131106049</v>
      </c>
      <c r="H802">
        <v>419308</v>
      </c>
    </row>
    <row r="803" spans="1:8">
      <c r="A803" t="s">
        <v>4615</v>
      </c>
      <c r="B803" s="10">
        <v>45111</v>
      </c>
      <c r="C803" t="s">
        <v>4686</v>
      </c>
      <c r="D803">
        <v>1</v>
      </c>
      <c r="E803">
        <v>1</v>
      </c>
      <c r="F803">
        <v>1</v>
      </c>
      <c r="G803">
        <v>131607939</v>
      </c>
      <c r="H803">
        <v>419309</v>
      </c>
    </row>
    <row r="804" spans="1:8">
      <c r="A804" t="s">
        <v>5665</v>
      </c>
      <c r="B804" s="10">
        <v>45111</v>
      </c>
      <c r="C804" t="s">
        <v>4680</v>
      </c>
      <c r="D804">
        <v>1</v>
      </c>
      <c r="E804">
        <v>4</v>
      </c>
      <c r="F804">
        <v>3</v>
      </c>
      <c r="G804">
        <v>136293685</v>
      </c>
      <c r="H804">
        <v>419312</v>
      </c>
    </row>
    <row r="805" spans="1:8">
      <c r="A805" t="s">
        <v>4616</v>
      </c>
      <c r="B805" s="10">
        <v>45111</v>
      </c>
      <c r="C805" t="s">
        <v>4680</v>
      </c>
      <c r="D805">
        <v>2</v>
      </c>
      <c r="E805">
        <v>3</v>
      </c>
      <c r="F805">
        <v>4</v>
      </c>
      <c r="G805">
        <v>136293685</v>
      </c>
      <c r="H805">
        <v>419313</v>
      </c>
    </row>
    <row r="806" spans="1:8">
      <c r="A806" t="s">
        <v>5666</v>
      </c>
      <c r="B806" s="10">
        <v>45111</v>
      </c>
      <c r="C806" t="s">
        <v>4680</v>
      </c>
      <c r="D806">
        <v>3</v>
      </c>
      <c r="E806">
        <v>3</v>
      </c>
      <c r="F806">
        <v>3</v>
      </c>
      <c r="G806">
        <v>136293685</v>
      </c>
      <c r="H806">
        <v>419314</v>
      </c>
    </row>
    <row r="807" spans="1:8">
      <c r="A807" t="s">
        <v>4617</v>
      </c>
      <c r="B807" s="10">
        <v>45111</v>
      </c>
      <c r="C807" t="s">
        <v>4687</v>
      </c>
      <c r="D807">
        <v>5</v>
      </c>
      <c r="E807">
        <v>4</v>
      </c>
      <c r="F807">
        <v>5</v>
      </c>
      <c r="G807">
        <v>136680089</v>
      </c>
      <c r="H807">
        <v>419315</v>
      </c>
    </row>
    <row r="808" spans="1:8">
      <c r="A808" t="s">
        <v>5344</v>
      </c>
      <c r="B808" s="10">
        <v>45111</v>
      </c>
      <c r="C808" t="s">
        <v>4681</v>
      </c>
      <c r="D808">
        <v>1</v>
      </c>
      <c r="E808">
        <v>3</v>
      </c>
      <c r="F808">
        <v>4</v>
      </c>
      <c r="G808">
        <v>20000754</v>
      </c>
      <c r="H808">
        <v>419324</v>
      </c>
    </row>
    <row r="809" spans="1:8">
      <c r="A809" t="s">
        <v>4618</v>
      </c>
      <c r="B809" s="10">
        <v>45111</v>
      </c>
      <c r="C809" t="s">
        <v>4681</v>
      </c>
      <c r="D809">
        <v>5</v>
      </c>
      <c r="E809">
        <v>4</v>
      </c>
      <c r="F809">
        <v>5</v>
      </c>
      <c r="G809">
        <v>20000760</v>
      </c>
      <c r="H809">
        <v>419325</v>
      </c>
    </row>
    <row r="810" spans="1:8">
      <c r="A810" t="s">
        <v>4619</v>
      </c>
      <c r="B810" s="10">
        <v>45111</v>
      </c>
      <c r="C810" t="s">
        <v>4682</v>
      </c>
      <c r="D810">
        <v>1</v>
      </c>
      <c r="E810">
        <v>1</v>
      </c>
      <c r="F810">
        <v>1</v>
      </c>
      <c r="G810">
        <v>200268175</v>
      </c>
      <c r="H810">
        <v>419326</v>
      </c>
    </row>
    <row r="811" spans="1:8">
      <c r="A811" t="s">
        <v>5345</v>
      </c>
      <c r="B811" s="10">
        <v>45111</v>
      </c>
      <c r="C811" t="s">
        <v>4682</v>
      </c>
      <c r="D811">
        <v>1</v>
      </c>
      <c r="E811">
        <v>1</v>
      </c>
      <c r="F811">
        <v>3</v>
      </c>
      <c r="G811">
        <v>200541490</v>
      </c>
      <c r="H811">
        <v>419333</v>
      </c>
    </row>
    <row r="812" spans="1:8">
      <c r="A812" t="s">
        <v>4620</v>
      </c>
      <c r="B812" s="10">
        <v>45111</v>
      </c>
      <c r="C812" t="s">
        <v>4679</v>
      </c>
      <c r="D812">
        <v>1</v>
      </c>
      <c r="E812">
        <v>1</v>
      </c>
      <c r="F812">
        <v>1</v>
      </c>
      <c r="G812">
        <v>200884070</v>
      </c>
      <c r="H812">
        <v>419337</v>
      </c>
    </row>
    <row r="813" spans="1:8">
      <c r="A813" t="s">
        <v>4621</v>
      </c>
      <c r="B813" s="10">
        <v>45111</v>
      </c>
      <c r="C813" t="s">
        <v>4679</v>
      </c>
      <c r="D813">
        <v>2</v>
      </c>
      <c r="E813">
        <v>4</v>
      </c>
      <c r="F813">
        <v>3</v>
      </c>
      <c r="G813">
        <v>200884070</v>
      </c>
      <c r="H813">
        <v>419339</v>
      </c>
    </row>
    <row r="814" spans="1:8">
      <c r="A814" t="s">
        <v>5346</v>
      </c>
      <c r="B814" s="10">
        <v>45111</v>
      </c>
      <c r="C814" t="s">
        <v>4679</v>
      </c>
      <c r="D814">
        <v>1</v>
      </c>
      <c r="E814">
        <v>1</v>
      </c>
      <c r="F814">
        <v>1</v>
      </c>
      <c r="G814">
        <v>200884070</v>
      </c>
      <c r="H814">
        <v>419340</v>
      </c>
    </row>
    <row r="815" spans="1:8">
      <c r="A815" t="s">
        <v>5347</v>
      </c>
      <c r="B815" s="10">
        <v>45111</v>
      </c>
      <c r="C815" t="s">
        <v>4679</v>
      </c>
      <c r="D815">
        <v>1</v>
      </c>
      <c r="E815">
        <v>1</v>
      </c>
      <c r="F815">
        <v>1</v>
      </c>
      <c r="G815">
        <v>40000154</v>
      </c>
      <c r="H815">
        <v>419341</v>
      </c>
    </row>
    <row r="816" spans="1:8">
      <c r="A816" t="s">
        <v>5348</v>
      </c>
      <c r="B816" s="10">
        <v>45111</v>
      </c>
      <c r="C816" t="s">
        <v>4679</v>
      </c>
      <c r="D816">
        <v>5</v>
      </c>
      <c r="E816">
        <v>5</v>
      </c>
      <c r="F816">
        <v>4</v>
      </c>
      <c r="G816">
        <v>40000158</v>
      </c>
      <c r="H816">
        <v>419343</v>
      </c>
    </row>
    <row r="817" spans="1:8">
      <c r="A817" t="s">
        <v>4622</v>
      </c>
      <c r="B817" s="10">
        <v>45111</v>
      </c>
      <c r="C817" t="s">
        <v>4679</v>
      </c>
      <c r="D817">
        <v>5</v>
      </c>
      <c r="E817">
        <v>1</v>
      </c>
      <c r="F817">
        <v>3</v>
      </c>
      <c r="G817">
        <v>40000210</v>
      </c>
      <c r="H817">
        <v>419344</v>
      </c>
    </row>
    <row r="818" spans="1:8">
      <c r="A818" t="s">
        <v>4623</v>
      </c>
      <c r="B818" s="10">
        <v>45111</v>
      </c>
      <c r="C818" t="s">
        <v>4679</v>
      </c>
      <c r="D818">
        <v>1</v>
      </c>
      <c r="E818">
        <v>2</v>
      </c>
      <c r="F818">
        <v>1</v>
      </c>
      <c r="G818">
        <v>40000210</v>
      </c>
      <c r="H818">
        <v>419345</v>
      </c>
    </row>
    <row r="819" spans="1:8">
      <c r="A819" t="s">
        <v>4624</v>
      </c>
      <c r="B819" s="10">
        <v>45111</v>
      </c>
      <c r="C819" t="s">
        <v>4680</v>
      </c>
      <c r="D819">
        <v>1</v>
      </c>
      <c r="E819">
        <v>3</v>
      </c>
      <c r="F819">
        <v>1</v>
      </c>
      <c r="G819">
        <v>40000349</v>
      </c>
      <c r="H819">
        <v>419346</v>
      </c>
    </row>
    <row r="820" spans="1:8">
      <c r="A820" t="s">
        <v>4625</v>
      </c>
      <c r="B820" s="10">
        <v>45111</v>
      </c>
      <c r="C820" t="s">
        <v>4680</v>
      </c>
      <c r="D820">
        <v>1</v>
      </c>
      <c r="E820">
        <v>1</v>
      </c>
      <c r="F820">
        <v>2</v>
      </c>
      <c r="G820">
        <v>40000349</v>
      </c>
      <c r="H820">
        <v>419347</v>
      </c>
    </row>
    <row r="821" spans="1:8">
      <c r="A821" t="s">
        <v>5349</v>
      </c>
      <c r="B821" s="10">
        <v>45111</v>
      </c>
      <c r="C821" t="s">
        <v>4680</v>
      </c>
      <c r="D821">
        <v>1</v>
      </c>
      <c r="E821">
        <v>1</v>
      </c>
      <c r="F821">
        <v>1</v>
      </c>
      <c r="G821">
        <v>40000352</v>
      </c>
      <c r="H821">
        <v>419349</v>
      </c>
    </row>
    <row r="822" spans="1:8">
      <c r="A822" t="s">
        <v>4626</v>
      </c>
      <c r="B822" s="10">
        <v>45111</v>
      </c>
      <c r="C822" t="s">
        <v>4680</v>
      </c>
      <c r="D822">
        <v>5</v>
      </c>
      <c r="E822">
        <v>3</v>
      </c>
      <c r="F822">
        <v>5</v>
      </c>
      <c r="G822">
        <v>40000356</v>
      </c>
      <c r="H822">
        <v>419350</v>
      </c>
    </row>
    <row r="823" spans="1:8">
      <c r="A823" t="s">
        <v>5350</v>
      </c>
      <c r="B823" s="10">
        <v>45111</v>
      </c>
      <c r="C823" t="s">
        <v>4679</v>
      </c>
      <c r="D823">
        <v>5</v>
      </c>
      <c r="E823">
        <v>4</v>
      </c>
      <c r="F823">
        <v>4</v>
      </c>
      <c r="G823">
        <v>71000273</v>
      </c>
      <c r="H823">
        <v>419356</v>
      </c>
    </row>
    <row r="824" spans="1:8">
      <c r="A824" t="s">
        <v>4627</v>
      </c>
      <c r="B824" s="10">
        <v>45111</v>
      </c>
      <c r="C824" t="s">
        <v>4679</v>
      </c>
      <c r="D824">
        <v>4</v>
      </c>
      <c r="E824">
        <v>5</v>
      </c>
      <c r="F824">
        <v>5</v>
      </c>
      <c r="G824">
        <v>72000033</v>
      </c>
      <c r="H824">
        <v>419360</v>
      </c>
    </row>
    <row r="825" spans="1:8">
      <c r="A825" t="s">
        <v>4628</v>
      </c>
      <c r="B825" s="10">
        <v>45111</v>
      </c>
      <c r="C825" t="s">
        <v>4679</v>
      </c>
      <c r="D825">
        <v>4</v>
      </c>
      <c r="E825">
        <v>3</v>
      </c>
      <c r="F825">
        <v>3</v>
      </c>
      <c r="G825">
        <v>72000094</v>
      </c>
      <c r="H825">
        <v>419368</v>
      </c>
    </row>
    <row r="826" spans="1:8">
      <c r="A826" t="s">
        <v>4629</v>
      </c>
      <c r="B826" s="10">
        <v>45111</v>
      </c>
      <c r="C826" t="s">
        <v>4681</v>
      </c>
      <c r="D826">
        <v>5</v>
      </c>
      <c r="E826">
        <v>1</v>
      </c>
      <c r="F826">
        <v>5</v>
      </c>
      <c r="G826">
        <v>72000108</v>
      </c>
      <c r="H826">
        <v>419369</v>
      </c>
    </row>
    <row r="827" spans="1:8">
      <c r="A827" t="s">
        <v>4630</v>
      </c>
      <c r="B827" s="10">
        <v>45111</v>
      </c>
      <c r="C827" t="s">
        <v>4679</v>
      </c>
      <c r="D827">
        <v>3</v>
      </c>
      <c r="E827">
        <v>3</v>
      </c>
      <c r="F827">
        <v>5</v>
      </c>
      <c r="G827">
        <v>11717</v>
      </c>
      <c r="H827">
        <v>419374</v>
      </c>
    </row>
    <row r="828" spans="1:8">
      <c r="A828" t="s">
        <v>4631</v>
      </c>
      <c r="B828" s="10">
        <v>45111</v>
      </c>
      <c r="C828" t="s">
        <v>4679</v>
      </c>
      <c r="D828">
        <v>4</v>
      </c>
      <c r="E828">
        <v>5</v>
      </c>
      <c r="F828">
        <v>5</v>
      </c>
      <c r="G828">
        <v>11721</v>
      </c>
      <c r="H828">
        <v>419376</v>
      </c>
    </row>
    <row r="829" spans="1:8">
      <c r="A829" t="s">
        <v>4632</v>
      </c>
      <c r="B829" s="10">
        <v>45111</v>
      </c>
      <c r="C829" t="s">
        <v>4679</v>
      </c>
      <c r="D829">
        <v>1</v>
      </c>
      <c r="E829">
        <v>3</v>
      </c>
      <c r="F829">
        <v>5</v>
      </c>
      <c r="G829">
        <v>11732</v>
      </c>
      <c r="H829">
        <v>419377</v>
      </c>
    </row>
    <row r="830" spans="1:8">
      <c r="A830" t="s">
        <v>4633</v>
      </c>
      <c r="B830" s="10">
        <v>45111</v>
      </c>
      <c r="C830" t="s">
        <v>4679</v>
      </c>
      <c r="D830">
        <v>1</v>
      </c>
      <c r="E830">
        <v>3</v>
      </c>
      <c r="F830">
        <v>4</v>
      </c>
      <c r="G830">
        <v>20000650</v>
      </c>
      <c r="H830">
        <v>419446</v>
      </c>
    </row>
    <row r="831" spans="1:8">
      <c r="A831" t="s">
        <v>4634</v>
      </c>
      <c r="B831" s="10">
        <v>45108</v>
      </c>
      <c r="C831" t="s">
        <v>4679</v>
      </c>
      <c r="D831">
        <v>4</v>
      </c>
      <c r="E831">
        <v>5</v>
      </c>
      <c r="F831">
        <v>5</v>
      </c>
      <c r="G831">
        <v>200884523</v>
      </c>
      <c r="H831">
        <v>418782</v>
      </c>
    </row>
    <row r="832" spans="1:8">
      <c r="A832" t="s">
        <v>4635</v>
      </c>
      <c r="B832" s="10">
        <v>45108</v>
      </c>
      <c r="C832" t="s">
        <v>4680</v>
      </c>
      <c r="D832">
        <v>1</v>
      </c>
      <c r="E832">
        <v>5</v>
      </c>
      <c r="F832">
        <v>1</v>
      </c>
      <c r="G832">
        <v>33000156</v>
      </c>
      <c r="H832">
        <v>418783</v>
      </c>
    </row>
    <row r="833" spans="1:8">
      <c r="A833" t="s">
        <v>4636</v>
      </c>
      <c r="B833" s="10">
        <v>45108</v>
      </c>
      <c r="C833" t="s">
        <v>4679</v>
      </c>
      <c r="D833">
        <v>1</v>
      </c>
      <c r="E833">
        <v>3</v>
      </c>
      <c r="F833">
        <v>5</v>
      </c>
      <c r="G833">
        <v>33000157</v>
      </c>
      <c r="H833">
        <v>418785</v>
      </c>
    </row>
    <row r="834" spans="1:8">
      <c r="A834" t="s">
        <v>4637</v>
      </c>
      <c r="B834" s="10">
        <v>45108</v>
      </c>
      <c r="C834" t="s">
        <v>4679</v>
      </c>
      <c r="D834">
        <v>2</v>
      </c>
      <c r="E834">
        <v>4</v>
      </c>
      <c r="F834">
        <v>4</v>
      </c>
      <c r="G834">
        <v>33000161</v>
      </c>
      <c r="H834">
        <v>418786</v>
      </c>
    </row>
    <row r="835" spans="1:8">
      <c r="A835" t="s">
        <v>4638</v>
      </c>
      <c r="B835" s="10">
        <v>45108</v>
      </c>
      <c r="C835" t="s">
        <v>4680</v>
      </c>
      <c r="D835">
        <v>1</v>
      </c>
      <c r="E835">
        <v>5</v>
      </c>
      <c r="F835">
        <v>2</v>
      </c>
      <c r="G835">
        <v>33000234</v>
      </c>
      <c r="H835">
        <v>418787</v>
      </c>
    </row>
    <row r="836" spans="1:8">
      <c r="A836" t="s">
        <v>4639</v>
      </c>
      <c r="B836" s="10">
        <v>45108</v>
      </c>
      <c r="C836" t="s">
        <v>4679</v>
      </c>
      <c r="D836">
        <v>5</v>
      </c>
      <c r="E836">
        <v>4</v>
      </c>
      <c r="F836">
        <v>5</v>
      </c>
      <c r="G836">
        <v>40000251</v>
      </c>
      <c r="H836">
        <v>418792</v>
      </c>
    </row>
    <row r="837" spans="1:8">
      <c r="A837" t="s">
        <v>4640</v>
      </c>
      <c r="B837" s="10">
        <v>45108</v>
      </c>
      <c r="C837" t="s">
        <v>4680</v>
      </c>
      <c r="D837">
        <v>1</v>
      </c>
      <c r="E837">
        <v>1</v>
      </c>
      <c r="F837">
        <v>5</v>
      </c>
      <c r="G837">
        <v>40000264</v>
      </c>
      <c r="H837">
        <v>418793</v>
      </c>
    </row>
    <row r="838" spans="1:8">
      <c r="A838" t="s">
        <v>4641</v>
      </c>
      <c r="B838" s="10">
        <v>45108</v>
      </c>
      <c r="C838" t="s">
        <v>4680</v>
      </c>
      <c r="D838">
        <v>4</v>
      </c>
      <c r="E838">
        <v>3</v>
      </c>
      <c r="F838">
        <v>3</v>
      </c>
      <c r="G838">
        <v>40000264</v>
      </c>
      <c r="H838">
        <v>418795</v>
      </c>
    </row>
    <row r="839" spans="1:8">
      <c r="A839" t="s">
        <v>4642</v>
      </c>
      <c r="B839" s="10">
        <v>45108</v>
      </c>
      <c r="C839" t="s">
        <v>4680</v>
      </c>
      <c r="D839">
        <v>1</v>
      </c>
      <c r="E839">
        <v>1</v>
      </c>
      <c r="F839">
        <v>1</v>
      </c>
      <c r="G839">
        <v>40000352</v>
      </c>
      <c r="H839">
        <v>418797</v>
      </c>
    </row>
    <row r="840" spans="1:8">
      <c r="A840" t="s">
        <v>5351</v>
      </c>
      <c r="B840" s="10">
        <v>45108</v>
      </c>
      <c r="C840" t="s">
        <v>4680</v>
      </c>
      <c r="D840">
        <v>1</v>
      </c>
      <c r="E840">
        <v>1</v>
      </c>
      <c r="F840">
        <v>1</v>
      </c>
      <c r="G840">
        <v>40000383</v>
      </c>
      <c r="H840">
        <v>418801</v>
      </c>
    </row>
    <row r="841" spans="1:8">
      <c r="A841" t="s">
        <v>4643</v>
      </c>
      <c r="B841" s="10">
        <v>45108</v>
      </c>
      <c r="C841" t="s">
        <v>4679</v>
      </c>
      <c r="D841">
        <v>1</v>
      </c>
      <c r="E841">
        <v>2</v>
      </c>
      <c r="F841">
        <v>1</v>
      </c>
      <c r="G841">
        <v>40000399</v>
      </c>
      <c r="H841">
        <v>418808</v>
      </c>
    </row>
    <row r="842" spans="1:8">
      <c r="A842" t="s">
        <v>5352</v>
      </c>
      <c r="B842" s="10">
        <v>45108</v>
      </c>
      <c r="C842" t="s">
        <v>4681</v>
      </c>
      <c r="D842">
        <v>4</v>
      </c>
      <c r="E842">
        <v>2</v>
      </c>
      <c r="F842">
        <v>5</v>
      </c>
      <c r="G842">
        <v>61000060</v>
      </c>
      <c r="H842">
        <v>418811</v>
      </c>
    </row>
    <row r="843" spans="1:8">
      <c r="A843" t="s">
        <v>4644</v>
      </c>
      <c r="B843" s="10">
        <v>45108</v>
      </c>
      <c r="C843" t="s">
        <v>4680</v>
      </c>
      <c r="D843">
        <v>3</v>
      </c>
      <c r="E843">
        <v>4</v>
      </c>
      <c r="F843">
        <v>3</v>
      </c>
      <c r="G843">
        <v>61000092</v>
      </c>
      <c r="H843">
        <v>418813</v>
      </c>
    </row>
    <row r="844" spans="1:8">
      <c r="A844" t="s">
        <v>4645</v>
      </c>
      <c r="B844" s="10">
        <v>45108</v>
      </c>
      <c r="C844" t="s">
        <v>4679</v>
      </c>
      <c r="D844">
        <v>3</v>
      </c>
      <c r="E844">
        <v>3</v>
      </c>
      <c r="F844">
        <v>5</v>
      </c>
      <c r="G844">
        <v>61000108</v>
      </c>
      <c r="H844">
        <v>418816</v>
      </c>
    </row>
    <row r="845" spans="1:8">
      <c r="A845" t="s">
        <v>5353</v>
      </c>
      <c r="B845" s="10">
        <v>45108</v>
      </c>
      <c r="C845" t="s">
        <v>4680</v>
      </c>
      <c r="D845">
        <v>1</v>
      </c>
      <c r="E845">
        <v>2</v>
      </c>
      <c r="F845">
        <v>4</v>
      </c>
      <c r="G845">
        <v>71000349</v>
      </c>
      <c r="H845">
        <v>418819</v>
      </c>
    </row>
    <row r="846" spans="1:8">
      <c r="A846" t="s">
        <v>5354</v>
      </c>
      <c r="B846" s="10">
        <v>45108</v>
      </c>
      <c r="C846" t="s">
        <v>4680</v>
      </c>
      <c r="D846">
        <v>1</v>
      </c>
      <c r="E846">
        <v>3</v>
      </c>
      <c r="F846">
        <v>3</v>
      </c>
      <c r="G846">
        <v>71000349</v>
      </c>
      <c r="H846">
        <v>418820</v>
      </c>
    </row>
    <row r="847" spans="1:8">
      <c r="A847" t="s">
        <v>5667</v>
      </c>
      <c r="B847" s="10">
        <v>45108</v>
      </c>
      <c r="C847" t="s">
        <v>4680</v>
      </c>
      <c r="D847">
        <v>1</v>
      </c>
      <c r="E847">
        <v>3</v>
      </c>
      <c r="F847">
        <v>4</v>
      </c>
      <c r="G847">
        <v>71000349</v>
      </c>
      <c r="H847">
        <v>418821</v>
      </c>
    </row>
    <row r="848" spans="1:8">
      <c r="A848" t="s">
        <v>5355</v>
      </c>
      <c r="B848" s="10">
        <v>45108</v>
      </c>
      <c r="C848" t="s">
        <v>4679</v>
      </c>
      <c r="D848">
        <v>1</v>
      </c>
      <c r="E848">
        <v>4</v>
      </c>
      <c r="F848">
        <v>1</v>
      </c>
      <c r="G848">
        <v>72000033</v>
      </c>
      <c r="H848">
        <v>418823</v>
      </c>
    </row>
    <row r="849" spans="1:8">
      <c r="A849" t="s">
        <v>5356</v>
      </c>
      <c r="B849" s="10">
        <v>45108</v>
      </c>
      <c r="C849" t="s">
        <v>4679</v>
      </c>
      <c r="D849">
        <v>4</v>
      </c>
      <c r="E849">
        <v>5</v>
      </c>
      <c r="F849">
        <v>5</v>
      </c>
      <c r="G849">
        <v>72000033</v>
      </c>
      <c r="H849">
        <v>418824</v>
      </c>
    </row>
    <row r="850" spans="1:8">
      <c r="A850" t="s">
        <v>4646</v>
      </c>
      <c r="B850" s="10">
        <v>45108</v>
      </c>
      <c r="C850" t="s">
        <v>4679</v>
      </c>
      <c r="D850">
        <v>2</v>
      </c>
      <c r="E850">
        <v>3</v>
      </c>
      <c r="F850">
        <v>3</v>
      </c>
      <c r="G850">
        <v>72000155</v>
      </c>
      <c r="H850">
        <v>418828</v>
      </c>
    </row>
    <row r="851" spans="1:8">
      <c r="A851" t="s">
        <v>4647</v>
      </c>
      <c r="B851" s="10">
        <v>45108</v>
      </c>
      <c r="C851" t="s">
        <v>4680</v>
      </c>
      <c r="D851">
        <v>1</v>
      </c>
      <c r="E851">
        <v>2</v>
      </c>
      <c r="F851">
        <v>1</v>
      </c>
      <c r="G851">
        <v>72000180</v>
      </c>
      <c r="H851">
        <v>418830</v>
      </c>
    </row>
    <row r="852" spans="1:8">
      <c r="A852" t="s">
        <v>4648</v>
      </c>
      <c r="B852" s="10">
        <v>45109</v>
      </c>
      <c r="C852" t="s">
        <v>4679</v>
      </c>
      <c r="D852">
        <v>1</v>
      </c>
      <c r="E852">
        <v>3</v>
      </c>
      <c r="F852">
        <v>1</v>
      </c>
      <c r="G852">
        <v>104590112</v>
      </c>
      <c r="H852">
        <v>418848</v>
      </c>
    </row>
    <row r="853" spans="1:8">
      <c r="A853" t="s">
        <v>4649</v>
      </c>
      <c r="B853" s="10">
        <v>45109</v>
      </c>
      <c r="C853" t="s">
        <v>4683</v>
      </c>
      <c r="D853">
        <v>1</v>
      </c>
      <c r="E853">
        <v>1</v>
      </c>
      <c r="F853">
        <v>1</v>
      </c>
      <c r="G853">
        <v>11169337</v>
      </c>
      <c r="H853">
        <v>418850</v>
      </c>
    </row>
    <row r="854" spans="1:8">
      <c r="A854" t="s">
        <v>4650</v>
      </c>
      <c r="B854" s="10">
        <v>45109</v>
      </c>
      <c r="C854" t="s">
        <v>4686</v>
      </c>
      <c r="D854">
        <v>1</v>
      </c>
      <c r="E854">
        <v>1</v>
      </c>
      <c r="F854">
        <v>1</v>
      </c>
      <c r="G854">
        <v>115837510</v>
      </c>
      <c r="H854">
        <v>418853</v>
      </c>
    </row>
    <row r="855" spans="1:8">
      <c r="A855" t="s">
        <v>4651</v>
      </c>
      <c r="B855" s="10">
        <v>45109</v>
      </c>
      <c r="C855" t="s">
        <v>4679</v>
      </c>
      <c r="D855">
        <v>1</v>
      </c>
      <c r="E855">
        <v>5</v>
      </c>
      <c r="F855">
        <v>1</v>
      </c>
      <c r="G855">
        <v>115998528</v>
      </c>
      <c r="H855">
        <v>418854</v>
      </c>
    </row>
    <row r="856" spans="1:8">
      <c r="A856" t="s">
        <v>4652</v>
      </c>
      <c r="B856" s="10">
        <v>45109</v>
      </c>
      <c r="C856" t="s">
        <v>4679</v>
      </c>
      <c r="D856">
        <v>1</v>
      </c>
      <c r="E856">
        <v>4</v>
      </c>
      <c r="F856">
        <v>5</v>
      </c>
      <c r="G856">
        <v>116003369</v>
      </c>
      <c r="H856">
        <v>418855</v>
      </c>
    </row>
    <row r="857" spans="1:8">
      <c r="A857" t="s">
        <v>5357</v>
      </c>
      <c r="B857" s="10">
        <v>45109</v>
      </c>
      <c r="C857" t="s">
        <v>4679</v>
      </c>
      <c r="D857">
        <v>4</v>
      </c>
      <c r="E857">
        <v>5</v>
      </c>
      <c r="F857">
        <v>5</v>
      </c>
      <c r="G857">
        <v>124300831</v>
      </c>
      <c r="H857">
        <v>418858</v>
      </c>
    </row>
    <row r="858" spans="1:8">
      <c r="A858" t="s">
        <v>4653</v>
      </c>
      <c r="B858" s="10">
        <v>45109</v>
      </c>
      <c r="C858" t="s">
        <v>4679</v>
      </c>
      <c r="D858">
        <v>1</v>
      </c>
      <c r="E858">
        <v>1</v>
      </c>
      <c r="F858">
        <v>1</v>
      </c>
      <c r="G858">
        <v>126653534</v>
      </c>
      <c r="H858">
        <v>418859</v>
      </c>
    </row>
    <row r="859" spans="1:8">
      <c r="A859" t="s">
        <v>5358</v>
      </c>
      <c r="B859" s="10">
        <v>45109</v>
      </c>
      <c r="C859" t="s">
        <v>4680</v>
      </c>
      <c r="D859">
        <v>1</v>
      </c>
      <c r="E859">
        <v>1</v>
      </c>
      <c r="F859">
        <v>2</v>
      </c>
      <c r="G859">
        <v>126954395</v>
      </c>
      <c r="H859">
        <v>418860</v>
      </c>
    </row>
    <row r="860" spans="1:8">
      <c r="A860" t="s">
        <v>4654</v>
      </c>
      <c r="B860" s="10">
        <v>45109</v>
      </c>
      <c r="C860" t="s">
        <v>4680</v>
      </c>
      <c r="D860">
        <v>1</v>
      </c>
      <c r="E860">
        <v>4</v>
      </c>
      <c r="F860">
        <v>3</v>
      </c>
      <c r="G860">
        <v>126954395</v>
      </c>
      <c r="H860">
        <v>418861</v>
      </c>
    </row>
    <row r="861" spans="1:8">
      <c r="A861" t="s">
        <v>4655</v>
      </c>
      <c r="B861" s="10">
        <v>45109</v>
      </c>
      <c r="C861" t="s">
        <v>4682</v>
      </c>
      <c r="D861">
        <v>3</v>
      </c>
      <c r="E861">
        <v>3</v>
      </c>
      <c r="F861">
        <v>4</v>
      </c>
      <c r="G861">
        <v>127719516</v>
      </c>
      <c r="H861">
        <v>418862</v>
      </c>
    </row>
    <row r="862" spans="1:8">
      <c r="A862" t="s">
        <v>4656</v>
      </c>
      <c r="B862" s="10">
        <v>45109</v>
      </c>
      <c r="C862" t="s">
        <v>4682</v>
      </c>
      <c r="D862">
        <v>4</v>
      </c>
      <c r="E862">
        <v>2</v>
      </c>
      <c r="F862">
        <v>3</v>
      </c>
      <c r="G862">
        <v>127719516</v>
      </c>
      <c r="H862">
        <v>418863</v>
      </c>
    </row>
    <row r="863" spans="1:8">
      <c r="A863" t="s">
        <v>4657</v>
      </c>
      <c r="B863" s="10">
        <v>45109</v>
      </c>
      <c r="C863" t="s">
        <v>4680</v>
      </c>
      <c r="D863">
        <v>4</v>
      </c>
      <c r="E863">
        <v>4</v>
      </c>
      <c r="F863">
        <v>4</v>
      </c>
      <c r="G863">
        <v>129293916</v>
      </c>
      <c r="H863">
        <v>418866</v>
      </c>
    </row>
    <row r="864" spans="1:8">
      <c r="A864" t="s">
        <v>4658</v>
      </c>
      <c r="B864" s="10">
        <v>45109</v>
      </c>
      <c r="C864" t="s">
        <v>4680</v>
      </c>
      <c r="D864">
        <v>5</v>
      </c>
      <c r="E864">
        <v>3</v>
      </c>
      <c r="F864">
        <v>5</v>
      </c>
      <c r="G864">
        <v>129293916</v>
      </c>
      <c r="H864">
        <v>418867</v>
      </c>
    </row>
    <row r="865" spans="1:8">
      <c r="A865" t="s">
        <v>4659</v>
      </c>
      <c r="B865" s="10">
        <v>45109</v>
      </c>
      <c r="C865" t="s">
        <v>4679</v>
      </c>
      <c r="D865">
        <v>1</v>
      </c>
      <c r="E865">
        <v>2</v>
      </c>
      <c r="F865">
        <v>4</v>
      </c>
      <c r="G865">
        <v>129833331</v>
      </c>
      <c r="H865">
        <v>418871</v>
      </c>
    </row>
    <row r="866" spans="1:8">
      <c r="A866" t="s">
        <v>4660</v>
      </c>
      <c r="B866" s="10">
        <v>45109</v>
      </c>
      <c r="C866" t="s">
        <v>4679</v>
      </c>
      <c r="D866">
        <v>4</v>
      </c>
      <c r="E866">
        <v>5</v>
      </c>
      <c r="F866">
        <v>4</v>
      </c>
      <c r="G866">
        <v>130042856</v>
      </c>
      <c r="H866">
        <v>418873</v>
      </c>
    </row>
    <row r="867" spans="1:8">
      <c r="A867" t="s">
        <v>4661</v>
      </c>
      <c r="B867" s="10">
        <v>45109</v>
      </c>
      <c r="C867" t="s">
        <v>4679</v>
      </c>
      <c r="D867">
        <v>3</v>
      </c>
      <c r="E867">
        <v>5</v>
      </c>
      <c r="F867">
        <v>3</v>
      </c>
      <c r="G867">
        <v>131543530</v>
      </c>
      <c r="H867">
        <v>418874</v>
      </c>
    </row>
    <row r="868" spans="1:8">
      <c r="A868" t="s">
        <v>4662</v>
      </c>
      <c r="B868" s="10">
        <v>45109</v>
      </c>
      <c r="C868" t="s">
        <v>4680</v>
      </c>
      <c r="D868">
        <v>1</v>
      </c>
      <c r="E868">
        <v>1</v>
      </c>
      <c r="F868">
        <v>1</v>
      </c>
      <c r="G868">
        <v>131758997</v>
      </c>
      <c r="H868">
        <v>418875</v>
      </c>
    </row>
    <row r="869" spans="1:8">
      <c r="A869" t="s">
        <v>5359</v>
      </c>
      <c r="B869" s="10">
        <v>45109</v>
      </c>
      <c r="C869" t="s">
        <v>4682</v>
      </c>
      <c r="D869">
        <v>1</v>
      </c>
      <c r="E869">
        <v>3</v>
      </c>
      <c r="F869">
        <v>2</v>
      </c>
      <c r="G869">
        <v>133297747</v>
      </c>
      <c r="H869">
        <v>418878</v>
      </c>
    </row>
    <row r="870" spans="1:8">
      <c r="A870" t="s">
        <v>4663</v>
      </c>
      <c r="B870" s="10">
        <v>45109</v>
      </c>
      <c r="C870" t="s">
        <v>4682</v>
      </c>
      <c r="D870">
        <v>4</v>
      </c>
      <c r="E870">
        <v>2</v>
      </c>
      <c r="F870">
        <v>5</v>
      </c>
      <c r="G870">
        <v>133297747</v>
      </c>
      <c r="H870">
        <v>418879</v>
      </c>
    </row>
    <row r="871" spans="1:8">
      <c r="A871" t="s">
        <v>4664</v>
      </c>
      <c r="B871" s="10">
        <v>45109</v>
      </c>
      <c r="C871" t="s">
        <v>4680</v>
      </c>
      <c r="D871">
        <v>1</v>
      </c>
      <c r="E871">
        <v>1</v>
      </c>
      <c r="F871">
        <v>1</v>
      </c>
      <c r="G871">
        <v>133300764</v>
      </c>
      <c r="H871">
        <v>418880</v>
      </c>
    </row>
    <row r="872" spans="1:8">
      <c r="A872" t="s">
        <v>4665</v>
      </c>
      <c r="B872" s="10">
        <v>45109</v>
      </c>
      <c r="C872" t="s">
        <v>4680</v>
      </c>
      <c r="D872">
        <v>5</v>
      </c>
      <c r="E872">
        <v>1</v>
      </c>
      <c r="F872">
        <v>5</v>
      </c>
      <c r="G872">
        <v>135825446</v>
      </c>
      <c r="H872">
        <v>418882</v>
      </c>
    </row>
    <row r="873" spans="1:8">
      <c r="A873" t="s">
        <v>4666</v>
      </c>
      <c r="B873" s="10">
        <v>45109</v>
      </c>
      <c r="C873" t="s">
        <v>4679</v>
      </c>
      <c r="D873">
        <v>4</v>
      </c>
      <c r="E873">
        <v>5</v>
      </c>
      <c r="F873">
        <v>5</v>
      </c>
      <c r="G873">
        <v>138957691</v>
      </c>
      <c r="H873">
        <v>418884</v>
      </c>
    </row>
    <row r="874" spans="1:8">
      <c r="A874" t="s">
        <v>4667</v>
      </c>
      <c r="B874" s="10">
        <v>45109</v>
      </c>
      <c r="C874" t="s">
        <v>4687</v>
      </c>
      <c r="D874">
        <v>1</v>
      </c>
      <c r="E874">
        <v>3</v>
      </c>
      <c r="F874">
        <v>1</v>
      </c>
      <c r="G874">
        <v>200031909</v>
      </c>
      <c r="H874">
        <v>418900</v>
      </c>
    </row>
    <row r="875" spans="1:8">
      <c r="A875" t="s">
        <v>4668</v>
      </c>
      <c r="B875" s="10">
        <v>45109</v>
      </c>
      <c r="C875" t="s">
        <v>4679</v>
      </c>
      <c r="D875">
        <v>3</v>
      </c>
      <c r="E875">
        <v>4</v>
      </c>
      <c r="F875">
        <v>5</v>
      </c>
      <c r="G875">
        <v>200033157</v>
      </c>
      <c r="H875">
        <v>418901</v>
      </c>
    </row>
    <row r="876" spans="1:8">
      <c r="A876" t="s">
        <v>5360</v>
      </c>
      <c r="B876" s="10">
        <v>45109</v>
      </c>
      <c r="C876" t="s">
        <v>4679</v>
      </c>
      <c r="D876">
        <v>1</v>
      </c>
      <c r="E876">
        <v>3</v>
      </c>
      <c r="F876">
        <v>2</v>
      </c>
      <c r="G876">
        <v>200465920</v>
      </c>
      <c r="H876">
        <v>418903</v>
      </c>
    </row>
    <row r="877" spans="1:8">
      <c r="A877" t="s">
        <v>5361</v>
      </c>
      <c r="B877" s="10">
        <v>45109</v>
      </c>
      <c r="C877" t="s">
        <v>4680</v>
      </c>
      <c r="D877">
        <v>1</v>
      </c>
      <c r="E877">
        <v>2</v>
      </c>
      <c r="F877">
        <v>2</v>
      </c>
      <c r="G877">
        <v>200633758</v>
      </c>
      <c r="H877">
        <v>418904</v>
      </c>
    </row>
    <row r="878" spans="1:8">
      <c r="A878" t="s">
        <v>5668</v>
      </c>
      <c r="B878" s="10">
        <v>45109</v>
      </c>
      <c r="C878" t="s">
        <v>4680</v>
      </c>
      <c r="D878">
        <v>1</v>
      </c>
      <c r="E878">
        <v>3</v>
      </c>
      <c r="F878">
        <v>3</v>
      </c>
      <c r="G878">
        <v>200633758</v>
      </c>
      <c r="H878">
        <v>418905</v>
      </c>
    </row>
    <row r="879" spans="1:8">
      <c r="A879" t="s">
        <v>4669</v>
      </c>
      <c r="B879" s="10">
        <v>45109</v>
      </c>
      <c r="C879" t="s">
        <v>4679</v>
      </c>
      <c r="D879">
        <v>2</v>
      </c>
      <c r="E879">
        <v>4</v>
      </c>
      <c r="F879">
        <v>3</v>
      </c>
      <c r="G879">
        <v>200673136</v>
      </c>
      <c r="H879">
        <v>418907</v>
      </c>
    </row>
    <row r="880" spans="1:8">
      <c r="A880" t="s">
        <v>4670</v>
      </c>
      <c r="B880" s="10">
        <v>45109</v>
      </c>
      <c r="C880" t="s">
        <v>4679</v>
      </c>
      <c r="D880">
        <v>1</v>
      </c>
      <c r="E880">
        <v>4</v>
      </c>
      <c r="F880">
        <v>2</v>
      </c>
      <c r="G880">
        <v>200802449</v>
      </c>
      <c r="H880">
        <v>418910</v>
      </c>
    </row>
    <row r="881" spans="1:8">
      <c r="A881" t="s">
        <v>4671</v>
      </c>
      <c r="B881" s="10">
        <v>45109</v>
      </c>
      <c r="C881" t="s">
        <v>4679</v>
      </c>
      <c r="D881">
        <v>2</v>
      </c>
      <c r="E881">
        <v>3</v>
      </c>
      <c r="F881">
        <v>4</v>
      </c>
      <c r="G881">
        <v>200802953</v>
      </c>
      <c r="H881">
        <v>418911</v>
      </c>
    </row>
    <row r="882" spans="1:8">
      <c r="A882" t="s">
        <v>5362</v>
      </c>
      <c r="B882" s="10">
        <v>45109</v>
      </c>
      <c r="C882" t="s">
        <v>4680</v>
      </c>
      <c r="D882">
        <v>4</v>
      </c>
      <c r="E882">
        <v>4</v>
      </c>
      <c r="F882">
        <v>5</v>
      </c>
      <c r="G882">
        <v>40000247</v>
      </c>
      <c r="H882">
        <v>418928</v>
      </c>
    </row>
    <row r="883" spans="1:8">
      <c r="A883" t="s">
        <v>5363</v>
      </c>
      <c r="B883" s="10">
        <v>45109</v>
      </c>
      <c r="C883" t="s">
        <v>4680</v>
      </c>
      <c r="D883">
        <v>2</v>
      </c>
      <c r="E883">
        <v>3</v>
      </c>
      <c r="F883">
        <v>3</v>
      </c>
      <c r="G883">
        <v>40000264</v>
      </c>
      <c r="H883">
        <v>418929</v>
      </c>
    </row>
    <row r="884" spans="1:8">
      <c r="A884" t="s">
        <v>4672</v>
      </c>
      <c r="B884" s="10">
        <v>45109</v>
      </c>
      <c r="C884" t="s">
        <v>4680</v>
      </c>
      <c r="D884">
        <v>1</v>
      </c>
      <c r="E884">
        <v>1</v>
      </c>
      <c r="F884">
        <v>1</v>
      </c>
      <c r="G884">
        <v>33000156</v>
      </c>
      <c r="H884">
        <v>418912</v>
      </c>
    </row>
    <row r="885" spans="1:8">
      <c r="A885" t="s">
        <v>4673</v>
      </c>
      <c r="B885" s="10">
        <v>45109</v>
      </c>
      <c r="C885" t="s">
        <v>4680</v>
      </c>
      <c r="D885">
        <v>1</v>
      </c>
      <c r="E885">
        <v>5</v>
      </c>
      <c r="F885">
        <v>5</v>
      </c>
      <c r="G885">
        <v>33000156</v>
      </c>
      <c r="H885">
        <v>418914</v>
      </c>
    </row>
    <row r="886" spans="1:8">
      <c r="A886" t="s">
        <v>4674</v>
      </c>
      <c r="B886" s="10">
        <v>45109</v>
      </c>
      <c r="C886" t="s">
        <v>4679</v>
      </c>
      <c r="D886">
        <v>5</v>
      </c>
      <c r="E886">
        <v>4</v>
      </c>
      <c r="F886">
        <v>5</v>
      </c>
      <c r="G886">
        <v>33000157</v>
      </c>
      <c r="H886">
        <v>418916</v>
      </c>
    </row>
    <row r="887" spans="1:8">
      <c r="A887" t="s">
        <v>4675</v>
      </c>
      <c r="B887" s="10">
        <v>45109</v>
      </c>
      <c r="C887" t="s">
        <v>4680</v>
      </c>
      <c r="D887">
        <v>3</v>
      </c>
      <c r="E887">
        <v>4</v>
      </c>
      <c r="F887">
        <v>3</v>
      </c>
      <c r="G887">
        <v>33000198</v>
      </c>
      <c r="H887">
        <v>418920</v>
      </c>
    </row>
    <row r="888" spans="1:8">
      <c r="A888" t="s">
        <v>4676</v>
      </c>
      <c r="B888" s="10">
        <v>45109</v>
      </c>
      <c r="C888" t="s">
        <v>4679</v>
      </c>
      <c r="D888">
        <v>5</v>
      </c>
      <c r="E888">
        <v>5</v>
      </c>
      <c r="F888">
        <v>4</v>
      </c>
      <c r="G888">
        <v>40000210</v>
      </c>
      <c r="H888">
        <v>418927</v>
      </c>
    </row>
    <row r="889" spans="1:8">
      <c r="A889" t="s">
        <v>5786</v>
      </c>
      <c r="B889" s="10">
        <v>44002</v>
      </c>
      <c r="C889" t="s">
        <v>4679</v>
      </c>
      <c r="D889">
        <v>5</v>
      </c>
      <c r="E889">
        <v>5</v>
      </c>
      <c r="F889">
        <v>5</v>
      </c>
      <c r="G889">
        <v>61000014</v>
      </c>
      <c r="H889">
        <v>151565</v>
      </c>
    </row>
    <row r="890" spans="1:8" ht="72">
      <c r="A890" s="177" t="s">
        <v>5787</v>
      </c>
      <c r="B890" s="10">
        <v>44002</v>
      </c>
      <c r="C890" t="s">
        <v>4679</v>
      </c>
      <c r="D890">
        <v>1</v>
      </c>
      <c r="E890">
        <v>3</v>
      </c>
      <c r="F890">
        <v>2</v>
      </c>
      <c r="G890">
        <v>61000014</v>
      </c>
      <c r="H890">
        <v>151566</v>
      </c>
    </row>
    <row r="891" spans="1:8">
      <c r="A891" t="s">
        <v>5788</v>
      </c>
      <c r="B891" s="10">
        <v>44002</v>
      </c>
      <c r="C891" t="s">
        <v>4679</v>
      </c>
      <c r="D891">
        <v>4</v>
      </c>
      <c r="E891">
        <v>4</v>
      </c>
      <c r="F891">
        <v>4</v>
      </c>
      <c r="G891">
        <v>61000014</v>
      </c>
      <c r="H891">
        <v>151567</v>
      </c>
    </row>
    <row r="892" spans="1:8">
      <c r="A892" t="s">
        <v>5789</v>
      </c>
      <c r="B892" s="10">
        <v>44002</v>
      </c>
      <c r="C892" t="s">
        <v>4679</v>
      </c>
      <c r="D892">
        <v>3</v>
      </c>
      <c r="E892">
        <v>2</v>
      </c>
      <c r="F892">
        <v>1</v>
      </c>
      <c r="G892">
        <v>61000023</v>
      </c>
      <c r="H892">
        <v>151569</v>
      </c>
    </row>
    <row r="893" spans="1:8">
      <c r="A893" t="s">
        <v>5790</v>
      </c>
      <c r="B893" s="10">
        <v>44002</v>
      </c>
      <c r="C893" t="s">
        <v>4679</v>
      </c>
      <c r="D893">
        <v>4</v>
      </c>
      <c r="E893">
        <v>4</v>
      </c>
      <c r="F893">
        <v>5</v>
      </c>
      <c r="G893">
        <v>61000029</v>
      </c>
      <c r="H893">
        <v>151570</v>
      </c>
    </row>
    <row r="894" spans="1:8" ht="230.4">
      <c r="A894" s="177" t="s">
        <v>5791</v>
      </c>
      <c r="B894" s="10">
        <v>44002</v>
      </c>
      <c r="C894" t="s">
        <v>4679</v>
      </c>
      <c r="D894">
        <v>2</v>
      </c>
      <c r="E894">
        <v>5</v>
      </c>
      <c r="F894">
        <v>5</v>
      </c>
      <c r="G894">
        <v>11113</v>
      </c>
      <c r="H894">
        <v>151574</v>
      </c>
    </row>
    <row r="895" spans="1:8">
      <c r="A895" t="s">
        <v>5792</v>
      </c>
      <c r="B895" s="10">
        <v>44002</v>
      </c>
      <c r="C895" t="s">
        <v>4679</v>
      </c>
      <c r="D895">
        <v>1</v>
      </c>
      <c r="E895">
        <v>3</v>
      </c>
      <c r="F895">
        <v>1</v>
      </c>
      <c r="G895">
        <v>11114</v>
      </c>
      <c r="H895">
        <v>151575</v>
      </c>
    </row>
    <row r="896" spans="1:8">
      <c r="A896" t="s">
        <v>5793</v>
      </c>
      <c r="B896" s="10">
        <v>44002</v>
      </c>
      <c r="C896" t="s">
        <v>4679</v>
      </c>
      <c r="D896">
        <v>1</v>
      </c>
      <c r="E896">
        <v>4</v>
      </c>
      <c r="F896">
        <v>1</v>
      </c>
      <c r="G896">
        <v>11114</v>
      </c>
      <c r="H896">
        <v>151576</v>
      </c>
    </row>
    <row r="897" spans="1:8">
      <c r="A897" t="s">
        <v>5794</v>
      </c>
      <c r="B897" s="10">
        <v>44002</v>
      </c>
      <c r="C897" t="s">
        <v>4679</v>
      </c>
      <c r="D897">
        <v>1</v>
      </c>
      <c r="E897">
        <v>2</v>
      </c>
      <c r="F897">
        <v>1</v>
      </c>
      <c r="G897">
        <v>11117</v>
      </c>
      <c r="H897">
        <v>151577</v>
      </c>
    </row>
    <row r="898" spans="1:8" ht="345.6">
      <c r="A898" s="177" t="s">
        <v>5795</v>
      </c>
      <c r="B898" s="10">
        <v>44002</v>
      </c>
      <c r="C898" t="s">
        <v>4679</v>
      </c>
      <c r="D898">
        <v>5</v>
      </c>
      <c r="E898">
        <v>5</v>
      </c>
      <c r="F898">
        <v>5</v>
      </c>
      <c r="G898">
        <v>11117</v>
      </c>
      <c r="H898">
        <v>151578</v>
      </c>
    </row>
    <row r="899" spans="1:8">
      <c r="A899" t="s">
        <v>56</v>
      </c>
      <c r="B899" s="10">
        <v>44002</v>
      </c>
      <c r="C899" t="s">
        <v>4679</v>
      </c>
      <c r="D899">
        <v>3</v>
      </c>
      <c r="E899">
        <v>4</v>
      </c>
      <c r="F899">
        <v>2</v>
      </c>
      <c r="G899">
        <v>11117</v>
      </c>
      <c r="H899">
        <v>151579</v>
      </c>
    </row>
    <row r="900" spans="1:8" ht="100.8">
      <c r="A900" s="177" t="s">
        <v>5796</v>
      </c>
      <c r="B900" s="10">
        <v>44002</v>
      </c>
      <c r="C900" t="s">
        <v>4680</v>
      </c>
      <c r="D900">
        <v>5</v>
      </c>
      <c r="E900">
        <v>5</v>
      </c>
      <c r="F900">
        <v>5</v>
      </c>
      <c r="G900">
        <v>102514809</v>
      </c>
      <c r="H900">
        <v>151596</v>
      </c>
    </row>
    <row r="901" spans="1:8" ht="409.6">
      <c r="A901" s="177" t="s">
        <v>5797</v>
      </c>
      <c r="B901" s="10">
        <v>44002</v>
      </c>
      <c r="C901" t="s">
        <v>4679</v>
      </c>
      <c r="D901">
        <v>4</v>
      </c>
      <c r="E901">
        <v>4</v>
      </c>
      <c r="F901">
        <v>5</v>
      </c>
      <c r="G901">
        <v>11122</v>
      </c>
      <c r="H901">
        <v>151582</v>
      </c>
    </row>
    <row r="902" spans="1:8">
      <c r="A902" t="s">
        <v>5798</v>
      </c>
      <c r="B902" s="10">
        <v>44002</v>
      </c>
      <c r="C902" t="s">
        <v>4679</v>
      </c>
      <c r="D902">
        <v>1</v>
      </c>
      <c r="E902">
        <v>1</v>
      </c>
      <c r="F902">
        <v>1</v>
      </c>
      <c r="G902">
        <v>11126</v>
      </c>
      <c r="H902">
        <v>151583</v>
      </c>
    </row>
    <row r="903" spans="1:8" ht="409.6">
      <c r="A903" s="177" t="s">
        <v>5799</v>
      </c>
      <c r="B903" s="10">
        <v>44002</v>
      </c>
      <c r="C903" t="s">
        <v>4679</v>
      </c>
      <c r="D903">
        <v>1</v>
      </c>
      <c r="E903">
        <v>4</v>
      </c>
      <c r="F903">
        <v>5</v>
      </c>
      <c r="G903">
        <v>11126</v>
      </c>
      <c r="H903">
        <v>151584</v>
      </c>
    </row>
    <row r="904" spans="1:8" ht="360">
      <c r="A904" s="177" t="s">
        <v>5800</v>
      </c>
      <c r="B904" s="10">
        <v>44002</v>
      </c>
      <c r="C904" t="s">
        <v>4679</v>
      </c>
      <c r="D904">
        <v>1</v>
      </c>
      <c r="E904">
        <v>1</v>
      </c>
      <c r="F904">
        <v>1</v>
      </c>
      <c r="G904">
        <v>11132</v>
      </c>
      <c r="H904">
        <v>151585</v>
      </c>
    </row>
    <row r="905" spans="1:8">
      <c r="A905" t="s">
        <v>5801</v>
      </c>
      <c r="B905" s="10">
        <v>44002</v>
      </c>
      <c r="C905" t="s">
        <v>4679</v>
      </c>
      <c r="D905">
        <v>5</v>
      </c>
      <c r="E905">
        <v>4</v>
      </c>
      <c r="F905">
        <v>5</v>
      </c>
      <c r="G905">
        <v>11145</v>
      </c>
      <c r="H905">
        <v>151587</v>
      </c>
    </row>
    <row r="906" spans="1:8">
      <c r="A906" t="s">
        <v>5802</v>
      </c>
      <c r="B906" s="10">
        <v>44002</v>
      </c>
      <c r="C906" t="s">
        <v>4679</v>
      </c>
      <c r="D906">
        <v>1</v>
      </c>
      <c r="E906">
        <v>3</v>
      </c>
      <c r="F906">
        <v>2</v>
      </c>
      <c r="G906">
        <v>11152</v>
      </c>
      <c r="H906">
        <v>151588</v>
      </c>
    </row>
    <row r="907" spans="1:8">
      <c r="A907" t="s">
        <v>5803</v>
      </c>
      <c r="B907" s="10">
        <v>44002</v>
      </c>
      <c r="C907" t="s">
        <v>4679</v>
      </c>
      <c r="D907">
        <v>4</v>
      </c>
      <c r="E907">
        <v>5</v>
      </c>
      <c r="F907">
        <v>5</v>
      </c>
      <c r="G907">
        <v>11154</v>
      </c>
      <c r="H907">
        <v>151589</v>
      </c>
    </row>
    <row r="908" spans="1:8">
      <c r="A908" t="s">
        <v>5804</v>
      </c>
      <c r="B908" s="10">
        <v>44002</v>
      </c>
      <c r="C908" t="s">
        <v>4679</v>
      </c>
      <c r="D908">
        <v>5</v>
      </c>
      <c r="E908">
        <v>5</v>
      </c>
      <c r="F908">
        <v>5</v>
      </c>
      <c r="G908">
        <v>11161</v>
      </c>
      <c r="H908">
        <v>151590</v>
      </c>
    </row>
    <row r="909" spans="1:8">
      <c r="A909" t="s">
        <v>5805</v>
      </c>
      <c r="B909" s="10">
        <v>44002</v>
      </c>
      <c r="C909" t="s">
        <v>4679</v>
      </c>
      <c r="D909">
        <v>2</v>
      </c>
      <c r="E909">
        <v>3</v>
      </c>
      <c r="F909">
        <v>3</v>
      </c>
      <c r="G909">
        <v>100896943</v>
      </c>
      <c r="H909">
        <v>151591</v>
      </c>
    </row>
    <row r="910" spans="1:8">
      <c r="A910" t="s">
        <v>5806</v>
      </c>
      <c r="B910" s="10">
        <v>44002</v>
      </c>
      <c r="C910" t="s">
        <v>4679</v>
      </c>
      <c r="D910">
        <v>5</v>
      </c>
      <c r="E910">
        <v>5</v>
      </c>
      <c r="F910">
        <v>5</v>
      </c>
      <c r="G910">
        <v>100896943</v>
      </c>
      <c r="H910">
        <v>151592</v>
      </c>
    </row>
    <row r="911" spans="1:8">
      <c r="A911" t="s">
        <v>5807</v>
      </c>
      <c r="B911" s="10">
        <v>44002</v>
      </c>
      <c r="C911" t="s">
        <v>4679</v>
      </c>
      <c r="D911">
        <v>1</v>
      </c>
      <c r="E911">
        <v>4</v>
      </c>
      <c r="F911">
        <v>3</v>
      </c>
      <c r="G911">
        <v>101478212</v>
      </c>
      <c r="H911">
        <v>151593</v>
      </c>
    </row>
    <row r="912" spans="1:8" ht="172.8">
      <c r="A912" s="177" t="s">
        <v>5808</v>
      </c>
      <c r="B912" s="10">
        <v>44002</v>
      </c>
      <c r="C912" t="s">
        <v>4680</v>
      </c>
      <c r="D912">
        <v>1</v>
      </c>
      <c r="E912">
        <v>5</v>
      </c>
      <c r="F912">
        <v>5</v>
      </c>
      <c r="G912">
        <v>102514809</v>
      </c>
      <c r="H912">
        <v>151595</v>
      </c>
    </row>
    <row r="913" spans="1:8">
      <c r="A913" t="s">
        <v>5809</v>
      </c>
      <c r="B913" s="10">
        <v>44002</v>
      </c>
      <c r="C913" t="s">
        <v>4680</v>
      </c>
      <c r="D913">
        <v>5</v>
      </c>
      <c r="E913">
        <v>5</v>
      </c>
      <c r="F913">
        <v>5</v>
      </c>
      <c r="G913">
        <v>102514809</v>
      </c>
      <c r="H913">
        <v>151597</v>
      </c>
    </row>
    <row r="914" spans="1:8">
      <c r="A914" t="s">
        <v>5810</v>
      </c>
      <c r="B914" s="10">
        <v>44002</v>
      </c>
      <c r="C914" t="s">
        <v>4683</v>
      </c>
      <c r="D914">
        <v>5</v>
      </c>
      <c r="E914">
        <v>5</v>
      </c>
      <c r="F914">
        <v>5</v>
      </c>
      <c r="G914">
        <v>11169337</v>
      </c>
      <c r="H914">
        <v>151598</v>
      </c>
    </row>
    <row r="915" spans="1:8">
      <c r="A915" t="s">
        <v>5811</v>
      </c>
      <c r="B915" s="10">
        <v>44002</v>
      </c>
      <c r="C915" t="s">
        <v>5812</v>
      </c>
      <c r="D915">
        <v>4</v>
      </c>
      <c r="E915">
        <v>5</v>
      </c>
      <c r="F915">
        <v>4</v>
      </c>
      <c r="G915">
        <v>104022736</v>
      </c>
      <c r="H915">
        <v>151599</v>
      </c>
    </row>
    <row r="916" spans="1:8">
      <c r="A916" t="s">
        <v>5813</v>
      </c>
      <c r="B916" s="10">
        <v>44002</v>
      </c>
      <c r="C916" t="s">
        <v>4679</v>
      </c>
      <c r="D916">
        <v>4</v>
      </c>
      <c r="E916">
        <v>5</v>
      </c>
      <c r="F916">
        <v>5</v>
      </c>
      <c r="G916">
        <v>104038377</v>
      </c>
      <c r="H916">
        <v>151600</v>
      </c>
    </row>
    <row r="917" spans="1:8">
      <c r="A917" t="s">
        <v>5814</v>
      </c>
      <c r="B917" s="10">
        <v>44002</v>
      </c>
      <c r="C917" t="s">
        <v>4681</v>
      </c>
      <c r="D917">
        <v>4</v>
      </c>
      <c r="E917">
        <v>2</v>
      </c>
      <c r="F917">
        <v>5</v>
      </c>
      <c r="G917">
        <v>104039144</v>
      </c>
      <c r="H917">
        <v>151601</v>
      </c>
    </row>
    <row r="918" spans="1:8">
      <c r="A918" t="s">
        <v>5815</v>
      </c>
      <c r="B918" s="10">
        <v>44002</v>
      </c>
      <c r="C918" t="s">
        <v>4681</v>
      </c>
      <c r="D918">
        <v>3</v>
      </c>
      <c r="E918">
        <v>2</v>
      </c>
      <c r="F918">
        <v>4</v>
      </c>
      <c r="G918">
        <v>104039144</v>
      </c>
      <c r="H918">
        <v>151602</v>
      </c>
    </row>
    <row r="919" spans="1:8">
      <c r="A919" t="s">
        <v>5816</v>
      </c>
      <c r="B919" s="10">
        <v>44002</v>
      </c>
      <c r="C919" t="s">
        <v>4679</v>
      </c>
      <c r="D919">
        <v>5</v>
      </c>
      <c r="E919">
        <v>4</v>
      </c>
      <c r="F919">
        <v>5</v>
      </c>
      <c r="G919">
        <v>104050760</v>
      </c>
      <c r="H919">
        <v>151603</v>
      </c>
    </row>
    <row r="920" spans="1:8">
      <c r="A920" t="s">
        <v>5817</v>
      </c>
      <c r="B920" s="10">
        <v>44002</v>
      </c>
      <c r="C920" t="s">
        <v>4679</v>
      </c>
      <c r="D920">
        <v>5</v>
      </c>
      <c r="E920">
        <v>5</v>
      </c>
      <c r="F920">
        <v>5</v>
      </c>
      <c r="G920">
        <v>104590112</v>
      </c>
      <c r="H920">
        <v>151604</v>
      </c>
    </row>
    <row r="921" spans="1:8" ht="57.6">
      <c r="A921" s="177" t="s">
        <v>5818</v>
      </c>
      <c r="B921" s="10">
        <v>44002</v>
      </c>
      <c r="C921" t="s">
        <v>4685</v>
      </c>
      <c r="D921">
        <v>5</v>
      </c>
      <c r="E921">
        <v>5</v>
      </c>
      <c r="F921">
        <v>5</v>
      </c>
      <c r="G921">
        <v>11124375</v>
      </c>
      <c r="H921">
        <v>151607</v>
      </c>
    </row>
    <row r="922" spans="1:8">
      <c r="A922" t="s">
        <v>5819</v>
      </c>
      <c r="B922" s="10">
        <v>44002</v>
      </c>
      <c r="C922" t="s">
        <v>4685</v>
      </c>
      <c r="D922">
        <v>5</v>
      </c>
      <c r="E922">
        <v>5</v>
      </c>
      <c r="F922">
        <v>5</v>
      </c>
      <c r="G922">
        <v>11179580</v>
      </c>
      <c r="H922">
        <v>151609</v>
      </c>
    </row>
    <row r="923" spans="1:8">
      <c r="A923" t="s">
        <v>5820</v>
      </c>
      <c r="B923" s="10">
        <v>44002</v>
      </c>
      <c r="C923" t="s">
        <v>4679</v>
      </c>
      <c r="D923">
        <v>2</v>
      </c>
      <c r="E923">
        <v>4</v>
      </c>
      <c r="F923">
        <v>3</v>
      </c>
      <c r="G923">
        <v>11180128</v>
      </c>
      <c r="H923">
        <v>151610</v>
      </c>
    </row>
    <row r="924" spans="1:8">
      <c r="A924" t="s">
        <v>5821</v>
      </c>
      <c r="B924" s="10">
        <v>44002</v>
      </c>
      <c r="C924" t="s">
        <v>4679</v>
      </c>
      <c r="D924">
        <v>1</v>
      </c>
      <c r="E924">
        <v>5</v>
      </c>
      <c r="F924">
        <v>2</v>
      </c>
      <c r="G924">
        <v>11180730</v>
      </c>
      <c r="H924">
        <v>151611</v>
      </c>
    </row>
    <row r="925" spans="1:8">
      <c r="A925" t="s">
        <v>5822</v>
      </c>
      <c r="B925" s="10">
        <v>44002</v>
      </c>
      <c r="C925" t="s">
        <v>4683</v>
      </c>
      <c r="D925">
        <v>5</v>
      </c>
      <c r="E925">
        <v>5</v>
      </c>
      <c r="F925">
        <v>5</v>
      </c>
      <c r="G925">
        <v>11290212</v>
      </c>
      <c r="H925">
        <v>151614</v>
      </c>
    </row>
    <row r="926" spans="1:8">
      <c r="A926" t="s">
        <v>5823</v>
      </c>
      <c r="B926" s="10">
        <v>44002</v>
      </c>
      <c r="C926" t="s">
        <v>4683</v>
      </c>
      <c r="D926">
        <v>4</v>
      </c>
      <c r="E926">
        <v>3</v>
      </c>
      <c r="F926">
        <v>5</v>
      </c>
      <c r="G926">
        <v>11290212</v>
      </c>
      <c r="H926">
        <v>151615</v>
      </c>
    </row>
    <row r="927" spans="1:8">
      <c r="A927" t="s">
        <v>5824</v>
      </c>
      <c r="B927" s="10">
        <v>44002</v>
      </c>
      <c r="C927" t="s">
        <v>4683</v>
      </c>
      <c r="D927">
        <v>1</v>
      </c>
      <c r="E927">
        <v>2</v>
      </c>
      <c r="F927">
        <v>1</v>
      </c>
      <c r="G927">
        <v>11290212</v>
      </c>
      <c r="H927">
        <v>151616</v>
      </c>
    </row>
    <row r="928" spans="1:8">
      <c r="A928" t="s">
        <v>5825</v>
      </c>
      <c r="B928" s="10">
        <v>44002</v>
      </c>
      <c r="C928" t="s">
        <v>4683</v>
      </c>
      <c r="D928">
        <v>4</v>
      </c>
      <c r="E928">
        <v>5</v>
      </c>
      <c r="F928">
        <v>4</v>
      </c>
      <c r="G928">
        <v>11290212</v>
      </c>
      <c r="H928">
        <v>151617</v>
      </c>
    </row>
    <row r="929" spans="1:8">
      <c r="A929" t="s">
        <v>5826</v>
      </c>
      <c r="B929" s="10">
        <v>44002</v>
      </c>
      <c r="C929" t="s">
        <v>4680</v>
      </c>
      <c r="D929">
        <v>3</v>
      </c>
      <c r="E929">
        <v>3</v>
      </c>
      <c r="F929">
        <v>4</v>
      </c>
      <c r="G929">
        <v>113247068</v>
      </c>
      <c r="H929">
        <v>151618</v>
      </c>
    </row>
    <row r="930" spans="1:8">
      <c r="A930" t="s">
        <v>5827</v>
      </c>
      <c r="B930" s="10">
        <v>44002</v>
      </c>
      <c r="C930" t="s">
        <v>4680</v>
      </c>
      <c r="D930">
        <v>4</v>
      </c>
      <c r="E930">
        <v>2</v>
      </c>
      <c r="F930">
        <v>3</v>
      </c>
      <c r="G930">
        <v>113251375</v>
      </c>
      <c r="H930">
        <v>151620</v>
      </c>
    </row>
    <row r="931" spans="1:8">
      <c r="A931" t="s">
        <v>5828</v>
      </c>
      <c r="B931" s="10">
        <v>44002</v>
      </c>
      <c r="C931" t="s">
        <v>4680</v>
      </c>
      <c r="D931">
        <v>1</v>
      </c>
      <c r="E931">
        <v>1</v>
      </c>
      <c r="F931">
        <v>1</v>
      </c>
      <c r="G931">
        <v>113251375</v>
      </c>
      <c r="H931">
        <v>151621</v>
      </c>
    </row>
    <row r="932" spans="1:8">
      <c r="A932" t="s">
        <v>5829</v>
      </c>
      <c r="B932" s="10">
        <v>44002</v>
      </c>
      <c r="C932" t="s">
        <v>4680</v>
      </c>
      <c r="D932">
        <v>1</v>
      </c>
      <c r="E932">
        <v>3</v>
      </c>
      <c r="F932">
        <v>4</v>
      </c>
      <c r="G932">
        <v>113251375</v>
      </c>
      <c r="H932">
        <v>151623</v>
      </c>
    </row>
    <row r="933" spans="1:8">
      <c r="A933" t="s">
        <v>5830</v>
      </c>
      <c r="B933" s="10">
        <v>44002</v>
      </c>
      <c r="C933" t="s">
        <v>4680</v>
      </c>
      <c r="D933">
        <v>1</v>
      </c>
      <c r="E933">
        <v>1</v>
      </c>
      <c r="F933">
        <v>1</v>
      </c>
      <c r="G933">
        <v>113251375</v>
      </c>
      <c r="H933">
        <v>151624</v>
      </c>
    </row>
    <row r="934" spans="1:8">
      <c r="A934" t="s">
        <v>5831</v>
      </c>
      <c r="B934" s="10">
        <v>44002</v>
      </c>
      <c r="C934" t="s">
        <v>4685</v>
      </c>
      <c r="D934">
        <v>1</v>
      </c>
      <c r="E934">
        <v>4</v>
      </c>
      <c r="F934">
        <v>3</v>
      </c>
      <c r="G934">
        <v>11326700</v>
      </c>
      <c r="H934">
        <v>151625</v>
      </c>
    </row>
    <row r="935" spans="1:8">
      <c r="A935" t="s">
        <v>5832</v>
      </c>
      <c r="B935" s="10">
        <v>44002</v>
      </c>
      <c r="C935" t="s">
        <v>4680</v>
      </c>
      <c r="D935">
        <v>4</v>
      </c>
      <c r="E935">
        <v>1</v>
      </c>
      <c r="F935">
        <v>5</v>
      </c>
      <c r="G935">
        <v>113405286</v>
      </c>
      <c r="H935">
        <v>151626</v>
      </c>
    </row>
    <row r="936" spans="1:8">
      <c r="A936" t="s">
        <v>5833</v>
      </c>
      <c r="B936" s="10">
        <v>44002</v>
      </c>
      <c r="C936" t="s">
        <v>4680</v>
      </c>
      <c r="D936">
        <v>2</v>
      </c>
      <c r="E936">
        <v>3</v>
      </c>
      <c r="F936">
        <v>4</v>
      </c>
      <c r="G936">
        <v>113405286</v>
      </c>
      <c r="H936">
        <v>151627</v>
      </c>
    </row>
    <row r="937" spans="1:8">
      <c r="A937" t="s">
        <v>5834</v>
      </c>
      <c r="B937" s="10">
        <v>44002</v>
      </c>
      <c r="C937" t="s">
        <v>4680</v>
      </c>
      <c r="D937">
        <v>1</v>
      </c>
      <c r="E937">
        <v>4</v>
      </c>
      <c r="F937">
        <v>4</v>
      </c>
      <c r="G937">
        <v>113405286</v>
      </c>
      <c r="H937">
        <v>151628</v>
      </c>
    </row>
    <row r="938" spans="1:8">
      <c r="A938" t="s">
        <v>5835</v>
      </c>
      <c r="B938" s="10">
        <v>44002</v>
      </c>
      <c r="C938" t="s">
        <v>4680</v>
      </c>
      <c r="D938">
        <v>1</v>
      </c>
      <c r="E938">
        <v>3</v>
      </c>
      <c r="F938">
        <v>1</v>
      </c>
      <c r="G938">
        <v>113640189</v>
      </c>
      <c r="H938">
        <v>151630</v>
      </c>
    </row>
    <row r="939" spans="1:8">
      <c r="A939" t="s">
        <v>5836</v>
      </c>
      <c r="B939" s="10">
        <v>44002</v>
      </c>
      <c r="C939" t="s">
        <v>4681</v>
      </c>
      <c r="D939">
        <v>1</v>
      </c>
      <c r="E939">
        <v>1</v>
      </c>
      <c r="F939">
        <v>1</v>
      </c>
      <c r="G939">
        <v>114164403</v>
      </c>
      <c r="H939">
        <v>151631</v>
      </c>
    </row>
    <row r="940" spans="1:8">
      <c r="A940" t="s">
        <v>5837</v>
      </c>
      <c r="B940" s="10">
        <v>44002</v>
      </c>
      <c r="C940" t="s">
        <v>4681</v>
      </c>
      <c r="D940">
        <v>4</v>
      </c>
      <c r="E940">
        <v>4</v>
      </c>
      <c r="F940">
        <v>5</v>
      </c>
      <c r="G940">
        <v>114935562</v>
      </c>
      <c r="H940">
        <v>151632</v>
      </c>
    </row>
    <row r="941" spans="1:8">
      <c r="A941" t="s">
        <v>5838</v>
      </c>
      <c r="B941" s="10">
        <v>44002</v>
      </c>
      <c r="C941" t="s">
        <v>4679</v>
      </c>
      <c r="D941">
        <v>3</v>
      </c>
      <c r="E941">
        <v>3</v>
      </c>
      <c r="F941">
        <v>4</v>
      </c>
      <c r="G941">
        <v>115199838</v>
      </c>
      <c r="H941">
        <v>151634</v>
      </c>
    </row>
    <row r="942" spans="1:8">
      <c r="A942" t="s">
        <v>5839</v>
      </c>
      <c r="B942" s="10">
        <v>44002</v>
      </c>
      <c r="C942" t="s">
        <v>4681</v>
      </c>
      <c r="D942">
        <v>5</v>
      </c>
      <c r="E942">
        <v>4</v>
      </c>
      <c r="F942">
        <v>4</v>
      </c>
      <c r="G942">
        <v>115928293</v>
      </c>
      <c r="H942">
        <v>151636</v>
      </c>
    </row>
    <row r="943" spans="1:8">
      <c r="A943" t="s">
        <v>5840</v>
      </c>
      <c r="B943" s="10">
        <v>44002</v>
      </c>
      <c r="C943" t="s">
        <v>4680</v>
      </c>
      <c r="D943">
        <v>1</v>
      </c>
      <c r="E943">
        <v>1</v>
      </c>
      <c r="F943">
        <v>3</v>
      </c>
      <c r="G943">
        <v>116382953</v>
      </c>
      <c r="H943">
        <v>151637</v>
      </c>
    </row>
    <row r="944" spans="1:8">
      <c r="A944" t="s">
        <v>5841</v>
      </c>
      <c r="B944" s="10">
        <v>44002</v>
      </c>
      <c r="C944" t="s">
        <v>4680</v>
      </c>
      <c r="D944">
        <v>2</v>
      </c>
      <c r="E944">
        <v>3</v>
      </c>
      <c r="F944">
        <v>2</v>
      </c>
      <c r="G944">
        <v>116382953</v>
      </c>
      <c r="H944">
        <v>151638</v>
      </c>
    </row>
    <row r="945" spans="1:8">
      <c r="A945" t="s">
        <v>5842</v>
      </c>
      <c r="B945" s="10">
        <v>44002</v>
      </c>
      <c r="C945" t="s">
        <v>4679</v>
      </c>
      <c r="D945">
        <v>5</v>
      </c>
      <c r="E945">
        <v>5</v>
      </c>
      <c r="F945">
        <v>5</v>
      </c>
      <c r="G945">
        <v>116734666</v>
      </c>
      <c r="H945">
        <v>151639</v>
      </c>
    </row>
    <row r="946" spans="1:8">
      <c r="A946" t="s">
        <v>5843</v>
      </c>
      <c r="B946" s="10">
        <v>44002</v>
      </c>
      <c r="C946" t="s">
        <v>4679</v>
      </c>
      <c r="D946">
        <v>5</v>
      </c>
      <c r="E946">
        <v>5</v>
      </c>
      <c r="F946">
        <v>5</v>
      </c>
      <c r="G946">
        <v>116734666</v>
      </c>
      <c r="H946">
        <v>151640</v>
      </c>
    </row>
    <row r="947" spans="1:8">
      <c r="A947" t="s">
        <v>5844</v>
      </c>
      <c r="B947" s="10">
        <v>44002</v>
      </c>
      <c r="C947" t="s">
        <v>4679</v>
      </c>
      <c r="D947">
        <v>4</v>
      </c>
      <c r="E947">
        <v>4</v>
      </c>
      <c r="F947">
        <v>4</v>
      </c>
      <c r="G947">
        <v>116734666</v>
      </c>
      <c r="H947">
        <v>151641</v>
      </c>
    </row>
    <row r="948" spans="1:8" ht="115.2">
      <c r="A948" s="177" t="s">
        <v>5845</v>
      </c>
      <c r="B948" s="10">
        <v>44002</v>
      </c>
      <c r="C948" t="s">
        <v>4679</v>
      </c>
      <c r="D948">
        <v>3</v>
      </c>
      <c r="E948">
        <v>3</v>
      </c>
      <c r="F948">
        <v>5</v>
      </c>
      <c r="G948">
        <v>116734666</v>
      </c>
      <c r="H948">
        <v>151643</v>
      </c>
    </row>
    <row r="949" spans="1:8" ht="273.60000000000002">
      <c r="A949" s="177" t="s">
        <v>5846</v>
      </c>
      <c r="B949" s="10">
        <v>44002</v>
      </c>
      <c r="C949" t="s">
        <v>4679</v>
      </c>
      <c r="D949">
        <v>2</v>
      </c>
      <c r="E949">
        <v>3</v>
      </c>
      <c r="F949">
        <v>5</v>
      </c>
      <c r="G949">
        <v>116907775</v>
      </c>
      <c r="H949">
        <v>151644</v>
      </c>
    </row>
    <row r="950" spans="1:8">
      <c r="A950" t="s">
        <v>5847</v>
      </c>
      <c r="B950" s="10">
        <v>44002</v>
      </c>
      <c r="C950" t="s">
        <v>4679</v>
      </c>
      <c r="D950">
        <v>5</v>
      </c>
      <c r="E950">
        <v>5</v>
      </c>
      <c r="F950">
        <v>5</v>
      </c>
      <c r="G950">
        <v>117102863</v>
      </c>
      <c r="H950">
        <v>151645</v>
      </c>
    </row>
    <row r="951" spans="1:8">
      <c r="A951" t="s">
        <v>5848</v>
      </c>
      <c r="B951" s="10">
        <v>44002</v>
      </c>
      <c r="C951" t="s">
        <v>4680</v>
      </c>
      <c r="D951">
        <v>4</v>
      </c>
      <c r="E951">
        <v>4</v>
      </c>
      <c r="F951">
        <v>4</v>
      </c>
      <c r="G951">
        <v>117434118</v>
      </c>
      <c r="H951">
        <v>151646</v>
      </c>
    </row>
    <row r="952" spans="1:8">
      <c r="A952" t="s">
        <v>5849</v>
      </c>
      <c r="B952" s="10">
        <v>44002</v>
      </c>
      <c r="C952" t="s">
        <v>4679</v>
      </c>
      <c r="D952">
        <v>3</v>
      </c>
      <c r="E952">
        <v>4</v>
      </c>
      <c r="F952">
        <v>4</v>
      </c>
      <c r="G952">
        <v>117554527</v>
      </c>
      <c r="H952">
        <v>151647</v>
      </c>
    </row>
    <row r="953" spans="1:8" ht="100.8">
      <c r="A953" s="177" t="s">
        <v>5850</v>
      </c>
      <c r="B953" s="10">
        <v>44002</v>
      </c>
      <c r="C953" t="s">
        <v>5812</v>
      </c>
      <c r="D953">
        <v>1</v>
      </c>
      <c r="E953">
        <v>5</v>
      </c>
      <c r="F953">
        <v>1</v>
      </c>
      <c r="G953">
        <v>117756049</v>
      </c>
      <c r="H953">
        <v>151649</v>
      </c>
    </row>
    <row r="954" spans="1:8">
      <c r="A954" t="s">
        <v>5851</v>
      </c>
      <c r="B954" s="10">
        <v>44002</v>
      </c>
      <c r="C954" t="s">
        <v>4680</v>
      </c>
      <c r="D954">
        <v>1</v>
      </c>
      <c r="E954">
        <v>3</v>
      </c>
      <c r="F954">
        <v>1</v>
      </c>
      <c r="G954">
        <v>117756403</v>
      </c>
      <c r="H954">
        <v>151650</v>
      </c>
    </row>
    <row r="955" spans="1:8">
      <c r="A955" t="s">
        <v>5852</v>
      </c>
      <c r="B955" s="10">
        <v>44002</v>
      </c>
      <c r="C955" t="s">
        <v>4681</v>
      </c>
      <c r="D955">
        <v>1</v>
      </c>
      <c r="E955">
        <v>1</v>
      </c>
      <c r="F955">
        <v>1</v>
      </c>
      <c r="G955">
        <v>118143809</v>
      </c>
      <c r="H955">
        <v>151651</v>
      </c>
    </row>
    <row r="956" spans="1:8">
      <c r="A956" t="s">
        <v>5853</v>
      </c>
      <c r="B956" s="10">
        <v>44002</v>
      </c>
      <c r="C956" t="s">
        <v>4681</v>
      </c>
      <c r="D956">
        <v>1</v>
      </c>
      <c r="E956">
        <v>1</v>
      </c>
      <c r="F956">
        <v>3</v>
      </c>
      <c r="G956">
        <v>118143809</v>
      </c>
      <c r="H956">
        <v>151652</v>
      </c>
    </row>
    <row r="957" spans="1:8">
      <c r="A957" t="s">
        <v>5854</v>
      </c>
      <c r="B957" s="10">
        <v>44002</v>
      </c>
      <c r="C957" t="s">
        <v>4681</v>
      </c>
      <c r="D957">
        <v>4</v>
      </c>
      <c r="E957">
        <v>4</v>
      </c>
      <c r="F957">
        <v>4</v>
      </c>
      <c r="G957">
        <v>118143809</v>
      </c>
      <c r="H957">
        <v>151653</v>
      </c>
    </row>
    <row r="958" spans="1:8">
      <c r="A958" t="s">
        <v>5855</v>
      </c>
      <c r="B958" s="10">
        <v>44002</v>
      </c>
      <c r="C958" t="s">
        <v>4681</v>
      </c>
      <c r="D958">
        <v>2</v>
      </c>
      <c r="E958">
        <v>2</v>
      </c>
      <c r="F958">
        <v>3</v>
      </c>
      <c r="G958">
        <v>118388040</v>
      </c>
      <c r="H958">
        <v>151655</v>
      </c>
    </row>
    <row r="959" spans="1:8">
      <c r="A959" t="s">
        <v>5856</v>
      </c>
      <c r="B959" s="10">
        <v>44002</v>
      </c>
      <c r="C959" t="s">
        <v>4680</v>
      </c>
      <c r="D959">
        <v>3</v>
      </c>
      <c r="E959">
        <v>3</v>
      </c>
      <c r="F959">
        <v>5</v>
      </c>
      <c r="G959">
        <v>118921329</v>
      </c>
      <c r="H959">
        <v>151659</v>
      </c>
    </row>
    <row r="960" spans="1:8">
      <c r="A960" t="s">
        <v>5857</v>
      </c>
      <c r="B960" s="10">
        <v>44002</v>
      </c>
      <c r="C960" t="s">
        <v>4680</v>
      </c>
      <c r="D960">
        <v>3</v>
      </c>
      <c r="E960">
        <v>3</v>
      </c>
      <c r="F960">
        <v>3</v>
      </c>
      <c r="G960">
        <v>120001219</v>
      </c>
      <c r="H960">
        <v>151660</v>
      </c>
    </row>
    <row r="961" spans="1:8">
      <c r="A961" t="s">
        <v>5858</v>
      </c>
      <c r="B961" s="10">
        <v>44002</v>
      </c>
      <c r="C961" t="s">
        <v>4680</v>
      </c>
      <c r="D961">
        <v>5</v>
      </c>
      <c r="E961">
        <v>5</v>
      </c>
      <c r="F961">
        <v>5</v>
      </c>
      <c r="G961">
        <v>120001219</v>
      </c>
      <c r="H961">
        <v>151661</v>
      </c>
    </row>
    <row r="962" spans="1:8">
      <c r="A962" t="s">
        <v>5859</v>
      </c>
      <c r="B962" s="10">
        <v>44002</v>
      </c>
      <c r="C962" t="s">
        <v>4680</v>
      </c>
      <c r="D962">
        <v>3</v>
      </c>
      <c r="E962">
        <v>5</v>
      </c>
      <c r="F962">
        <v>3</v>
      </c>
      <c r="G962">
        <v>120001219</v>
      </c>
      <c r="H962">
        <v>151662</v>
      </c>
    </row>
    <row r="963" spans="1:8">
      <c r="A963" t="s">
        <v>5860</v>
      </c>
      <c r="B963" s="10">
        <v>44002</v>
      </c>
      <c r="C963" t="s">
        <v>4680</v>
      </c>
      <c r="D963">
        <v>1</v>
      </c>
      <c r="E963">
        <v>2</v>
      </c>
      <c r="F963">
        <v>3</v>
      </c>
      <c r="G963">
        <v>120001219</v>
      </c>
      <c r="H963">
        <v>151663</v>
      </c>
    </row>
    <row r="964" spans="1:8" ht="158.4">
      <c r="A964" s="177" t="s">
        <v>5861</v>
      </c>
      <c r="B964" s="10">
        <v>44002</v>
      </c>
      <c r="C964" t="s">
        <v>4680</v>
      </c>
      <c r="D964">
        <v>3</v>
      </c>
      <c r="E964">
        <v>3</v>
      </c>
      <c r="F964">
        <v>2</v>
      </c>
      <c r="G964">
        <v>120001219</v>
      </c>
      <c r="H964">
        <v>151664</v>
      </c>
    </row>
    <row r="965" spans="1:8">
      <c r="A965" t="s">
        <v>5862</v>
      </c>
      <c r="B965" s="10">
        <v>44002</v>
      </c>
      <c r="C965" t="s">
        <v>4680</v>
      </c>
      <c r="D965">
        <v>2</v>
      </c>
      <c r="E965">
        <v>2</v>
      </c>
      <c r="F965">
        <v>5</v>
      </c>
      <c r="G965">
        <v>120001219</v>
      </c>
      <c r="H965">
        <v>151665</v>
      </c>
    </row>
    <row r="966" spans="1:8" ht="144">
      <c r="A966" s="177" t="s">
        <v>5863</v>
      </c>
      <c r="B966" s="10">
        <v>44002</v>
      </c>
      <c r="C966" t="s">
        <v>4686</v>
      </c>
      <c r="D966">
        <v>5</v>
      </c>
      <c r="E966">
        <v>5</v>
      </c>
      <c r="F966">
        <v>5</v>
      </c>
      <c r="G966">
        <v>125804989</v>
      </c>
      <c r="H966">
        <v>151666</v>
      </c>
    </row>
    <row r="967" spans="1:8">
      <c r="A967" t="s">
        <v>5864</v>
      </c>
      <c r="B967" s="10">
        <v>44002</v>
      </c>
      <c r="C967" t="s">
        <v>4686</v>
      </c>
      <c r="D967">
        <v>1</v>
      </c>
      <c r="E967">
        <v>1</v>
      </c>
      <c r="F967">
        <v>1</v>
      </c>
      <c r="G967">
        <v>125804989</v>
      </c>
      <c r="H967">
        <v>151668</v>
      </c>
    </row>
    <row r="968" spans="1:8">
      <c r="A968" t="s">
        <v>5865</v>
      </c>
      <c r="B968" s="10">
        <v>44002</v>
      </c>
      <c r="C968" t="s">
        <v>4679</v>
      </c>
      <c r="D968">
        <v>1</v>
      </c>
      <c r="E968">
        <v>5</v>
      </c>
      <c r="F968">
        <v>2</v>
      </c>
      <c r="G968">
        <v>127088466</v>
      </c>
      <c r="H968">
        <v>151669</v>
      </c>
    </row>
    <row r="969" spans="1:8">
      <c r="A969" t="s">
        <v>5866</v>
      </c>
      <c r="B969" s="10">
        <v>44002</v>
      </c>
      <c r="C969" t="s">
        <v>4679</v>
      </c>
      <c r="D969">
        <v>3</v>
      </c>
      <c r="E969">
        <v>4</v>
      </c>
      <c r="F969">
        <v>4</v>
      </c>
      <c r="G969">
        <v>127173904</v>
      </c>
      <c r="H969">
        <v>151670</v>
      </c>
    </row>
    <row r="970" spans="1:8">
      <c r="A970" t="s">
        <v>5867</v>
      </c>
      <c r="B970" s="10">
        <v>44002</v>
      </c>
      <c r="C970" t="s">
        <v>4679</v>
      </c>
      <c r="D970">
        <v>1</v>
      </c>
      <c r="E970">
        <v>3</v>
      </c>
      <c r="F970">
        <v>5</v>
      </c>
      <c r="G970">
        <v>127173904</v>
      </c>
      <c r="H970">
        <v>151671</v>
      </c>
    </row>
    <row r="971" spans="1:8">
      <c r="A971" t="s">
        <v>5868</v>
      </c>
      <c r="B971" s="10">
        <v>44002</v>
      </c>
      <c r="C971" t="s">
        <v>4680</v>
      </c>
      <c r="D971">
        <v>1</v>
      </c>
      <c r="E971">
        <v>4</v>
      </c>
      <c r="F971">
        <v>1</v>
      </c>
      <c r="G971">
        <v>127719516</v>
      </c>
      <c r="H971">
        <v>151672</v>
      </c>
    </row>
    <row r="972" spans="1:8">
      <c r="A972" t="s">
        <v>5869</v>
      </c>
      <c r="B972" s="10">
        <v>44002</v>
      </c>
      <c r="C972" t="s">
        <v>4679</v>
      </c>
      <c r="D972">
        <v>4</v>
      </c>
      <c r="E972">
        <v>5</v>
      </c>
      <c r="F972">
        <v>5</v>
      </c>
      <c r="G972">
        <v>127765220</v>
      </c>
      <c r="H972">
        <v>151673</v>
      </c>
    </row>
    <row r="973" spans="1:8">
      <c r="A973" t="s">
        <v>5870</v>
      </c>
      <c r="B973" s="10">
        <v>44002</v>
      </c>
      <c r="C973" t="s">
        <v>4680</v>
      </c>
      <c r="D973">
        <v>5</v>
      </c>
      <c r="E973">
        <v>2</v>
      </c>
      <c r="F973">
        <v>5</v>
      </c>
      <c r="G973">
        <v>128059961</v>
      </c>
      <c r="H973">
        <v>151674</v>
      </c>
    </row>
    <row r="974" spans="1:8" ht="129.6">
      <c r="A974" s="177" t="s">
        <v>5871</v>
      </c>
      <c r="B974" s="10">
        <v>44002</v>
      </c>
      <c r="C974" t="s">
        <v>4679</v>
      </c>
      <c r="D974">
        <v>4</v>
      </c>
      <c r="E974">
        <v>3</v>
      </c>
      <c r="F974">
        <v>5</v>
      </c>
      <c r="G974">
        <v>129224226</v>
      </c>
      <c r="H974">
        <v>151676</v>
      </c>
    </row>
    <row r="975" spans="1:8">
      <c r="A975" t="s">
        <v>5872</v>
      </c>
      <c r="B975" s="10">
        <v>44002</v>
      </c>
      <c r="C975" t="s">
        <v>4680</v>
      </c>
      <c r="D975">
        <v>1</v>
      </c>
      <c r="E975">
        <v>4</v>
      </c>
      <c r="F975">
        <v>2</v>
      </c>
      <c r="G975">
        <v>129430096</v>
      </c>
      <c r="H975">
        <v>151677</v>
      </c>
    </row>
    <row r="976" spans="1:8">
      <c r="A976" t="s">
        <v>5873</v>
      </c>
      <c r="B976" s="10">
        <v>44002</v>
      </c>
      <c r="C976" t="s">
        <v>4681</v>
      </c>
      <c r="D976">
        <v>4</v>
      </c>
      <c r="E976">
        <v>4</v>
      </c>
      <c r="F976">
        <v>5</v>
      </c>
      <c r="G976">
        <v>129619755</v>
      </c>
      <c r="H976">
        <v>151680</v>
      </c>
    </row>
    <row r="977" spans="1:8">
      <c r="A977" t="s">
        <v>5864</v>
      </c>
      <c r="B977" s="10">
        <v>44002</v>
      </c>
      <c r="C977" t="s">
        <v>4686</v>
      </c>
      <c r="D977">
        <v>1</v>
      </c>
      <c r="E977">
        <v>1</v>
      </c>
      <c r="F977">
        <v>1</v>
      </c>
      <c r="G977">
        <v>125804989</v>
      </c>
      <c r="H977">
        <v>151682</v>
      </c>
    </row>
    <row r="978" spans="1:8" ht="144">
      <c r="A978" s="177" t="s">
        <v>5863</v>
      </c>
      <c r="B978" s="10">
        <v>44002</v>
      </c>
      <c r="C978" t="s">
        <v>4686</v>
      </c>
      <c r="D978">
        <v>5</v>
      </c>
      <c r="E978">
        <v>5</v>
      </c>
      <c r="F978">
        <v>5</v>
      </c>
      <c r="G978">
        <v>125804989</v>
      </c>
      <c r="H978">
        <v>151683</v>
      </c>
    </row>
    <row r="979" spans="1:8">
      <c r="A979" t="s">
        <v>5865</v>
      </c>
      <c r="B979" s="10">
        <v>44002</v>
      </c>
      <c r="C979" t="s">
        <v>4679</v>
      </c>
      <c r="D979">
        <v>1</v>
      </c>
      <c r="E979">
        <v>5</v>
      </c>
      <c r="F979">
        <v>2</v>
      </c>
      <c r="G979">
        <v>127088466</v>
      </c>
      <c r="H979">
        <v>151684</v>
      </c>
    </row>
    <row r="980" spans="1:8">
      <c r="A980" t="s">
        <v>5866</v>
      </c>
      <c r="B980" s="10">
        <v>44002</v>
      </c>
      <c r="C980" t="s">
        <v>4679</v>
      </c>
      <c r="D980">
        <v>3</v>
      </c>
      <c r="E980">
        <v>4</v>
      </c>
      <c r="F980">
        <v>4</v>
      </c>
      <c r="G980">
        <v>127173904</v>
      </c>
      <c r="H980">
        <v>151685</v>
      </c>
    </row>
    <row r="981" spans="1:8">
      <c r="A981" t="s">
        <v>5867</v>
      </c>
      <c r="B981" s="10">
        <v>44002</v>
      </c>
      <c r="C981" t="s">
        <v>4679</v>
      </c>
      <c r="D981">
        <v>1</v>
      </c>
      <c r="E981">
        <v>3</v>
      </c>
      <c r="F981">
        <v>5</v>
      </c>
      <c r="G981">
        <v>127173904</v>
      </c>
      <c r="H981">
        <v>151686</v>
      </c>
    </row>
    <row r="982" spans="1:8">
      <c r="A982" t="s">
        <v>5868</v>
      </c>
      <c r="B982" s="10">
        <v>44002</v>
      </c>
      <c r="C982" t="s">
        <v>4680</v>
      </c>
      <c r="D982">
        <v>1</v>
      </c>
      <c r="E982">
        <v>4</v>
      </c>
      <c r="F982">
        <v>1</v>
      </c>
      <c r="G982">
        <v>127719516</v>
      </c>
      <c r="H982">
        <v>151687</v>
      </c>
    </row>
    <row r="983" spans="1:8">
      <c r="A983" t="s">
        <v>5869</v>
      </c>
      <c r="B983" s="10">
        <v>44002</v>
      </c>
      <c r="C983" t="s">
        <v>4679</v>
      </c>
      <c r="D983">
        <v>4</v>
      </c>
      <c r="E983">
        <v>5</v>
      </c>
      <c r="F983">
        <v>5</v>
      </c>
      <c r="G983">
        <v>127765220</v>
      </c>
      <c r="H983">
        <v>151688</v>
      </c>
    </row>
    <row r="984" spans="1:8">
      <c r="A984" t="s">
        <v>5870</v>
      </c>
      <c r="B984" s="10">
        <v>44002</v>
      </c>
      <c r="C984" t="s">
        <v>4680</v>
      </c>
      <c r="D984">
        <v>5</v>
      </c>
      <c r="E984">
        <v>2</v>
      </c>
      <c r="F984">
        <v>5</v>
      </c>
      <c r="G984">
        <v>128059961</v>
      </c>
      <c r="H984">
        <v>151689</v>
      </c>
    </row>
    <row r="985" spans="1:8" ht="129.6">
      <c r="A985" s="177" t="s">
        <v>5871</v>
      </c>
      <c r="B985" s="10">
        <v>44002</v>
      </c>
      <c r="C985" t="s">
        <v>4679</v>
      </c>
      <c r="D985">
        <v>4</v>
      </c>
      <c r="E985">
        <v>3</v>
      </c>
      <c r="F985">
        <v>5</v>
      </c>
      <c r="G985">
        <v>129224226</v>
      </c>
      <c r="H985">
        <v>151691</v>
      </c>
    </row>
    <row r="986" spans="1:8">
      <c r="A986" t="s">
        <v>5872</v>
      </c>
      <c r="B986" s="10">
        <v>44002</v>
      </c>
      <c r="C986" t="s">
        <v>4680</v>
      </c>
      <c r="D986">
        <v>1</v>
      </c>
      <c r="E986">
        <v>4</v>
      </c>
      <c r="F986">
        <v>2</v>
      </c>
      <c r="G986">
        <v>129430096</v>
      </c>
      <c r="H986">
        <v>151692</v>
      </c>
    </row>
    <row r="987" spans="1:8">
      <c r="A987" t="s">
        <v>5873</v>
      </c>
      <c r="B987" s="10">
        <v>44002</v>
      </c>
      <c r="C987" t="s">
        <v>4681</v>
      </c>
      <c r="D987">
        <v>4</v>
      </c>
      <c r="E987">
        <v>4</v>
      </c>
      <c r="F987">
        <v>5</v>
      </c>
      <c r="G987">
        <v>129619755</v>
      </c>
      <c r="H987">
        <v>151695</v>
      </c>
    </row>
    <row r="988" spans="1:8">
      <c r="A988" t="s">
        <v>5874</v>
      </c>
      <c r="B988" s="10">
        <v>44002</v>
      </c>
      <c r="C988" t="s">
        <v>4686</v>
      </c>
      <c r="D988">
        <v>3</v>
      </c>
      <c r="E988">
        <v>1</v>
      </c>
      <c r="F988">
        <v>5</v>
      </c>
      <c r="G988">
        <v>129834115</v>
      </c>
      <c r="H988">
        <v>151696</v>
      </c>
    </row>
    <row r="989" spans="1:8">
      <c r="A989" t="s">
        <v>5875</v>
      </c>
      <c r="B989" s="10">
        <v>44002</v>
      </c>
      <c r="C989" t="s">
        <v>4680</v>
      </c>
      <c r="D989">
        <v>4</v>
      </c>
      <c r="E989">
        <v>3</v>
      </c>
      <c r="F989">
        <v>5</v>
      </c>
      <c r="G989">
        <v>129620860</v>
      </c>
      <c r="H989">
        <v>151697</v>
      </c>
    </row>
    <row r="990" spans="1:8">
      <c r="A990" t="s">
        <v>5876</v>
      </c>
      <c r="B990" s="10">
        <v>44002</v>
      </c>
      <c r="C990" t="s">
        <v>4680</v>
      </c>
      <c r="D990">
        <v>2</v>
      </c>
      <c r="E990">
        <v>1</v>
      </c>
      <c r="F990">
        <v>1</v>
      </c>
      <c r="G990">
        <v>129620860</v>
      </c>
      <c r="H990">
        <v>151698</v>
      </c>
    </row>
    <row r="991" spans="1:8">
      <c r="A991" t="s">
        <v>5877</v>
      </c>
      <c r="B991" s="10">
        <v>44002</v>
      </c>
      <c r="C991" t="s">
        <v>4679</v>
      </c>
      <c r="D991">
        <v>2</v>
      </c>
      <c r="E991">
        <v>4</v>
      </c>
      <c r="F991">
        <v>5</v>
      </c>
      <c r="G991">
        <v>130231830</v>
      </c>
      <c r="H991">
        <v>151699</v>
      </c>
    </row>
    <row r="992" spans="1:8">
      <c r="A992" t="s">
        <v>5878</v>
      </c>
      <c r="B992" s="10">
        <v>44002</v>
      </c>
      <c r="C992" t="s">
        <v>4680</v>
      </c>
      <c r="D992">
        <v>2</v>
      </c>
      <c r="E992">
        <v>5</v>
      </c>
      <c r="F992">
        <v>3</v>
      </c>
      <c r="G992">
        <v>130275241</v>
      </c>
      <c r="H992">
        <v>151703</v>
      </c>
    </row>
    <row r="993" spans="1:8">
      <c r="A993" t="s">
        <v>5879</v>
      </c>
      <c r="B993" s="10">
        <v>44002</v>
      </c>
      <c r="C993" t="s">
        <v>4680</v>
      </c>
      <c r="D993">
        <v>1</v>
      </c>
      <c r="E993">
        <v>2</v>
      </c>
      <c r="F993">
        <v>1</v>
      </c>
      <c r="G993">
        <v>130275241</v>
      </c>
      <c r="H993">
        <v>151704</v>
      </c>
    </row>
    <row r="994" spans="1:8">
      <c r="A994" t="s">
        <v>5880</v>
      </c>
      <c r="B994" s="10">
        <v>44002</v>
      </c>
      <c r="C994" t="s">
        <v>4680</v>
      </c>
      <c r="D994">
        <v>1</v>
      </c>
      <c r="E994">
        <v>1</v>
      </c>
      <c r="F994">
        <v>4</v>
      </c>
      <c r="G994">
        <v>130275241</v>
      </c>
      <c r="H994">
        <v>151705</v>
      </c>
    </row>
    <row r="995" spans="1:8" ht="172.8">
      <c r="A995" s="177" t="s">
        <v>5881</v>
      </c>
      <c r="B995" s="10">
        <v>44002</v>
      </c>
      <c r="C995" t="s">
        <v>4681</v>
      </c>
      <c r="D995">
        <v>1</v>
      </c>
      <c r="E995">
        <v>1</v>
      </c>
      <c r="F995">
        <v>2</v>
      </c>
      <c r="G995">
        <v>130364011</v>
      </c>
      <c r="H995">
        <v>151706</v>
      </c>
    </row>
    <row r="996" spans="1:8">
      <c r="A996" t="s">
        <v>5882</v>
      </c>
      <c r="B996" s="10">
        <v>44002</v>
      </c>
      <c r="C996" t="s">
        <v>4679</v>
      </c>
      <c r="D996">
        <v>2</v>
      </c>
      <c r="E996">
        <v>4</v>
      </c>
      <c r="F996">
        <v>3</v>
      </c>
      <c r="G996">
        <v>130599426</v>
      </c>
      <c r="H996">
        <v>151707</v>
      </c>
    </row>
    <row r="997" spans="1:8">
      <c r="A997" t="s">
        <v>5883</v>
      </c>
      <c r="B997" s="10">
        <v>44002</v>
      </c>
      <c r="C997" t="s">
        <v>4679</v>
      </c>
      <c r="D997">
        <v>1</v>
      </c>
      <c r="E997">
        <v>3</v>
      </c>
      <c r="F997">
        <v>1</v>
      </c>
      <c r="G997">
        <v>130599426</v>
      </c>
      <c r="H997">
        <v>151709</v>
      </c>
    </row>
    <row r="998" spans="1:8">
      <c r="A998" t="s">
        <v>5884</v>
      </c>
      <c r="B998" s="10">
        <v>44002</v>
      </c>
      <c r="C998" t="s">
        <v>4679</v>
      </c>
      <c r="D998">
        <v>1</v>
      </c>
      <c r="E998">
        <v>5</v>
      </c>
      <c r="F998">
        <v>2</v>
      </c>
      <c r="G998">
        <v>130692379</v>
      </c>
      <c r="H998">
        <v>151712</v>
      </c>
    </row>
    <row r="999" spans="1:8">
      <c r="A999" t="s">
        <v>5885</v>
      </c>
      <c r="B999" s="10">
        <v>44002</v>
      </c>
      <c r="C999" t="s">
        <v>5812</v>
      </c>
      <c r="D999">
        <v>1</v>
      </c>
      <c r="E999">
        <v>1</v>
      </c>
      <c r="F999">
        <v>1</v>
      </c>
      <c r="G999">
        <v>130695273</v>
      </c>
      <c r="H999">
        <v>151714</v>
      </c>
    </row>
    <row r="1000" spans="1:8">
      <c r="A1000" t="s">
        <v>5886</v>
      </c>
      <c r="B1000" s="10">
        <v>44002</v>
      </c>
      <c r="C1000" t="s">
        <v>4686</v>
      </c>
      <c r="D1000">
        <v>1</v>
      </c>
      <c r="E1000">
        <v>3</v>
      </c>
      <c r="F1000">
        <v>1</v>
      </c>
      <c r="G1000">
        <v>130772841</v>
      </c>
      <c r="H1000">
        <v>151717</v>
      </c>
    </row>
    <row r="1001" spans="1:8">
      <c r="A1001" t="s">
        <v>5887</v>
      </c>
      <c r="B1001" s="10">
        <v>44002</v>
      </c>
      <c r="C1001" t="s">
        <v>4679</v>
      </c>
      <c r="D1001">
        <v>1</v>
      </c>
      <c r="E1001">
        <v>2</v>
      </c>
      <c r="F1001">
        <v>4</v>
      </c>
      <c r="G1001">
        <v>131106049</v>
      </c>
      <c r="H1001">
        <v>151722</v>
      </c>
    </row>
    <row r="1002" spans="1:8">
      <c r="A1002" t="s">
        <v>5888</v>
      </c>
      <c r="B1002" s="10">
        <v>44002</v>
      </c>
      <c r="C1002" t="s">
        <v>4679</v>
      </c>
      <c r="D1002">
        <v>3</v>
      </c>
      <c r="E1002">
        <v>4</v>
      </c>
      <c r="F1002">
        <v>3</v>
      </c>
      <c r="G1002">
        <v>131106049</v>
      </c>
      <c r="H1002">
        <v>151723</v>
      </c>
    </row>
    <row r="1003" spans="1:8">
      <c r="A1003" t="s">
        <v>5889</v>
      </c>
      <c r="B1003" s="10">
        <v>44002</v>
      </c>
      <c r="C1003" t="s">
        <v>4679</v>
      </c>
      <c r="D1003">
        <v>5</v>
      </c>
      <c r="E1003">
        <v>5</v>
      </c>
      <c r="F1003">
        <v>5</v>
      </c>
      <c r="G1003">
        <v>131202210</v>
      </c>
      <c r="H1003">
        <v>151724</v>
      </c>
    </row>
    <row r="1004" spans="1:8">
      <c r="A1004" t="s">
        <v>5890</v>
      </c>
      <c r="B1004" s="10">
        <v>44002</v>
      </c>
      <c r="C1004" t="s">
        <v>4680</v>
      </c>
      <c r="D1004">
        <v>5</v>
      </c>
      <c r="E1004">
        <v>5</v>
      </c>
      <c r="F1004">
        <v>5</v>
      </c>
      <c r="G1004">
        <v>131260382</v>
      </c>
      <c r="H1004">
        <v>151725</v>
      </c>
    </row>
    <row r="1005" spans="1:8" ht="86.4">
      <c r="A1005" s="177" t="s">
        <v>5891</v>
      </c>
      <c r="B1005" s="10">
        <v>44002</v>
      </c>
      <c r="C1005" t="s">
        <v>4679</v>
      </c>
      <c r="D1005">
        <v>5</v>
      </c>
      <c r="E1005">
        <v>5</v>
      </c>
      <c r="F1005">
        <v>5</v>
      </c>
      <c r="G1005">
        <v>131268526</v>
      </c>
      <c r="H1005">
        <v>151727</v>
      </c>
    </row>
    <row r="1006" spans="1:8">
      <c r="A1006" t="s">
        <v>5892</v>
      </c>
      <c r="B1006" s="10">
        <v>44002</v>
      </c>
      <c r="C1006" t="s">
        <v>4680</v>
      </c>
      <c r="D1006">
        <v>1</v>
      </c>
      <c r="E1006">
        <v>3</v>
      </c>
      <c r="F1006">
        <v>1</v>
      </c>
      <c r="G1006">
        <v>131607939</v>
      </c>
      <c r="H1006">
        <v>151729</v>
      </c>
    </row>
    <row r="1007" spans="1:8">
      <c r="A1007" t="s">
        <v>5893</v>
      </c>
      <c r="B1007" s="10">
        <v>44002</v>
      </c>
      <c r="C1007" t="s">
        <v>4680</v>
      </c>
      <c r="D1007">
        <v>1</v>
      </c>
      <c r="E1007">
        <v>4</v>
      </c>
      <c r="F1007">
        <v>1</v>
      </c>
      <c r="G1007">
        <v>131607939</v>
      </c>
      <c r="H1007">
        <v>151730</v>
      </c>
    </row>
    <row r="1008" spans="1:8">
      <c r="A1008" t="s">
        <v>5894</v>
      </c>
      <c r="B1008" s="10">
        <v>44002</v>
      </c>
      <c r="C1008" t="s">
        <v>4680</v>
      </c>
      <c r="D1008">
        <v>1</v>
      </c>
      <c r="E1008">
        <v>1</v>
      </c>
      <c r="F1008">
        <v>2</v>
      </c>
      <c r="G1008">
        <v>131607939</v>
      </c>
      <c r="H1008">
        <v>151731</v>
      </c>
    </row>
    <row r="1009" spans="1:8">
      <c r="A1009" t="s">
        <v>5895</v>
      </c>
      <c r="B1009" s="10">
        <v>44002</v>
      </c>
      <c r="C1009" t="s">
        <v>4680</v>
      </c>
      <c r="D1009">
        <v>3</v>
      </c>
      <c r="E1009">
        <v>3</v>
      </c>
      <c r="F1009">
        <v>3</v>
      </c>
      <c r="G1009">
        <v>131607939</v>
      </c>
      <c r="H1009">
        <v>151732</v>
      </c>
    </row>
    <row r="1010" spans="1:8">
      <c r="A1010" t="s">
        <v>5896</v>
      </c>
      <c r="B1010" s="10">
        <v>44002</v>
      </c>
      <c r="C1010" t="s">
        <v>4680</v>
      </c>
      <c r="D1010">
        <v>1</v>
      </c>
      <c r="E1010">
        <v>3</v>
      </c>
      <c r="F1010">
        <v>1</v>
      </c>
      <c r="G1010">
        <v>132027517</v>
      </c>
      <c r="H1010">
        <v>151733</v>
      </c>
    </row>
    <row r="1011" spans="1:8" ht="72">
      <c r="A1011" s="177" t="s">
        <v>5897</v>
      </c>
      <c r="B1011" s="10">
        <v>44002</v>
      </c>
      <c r="C1011" t="s">
        <v>4679</v>
      </c>
      <c r="D1011">
        <v>5</v>
      </c>
      <c r="E1011">
        <v>5</v>
      </c>
      <c r="F1011">
        <v>5</v>
      </c>
      <c r="G1011">
        <v>132027533</v>
      </c>
      <c r="H1011">
        <v>151734</v>
      </c>
    </row>
    <row r="1012" spans="1:8" ht="403.2">
      <c r="A1012" s="177" t="s">
        <v>5898</v>
      </c>
      <c r="B1012" s="10">
        <v>44002</v>
      </c>
      <c r="C1012" t="s">
        <v>4679</v>
      </c>
      <c r="D1012">
        <v>1</v>
      </c>
      <c r="E1012">
        <v>3</v>
      </c>
      <c r="F1012">
        <v>1</v>
      </c>
      <c r="G1012">
        <v>132183237</v>
      </c>
      <c r="H1012">
        <v>151737</v>
      </c>
    </row>
    <row r="1013" spans="1:8">
      <c r="A1013" t="s">
        <v>5899</v>
      </c>
      <c r="B1013" s="10">
        <v>44002</v>
      </c>
      <c r="C1013" t="s">
        <v>4680</v>
      </c>
      <c r="D1013">
        <v>1</v>
      </c>
      <c r="E1013">
        <v>1</v>
      </c>
      <c r="F1013">
        <v>1</v>
      </c>
      <c r="G1013">
        <v>133076802</v>
      </c>
      <c r="H1013">
        <v>151754</v>
      </c>
    </row>
    <row r="1014" spans="1:8">
      <c r="A1014" t="s">
        <v>5900</v>
      </c>
      <c r="B1014" s="10">
        <v>44002</v>
      </c>
      <c r="C1014" t="s">
        <v>4680</v>
      </c>
      <c r="D1014">
        <v>1</v>
      </c>
      <c r="E1014">
        <v>2</v>
      </c>
      <c r="F1014">
        <v>4</v>
      </c>
      <c r="G1014">
        <v>132223330</v>
      </c>
      <c r="H1014">
        <v>151738</v>
      </c>
    </row>
    <row r="1015" spans="1:8">
      <c r="A1015" t="s">
        <v>5901</v>
      </c>
      <c r="B1015" s="10">
        <v>44002</v>
      </c>
      <c r="C1015" t="s">
        <v>4680</v>
      </c>
      <c r="D1015">
        <v>1</v>
      </c>
      <c r="E1015">
        <v>2</v>
      </c>
      <c r="F1015">
        <v>1</v>
      </c>
      <c r="G1015">
        <v>132223330</v>
      </c>
      <c r="H1015">
        <v>151739</v>
      </c>
    </row>
    <row r="1016" spans="1:8">
      <c r="A1016" t="s">
        <v>5902</v>
      </c>
      <c r="B1016" s="10">
        <v>44002</v>
      </c>
      <c r="C1016" t="s">
        <v>4680</v>
      </c>
      <c r="D1016">
        <v>3</v>
      </c>
      <c r="E1016">
        <v>3</v>
      </c>
      <c r="F1016">
        <v>3</v>
      </c>
      <c r="G1016">
        <v>132223330</v>
      </c>
      <c r="H1016">
        <v>151740</v>
      </c>
    </row>
    <row r="1017" spans="1:8">
      <c r="A1017" t="s">
        <v>5903</v>
      </c>
      <c r="B1017" s="10">
        <v>44002</v>
      </c>
      <c r="C1017" t="s">
        <v>4680</v>
      </c>
      <c r="D1017">
        <v>1</v>
      </c>
      <c r="E1017">
        <v>1</v>
      </c>
      <c r="F1017">
        <v>4</v>
      </c>
      <c r="G1017">
        <v>132223330</v>
      </c>
      <c r="H1017">
        <v>151741</v>
      </c>
    </row>
    <row r="1018" spans="1:8">
      <c r="A1018" t="s">
        <v>5904</v>
      </c>
      <c r="B1018" s="10">
        <v>44002</v>
      </c>
      <c r="C1018" t="s">
        <v>4679</v>
      </c>
      <c r="D1018">
        <v>5</v>
      </c>
      <c r="E1018">
        <v>5</v>
      </c>
      <c r="F1018">
        <v>5</v>
      </c>
      <c r="G1018">
        <v>132395567</v>
      </c>
      <c r="H1018">
        <v>151742</v>
      </c>
    </row>
    <row r="1019" spans="1:8">
      <c r="A1019" t="s">
        <v>5905</v>
      </c>
      <c r="B1019" s="10">
        <v>44002</v>
      </c>
      <c r="C1019" t="s">
        <v>4680</v>
      </c>
      <c r="D1019">
        <v>3</v>
      </c>
      <c r="E1019">
        <v>1</v>
      </c>
      <c r="F1019">
        <v>1</v>
      </c>
      <c r="G1019">
        <v>132567173</v>
      </c>
      <c r="H1019">
        <v>151743</v>
      </c>
    </row>
    <row r="1020" spans="1:8">
      <c r="A1020" t="s">
        <v>5906</v>
      </c>
      <c r="B1020" s="10">
        <v>44002</v>
      </c>
      <c r="C1020" t="s">
        <v>4680</v>
      </c>
      <c r="D1020">
        <v>3</v>
      </c>
      <c r="E1020">
        <v>4</v>
      </c>
      <c r="F1020">
        <v>4</v>
      </c>
      <c r="G1020">
        <v>132567173</v>
      </c>
      <c r="H1020">
        <v>151745</v>
      </c>
    </row>
    <row r="1021" spans="1:8">
      <c r="A1021" t="s">
        <v>5907</v>
      </c>
      <c r="B1021" s="10">
        <v>44002</v>
      </c>
      <c r="C1021" t="s">
        <v>5812</v>
      </c>
      <c r="D1021">
        <v>5</v>
      </c>
      <c r="E1021">
        <v>5</v>
      </c>
      <c r="F1021">
        <v>5</v>
      </c>
      <c r="G1021">
        <v>132758707</v>
      </c>
      <c r="H1021">
        <v>151747</v>
      </c>
    </row>
    <row r="1022" spans="1:8">
      <c r="A1022" t="s">
        <v>5908</v>
      </c>
      <c r="B1022" s="10">
        <v>44002</v>
      </c>
      <c r="C1022" t="s">
        <v>4680</v>
      </c>
      <c r="D1022">
        <v>1</v>
      </c>
      <c r="E1022">
        <v>1</v>
      </c>
      <c r="F1022">
        <v>1</v>
      </c>
      <c r="G1022">
        <v>132570334</v>
      </c>
      <c r="H1022">
        <v>151748</v>
      </c>
    </row>
    <row r="1023" spans="1:8">
      <c r="A1023" t="s">
        <v>5909</v>
      </c>
      <c r="B1023" s="10">
        <v>44002</v>
      </c>
      <c r="C1023" t="s">
        <v>4681</v>
      </c>
      <c r="D1023">
        <v>4</v>
      </c>
      <c r="E1023">
        <v>4</v>
      </c>
      <c r="F1023">
        <v>5</v>
      </c>
      <c r="G1023">
        <v>132595455</v>
      </c>
      <c r="H1023">
        <v>151749</v>
      </c>
    </row>
    <row r="1024" spans="1:8">
      <c r="A1024" t="s">
        <v>5910</v>
      </c>
      <c r="B1024" s="10">
        <v>44002</v>
      </c>
      <c r="C1024" t="s">
        <v>4680</v>
      </c>
      <c r="D1024">
        <v>5</v>
      </c>
      <c r="E1024">
        <v>5</v>
      </c>
      <c r="F1024">
        <v>5</v>
      </c>
      <c r="G1024">
        <v>132758582</v>
      </c>
      <c r="H1024">
        <v>151750</v>
      </c>
    </row>
    <row r="1025" spans="1:8">
      <c r="A1025" t="s">
        <v>5911</v>
      </c>
      <c r="B1025" s="10">
        <v>44002</v>
      </c>
      <c r="C1025" t="s">
        <v>4679</v>
      </c>
      <c r="D1025">
        <v>3</v>
      </c>
      <c r="E1025">
        <v>5</v>
      </c>
      <c r="F1025">
        <v>5</v>
      </c>
      <c r="G1025">
        <v>132868480</v>
      </c>
      <c r="H1025">
        <v>151752</v>
      </c>
    </row>
    <row r="1026" spans="1:8" ht="129.6">
      <c r="A1026" s="177" t="s">
        <v>5912</v>
      </c>
      <c r="B1026" s="10">
        <v>44002</v>
      </c>
      <c r="C1026" t="s">
        <v>4680</v>
      </c>
      <c r="D1026">
        <v>2</v>
      </c>
      <c r="E1026">
        <v>2</v>
      </c>
      <c r="F1026">
        <v>4</v>
      </c>
      <c r="G1026">
        <v>133076802</v>
      </c>
      <c r="H1026">
        <v>151753</v>
      </c>
    </row>
    <row r="1027" spans="1:8">
      <c r="A1027" t="s">
        <v>5913</v>
      </c>
      <c r="B1027" s="10">
        <v>44002</v>
      </c>
      <c r="C1027" t="s">
        <v>4680</v>
      </c>
      <c r="D1027">
        <v>4</v>
      </c>
      <c r="E1027">
        <v>4</v>
      </c>
      <c r="F1027">
        <v>4</v>
      </c>
      <c r="G1027">
        <v>133076802</v>
      </c>
      <c r="H1027">
        <v>151756</v>
      </c>
    </row>
    <row r="1028" spans="1:8" ht="144">
      <c r="A1028" s="177" t="s">
        <v>5914</v>
      </c>
      <c r="B1028" s="10">
        <v>44002</v>
      </c>
      <c r="C1028" t="s">
        <v>4680</v>
      </c>
      <c r="D1028">
        <v>1</v>
      </c>
      <c r="E1028">
        <v>1</v>
      </c>
      <c r="F1028">
        <v>1</v>
      </c>
      <c r="G1028">
        <v>133076802</v>
      </c>
      <c r="H1028">
        <v>151757</v>
      </c>
    </row>
    <row r="1029" spans="1:8">
      <c r="A1029" t="s">
        <v>5915</v>
      </c>
      <c r="B1029" s="10">
        <v>44002</v>
      </c>
      <c r="C1029" t="s">
        <v>4679</v>
      </c>
      <c r="D1029">
        <v>1</v>
      </c>
      <c r="E1029">
        <v>2</v>
      </c>
      <c r="F1029">
        <v>1</v>
      </c>
      <c r="G1029">
        <v>133171769</v>
      </c>
      <c r="H1029">
        <v>151759</v>
      </c>
    </row>
    <row r="1030" spans="1:8">
      <c r="A1030" t="s">
        <v>5916</v>
      </c>
      <c r="B1030" s="10">
        <v>44002</v>
      </c>
      <c r="C1030" t="s">
        <v>4679</v>
      </c>
      <c r="D1030">
        <v>3</v>
      </c>
      <c r="E1030">
        <v>4</v>
      </c>
      <c r="F1030">
        <v>5</v>
      </c>
      <c r="G1030">
        <v>133183491</v>
      </c>
      <c r="H1030">
        <v>151762</v>
      </c>
    </row>
    <row r="1031" spans="1:8">
      <c r="A1031" t="s">
        <v>5917</v>
      </c>
      <c r="B1031" s="10">
        <v>44002</v>
      </c>
      <c r="C1031" t="s">
        <v>4679</v>
      </c>
      <c r="D1031">
        <v>5</v>
      </c>
      <c r="E1031">
        <v>5</v>
      </c>
      <c r="F1031">
        <v>5</v>
      </c>
      <c r="G1031">
        <v>133191122</v>
      </c>
      <c r="H1031">
        <v>151763</v>
      </c>
    </row>
    <row r="1032" spans="1:8">
      <c r="A1032" t="s">
        <v>5918</v>
      </c>
      <c r="B1032" s="10">
        <v>44002</v>
      </c>
      <c r="C1032" t="s">
        <v>4679</v>
      </c>
      <c r="D1032">
        <v>2</v>
      </c>
      <c r="E1032">
        <v>3</v>
      </c>
      <c r="F1032">
        <v>4</v>
      </c>
      <c r="G1032">
        <v>133191122</v>
      </c>
      <c r="H1032">
        <v>151764</v>
      </c>
    </row>
    <row r="1033" spans="1:8">
      <c r="A1033" t="s">
        <v>5919</v>
      </c>
      <c r="B1033" s="10">
        <v>44002</v>
      </c>
      <c r="C1033" t="s">
        <v>4679</v>
      </c>
      <c r="D1033">
        <v>1</v>
      </c>
      <c r="E1033">
        <v>4</v>
      </c>
      <c r="F1033">
        <v>2</v>
      </c>
      <c r="G1033">
        <v>133254631</v>
      </c>
      <c r="H1033">
        <v>151766</v>
      </c>
    </row>
    <row r="1034" spans="1:8">
      <c r="A1034" t="s">
        <v>5920</v>
      </c>
      <c r="B1034" s="10">
        <v>44002</v>
      </c>
      <c r="C1034" t="s">
        <v>4680</v>
      </c>
      <c r="D1034">
        <v>1</v>
      </c>
      <c r="E1034">
        <v>2</v>
      </c>
      <c r="F1034">
        <v>1</v>
      </c>
      <c r="G1034">
        <v>133465047</v>
      </c>
      <c r="H1034">
        <v>151769</v>
      </c>
    </row>
    <row r="1035" spans="1:8">
      <c r="A1035" t="s">
        <v>5921</v>
      </c>
      <c r="B1035" s="10">
        <v>44002</v>
      </c>
      <c r="C1035" t="s">
        <v>4680</v>
      </c>
      <c r="D1035">
        <v>1</v>
      </c>
      <c r="E1035">
        <v>3</v>
      </c>
      <c r="F1035">
        <v>2</v>
      </c>
      <c r="G1035">
        <v>133465047</v>
      </c>
      <c r="H1035">
        <v>151770</v>
      </c>
    </row>
    <row r="1036" spans="1:8">
      <c r="A1036" t="s">
        <v>5922</v>
      </c>
      <c r="B1036" s="10">
        <v>44002</v>
      </c>
      <c r="C1036" t="s">
        <v>4680</v>
      </c>
      <c r="D1036">
        <v>5</v>
      </c>
      <c r="E1036">
        <v>5</v>
      </c>
      <c r="F1036">
        <v>5</v>
      </c>
      <c r="G1036">
        <v>133465047</v>
      </c>
      <c r="H1036">
        <v>151771</v>
      </c>
    </row>
    <row r="1037" spans="1:8">
      <c r="A1037" t="s">
        <v>5923</v>
      </c>
      <c r="B1037" s="10">
        <v>44002</v>
      </c>
      <c r="C1037" t="s">
        <v>4680</v>
      </c>
      <c r="D1037">
        <v>5</v>
      </c>
      <c r="E1037">
        <v>5</v>
      </c>
      <c r="F1037">
        <v>5</v>
      </c>
      <c r="G1037">
        <v>133465047</v>
      </c>
      <c r="H1037">
        <v>151772</v>
      </c>
    </row>
    <row r="1038" spans="1:8">
      <c r="A1038" t="s">
        <v>5924</v>
      </c>
      <c r="B1038" s="10">
        <v>44002</v>
      </c>
      <c r="C1038" t="s">
        <v>4680</v>
      </c>
      <c r="D1038">
        <v>5</v>
      </c>
      <c r="E1038">
        <v>5</v>
      </c>
      <c r="F1038">
        <v>5</v>
      </c>
      <c r="G1038">
        <v>133465047</v>
      </c>
      <c r="H1038">
        <v>151773</v>
      </c>
    </row>
    <row r="1039" spans="1:8">
      <c r="A1039" t="s">
        <v>5925</v>
      </c>
      <c r="B1039" s="10">
        <v>44002</v>
      </c>
      <c r="C1039" t="s">
        <v>5812</v>
      </c>
      <c r="D1039">
        <v>1</v>
      </c>
      <c r="E1039">
        <v>4</v>
      </c>
      <c r="F1039">
        <v>2</v>
      </c>
      <c r="G1039">
        <v>133525246</v>
      </c>
      <c r="H1039">
        <v>151774</v>
      </c>
    </row>
    <row r="1040" spans="1:8">
      <c r="A1040" t="s">
        <v>5926</v>
      </c>
      <c r="B1040" s="10">
        <v>44002</v>
      </c>
      <c r="C1040" t="s">
        <v>4680</v>
      </c>
      <c r="D1040">
        <v>3</v>
      </c>
      <c r="E1040">
        <v>3</v>
      </c>
      <c r="F1040">
        <v>4</v>
      </c>
      <c r="G1040">
        <v>133664870</v>
      </c>
      <c r="H1040">
        <v>151775</v>
      </c>
    </row>
    <row r="1041" spans="1:8">
      <c r="A1041" t="s">
        <v>5927</v>
      </c>
      <c r="B1041" s="10">
        <v>44002</v>
      </c>
      <c r="C1041" t="s">
        <v>4680</v>
      </c>
      <c r="D1041">
        <v>1</v>
      </c>
      <c r="E1041">
        <v>1</v>
      </c>
      <c r="F1041">
        <v>3</v>
      </c>
      <c r="G1041">
        <v>133664870</v>
      </c>
      <c r="H1041">
        <v>151776</v>
      </c>
    </row>
    <row r="1042" spans="1:8">
      <c r="A1042" t="s">
        <v>5928</v>
      </c>
      <c r="B1042" s="10">
        <v>44002</v>
      </c>
      <c r="C1042" t="s">
        <v>4680</v>
      </c>
      <c r="D1042">
        <v>3</v>
      </c>
      <c r="E1042">
        <v>3</v>
      </c>
      <c r="F1042">
        <v>2</v>
      </c>
      <c r="G1042">
        <v>133664870</v>
      </c>
      <c r="H1042">
        <v>151777</v>
      </c>
    </row>
    <row r="1043" spans="1:8">
      <c r="A1043" t="s">
        <v>5929</v>
      </c>
      <c r="B1043" s="10">
        <v>44002</v>
      </c>
      <c r="C1043" t="s">
        <v>4681</v>
      </c>
      <c r="D1043">
        <v>4</v>
      </c>
      <c r="E1043">
        <v>2</v>
      </c>
      <c r="F1043">
        <v>5</v>
      </c>
      <c r="G1043">
        <v>133824029</v>
      </c>
      <c r="H1043">
        <v>151778</v>
      </c>
    </row>
    <row r="1044" spans="1:8">
      <c r="A1044" t="s">
        <v>5930</v>
      </c>
      <c r="B1044" s="10">
        <v>44002</v>
      </c>
      <c r="C1044" t="s">
        <v>4681</v>
      </c>
      <c r="D1044">
        <v>5</v>
      </c>
      <c r="E1044">
        <v>5</v>
      </c>
      <c r="F1044">
        <v>5</v>
      </c>
      <c r="G1044">
        <v>133824029</v>
      </c>
      <c r="H1044">
        <v>151779</v>
      </c>
    </row>
    <row r="1045" spans="1:8">
      <c r="A1045" t="s">
        <v>5931</v>
      </c>
      <c r="B1045" s="10">
        <v>44002</v>
      </c>
      <c r="C1045" t="s">
        <v>4681</v>
      </c>
      <c r="D1045">
        <v>2</v>
      </c>
      <c r="E1045">
        <v>1</v>
      </c>
      <c r="F1045">
        <v>3</v>
      </c>
      <c r="G1045">
        <v>133829176</v>
      </c>
      <c r="H1045">
        <v>151780</v>
      </c>
    </row>
    <row r="1046" spans="1:8">
      <c r="A1046" t="s">
        <v>5932</v>
      </c>
      <c r="B1046" s="10">
        <v>44002</v>
      </c>
      <c r="C1046" t="s">
        <v>4680</v>
      </c>
      <c r="D1046">
        <v>1</v>
      </c>
      <c r="E1046">
        <v>3</v>
      </c>
      <c r="F1046">
        <v>2</v>
      </c>
      <c r="G1046">
        <v>134037779</v>
      </c>
      <c r="H1046">
        <v>151781</v>
      </c>
    </row>
    <row r="1047" spans="1:8">
      <c r="A1047" t="s">
        <v>5933</v>
      </c>
      <c r="B1047" s="10">
        <v>44002</v>
      </c>
      <c r="C1047" t="s">
        <v>5812</v>
      </c>
      <c r="D1047">
        <v>2</v>
      </c>
      <c r="E1047">
        <v>5</v>
      </c>
      <c r="F1047">
        <v>2</v>
      </c>
      <c r="G1047">
        <v>134290907</v>
      </c>
      <c r="H1047">
        <v>151782</v>
      </c>
    </row>
    <row r="1048" spans="1:8">
      <c r="A1048" t="s">
        <v>5934</v>
      </c>
      <c r="B1048" s="10">
        <v>44002</v>
      </c>
      <c r="C1048" t="s">
        <v>5812</v>
      </c>
      <c r="D1048">
        <v>5</v>
      </c>
      <c r="E1048">
        <v>5</v>
      </c>
      <c r="F1048">
        <v>5</v>
      </c>
      <c r="G1048">
        <v>134337443</v>
      </c>
      <c r="H1048">
        <v>151783</v>
      </c>
    </row>
    <row r="1049" spans="1:8">
      <c r="A1049" t="s">
        <v>5935</v>
      </c>
      <c r="B1049" s="10">
        <v>44002</v>
      </c>
      <c r="C1049" t="s">
        <v>4681</v>
      </c>
      <c r="D1049">
        <v>3</v>
      </c>
      <c r="E1049">
        <v>4</v>
      </c>
      <c r="F1049">
        <v>4</v>
      </c>
      <c r="G1049">
        <v>134378314</v>
      </c>
      <c r="H1049">
        <v>151784</v>
      </c>
    </row>
    <row r="1050" spans="1:8">
      <c r="A1050" t="s">
        <v>5936</v>
      </c>
      <c r="B1050" s="10">
        <v>44002</v>
      </c>
      <c r="C1050" t="s">
        <v>4680</v>
      </c>
      <c r="D1050">
        <v>5</v>
      </c>
      <c r="E1050">
        <v>4</v>
      </c>
      <c r="F1050">
        <v>5</v>
      </c>
      <c r="G1050">
        <v>134397447</v>
      </c>
      <c r="H1050">
        <v>151785</v>
      </c>
    </row>
    <row r="1051" spans="1:8">
      <c r="A1051" t="s">
        <v>5937</v>
      </c>
      <c r="B1051" s="10">
        <v>44002</v>
      </c>
      <c r="C1051" t="s">
        <v>4680</v>
      </c>
      <c r="D1051">
        <v>3</v>
      </c>
      <c r="E1051">
        <v>5</v>
      </c>
      <c r="F1051">
        <v>5</v>
      </c>
      <c r="G1051">
        <v>134552819</v>
      </c>
      <c r="H1051">
        <v>151786</v>
      </c>
    </row>
    <row r="1052" spans="1:8">
      <c r="A1052" t="s">
        <v>5938</v>
      </c>
      <c r="B1052" s="10">
        <v>44002</v>
      </c>
      <c r="C1052" t="s">
        <v>4680</v>
      </c>
      <c r="D1052">
        <v>2</v>
      </c>
      <c r="E1052">
        <v>2</v>
      </c>
      <c r="F1052">
        <v>1</v>
      </c>
      <c r="G1052">
        <v>134552819</v>
      </c>
      <c r="H1052">
        <v>151787</v>
      </c>
    </row>
    <row r="1053" spans="1:8">
      <c r="A1053" t="s">
        <v>5939</v>
      </c>
      <c r="B1053" s="10">
        <v>44002</v>
      </c>
      <c r="C1053" t="s">
        <v>4679</v>
      </c>
      <c r="D1053">
        <v>5</v>
      </c>
      <c r="E1053">
        <v>5</v>
      </c>
      <c r="F1053">
        <v>5</v>
      </c>
      <c r="G1053">
        <v>135312726</v>
      </c>
      <c r="H1053">
        <v>151791</v>
      </c>
    </row>
    <row r="1054" spans="1:8">
      <c r="A1054" t="s">
        <v>5940</v>
      </c>
      <c r="B1054" s="10">
        <v>44002</v>
      </c>
      <c r="C1054" t="s">
        <v>4679</v>
      </c>
      <c r="D1054">
        <v>5</v>
      </c>
      <c r="E1054">
        <v>5</v>
      </c>
      <c r="F1054">
        <v>5</v>
      </c>
      <c r="G1054">
        <v>200030534</v>
      </c>
      <c r="H1054">
        <v>151869</v>
      </c>
    </row>
    <row r="1055" spans="1:8" ht="273.60000000000002">
      <c r="A1055" s="177" t="s">
        <v>5941</v>
      </c>
      <c r="B1055" s="10">
        <v>44002</v>
      </c>
      <c r="C1055" t="s">
        <v>4680</v>
      </c>
      <c r="D1055">
        <v>2</v>
      </c>
      <c r="E1055">
        <v>3</v>
      </c>
      <c r="F1055">
        <v>3</v>
      </c>
      <c r="G1055">
        <v>135413060</v>
      </c>
      <c r="H1055">
        <v>151792</v>
      </c>
    </row>
    <row r="1056" spans="1:8">
      <c r="A1056" t="s">
        <v>5942</v>
      </c>
      <c r="B1056" s="10">
        <v>44002</v>
      </c>
      <c r="C1056" t="s">
        <v>4680</v>
      </c>
      <c r="D1056">
        <v>5</v>
      </c>
      <c r="E1056">
        <v>5</v>
      </c>
      <c r="F1056">
        <v>5</v>
      </c>
      <c r="G1056">
        <v>135533693</v>
      </c>
      <c r="H1056">
        <v>151794</v>
      </c>
    </row>
    <row r="1057" spans="1:8" ht="259.2">
      <c r="A1057" s="177" t="s">
        <v>5943</v>
      </c>
      <c r="B1057" s="10">
        <v>44002</v>
      </c>
      <c r="C1057" t="s">
        <v>4680</v>
      </c>
      <c r="D1057">
        <v>5</v>
      </c>
      <c r="E1057">
        <v>4</v>
      </c>
      <c r="F1057">
        <v>5</v>
      </c>
      <c r="G1057">
        <v>135538940</v>
      </c>
      <c r="H1057">
        <v>151795</v>
      </c>
    </row>
    <row r="1058" spans="1:8">
      <c r="A1058" t="s">
        <v>5944</v>
      </c>
      <c r="B1058" s="10">
        <v>44002</v>
      </c>
      <c r="C1058" t="s">
        <v>4680</v>
      </c>
      <c r="D1058">
        <v>5</v>
      </c>
      <c r="E1058">
        <v>5</v>
      </c>
      <c r="F1058">
        <v>5</v>
      </c>
      <c r="G1058">
        <v>135538940</v>
      </c>
      <c r="H1058">
        <v>151796</v>
      </c>
    </row>
    <row r="1059" spans="1:8">
      <c r="A1059" t="s">
        <v>5945</v>
      </c>
      <c r="B1059" s="10">
        <v>44002</v>
      </c>
      <c r="C1059" t="s">
        <v>4680</v>
      </c>
      <c r="D1059">
        <v>1</v>
      </c>
      <c r="E1059">
        <v>5</v>
      </c>
      <c r="F1059">
        <v>5</v>
      </c>
      <c r="G1059">
        <v>135554939</v>
      </c>
      <c r="H1059">
        <v>151798</v>
      </c>
    </row>
    <row r="1060" spans="1:8">
      <c r="A1060" t="s">
        <v>5946</v>
      </c>
      <c r="B1060" s="10">
        <v>44002</v>
      </c>
      <c r="C1060" t="s">
        <v>4680</v>
      </c>
      <c r="D1060">
        <v>1</v>
      </c>
      <c r="E1060">
        <v>3</v>
      </c>
      <c r="F1060">
        <v>2</v>
      </c>
      <c r="G1060">
        <v>135554939</v>
      </c>
      <c r="H1060">
        <v>151799</v>
      </c>
    </row>
    <row r="1061" spans="1:8">
      <c r="A1061" t="s">
        <v>5947</v>
      </c>
      <c r="B1061" s="10">
        <v>44002</v>
      </c>
      <c r="C1061" t="s">
        <v>4680</v>
      </c>
      <c r="D1061">
        <v>1</v>
      </c>
      <c r="E1061">
        <v>4</v>
      </c>
      <c r="F1061">
        <v>1</v>
      </c>
      <c r="G1061">
        <v>135554939</v>
      </c>
      <c r="H1061">
        <v>151800</v>
      </c>
    </row>
    <row r="1062" spans="1:8" ht="409.6">
      <c r="A1062" s="177" t="s">
        <v>5948</v>
      </c>
      <c r="B1062" s="10">
        <v>44002</v>
      </c>
      <c r="C1062" t="s">
        <v>4680</v>
      </c>
      <c r="D1062">
        <v>1</v>
      </c>
      <c r="E1062">
        <v>1</v>
      </c>
      <c r="F1062">
        <v>1</v>
      </c>
      <c r="G1062">
        <v>135637478</v>
      </c>
      <c r="H1062">
        <v>151802</v>
      </c>
    </row>
    <row r="1063" spans="1:8">
      <c r="A1063" t="s">
        <v>5949</v>
      </c>
      <c r="B1063" s="10">
        <v>44002</v>
      </c>
      <c r="C1063" t="s">
        <v>4680</v>
      </c>
      <c r="D1063">
        <v>5</v>
      </c>
      <c r="E1063">
        <v>5</v>
      </c>
      <c r="F1063">
        <v>4</v>
      </c>
      <c r="G1063">
        <v>136302064</v>
      </c>
      <c r="H1063">
        <v>151803</v>
      </c>
    </row>
    <row r="1064" spans="1:8">
      <c r="A1064" t="s">
        <v>5949</v>
      </c>
      <c r="B1064" s="10">
        <v>44002</v>
      </c>
      <c r="C1064" t="s">
        <v>4680</v>
      </c>
      <c r="D1064">
        <v>5</v>
      </c>
      <c r="E1064">
        <v>5</v>
      </c>
      <c r="F1064">
        <v>4</v>
      </c>
      <c r="G1064">
        <v>136302064</v>
      </c>
      <c r="H1064">
        <v>151804</v>
      </c>
    </row>
    <row r="1065" spans="1:8" ht="409.6">
      <c r="A1065" s="177" t="s">
        <v>5950</v>
      </c>
      <c r="B1065" s="10">
        <v>44002</v>
      </c>
      <c r="C1065" t="s">
        <v>4680</v>
      </c>
      <c r="D1065">
        <v>2</v>
      </c>
      <c r="E1065">
        <v>3</v>
      </c>
      <c r="F1065">
        <v>3</v>
      </c>
      <c r="G1065">
        <v>136603347</v>
      </c>
      <c r="H1065">
        <v>151805</v>
      </c>
    </row>
    <row r="1066" spans="1:8">
      <c r="A1066" t="s">
        <v>5951</v>
      </c>
      <c r="B1066" s="10">
        <v>44002</v>
      </c>
      <c r="C1066" t="s">
        <v>4680</v>
      </c>
      <c r="D1066">
        <v>2</v>
      </c>
      <c r="E1066">
        <v>1</v>
      </c>
      <c r="F1066">
        <v>5</v>
      </c>
      <c r="G1066">
        <v>136603347</v>
      </c>
      <c r="H1066">
        <v>151806</v>
      </c>
    </row>
    <row r="1067" spans="1:8">
      <c r="A1067" t="s">
        <v>5952</v>
      </c>
      <c r="B1067" s="10">
        <v>44002</v>
      </c>
      <c r="C1067" t="s">
        <v>4680</v>
      </c>
      <c r="D1067">
        <v>1</v>
      </c>
      <c r="E1067">
        <v>2</v>
      </c>
      <c r="F1067">
        <v>2</v>
      </c>
      <c r="G1067">
        <v>136638244</v>
      </c>
      <c r="H1067">
        <v>151807</v>
      </c>
    </row>
    <row r="1068" spans="1:8">
      <c r="A1068" t="s">
        <v>5953</v>
      </c>
      <c r="B1068" s="10">
        <v>44002</v>
      </c>
      <c r="C1068" t="s">
        <v>4680</v>
      </c>
      <c r="D1068">
        <v>5</v>
      </c>
      <c r="E1068">
        <v>5</v>
      </c>
      <c r="F1068">
        <v>5</v>
      </c>
      <c r="G1068">
        <v>136638319</v>
      </c>
      <c r="H1068">
        <v>151808</v>
      </c>
    </row>
    <row r="1069" spans="1:8">
      <c r="A1069" t="s">
        <v>5954</v>
      </c>
      <c r="B1069" s="10">
        <v>44002</v>
      </c>
      <c r="C1069" t="s">
        <v>4680</v>
      </c>
      <c r="D1069">
        <v>5</v>
      </c>
      <c r="E1069">
        <v>5</v>
      </c>
      <c r="F1069">
        <v>5</v>
      </c>
      <c r="G1069">
        <v>136640828</v>
      </c>
      <c r="H1069">
        <v>151810</v>
      </c>
    </row>
    <row r="1070" spans="1:8">
      <c r="A1070" t="s">
        <v>5955</v>
      </c>
      <c r="B1070" s="10">
        <v>44002</v>
      </c>
      <c r="C1070" t="s">
        <v>4680</v>
      </c>
      <c r="D1070">
        <v>5</v>
      </c>
      <c r="E1070">
        <v>5</v>
      </c>
      <c r="F1070">
        <v>5</v>
      </c>
      <c r="G1070">
        <v>136640828</v>
      </c>
      <c r="H1070">
        <v>151811</v>
      </c>
    </row>
    <row r="1071" spans="1:8">
      <c r="A1071" t="s">
        <v>5956</v>
      </c>
      <c r="B1071" s="10">
        <v>44002</v>
      </c>
      <c r="C1071" t="s">
        <v>4680</v>
      </c>
      <c r="D1071">
        <v>2</v>
      </c>
      <c r="E1071">
        <v>3</v>
      </c>
      <c r="F1071">
        <v>4</v>
      </c>
      <c r="G1071">
        <v>136643780</v>
      </c>
      <c r="H1071">
        <v>151812</v>
      </c>
    </row>
    <row r="1072" spans="1:8">
      <c r="A1072" t="s">
        <v>5957</v>
      </c>
      <c r="B1072" s="10">
        <v>44002</v>
      </c>
      <c r="C1072" t="s">
        <v>4680</v>
      </c>
      <c r="D1072">
        <v>2</v>
      </c>
      <c r="E1072">
        <v>1</v>
      </c>
      <c r="F1072">
        <v>5</v>
      </c>
      <c r="G1072">
        <v>136643780</v>
      </c>
      <c r="H1072">
        <v>151813</v>
      </c>
    </row>
    <row r="1073" spans="1:8">
      <c r="A1073" t="s">
        <v>5958</v>
      </c>
      <c r="B1073" s="10">
        <v>44002</v>
      </c>
      <c r="C1073" t="s">
        <v>4680</v>
      </c>
      <c r="D1073">
        <v>4</v>
      </c>
      <c r="E1073">
        <v>2</v>
      </c>
      <c r="F1073">
        <v>4</v>
      </c>
      <c r="G1073">
        <v>136647468</v>
      </c>
      <c r="H1073">
        <v>151814</v>
      </c>
    </row>
    <row r="1074" spans="1:8">
      <c r="A1074" t="s">
        <v>5959</v>
      </c>
      <c r="B1074" s="10">
        <v>44002</v>
      </c>
      <c r="C1074" t="s">
        <v>4680</v>
      </c>
      <c r="D1074">
        <v>1</v>
      </c>
      <c r="E1074">
        <v>1</v>
      </c>
      <c r="F1074">
        <v>1</v>
      </c>
      <c r="G1074">
        <v>136643830</v>
      </c>
      <c r="H1074">
        <v>151816</v>
      </c>
    </row>
    <row r="1075" spans="1:8" ht="216">
      <c r="A1075" s="177" t="s">
        <v>5960</v>
      </c>
      <c r="B1075" s="10">
        <v>44002</v>
      </c>
      <c r="C1075" t="s">
        <v>4680</v>
      </c>
      <c r="D1075">
        <v>1</v>
      </c>
      <c r="E1075">
        <v>3</v>
      </c>
      <c r="F1075">
        <v>4</v>
      </c>
      <c r="G1075">
        <v>136643830</v>
      </c>
      <c r="H1075">
        <v>151817</v>
      </c>
    </row>
    <row r="1076" spans="1:8">
      <c r="A1076" t="s">
        <v>5961</v>
      </c>
      <c r="B1076" s="10">
        <v>44002</v>
      </c>
      <c r="C1076" t="s">
        <v>4680</v>
      </c>
      <c r="D1076">
        <v>5</v>
      </c>
      <c r="E1076">
        <v>4</v>
      </c>
      <c r="F1076">
        <v>5</v>
      </c>
      <c r="G1076">
        <v>136645116</v>
      </c>
      <c r="H1076">
        <v>151818</v>
      </c>
    </row>
    <row r="1077" spans="1:8">
      <c r="A1077" t="s">
        <v>5962</v>
      </c>
      <c r="B1077" s="10">
        <v>44002</v>
      </c>
      <c r="C1077" t="s">
        <v>4679</v>
      </c>
      <c r="D1077">
        <v>2</v>
      </c>
      <c r="E1077">
        <v>3</v>
      </c>
      <c r="F1077">
        <v>3</v>
      </c>
      <c r="G1077">
        <v>136680089</v>
      </c>
      <c r="H1077">
        <v>151819</v>
      </c>
    </row>
    <row r="1078" spans="1:8">
      <c r="A1078" t="s">
        <v>5963</v>
      </c>
      <c r="B1078" s="10">
        <v>44002</v>
      </c>
      <c r="C1078" t="s">
        <v>4679</v>
      </c>
      <c r="D1078">
        <v>1</v>
      </c>
      <c r="E1078">
        <v>1</v>
      </c>
      <c r="F1078">
        <v>1</v>
      </c>
      <c r="G1078">
        <v>136680089</v>
      </c>
      <c r="H1078">
        <v>151820</v>
      </c>
    </row>
    <row r="1079" spans="1:8">
      <c r="A1079" t="s">
        <v>5964</v>
      </c>
      <c r="B1079" s="10">
        <v>44002</v>
      </c>
      <c r="C1079" t="s">
        <v>4680</v>
      </c>
      <c r="D1079">
        <v>5</v>
      </c>
      <c r="E1079">
        <v>4</v>
      </c>
      <c r="F1079">
        <v>5</v>
      </c>
      <c r="G1079">
        <v>136688140</v>
      </c>
      <c r="H1079">
        <v>151821</v>
      </c>
    </row>
    <row r="1080" spans="1:8">
      <c r="A1080" t="s">
        <v>5965</v>
      </c>
      <c r="B1080" s="10">
        <v>44002</v>
      </c>
      <c r="C1080" t="s">
        <v>4680</v>
      </c>
      <c r="D1080">
        <v>2</v>
      </c>
      <c r="E1080">
        <v>3</v>
      </c>
      <c r="F1080">
        <v>4</v>
      </c>
      <c r="G1080">
        <v>136688140</v>
      </c>
      <c r="H1080">
        <v>151822</v>
      </c>
    </row>
    <row r="1081" spans="1:8">
      <c r="A1081" t="s">
        <v>5966</v>
      </c>
      <c r="B1081" s="10">
        <v>44002</v>
      </c>
      <c r="C1081" t="s">
        <v>4679</v>
      </c>
      <c r="D1081">
        <v>5</v>
      </c>
      <c r="E1081">
        <v>5</v>
      </c>
      <c r="F1081">
        <v>5</v>
      </c>
      <c r="G1081">
        <v>136730660</v>
      </c>
      <c r="H1081">
        <v>151824</v>
      </c>
    </row>
    <row r="1082" spans="1:8">
      <c r="A1082" t="s">
        <v>5967</v>
      </c>
      <c r="B1082" s="10">
        <v>44002</v>
      </c>
      <c r="C1082" t="s">
        <v>4679</v>
      </c>
      <c r="D1082">
        <v>5</v>
      </c>
      <c r="E1082">
        <v>4</v>
      </c>
      <c r="F1082">
        <v>4</v>
      </c>
      <c r="G1082">
        <v>136730660</v>
      </c>
      <c r="H1082">
        <v>151826</v>
      </c>
    </row>
    <row r="1083" spans="1:8">
      <c r="A1083" t="s">
        <v>5968</v>
      </c>
      <c r="B1083" s="10">
        <v>44002</v>
      </c>
      <c r="C1083" t="s">
        <v>4679</v>
      </c>
      <c r="D1083">
        <v>1</v>
      </c>
      <c r="E1083">
        <v>2</v>
      </c>
      <c r="F1083">
        <v>2</v>
      </c>
      <c r="G1083">
        <v>136730660</v>
      </c>
      <c r="H1083">
        <v>151827</v>
      </c>
    </row>
    <row r="1084" spans="1:8">
      <c r="A1084" t="s">
        <v>5969</v>
      </c>
      <c r="B1084" s="10">
        <v>44002</v>
      </c>
      <c r="C1084" t="s">
        <v>4679</v>
      </c>
      <c r="D1084">
        <v>5</v>
      </c>
      <c r="E1084">
        <v>5</v>
      </c>
      <c r="F1084">
        <v>5</v>
      </c>
      <c r="G1084">
        <v>136738614</v>
      </c>
      <c r="H1084">
        <v>151828</v>
      </c>
    </row>
    <row r="1085" spans="1:8" ht="129.6">
      <c r="A1085" s="177" t="s">
        <v>5970</v>
      </c>
      <c r="B1085" s="10">
        <v>44002</v>
      </c>
      <c r="C1085" t="s">
        <v>4679</v>
      </c>
      <c r="D1085">
        <v>1</v>
      </c>
      <c r="E1085">
        <v>1</v>
      </c>
      <c r="F1085">
        <v>3</v>
      </c>
      <c r="G1085">
        <v>136738614</v>
      </c>
      <c r="H1085">
        <v>151829</v>
      </c>
    </row>
    <row r="1086" spans="1:8">
      <c r="A1086" t="s">
        <v>5971</v>
      </c>
      <c r="B1086" s="10">
        <v>44002</v>
      </c>
      <c r="C1086" t="s">
        <v>4679</v>
      </c>
      <c r="D1086">
        <v>1</v>
      </c>
      <c r="E1086">
        <v>3</v>
      </c>
      <c r="F1086">
        <v>2</v>
      </c>
      <c r="G1086">
        <v>136771268</v>
      </c>
      <c r="H1086">
        <v>151830</v>
      </c>
    </row>
    <row r="1087" spans="1:8">
      <c r="A1087" t="s">
        <v>5972</v>
      </c>
      <c r="B1087" s="10">
        <v>44002</v>
      </c>
      <c r="C1087" t="s">
        <v>4681</v>
      </c>
      <c r="D1087">
        <v>1</v>
      </c>
      <c r="E1087">
        <v>1</v>
      </c>
      <c r="F1087">
        <v>1</v>
      </c>
      <c r="G1087">
        <v>136895935</v>
      </c>
      <c r="H1087">
        <v>151832</v>
      </c>
    </row>
    <row r="1088" spans="1:8">
      <c r="A1088" t="s">
        <v>56</v>
      </c>
      <c r="B1088" s="10">
        <v>44002</v>
      </c>
      <c r="C1088" t="s">
        <v>4681</v>
      </c>
      <c r="D1088">
        <v>5</v>
      </c>
      <c r="E1088">
        <v>5</v>
      </c>
      <c r="F1088">
        <v>5</v>
      </c>
      <c r="G1088">
        <v>136895935</v>
      </c>
      <c r="H1088">
        <v>151833</v>
      </c>
    </row>
    <row r="1089" spans="1:8">
      <c r="A1089" t="s">
        <v>5973</v>
      </c>
      <c r="B1089" s="10">
        <v>44002</v>
      </c>
      <c r="C1089" t="s">
        <v>4681</v>
      </c>
      <c r="D1089">
        <v>5</v>
      </c>
      <c r="E1089">
        <v>5</v>
      </c>
      <c r="F1089">
        <v>5</v>
      </c>
      <c r="G1089">
        <v>136895935</v>
      </c>
      <c r="H1089">
        <v>151834</v>
      </c>
    </row>
    <row r="1090" spans="1:8">
      <c r="A1090" t="s">
        <v>5974</v>
      </c>
      <c r="B1090" s="10">
        <v>44002</v>
      </c>
      <c r="C1090" t="s">
        <v>4681</v>
      </c>
      <c r="D1090">
        <v>1</v>
      </c>
      <c r="E1090">
        <v>2</v>
      </c>
      <c r="F1090">
        <v>5</v>
      </c>
      <c r="G1090">
        <v>136895935</v>
      </c>
      <c r="H1090">
        <v>151835</v>
      </c>
    </row>
    <row r="1091" spans="1:8">
      <c r="A1091" t="s">
        <v>5975</v>
      </c>
      <c r="B1091" s="10">
        <v>44002</v>
      </c>
      <c r="C1091" t="s">
        <v>4679</v>
      </c>
      <c r="D1091">
        <v>1</v>
      </c>
      <c r="E1091">
        <v>3</v>
      </c>
      <c r="F1091">
        <v>1</v>
      </c>
      <c r="G1091">
        <v>136939048</v>
      </c>
      <c r="H1091">
        <v>151836</v>
      </c>
    </row>
    <row r="1092" spans="1:8">
      <c r="A1092" t="s">
        <v>5976</v>
      </c>
      <c r="B1092" s="10">
        <v>44002</v>
      </c>
      <c r="C1092" t="s">
        <v>4679</v>
      </c>
      <c r="D1092">
        <v>4</v>
      </c>
      <c r="E1092">
        <v>4</v>
      </c>
      <c r="F1092">
        <v>5</v>
      </c>
      <c r="G1092">
        <v>136939048</v>
      </c>
      <c r="H1092">
        <v>151837</v>
      </c>
    </row>
    <row r="1093" spans="1:8">
      <c r="A1093" t="s">
        <v>56</v>
      </c>
      <c r="B1093" s="10">
        <v>44002</v>
      </c>
      <c r="C1093" t="s">
        <v>4679</v>
      </c>
      <c r="D1093" t="s">
        <v>5977</v>
      </c>
      <c r="E1093">
        <v>4</v>
      </c>
      <c r="F1093">
        <v>3</v>
      </c>
      <c r="G1093">
        <v>137241634</v>
      </c>
      <c r="H1093">
        <v>151838</v>
      </c>
    </row>
    <row r="1094" spans="1:8" ht="100.8">
      <c r="A1094" s="177" t="s">
        <v>5978</v>
      </c>
      <c r="B1094" s="10">
        <v>44002</v>
      </c>
      <c r="C1094" t="s">
        <v>4679</v>
      </c>
      <c r="D1094">
        <v>5</v>
      </c>
      <c r="E1094">
        <v>5</v>
      </c>
      <c r="F1094">
        <v>5</v>
      </c>
      <c r="G1094">
        <v>137242913</v>
      </c>
      <c r="H1094">
        <v>151840</v>
      </c>
    </row>
    <row r="1095" spans="1:8">
      <c r="A1095" t="s">
        <v>5979</v>
      </c>
      <c r="B1095" s="10">
        <v>44002</v>
      </c>
      <c r="C1095" t="s">
        <v>4680</v>
      </c>
      <c r="D1095">
        <v>3</v>
      </c>
      <c r="E1095">
        <v>4</v>
      </c>
      <c r="F1095">
        <v>3</v>
      </c>
      <c r="G1095">
        <v>137282356</v>
      </c>
      <c r="H1095">
        <v>151842</v>
      </c>
    </row>
    <row r="1096" spans="1:8">
      <c r="A1096" t="s">
        <v>5980</v>
      </c>
      <c r="B1096" s="10">
        <v>44002</v>
      </c>
      <c r="C1096" t="s">
        <v>4680</v>
      </c>
      <c r="D1096">
        <v>4</v>
      </c>
      <c r="E1096">
        <v>4</v>
      </c>
      <c r="F1096">
        <v>5</v>
      </c>
      <c r="G1096">
        <v>137282356</v>
      </c>
      <c r="H1096">
        <v>151843</v>
      </c>
    </row>
    <row r="1097" spans="1:8">
      <c r="A1097" t="s">
        <v>5981</v>
      </c>
      <c r="B1097" s="10">
        <v>44002</v>
      </c>
      <c r="C1097" t="s">
        <v>4680</v>
      </c>
      <c r="D1097">
        <v>3</v>
      </c>
      <c r="E1097">
        <v>4</v>
      </c>
      <c r="F1097">
        <v>2</v>
      </c>
      <c r="G1097">
        <v>137282356</v>
      </c>
      <c r="H1097">
        <v>151844</v>
      </c>
    </row>
    <row r="1098" spans="1:8">
      <c r="A1098" t="s">
        <v>5982</v>
      </c>
      <c r="B1098" s="10">
        <v>44002</v>
      </c>
      <c r="C1098" t="s">
        <v>4680</v>
      </c>
      <c r="D1098">
        <v>3</v>
      </c>
      <c r="E1098">
        <v>4</v>
      </c>
      <c r="F1098">
        <v>5</v>
      </c>
      <c r="G1098">
        <v>137637393</v>
      </c>
      <c r="H1098">
        <v>151845</v>
      </c>
    </row>
    <row r="1099" spans="1:8">
      <c r="A1099" t="s">
        <v>5983</v>
      </c>
      <c r="B1099" s="10">
        <v>44002</v>
      </c>
      <c r="C1099" t="s">
        <v>4680</v>
      </c>
      <c r="D1099">
        <v>1</v>
      </c>
      <c r="E1099">
        <v>3</v>
      </c>
      <c r="F1099">
        <v>3</v>
      </c>
      <c r="G1099">
        <v>137637393</v>
      </c>
      <c r="H1099">
        <v>151847</v>
      </c>
    </row>
    <row r="1100" spans="1:8">
      <c r="A1100" t="s">
        <v>5984</v>
      </c>
      <c r="B1100" s="10">
        <v>44002</v>
      </c>
      <c r="C1100" t="s">
        <v>4680</v>
      </c>
      <c r="D1100">
        <v>2</v>
      </c>
      <c r="E1100">
        <v>3</v>
      </c>
      <c r="F1100">
        <v>3</v>
      </c>
      <c r="G1100">
        <v>137637393</v>
      </c>
      <c r="H1100">
        <v>151848</v>
      </c>
    </row>
    <row r="1101" spans="1:8">
      <c r="A1101" t="s">
        <v>5985</v>
      </c>
      <c r="B1101" s="10">
        <v>44002</v>
      </c>
      <c r="C1101" t="s">
        <v>5812</v>
      </c>
      <c r="D1101">
        <v>1</v>
      </c>
      <c r="E1101">
        <v>3</v>
      </c>
      <c r="F1101">
        <v>1</v>
      </c>
      <c r="G1101">
        <v>138544960</v>
      </c>
      <c r="H1101">
        <v>151849</v>
      </c>
    </row>
    <row r="1102" spans="1:8">
      <c r="A1102" t="s">
        <v>5986</v>
      </c>
      <c r="B1102" s="10">
        <v>44002</v>
      </c>
      <c r="C1102" t="s">
        <v>4681</v>
      </c>
      <c r="D1102">
        <v>1</v>
      </c>
      <c r="E1102">
        <v>3</v>
      </c>
      <c r="F1102">
        <v>1</v>
      </c>
      <c r="G1102">
        <v>138325493</v>
      </c>
      <c r="H1102">
        <v>151852</v>
      </c>
    </row>
    <row r="1103" spans="1:8" ht="302.39999999999998">
      <c r="A1103" s="177" t="s">
        <v>5987</v>
      </c>
      <c r="B1103" s="10">
        <v>44002</v>
      </c>
      <c r="C1103" t="s">
        <v>4680</v>
      </c>
      <c r="D1103">
        <v>1</v>
      </c>
      <c r="E1103">
        <v>3</v>
      </c>
      <c r="F1103">
        <v>3</v>
      </c>
      <c r="G1103">
        <v>138556204</v>
      </c>
      <c r="H1103">
        <v>151853</v>
      </c>
    </row>
    <row r="1104" spans="1:8">
      <c r="A1104" t="s">
        <v>5988</v>
      </c>
      <c r="B1104" s="10">
        <v>44002</v>
      </c>
      <c r="C1104" t="s">
        <v>4683</v>
      </c>
      <c r="D1104">
        <v>5</v>
      </c>
      <c r="E1104">
        <v>5</v>
      </c>
      <c r="F1104">
        <v>5</v>
      </c>
      <c r="G1104">
        <v>20000196</v>
      </c>
      <c r="H1104">
        <v>151903</v>
      </c>
    </row>
    <row r="1105" spans="1:8">
      <c r="A1105" t="s">
        <v>5989</v>
      </c>
      <c r="B1105" s="10">
        <v>44002</v>
      </c>
      <c r="C1105" t="s">
        <v>4680</v>
      </c>
      <c r="D1105">
        <v>1</v>
      </c>
      <c r="E1105">
        <v>3</v>
      </c>
      <c r="F1105">
        <v>1</v>
      </c>
      <c r="G1105">
        <v>138561782</v>
      </c>
      <c r="H1105">
        <v>151854</v>
      </c>
    </row>
    <row r="1106" spans="1:8">
      <c r="A1106" t="s">
        <v>5990</v>
      </c>
      <c r="B1106" s="10">
        <v>44002</v>
      </c>
      <c r="C1106" t="s">
        <v>4680</v>
      </c>
      <c r="D1106">
        <v>1</v>
      </c>
      <c r="E1106">
        <v>3</v>
      </c>
      <c r="F1106">
        <v>1</v>
      </c>
      <c r="G1106">
        <v>138561782</v>
      </c>
      <c r="H1106">
        <v>151855</v>
      </c>
    </row>
    <row r="1107" spans="1:8" ht="316.8">
      <c r="A1107" s="177" t="s">
        <v>5991</v>
      </c>
      <c r="B1107" s="10">
        <v>44002</v>
      </c>
      <c r="C1107" t="s">
        <v>4680</v>
      </c>
      <c r="D1107">
        <v>1</v>
      </c>
      <c r="E1107">
        <v>3</v>
      </c>
      <c r="F1107">
        <v>2</v>
      </c>
      <c r="G1107">
        <v>138561782</v>
      </c>
      <c r="H1107">
        <v>151856</v>
      </c>
    </row>
    <row r="1108" spans="1:8">
      <c r="A1108" t="s">
        <v>5992</v>
      </c>
      <c r="B1108" s="10">
        <v>44002</v>
      </c>
      <c r="C1108" t="s">
        <v>4679</v>
      </c>
      <c r="D1108">
        <v>2</v>
      </c>
      <c r="E1108">
        <v>4</v>
      </c>
      <c r="F1108">
        <v>3</v>
      </c>
      <c r="G1108">
        <v>20000183</v>
      </c>
      <c r="H1108">
        <v>151857</v>
      </c>
    </row>
    <row r="1109" spans="1:8">
      <c r="A1109" t="s">
        <v>5993</v>
      </c>
      <c r="B1109" s="10">
        <v>44002</v>
      </c>
      <c r="C1109" t="s">
        <v>4679</v>
      </c>
      <c r="D1109">
        <v>4</v>
      </c>
      <c r="E1109">
        <v>5</v>
      </c>
      <c r="F1109">
        <v>3</v>
      </c>
      <c r="G1109">
        <v>20000183</v>
      </c>
      <c r="H1109">
        <v>151858</v>
      </c>
    </row>
    <row r="1110" spans="1:8">
      <c r="A1110" t="s">
        <v>5994</v>
      </c>
      <c r="B1110" s="10">
        <v>44002</v>
      </c>
      <c r="C1110" t="s">
        <v>4679</v>
      </c>
      <c r="D1110">
        <v>3</v>
      </c>
      <c r="E1110">
        <v>4</v>
      </c>
      <c r="F1110">
        <v>3</v>
      </c>
      <c r="G1110">
        <v>20000183</v>
      </c>
      <c r="H1110">
        <v>151859</v>
      </c>
    </row>
    <row r="1111" spans="1:8">
      <c r="A1111" t="s">
        <v>5995</v>
      </c>
      <c r="B1111" s="10">
        <v>44002</v>
      </c>
      <c r="C1111" t="s">
        <v>4679</v>
      </c>
      <c r="D1111">
        <v>5</v>
      </c>
      <c r="E1111">
        <v>5</v>
      </c>
      <c r="F1111">
        <v>5</v>
      </c>
      <c r="G1111">
        <v>20000186</v>
      </c>
      <c r="H1111">
        <v>151860</v>
      </c>
    </row>
    <row r="1112" spans="1:8">
      <c r="A1112" t="s">
        <v>5988</v>
      </c>
      <c r="B1112" s="10">
        <v>44002</v>
      </c>
      <c r="C1112" t="s">
        <v>4683</v>
      </c>
      <c r="D1112">
        <v>5</v>
      </c>
      <c r="E1112">
        <v>5</v>
      </c>
      <c r="F1112">
        <v>5</v>
      </c>
      <c r="G1112">
        <v>20000196</v>
      </c>
      <c r="H1112">
        <v>151861</v>
      </c>
    </row>
    <row r="1113" spans="1:8">
      <c r="A1113" t="s">
        <v>5996</v>
      </c>
      <c r="B1113" s="10">
        <v>44002</v>
      </c>
      <c r="C1113" t="s">
        <v>4679</v>
      </c>
      <c r="D1113">
        <v>1</v>
      </c>
      <c r="E1113">
        <v>3</v>
      </c>
      <c r="F1113">
        <v>1</v>
      </c>
      <c r="G1113">
        <v>20000203</v>
      </c>
      <c r="H1113">
        <v>151863</v>
      </c>
    </row>
    <row r="1114" spans="1:8">
      <c r="A1114" t="s">
        <v>5997</v>
      </c>
      <c r="B1114" s="10">
        <v>44002</v>
      </c>
      <c r="C1114" t="s">
        <v>4679</v>
      </c>
      <c r="D1114">
        <v>5</v>
      </c>
      <c r="E1114">
        <v>5</v>
      </c>
      <c r="F1114">
        <v>5</v>
      </c>
      <c r="G1114">
        <v>20000214</v>
      </c>
      <c r="H1114">
        <v>151864</v>
      </c>
    </row>
    <row r="1115" spans="1:8">
      <c r="A1115" t="s">
        <v>5998</v>
      </c>
      <c r="B1115" s="10">
        <v>44002</v>
      </c>
      <c r="C1115" t="s">
        <v>4679</v>
      </c>
      <c r="D1115">
        <v>1</v>
      </c>
      <c r="E1115">
        <v>4</v>
      </c>
      <c r="F1115">
        <v>5</v>
      </c>
      <c r="G1115">
        <v>20000271</v>
      </c>
      <c r="H1115">
        <v>151865</v>
      </c>
    </row>
    <row r="1116" spans="1:8">
      <c r="A1116" t="s">
        <v>5999</v>
      </c>
      <c r="B1116" s="10">
        <v>44002</v>
      </c>
      <c r="C1116" t="s">
        <v>4679</v>
      </c>
      <c r="D1116">
        <v>3</v>
      </c>
      <c r="E1116">
        <v>5</v>
      </c>
      <c r="F1116">
        <v>5</v>
      </c>
      <c r="G1116">
        <v>20000271</v>
      </c>
      <c r="H1116">
        <v>151866</v>
      </c>
    </row>
    <row r="1117" spans="1:8">
      <c r="A1117" t="s">
        <v>6000</v>
      </c>
      <c r="B1117" s="10">
        <v>44002</v>
      </c>
      <c r="C1117" t="s">
        <v>4679</v>
      </c>
      <c r="D1117">
        <v>5</v>
      </c>
      <c r="E1117">
        <v>5</v>
      </c>
      <c r="F1117">
        <v>5</v>
      </c>
      <c r="G1117">
        <v>20000271</v>
      </c>
      <c r="H1117">
        <v>151867</v>
      </c>
    </row>
    <row r="1118" spans="1:8">
      <c r="A1118" t="s">
        <v>6001</v>
      </c>
      <c r="B1118" s="10">
        <v>44002</v>
      </c>
      <c r="C1118" t="s">
        <v>4679</v>
      </c>
      <c r="D1118">
        <v>5</v>
      </c>
      <c r="E1118">
        <v>4</v>
      </c>
      <c r="F1118">
        <v>4</v>
      </c>
      <c r="G1118">
        <v>200030534</v>
      </c>
      <c r="H1118">
        <v>151868</v>
      </c>
    </row>
    <row r="1119" spans="1:8">
      <c r="A1119" t="s">
        <v>6002</v>
      </c>
      <c r="B1119" s="10">
        <v>44002</v>
      </c>
      <c r="C1119" t="s">
        <v>4679</v>
      </c>
      <c r="D1119">
        <v>1</v>
      </c>
      <c r="E1119">
        <v>5</v>
      </c>
      <c r="F1119">
        <v>1</v>
      </c>
      <c r="G1119">
        <v>200030537</v>
      </c>
      <c r="H1119">
        <v>151870</v>
      </c>
    </row>
    <row r="1120" spans="1:8">
      <c r="A1120" t="s">
        <v>6003</v>
      </c>
      <c r="B1120" s="10">
        <v>44002</v>
      </c>
      <c r="C1120" t="s">
        <v>4679</v>
      </c>
      <c r="D1120">
        <v>5</v>
      </c>
      <c r="E1120">
        <v>5</v>
      </c>
      <c r="F1120">
        <v>5</v>
      </c>
      <c r="G1120">
        <v>200031114</v>
      </c>
      <c r="H1120">
        <v>151871</v>
      </c>
    </row>
    <row r="1121" spans="1:8">
      <c r="A1121" t="s">
        <v>5971</v>
      </c>
      <c r="B1121" s="10">
        <v>44002</v>
      </c>
      <c r="C1121" t="s">
        <v>4679</v>
      </c>
      <c r="D1121">
        <v>1</v>
      </c>
      <c r="E1121">
        <v>3</v>
      </c>
      <c r="F1121">
        <v>2</v>
      </c>
      <c r="G1121">
        <v>136771268</v>
      </c>
      <c r="H1121">
        <v>151872</v>
      </c>
    </row>
    <row r="1122" spans="1:8">
      <c r="A1122" t="s">
        <v>5972</v>
      </c>
      <c r="B1122" s="10">
        <v>44002</v>
      </c>
      <c r="C1122" t="s">
        <v>4681</v>
      </c>
      <c r="D1122">
        <v>1</v>
      </c>
      <c r="E1122">
        <v>1</v>
      </c>
      <c r="F1122">
        <v>1</v>
      </c>
      <c r="G1122">
        <v>136895935</v>
      </c>
      <c r="H1122">
        <v>151874</v>
      </c>
    </row>
    <row r="1123" spans="1:8">
      <c r="A1123" t="s">
        <v>56</v>
      </c>
      <c r="B1123" s="10">
        <v>44002</v>
      </c>
      <c r="C1123" t="s">
        <v>4681</v>
      </c>
      <c r="D1123">
        <v>5</v>
      </c>
      <c r="E1123">
        <v>5</v>
      </c>
      <c r="F1123">
        <v>5</v>
      </c>
      <c r="G1123">
        <v>136895935</v>
      </c>
      <c r="H1123">
        <v>151875</v>
      </c>
    </row>
    <row r="1124" spans="1:8">
      <c r="A1124" t="s">
        <v>5973</v>
      </c>
      <c r="B1124" s="10">
        <v>44002</v>
      </c>
      <c r="C1124" t="s">
        <v>4681</v>
      </c>
      <c r="D1124">
        <v>5</v>
      </c>
      <c r="E1124">
        <v>5</v>
      </c>
      <c r="F1124">
        <v>5</v>
      </c>
      <c r="G1124">
        <v>136895935</v>
      </c>
      <c r="H1124">
        <v>151876</v>
      </c>
    </row>
    <row r="1125" spans="1:8">
      <c r="A1125" t="s">
        <v>5974</v>
      </c>
      <c r="B1125" s="10">
        <v>44002</v>
      </c>
      <c r="C1125" t="s">
        <v>4681</v>
      </c>
      <c r="D1125">
        <v>1</v>
      </c>
      <c r="E1125">
        <v>2</v>
      </c>
      <c r="F1125">
        <v>5</v>
      </c>
      <c r="G1125">
        <v>136895935</v>
      </c>
      <c r="H1125">
        <v>151877</v>
      </c>
    </row>
    <row r="1126" spans="1:8">
      <c r="A1126" t="s">
        <v>5975</v>
      </c>
      <c r="B1126" s="10">
        <v>44002</v>
      </c>
      <c r="C1126" t="s">
        <v>4679</v>
      </c>
      <c r="D1126">
        <v>1</v>
      </c>
      <c r="E1126">
        <v>3</v>
      </c>
      <c r="F1126">
        <v>1</v>
      </c>
      <c r="G1126">
        <v>136939048</v>
      </c>
      <c r="H1126">
        <v>151878</v>
      </c>
    </row>
    <row r="1127" spans="1:8">
      <c r="A1127" t="s">
        <v>5976</v>
      </c>
      <c r="B1127" s="10">
        <v>44002</v>
      </c>
      <c r="C1127" t="s">
        <v>4679</v>
      </c>
      <c r="D1127">
        <v>4</v>
      </c>
      <c r="E1127">
        <v>4</v>
      </c>
      <c r="F1127">
        <v>5</v>
      </c>
      <c r="G1127">
        <v>136939048</v>
      </c>
      <c r="H1127">
        <v>151879</v>
      </c>
    </row>
    <row r="1128" spans="1:8">
      <c r="A1128" t="s">
        <v>56</v>
      </c>
      <c r="B1128" s="10">
        <v>44002</v>
      </c>
      <c r="C1128" t="s">
        <v>4679</v>
      </c>
      <c r="D1128" t="s">
        <v>5977</v>
      </c>
      <c r="E1128">
        <v>4</v>
      </c>
      <c r="F1128">
        <v>3</v>
      </c>
      <c r="G1128">
        <v>137241634</v>
      </c>
      <c r="H1128">
        <v>151880</v>
      </c>
    </row>
    <row r="1129" spans="1:8" ht="100.8">
      <c r="A1129" s="177" t="s">
        <v>5978</v>
      </c>
      <c r="B1129" s="10">
        <v>44002</v>
      </c>
      <c r="C1129" t="s">
        <v>4679</v>
      </c>
      <c r="D1129">
        <v>5</v>
      </c>
      <c r="E1129">
        <v>5</v>
      </c>
      <c r="F1129">
        <v>5</v>
      </c>
      <c r="G1129">
        <v>137242913</v>
      </c>
      <c r="H1129">
        <v>151882</v>
      </c>
    </row>
    <row r="1130" spans="1:8">
      <c r="A1130" t="s">
        <v>5979</v>
      </c>
      <c r="B1130" s="10">
        <v>44002</v>
      </c>
      <c r="C1130" t="s">
        <v>4680</v>
      </c>
      <c r="D1130">
        <v>3</v>
      </c>
      <c r="E1130">
        <v>4</v>
      </c>
      <c r="F1130">
        <v>3</v>
      </c>
      <c r="G1130">
        <v>137282356</v>
      </c>
      <c r="H1130">
        <v>151884</v>
      </c>
    </row>
    <row r="1131" spans="1:8">
      <c r="A1131" t="s">
        <v>5980</v>
      </c>
      <c r="B1131" s="10">
        <v>44002</v>
      </c>
      <c r="C1131" t="s">
        <v>4680</v>
      </c>
      <c r="D1131">
        <v>4</v>
      </c>
      <c r="E1131">
        <v>4</v>
      </c>
      <c r="F1131">
        <v>5</v>
      </c>
      <c r="G1131">
        <v>137282356</v>
      </c>
      <c r="H1131">
        <v>151885</v>
      </c>
    </row>
    <row r="1132" spans="1:8">
      <c r="A1132" t="s">
        <v>5981</v>
      </c>
      <c r="B1132" s="10">
        <v>44002</v>
      </c>
      <c r="C1132" t="s">
        <v>4680</v>
      </c>
      <c r="D1132">
        <v>3</v>
      </c>
      <c r="E1132">
        <v>4</v>
      </c>
      <c r="F1132">
        <v>2</v>
      </c>
      <c r="G1132">
        <v>137282356</v>
      </c>
      <c r="H1132">
        <v>151886</v>
      </c>
    </row>
    <row r="1133" spans="1:8">
      <c r="A1133" t="s">
        <v>5982</v>
      </c>
      <c r="B1133" s="10">
        <v>44002</v>
      </c>
      <c r="C1133" t="s">
        <v>4680</v>
      </c>
      <c r="D1133">
        <v>3</v>
      </c>
      <c r="E1133">
        <v>4</v>
      </c>
      <c r="F1133">
        <v>5</v>
      </c>
      <c r="G1133">
        <v>137637393</v>
      </c>
      <c r="H1133">
        <v>151887</v>
      </c>
    </row>
    <row r="1134" spans="1:8">
      <c r="A1134" t="s">
        <v>5983</v>
      </c>
      <c r="B1134" s="10">
        <v>44002</v>
      </c>
      <c r="C1134" t="s">
        <v>4680</v>
      </c>
      <c r="D1134">
        <v>1</v>
      </c>
      <c r="E1134">
        <v>3</v>
      </c>
      <c r="F1134">
        <v>3</v>
      </c>
      <c r="G1134">
        <v>137637393</v>
      </c>
      <c r="H1134">
        <v>151889</v>
      </c>
    </row>
    <row r="1135" spans="1:8">
      <c r="A1135" t="s">
        <v>5984</v>
      </c>
      <c r="B1135" s="10">
        <v>44002</v>
      </c>
      <c r="C1135" t="s">
        <v>4680</v>
      </c>
      <c r="D1135">
        <v>2</v>
      </c>
      <c r="E1135">
        <v>3</v>
      </c>
      <c r="F1135">
        <v>3</v>
      </c>
      <c r="G1135">
        <v>137637393</v>
      </c>
      <c r="H1135">
        <v>151890</v>
      </c>
    </row>
    <row r="1136" spans="1:8">
      <c r="A1136" t="s">
        <v>5986</v>
      </c>
      <c r="B1136" s="10">
        <v>44002</v>
      </c>
      <c r="C1136" t="s">
        <v>4681</v>
      </c>
      <c r="D1136">
        <v>1</v>
      </c>
      <c r="E1136">
        <v>3</v>
      </c>
      <c r="F1136">
        <v>1</v>
      </c>
      <c r="G1136">
        <v>138325493</v>
      </c>
      <c r="H1136">
        <v>151893</v>
      </c>
    </row>
    <row r="1137" spans="1:8">
      <c r="A1137" t="s">
        <v>5985</v>
      </c>
      <c r="B1137" s="10">
        <v>44002</v>
      </c>
      <c r="C1137" t="s">
        <v>5812</v>
      </c>
      <c r="D1137">
        <v>1</v>
      </c>
      <c r="E1137">
        <v>3</v>
      </c>
      <c r="F1137">
        <v>1</v>
      </c>
      <c r="G1137">
        <v>138544960</v>
      </c>
      <c r="H1137">
        <v>151894</v>
      </c>
    </row>
    <row r="1138" spans="1:8" ht="302.39999999999998">
      <c r="A1138" s="177" t="s">
        <v>5987</v>
      </c>
      <c r="B1138" s="10">
        <v>44002</v>
      </c>
      <c r="C1138" t="s">
        <v>4680</v>
      </c>
      <c r="D1138">
        <v>1</v>
      </c>
      <c r="E1138">
        <v>3</v>
      </c>
      <c r="F1138">
        <v>3</v>
      </c>
      <c r="G1138">
        <v>138556204</v>
      </c>
      <c r="H1138">
        <v>151895</v>
      </c>
    </row>
    <row r="1139" spans="1:8">
      <c r="A1139" t="s">
        <v>5989</v>
      </c>
      <c r="B1139" s="10">
        <v>44002</v>
      </c>
      <c r="C1139" t="s">
        <v>4680</v>
      </c>
      <c r="D1139">
        <v>1</v>
      </c>
      <c r="E1139">
        <v>3</v>
      </c>
      <c r="F1139">
        <v>1</v>
      </c>
      <c r="G1139">
        <v>138561782</v>
      </c>
      <c r="H1139">
        <v>151896</v>
      </c>
    </row>
    <row r="1140" spans="1:8">
      <c r="A1140" t="s">
        <v>5990</v>
      </c>
      <c r="B1140" s="10">
        <v>44002</v>
      </c>
      <c r="C1140" t="s">
        <v>4680</v>
      </c>
      <c r="D1140">
        <v>1</v>
      </c>
      <c r="E1140">
        <v>3</v>
      </c>
      <c r="F1140">
        <v>1</v>
      </c>
      <c r="G1140">
        <v>138561782</v>
      </c>
      <c r="H1140">
        <v>151897</v>
      </c>
    </row>
    <row r="1141" spans="1:8" ht="316.8">
      <c r="A1141" s="177" t="s">
        <v>5991</v>
      </c>
      <c r="B1141" s="10">
        <v>44002</v>
      </c>
      <c r="C1141" t="s">
        <v>4680</v>
      </c>
      <c r="D1141">
        <v>1</v>
      </c>
      <c r="E1141">
        <v>3</v>
      </c>
      <c r="F1141">
        <v>2</v>
      </c>
      <c r="G1141">
        <v>138561782</v>
      </c>
      <c r="H1141">
        <v>151898</v>
      </c>
    </row>
    <row r="1142" spans="1:8">
      <c r="A1142" t="s">
        <v>5992</v>
      </c>
      <c r="B1142" s="10">
        <v>44002</v>
      </c>
      <c r="C1142" t="s">
        <v>4679</v>
      </c>
      <c r="D1142">
        <v>2</v>
      </c>
      <c r="E1142">
        <v>4</v>
      </c>
      <c r="F1142">
        <v>3</v>
      </c>
      <c r="G1142">
        <v>20000183</v>
      </c>
      <c r="H1142">
        <v>151899</v>
      </c>
    </row>
    <row r="1143" spans="1:8">
      <c r="A1143" t="s">
        <v>5993</v>
      </c>
      <c r="B1143" s="10">
        <v>44002</v>
      </c>
      <c r="C1143" t="s">
        <v>4679</v>
      </c>
      <c r="D1143">
        <v>4</v>
      </c>
      <c r="E1143">
        <v>5</v>
      </c>
      <c r="F1143">
        <v>3</v>
      </c>
      <c r="G1143">
        <v>20000183</v>
      </c>
      <c r="H1143">
        <v>151900</v>
      </c>
    </row>
    <row r="1144" spans="1:8">
      <c r="A1144" t="s">
        <v>5994</v>
      </c>
      <c r="B1144" s="10">
        <v>44002</v>
      </c>
      <c r="C1144" t="s">
        <v>4679</v>
      </c>
      <c r="D1144">
        <v>3</v>
      </c>
      <c r="E1144">
        <v>4</v>
      </c>
      <c r="F1144">
        <v>3</v>
      </c>
      <c r="G1144">
        <v>20000183</v>
      </c>
      <c r="H1144">
        <v>151901</v>
      </c>
    </row>
    <row r="1145" spans="1:8">
      <c r="A1145" t="s">
        <v>5995</v>
      </c>
      <c r="B1145" s="10">
        <v>44002</v>
      </c>
      <c r="C1145" t="s">
        <v>4679</v>
      </c>
      <c r="D1145">
        <v>5</v>
      </c>
      <c r="E1145">
        <v>5</v>
      </c>
      <c r="F1145">
        <v>5</v>
      </c>
      <c r="G1145">
        <v>20000186</v>
      </c>
      <c r="H1145">
        <v>151902</v>
      </c>
    </row>
    <row r="1146" spans="1:8">
      <c r="A1146" t="s">
        <v>5996</v>
      </c>
      <c r="B1146" s="10">
        <v>44002</v>
      </c>
      <c r="C1146" t="s">
        <v>4679</v>
      </c>
      <c r="D1146">
        <v>1</v>
      </c>
      <c r="E1146">
        <v>3</v>
      </c>
      <c r="F1146">
        <v>1</v>
      </c>
      <c r="G1146">
        <v>20000203</v>
      </c>
      <c r="H1146">
        <v>151905</v>
      </c>
    </row>
    <row r="1147" spans="1:8">
      <c r="A1147" t="s">
        <v>5997</v>
      </c>
      <c r="B1147" s="10">
        <v>44002</v>
      </c>
      <c r="C1147" t="s">
        <v>4679</v>
      </c>
      <c r="D1147">
        <v>5</v>
      </c>
      <c r="E1147">
        <v>5</v>
      </c>
      <c r="F1147">
        <v>5</v>
      </c>
      <c r="G1147">
        <v>20000214</v>
      </c>
      <c r="H1147">
        <v>151906</v>
      </c>
    </row>
    <row r="1148" spans="1:8">
      <c r="A1148" t="s">
        <v>5998</v>
      </c>
      <c r="B1148" s="10">
        <v>44002</v>
      </c>
      <c r="C1148" t="s">
        <v>4679</v>
      </c>
      <c r="D1148">
        <v>1</v>
      </c>
      <c r="E1148">
        <v>4</v>
      </c>
      <c r="F1148">
        <v>5</v>
      </c>
      <c r="G1148">
        <v>20000271</v>
      </c>
      <c r="H1148">
        <v>151908</v>
      </c>
    </row>
    <row r="1149" spans="1:8">
      <c r="A1149" t="s">
        <v>5999</v>
      </c>
      <c r="B1149" s="10">
        <v>44002</v>
      </c>
      <c r="C1149" t="s">
        <v>4679</v>
      </c>
      <c r="D1149">
        <v>3</v>
      </c>
      <c r="E1149">
        <v>5</v>
      </c>
      <c r="F1149">
        <v>5</v>
      </c>
      <c r="G1149">
        <v>20000271</v>
      </c>
      <c r="H1149">
        <v>151909</v>
      </c>
    </row>
    <row r="1150" spans="1:8">
      <c r="A1150" t="s">
        <v>6000</v>
      </c>
      <c r="B1150" s="10">
        <v>44002</v>
      </c>
      <c r="C1150" t="s">
        <v>4679</v>
      </c>
      <c r="D1150">
        <v>5</v>
      </c>
      <c r="E1150">
        <v>5</v>
      </c>
      <c r="F1150">
        <v>5</v>
      </c>
      <c r="G1150">
        <v>20000271</v>
      </c>
      <c r="H1150">
        <v>151910</v>
      </c>
    </row>
    <row r="1151" spans="1:8">
      <c r="A1151" t="s">
        <v>6001</v>
      </c>
      <c r="B1151" s="10">
        <v>44002</v>
      </c>
      <c r="C1151" t="s">
        <v>4679</v>
      </c>
      <c r="D1151">
        <v>5</v>
      </c>
      <c r="E1151">
        <v>4</v>
      </c>
      <c r="F1151">
        <v>4</v>
      </c>
      <c r="G1151">
        <v>200030534</v>
      </c>
      <c r="H1151">
        <v>151911</v>
      </c>
    </row>
    <row r="1152" spans="1:8">
      <c r="A1152" t="s">
        <v>5940</v>
      </c>
      <c r="B1152" s="10">
        <v>44002</v>
      </c>
      <c r="C1152" t="s">
        <v>4679</v>
      </c>
      <c r="D1152">
        <v>5</v>
      </c>
      <c r="E1152">
        <v>5</v>
      </c>
      <c r="F1152">
        <v>5</v>
      </c>
      <c r="G1152">
        <v>200030534</v>
      </c>
      <c r="H1152">
        <v>151912</v>
      </c>
    </row>
    <row r="1153" spans="1:8">
      <c r="A1153" t="s">
        <v>6002</v>
      </c>
      <c r="B1153" s="10">
        <v>44002</v>
      </c>
      <c r="C1153" t="s">
        <v>4679</v>
      </c>
      <c r="D1153">
        <v>1</v>
      </c>
      <c r="E1153">
        <v>5</v>
      </c>
      <c r="F1153">
        <v>1</v>
      </c>
      <c r="G1153">
        <v>200030537</v>
      </c>
      <c r="H1153">
        <v>151913</v>
      </c>
    </row>
    <row r="1154" spans="1:8">
      <c r="A1154" t="s">
        <v>6003</v>
      </c>
      <c r="B1154" s="10">
        <v>44002</v>
      </c>
      <c r="C1154" t="s">
        <v>4679</v>
      </c>
      <c r="D1154">
        <v>5</v>
      </c>
      <c r="E1154">
        <v>5</v>
      </c>
      <c r="F1154">
        <v>5</v>
      </c>
      <c r="G1154">
        <v>200031114</v>
      </c>
      <c r="H1154">
        <v>151914</v>
      </c>
    </row>
    <row r="1155" spans="1:8">
      <c r="A1155" t="s">
        <v>6004</v>
      </c>
      <c r="B1155" s="10">
        <v>44002</v>
      </c>
      <c r="C1155" t="s">
        <v>4679</v>
      </c>
      <c r="D1155">
        <v>1</v>
      </c>
      <c r="E1155">
        <v>2</v>
      </c>
      <c r="F1155">
        <v>2</v>
      </c>
      <c r="G1155">
        <v>200049483</v>
      </c>
      <c r="H1155">
        <v>151915</v>
      </c>
    </row>
    <row r="1156" spans="1:8">
      <c r="A1156" t="s">
        <v>6005</v>
      </c>
      <c r="B1156" s="10">
        <v>44002</v>
      </c>
      <c r="C1156" t="s">
        <v>4679</v>
      </c>
      <c r="D1156">
        <v>5</v>
      </c>
      <c r="E1156">
        <v>5</v>
      </c>
      <c r="F1156">
        <v>5</v>
      </c>
      <c r="G1156">
        <v>200049483</v>
      </c>
      <c r="H1156">
        <v>151916</v>
      </c>
    </row>
    <row r="1157" spans="1:8" ht="144">
      <c r="A1157" s="177" t="s">
        <v>6006</v>
      </c>
      <c r="B1157" s="10">
        <v>44002</v>
      </c>
      <c r="C1157" t="s">
        <v>4679</v>
      </c>
      <c r="D1157">
        <v>1</v>
      </c>
      <c r="E1157">
        <v>4</v>
      </c>
      <c r="F1157">
        <v>4</v>
      </c>
      <c r="G1157">
        <v>200049486</v>
      </c>
      <c r="H1157">
        <v>151917</v>
      </c>
    </row>
    <row r="1158" spans="1:8">
      <c r="A1158" t="s">
        <v>6007</v>
      </c>
      <c r="B1158" s="10">
        <v>44002</v>
      </c>
      <c r="C1158" t="s">
        <v>4679</v>
      </c>
      <c r="D1158">
        <v>5</v>
      </c>
      <c r="E1158">
        <v>5</v>
      </c>
      <c r="F1158">
        <v>5</v>
      </c>
      <c r="G1158">
        <v>200052337</v>
      </c>
      <c r="H1158">
        <v>151919</v>
      </c>
    </row>
    <row r="1159" spans="1:8">
      <c r="A1159" t="s">
        <v>6008</v>
      </c>
      <c r="B1159" s="10">
        <v>44002</v>
      </c>
      <c r="C1159" t="s">
        <v>4679</v>
      </c>
      <c r="D1159">
        <v>4</v>
      </c>
      <c r="E1159">
        <v>5</v>
      </c>
      <c r="F1159">
        <v>5</v>
      </c>
      <c r="G1159">
        <v>200052340</v>
      </c>
      <c r="H1159">
        <v>151921</v>
      </c>
    </row>
    <row r="1160" spans="1:8">
      <c r="A1160" t="s">
        <v>6009</v>
      </c>
      <c r="B1160" s="10">
        <v>44002</v>
      </c>
      <c r="C1160" t="s">
        <v>4679</v>
      </c>
      <c r="D1160">
        <v>2</v>
      </c>
      <c r="E1160">
        <v>4</v>
      </c>
      <c r="F1160">
        <v>5</v>
      </c>
      <c r="G1160">
        <v>200053729</v>
      </c>
      <c r="H1160">
        <v>151924</v>
      </c>
    </row>
    <row r="1161" spans="1:8">
      <c r="A1161" t="s">
        <v>6010</v>
      </c>
      <c r="B1161" s="10">
        <v>44002</v>
      </c>
      <c r="C1161" t="s">
        <v>4679</v>
      </c>
      <c r="D1161">
        <v>1</v>
      </c>
      <c r="E1161">
        <v>1</v>
      </c>
      <c r="F1161">
        <v>5</v>
      </c>
      <c r="G1161">
        <v>200053729</v>
      </c>
      <c r="H1161">
        <v>151925</v>
      </c>
    </row>
    <row r="1162" spans="1:8">
      <c r="A1162" t="s">
        <v>6011</v>
      </c>
      <c r="B1162" s="10">
        <v>44002</v>
      </c>
      <c r="C1162" t="s">
        <v>4679</v>
      </c>
      <c r="D1162">
        <v>1</v>
      </c>
      <c r="E1162">
        <v>1</v>
      </c>
      <c r="F1162">
        <v>1</v>
      </c>
      <c r="G1162">
        <v>200053729</v>
      </c>
      <c r="H1162">
        <v>151926</v>
      </c>
    </row>
    <row r="1163" spans="1:8">
      <c r="A1163" t="s">
        <v>6012</v>
      </c>
      <c r="B1163" s="10">
        <v>44002</v>
      </c>
      <c r="C1163" t="s">
        <v>4679</v>
      </c>
      <c r="D1163">
        <v>3</v>
      </c>
      <c r="E1163">
        <v>5</v>
      </c>
      <c r="F1163">
        <v>2</v>
      </c>
      <c r="G1163">
        <v>200053729</v>
      </c>
      <c r="H1163">
        <v>151927</v>
      </c>
    </row>
    <row r="1164" spans="1:8">
      <c r="A1164" t="s">
        <v>6013</v>
      </c>
      <c r="B1164" s="10">
        <v>44002</v>
      </c>
      <c r="C1164" t="s">
        <v>4679</v>
      </c>
      <c r="D1164">
        <v>5</v>
      </c>
      <c r="E1164">
        <v>5</v>
      </c>
      <c r="F1164">
        <v>5</v>
      </c>
      <c r="G1164">
        <v>200053730</v>
      </c>
      <c r="H1164">
        <v>151928</v>
      </c>
    </row>
    <row r="1165" spans="1:8">
      <c r="A1165" t="s">
        <v>6014</v>
      </c>
      <c r="B1165" s="10">
        <v>44002</v>
      </c>
      <c r="C1165" t="s">
        <v>4679</v>
      </c>
      <c r="D1165">
        <v>4</v>
      </c>
      <c r="E1165">
        <v>2</v>
      </c>
      <c r="F1165">
        <v>5</v>
      </c>
      <c r="G1165">
        <v>200056181</v>
      </c>
      <c r="H1165">
        <v>151929</v>
      </c>
    </row>
    <row r="1166" spans="1:8" ht="409.6">
      <c r="A1166" s="177" t="s">
        <v>6015</v>
      </c>
      <c r="B1166" s="10">
        <v>44002</v>
      </c>
      <c r="C1166" t="s">
        <v>4679</v>
      </c>
      <c r="D1166">
        <v>1</v>
      </c>
      <c r="E1166">
        <v>1</v>
      </c>
      <c r="F1166">
        <v>1</v>
      </c>
      <c r="G1166">
        <v>200056181</v>
      </c>
      <c r="H1166">
        <v>151930</v>
      </c>
    </row>
    <row r="1167" spans="1:8">
      <c r="A1167" t="s">
        <v>6016</v>
      </c>
      <c r="B1167" s="10">
        <v>44002</v>
      </c>
      <c r="C1167" t="s">
        <v>4680</v>
      </c>
      <c r="D1167">
        <v>1</v>
      </c>
      <c r="E1167">
        <v>5</v>
      </c>
      <c r="F1167">
        <v>5</v>
      </c>
      <c r="G1167">
        <v>200058298</v>
      </c>
      <c r="H1167">
        <v>151931</v>
      </c>
    </row>
    <row r="1168" spans="1:8">
      <c r="A1168" t="s">
        <v>6017</v>
      </c>
      <c r="B1168" s="10">
        <v>44002</v>
      </c>
      <c r="C1168" t="s">
        <v>4680</v>
      </c>
      <c r="D1168">
        <v>1</v>
      </c>
      <c r="E1168">
        <v>2</v>
      </c>
      <c r="F1168">
        <v>4</v>
      </c>
      <c r="G1168">
        <v>200058298</v>
      </c>
      <c r="H1168">
        <v>151932</v>
      </c>
    </row>
    <row r="1169" spans="1:8">
      <c r="A1169" t="s">
        <v>6018</v>
      </c>
      <c r="B1169" s="10">
        <v>44002</v>
      </c>
      <c r="C1169" t="s">
        <v>4680</v>
      </c>
      <c r="D1169">
        <v>5</v>
      </c>
      <c r="E1169">
        <v>4</v>
      </c>
      <c r="F1169">
        <v>5</v>
      </c>
      <c r="G1169">
        <v>200058298</v>
      </c>
      <c r="H1169">
        <v>151933</v>
      </c>
    </row>
    <row r="1170" spans="1:8">
      <c r="A1170" t="s">
        <v>6019</v>
      </c>
      <c r="B1170" s="10">
        <v>44002</v>
      </c>
      <c r="C1170" t="s">
        <v>4680</v>
      </c>
      <c r="D1170">
        <v>5</v>
      </c>
      <c r="E1170">
        <v>1</v>
      </c>
      <c r="F1170">
        <v>1</v>
      </c>
      <c r="G1170">
        <v>200059673</v>
      </c>
      <c r="H1170">
        <v>151934</v>
      </c>
    </row>
    <row r="1171" spans="1:8">
      <c r="A1171" t="s">
        <v>6020</v>
      </c>
      <c r="B1171" s="10">
        <v>44003</v>
      </c>
      <c r="C1171" t="s">
        <v>4683</v>
      </c>
      <c r="D1171">
        <v>4</v>
      </c>
      <c r="E1171">
        <v>5</v>
      </c>
      <c r="F1171">
        <v>3</v>
      </c>
      <c r="G1171">
        <v>11191758</v>
      </c>
      <c r="H1171">
        <v>151935</v>
      </c>
    </row>
    <row r="1172" spans="1:8">
      <c r="A1172" t="s">
        <v>6021</v>
      </c>
      <c r="B1172" s="10">
        <v>44003</v>
      </c>
      <c r="C1172" t="s">
        <v>4679</v>
      </c>
      <c r="D1172">
        <v>1</v>
      </c>
      <c r="E1172">
        <v>2</v>
      </c>
      <c r="F1172">
        <v>2</v>
      </c>
      <c r="G1172">
        <v>11270543</v>
      </c>
      <c r="H1172">
        <v>151936</v>
      </c>
    </row>
    <row r="1173" spans="1:8">
      <c r="A1173" t="s">
        <v>6022</v>
      </c>
      <c r="B1173" s="10">
        <v>44003</v>
      </c>
      <c r="C1173" t="s">
        <v>4679</v>
      </c>
      <c r="D1173">
        <v>5</v>
      </c>
      <c r="E1173">
        <v>5</v>
      </c>
      <c r="F1173">
        <v>5</v>
      </c>
      <c r="G1173">
        <v>11270543</v>
      </c>
      <c r="H1173">
        <v>151937</v>
      </c>
    </row>
    <row r="1174" spans="1:8">
      <c r="A1174" t="s">
        <v>6023</v>
      </c>
      <c r="B1174" s="10">
        <v>44003</v>
      </c>
      <c r="C1174" t="s">
        <v>4680</v>
      </c>
      <c r="D1174">
        <v>3</v>
      </c>
      <c r="E1174">
        <v>2</v>
      </c>
      <c r="F1174">
        <v>3</v>
      </c>
      <c r="G1174">
        <v>113247068</v>
      </c>
      <c r="H1174">
        <v>151938</v>
      </c>
    </row>
    <row r="1175" spans="1:8" ht="409.6">
      <c r="A1175" s="177" t="s">
        <v>6024</v>
      </c>
      <c r="B1175" s="10">
        <v>44003</v>
      </c>
      <c r="C1175" t="s">
        <v>4680</v>
      </c>
      <c r="D1175">
        <v>2</v>
      </c>
      <c r="E1175">
        <v>2</v>
      </c>
      <c r="F1175">
        <v>3</v>
      </c>
      <c r="G1175">
        <v>113247068</v>
      </c>
      <c r="H1175">
        <v>151939</v>
      </c>
    </row>
    <row r="1176" spans="1:8">
      <c r="A1176" t="s">
        <v>6025</v>
      </c>
      <c r="B1176" s="10">
        <v>44003</v>
      </c>
      <c r="C1176" t="s">
        <v>4680</v>
      </c>
      <c r="D1176">
        <v>5</v>
      </c>
      <c r="E1176">
        <v>5</v>
      </c>
      <c r="F1176">
        <v>5</v>
      </c>
      <c r="G1176">
        <v>113251375</v>
      </c>
      <c r="H1176">
        <v>151940</v>
      </c>
    </row>
    <row r="1177" spans="1:8">
      <c r="A1177" t="s">
        <v>6026</v>
      </c>
      <c r="B1177" s="10">
        <v>44003</v>
      </c>
      <c r="C1177" t="s">
        <v>4680</v>
      </c>
      <c r="D1177">
        <v>1</v>
      </c>
      <c r="E1177">
        <v>4</v>
      </c>
      <c r="F1177">
        <v>2</v>
      </c>
      <c r="G1177">
        <v>113251375</v>
      </c>
      <c r="H1177">
        <v>151941</v>
      </c>
    </row>
    <row r="1178" spans="1:8">
      <c r="A1178" t="s">
        <v>6027</v>
      </c>
      <c r="B1178" s="10">
        <v>44003</v>
      </c>
      <c r="C1178" t="s">
        <v>4680</v>
      </c>
      <c r="D1178">
        <v>1</v>
      </c>
      <c r="E1178">
        <v>1</v>
      </c>
      <c r="F1178">
        <v>1</v>
      </c>
      <c r="G1178">
        <v>113405286</v>
      </c>
      <c r="H1178">
        <v>151942</v>
      </c>
    </row>
    <row r="1179" spans="1:8">
      <c r="A1179" t="s">
        <v>6028</v>
      </c>
      <c r="B1179" s="10">
        <v>44003</v>
      </c>
      <c r="C1179" t="s">
        <v>4680</v>
      </c>
      <c r="D1179">
        <v>1</v>
      </c>
      <c r="E1179">
        <v>3</v>
      </c>
      <c r="F1179">
        <v>3</v>
      </c>
      <c r="G1179">
        <v>113640189</v>
      </c>
      <c r="H1179">
        <v>151944</v>
      </c>
    </row>
    <row r="1180" spans="1:8">
      <c r="A1180" t="s">
        <v>6029</v>
      </c>
      <c r="B1180" s="10">
        <v>44003</v>
      </c>
      <c r="C1180" t="s">
        <v>4680</v>
      </c>
      <c r="D1180">
        <v>3</v>
      </c>
      <c r="E1180">
        <v>2</v>
      </c>
      <c r="F1180">
        <v>3</v>
      </c>
      <c r="G1180">
        <v>113640189</v>
      </c>
      <c r="H1180">
        <v>151945</v>
      </c>
    </row>
    <row r="1181" spans="1:8">
      <c r="A1181" t="s">
        <v>6030</v>
      </c>
      <c r="B1181" s="10">
        <v>44003</v>
      </c>
      <c r="C1181" t="s">
        <v>4681</v>
      </c>
      <c r="D1181">
        <v>1</v>
      </c>
      <c r="E1181">
        <v>5</v>
      </c>
      <c r="F1181">
        <v>4</v>
      </c>
      <c r="G1181">
        <v>114164403</v>
      </c>
      <c r="H1181">
        <v>151947</v>
      </c>
    </row>
    <row r="1182" spans="1:8">
      <c r="A1182" t="s">
        <v>6031</v>
      </c>
      <c r="B1182" s="10">
        <v>44003</v>
      </c>
      <c r="C1182" t="s">
        <v>4681</v>
      </c>
      <c r="D1182">
        <v>4</v>
      </c>
      <c r="E1182">
        <v>4</v>
      </c>
      <c r="F1182">
        <v>4</v>
      </c>
      <c r="G1182">
        <v>114377880</v>
      </c>
      <c r="H1182">
        <v>151948</v>
      </c>
    </row>
    <row r="1183" spans="1:8">
      <c r="A1183" t="s">
        <v>6032</v>
      </c>
      <c r="B1183" s="10">
        <v>44003</v>
      </c>
      <c r="C1183" t="s">
        <v>4679</v>
      </c>
      <c r="D1183">
        <v>5</v>
      </c>
      <c r="E1183">
        <v>5</v>
      </c>
      <c r="F1183">
        <v>5</v>
      </c>
      <c r="G1183">
        <v>114481872</v>
      </c>
      <c r="H1183">
        <v>151949</v>
      </c>
    </row>
    <row r="1184" spans="1:8">
      <c r="A1184" t="s">
        <v>6033</v>
      </c>
      <c r="B1184" s="10">
        <v>44003</v>
      </c>
      <c r="C1184" t="s">
        <v>4686</v>
      </c>
      <c r="D1184">
        <v>1</v>
      </c>
      <c r="E1184">
        <v>2</v>
      </c>
      <c r="F1184">
        <v>1</v>
      </c>
      <c r="G1184">
        <v>114821523</v>
      </c>
      <c r="H1184">
        <v>151952</v>
      </c>
    </row>
    <row r="1185" spans="1:8">
      <c r="A1185" t="s">
        <v>6034</v>
      </c>
      <c r="B1185" s="10">
        <v>44003</v>
      </c>
      <c r="C1185" t="s">
        <v>4679</v>
      </c>
      <c r="D1185">
        <v>5</v>
      </c>
      <c r="E1185">
        <v>5</v>
      </c>
      <c r="F1185">
        <v>5</v>
      </c>
      <c r="G1185">
        <v>115199838</v>
      </c>
      <c r="H1185">
        <v>151953</v>
      </c>
    </row>
    <row r="1186" spans="1:8">
      <c r="A1186" t="s">
        <v>6035</v>
      </c>
      <c r="B1186" s="10">
        <v>44003</v>
      </c>
      <c r="C1186" t="s">
        <v>4679</v>
      </c>
      <c r="D1186">
        <v>2</v>
      </c>
      <c r="E1186">
        <v>5</v>
      </c>
      <c r="F1186">
        <v>3</v>
      </c>
      <c r="G1186">
        <v>115837510</v>
      </c>
      <c r="H1186">
        <v>151954</v>
      </c>
    </row>
    <row r="1187" spans="1:8">
      <c r="A1187" t="s">
        <v>6036</v>
      </c>
      <c r="B1187" s="10">
        <v>44003</v>
      </c>
      <c r="C1187" t="s">
        <v>4679</v>
      </c>
      <c r="D1187">
        <v>5</v>
      </c>
      <c r="E1187">
        <v>5</v>
      </c>
      <c r="F1187">
        <v>5</v>
      </c>
      <c r="G1187">
        <v>115837510</v>
      </c>
      <c r="H1187">
        <v>151955</v>
      </c>
    </row>
    <row r="1188" spans="1:8">
      <c r="A1188" t="s">
        <v>6037</v>
      </c>
      <c r="B1188" s="10">
        <v>44003</v>
      </c>
      <c r="C1188" t="s">
        <v>4679</v>
      </c>
      <c r="D1188">
        <v>2</v>
      </c>
      <c r="E1188">
        <v>4</v>
      </c>
      <c r="F1188">
        <v>2</v>
      </c>
      <c r="G1188">
        <v>115837510</v>
      </c>
      <c r="H1188">
        <v>151956</v>
      </c>
    </row>
    <row r="1189" spans="1:8">
      <c r="A1189" t="s">
        <v>6038</v>
      </c>
      <c r="B1189" s="10">
        <v>44003</v>
      </c>
      <c r="C1189" t="s">
        <v>4679</v>
      </c>
      <c r="D1189">
        <v>5</v>
      </c>
      <c r="E1189">
        <v>5</v>
      </c>
      <c r="F1189">
        <v>5</v>
      </c>
      <c r="G1189">
        <v>115837510</v>
      </c>
      <c r="H1189">
        <v>151957</v>
      </c>
    </row>
    <row r="1190" spans="1:8">
      <c r="A1190" t="s">
        <v>6039</v>
      </c>
      <c r="B1190" s="10">
        <v>44003</v>
      </c>
      <c r="C1190" t="s">
        <v>4681</v>
      </c>
      <c r="D1190">
        <v>1</v>
      </c>
      <c r="E1190">
        <v>2</v>
      </c>
      <c r="F1190">
        <v>1</v>
      </c>
      <c r="G1190">
        <v>115928293</v>
      </c>
      <c r="H1190">
        <v>151960</v>
      </c>
    </row>
    <row r="1191" spans="1:8" ht="316.8">
      <c r="A1191" s="177" t="s">
        <v>6040</v>
      </c>
      <c r="B1191" s="10">
        <v>44003</v>
      </c>
      <c r="C1191" t="s">
        <v>4679</v>
      </c>
      <c r="D1191">
        <v>1</v>
      </c>
      <c r="E1191">
        <v>4</v>
      </c>
      <c r="F1191">
        <v>5</v>
      </c>
      <c r="G1191">
        <v>116734666</v>
      </c>
      <c r="H1191">
        <v>151965</v>
      </c>
    </row>
    <row r="1192" spans="1:8">
      <c r="A1192" t="s">
        <v>6041</v>
      </c>
      <c r="B1192" s="10">
        <v>44003</v>
      </c>
      <c r="C1192" t="s">
        <v>4679</v>
      </c>
      <c r="D1192">
        <v>4</v>
      </c>
      <c r="E1192">
        <v>4</v>
      </c>
      <c r="F1192">
        <v>5</v>
      </c>
      <c r="G1192">
        <v>116907775</v>
      </c>
      <c r="H1192">
        <v>151967</v>
      </c>
    </row>
    <row r="1193" spans="1:8">
      <c r="A1193" t="s">
        <v>6042</v>
      </c>
      <c r="B1193" s="10">
        <v>44003</v>
      </c>
      <c r="C1193" t="s">
        <v>4680</v>
      </c>
      <c r="D1193">
        <v>1</v>
      </c>
      <c r="E1193">
        <v>1</v>
      </c>
      <c r="F1193">
        <v>2</v>
      </c>
      <c r="G1193">
        <v>117014795</v>
      </c>
      <c r="H1193">
        <v>151968</v>
      </c>
    </row>
    <row r="1194" spans="1:8">
      <c r="A1194" t="s">
        <v>6043</v>
      </c>
      <c r="B1194" s="10">
        <v>44003</v>
      </c>
      <c r="C1194" t="s">
        <v>4679</v>
      </c>
      <c r="D1194">
        <v>4</v>
      </c>
      <c r="E1194">
        <v>5</v>
      </c>
      <c r="F1194">
        <v>5</v>
      </c>
      <c r="G1194">
        <v>117102863</v>
      </c>
      <c r="H1194">
        <v>151969</v>
      </c>
    </row>
    <row r="1195" spans="1:8">
      <c r="A1195" t="s">
        <v>6044</v>
      </c>
      <c r="B1195" s="10">
        <v>44003</v>
      </c>
      <c r="C1195" t="s">
        <v>4679</v>
      </c>
      <c r="D1195">
        <v>5</v>
      </c>
      <c r="E1195">
        <v>5</v>
      </c>
      <c r="F1195">
        <v>5</v>
      </c>
      <c r="G1195">
        <v>117554527</v>
      </c>
      <c r="H1195">
        <v>151970</v>
      </c>
    </row>
    <row r="1196" spans="1:8">
      <c r="A1196" t="s">
        <v>6045</v>
      </c>
      <c r="B1196" s="10">
        <v>44003</v>
      </c>
      <c r="C1196" t="s">
        <v>4679</v>
      </c>
      <c r="D1196">
        <v>1</v>
      </c>
      <c r="E1196">
        <v>5</v>
      </c>
      <c r="F1196">
        <v>5</v>
      </c>
      <c r="G1196">
        <v>117554527</v>
      </c>
      <c r="H1196">
        <v>151971</v>
      </c>
    </row>
    <row r="1197" spans="1:8">
      <c r="A1197" t="s">
        <v>6046</v>
      </c>
      <c r="B1197" s="10">
        <v>44003</v>
      </c>
      <c r="C1197" t="s">
        <v>4680</v>
      </c>
      <c r="D1197">
        <v>1</v>
      </c>
      <c r="E1197">
        <v>1</v>
      </c>
      <c r="F1197">
        <v>5</v>
      </c>
      <c r="G1197">
        <v>117757674</v>
      </c>
      <c r="H1197">
        <v>151972</v>
      </c>
    </row>
    <row r="1198" spans="1:8" ht="230.4">
      <c r="A1198" s="177" t="s">
        <v>6047</v>
      </c>
      <c r="B1198" s="10">
        <v>44003</v>
      </c>
      <c r="C1198" t="s">
        <v>4680</v>
      </c>
      <c r="D1198">
        <v>5</v>
      </c>
      <c r="E1198">
        <v>3</v>
      </c>
      <c r="F1198">
        <v>5</v>
      </c>
      <c r="G1198">
        <v>117757674</v>
      </c>
      <c r="H1198">
        <v>151973</v>
      </c>
    </row>
    <row r="1199" spans="1:8">
      <c r="A1199" t="s">
        <v>6048</v>
      </c>
      <c r="B1199" s="10">
        <v>44003</v>
      </c>
      <c r="C1199" t="s">
        <v>4680</v>
      </c>
      <c r="D1199">
        <v>1</v>
      </c>
      <c r="E1199">
        <v>5</v>
      </c>
      <c r="F1199">
        <v>1</v>
      </c>
      <c r="G1199">
        <v>117808816</v>
      </c>
      <c r="H1199">
        <v>151974</v>
      </c>
    </row>
    <row r="1200" spans="1:8">
      <c r="A1200" t="s">
        <v>6049</v>
      </c>
      <c r="B1200" s="10">
        <v>44003</v>
      </c>
      <c r="C1200" t="s">
        <v>4680</v>
      </c>
      <c r="D1200">
        <v>5</v>
      </c>
      <c r="E1200">
        <v>5</v>
      </c>
      <c r="F1200">
        <v>5</v>
      </c>
      <c r="G1200">
        <v>117808816</v>
      </c>
      <c r="H1200">
        <v>151975</v>
      </c>
    </row>
    <row r="1201" spans="1:8" ht="158.4">
      <c r="A1201" s="177" t="s">
        <v>6050</v>
      </c>
      <c r="B1201" s="10">
        <v>44003</v>
      </c>
      <c r="C1201" t="s">
        <v>4679</v>
      </c>
      <c r="D1201">
        <v>1</v>
      </c>
      <c r="E1201">
        <v>1</v>
      </c>
      <c r="F1201">
        <v>5</v>
      </c>
      <c r="G1201">
        <v>118143825</v>
      </c>
      <c r="H1201">
        <v>151976</v>
      </c>
    </row>
    <row r="1202" spans="1:8" ht="158.4">
      <c r="A1202" s="177" t="s">
        <v>6050</v>
      </c>
      <c r="B1202" s="10">
        <v>44003</v>
      </c>
      <c r="C1202" t="s">
        <v>4679</v>
      </c>
      <c r="D1202">
        <v>1</v>
      </c>
      <c r="E1202">
        <v>1</v>
      </c>
      <c r="F1202">
        <v>5</v>
      </c>
      <c r="G1202">
        <v>118143825</v>
      </c>
      <c r="H1202">
        <v>151977</v>
      </c>
    </row>
    <row r="1203" spans="1:8" ht="158.4">
      <c r="A1203" s="177" t="s">
        <v>6050</v>
      </c>
      <c r="B1203" s="10">
        <v>44003</v>
      </c>
      <c r="C1203" t="s">
        <v>4679</v>
      </c>
      <c r="D1203">
        <v>1</v>
      </c>
      <c r="E1203">
        <v>1</v>
      </c>
      <c r="F1203">
        <v>5</v>
      </c>
      <c r="G1203">
        <v>118143825</v>
      </c>
      <c r="H1203">
        <v>151978</v>
      </c>
    </row>
    <row r="1204" spans="1:8" ht="158.4">
      <c r="A1204" s="177" t="s">
        <v>6050</v>
      </c>
      <c r="B1204" s="10">
        <v>44003</v>
      </c>
      <c r="C1204" t="s">
        <v>4679</v>
      </c>
      <c r="D1204">
        <v>1</v>
      </c>
      <c r="E1204">
        <v>1</v>
      </c>
      <c r="F1204">
        <v>5</v>
      </c>
      <c r="G1204">
        <v>118143825</v>
      </c>
      <c r="H1204">
        <v>151979</v>
      </c>
    </row>
    <row r="1205" spans="1:8" ht="158.4">
      <c r="A1205" s="177" t="s">
        <v>6050</v>
      </c>
      <c r="B1205" s="10">
        <v>44003</v>
      </c>
      <c r="C1205" t="s">
        <v>4679</v>
      </c>
      <c r="D1205">
        <v>1</v>
      </c>
      <c r="E1205">
        <v>1</v>
      </c>
      <c r="F1205">
        <v>5</v>
      </c>
      <c r="G1205">
        <v>118143825</v>
      </c>
      <c r="H1205">
        <v>151980</v>
      </c>
    </row>
    <row r="1206" spans="1:8" ht="158.4">
      <c r="A1206" s="177" t="s">
        <v>6050</v>
      </c>
      <c r="B1206" s="10">
        <v>44003</v>
      </c>
      <c r="C1206" t="s">
        <v>4679</v>
      </c>
      <c r="D1206">
        <v>1</v>
      </c>
      <c r="E1206">
        <v>1</v>
      </c>
      <c r="F1206">
        <v>5</v>
      </c>
      <c r="G1206">
        <v>118143825</v>
      </c>
      <c r="H1206">
        <v>151981</v>
      </c>
    </row>
    <row r="1207" spans="1:8" ht="158.4">
      <c r="A1207" s="177" t="s">
        <v>6050</v>
      </c>
      <c r="B1207" s="10">
        <v>44003</v>
      </c>
      <c r="C1207" t="s">
        <v>4679</v>
      </c>
      <c r="D1207">
        <v>1</v>
      </c>
      <c r="E1207">
        <v>1</v>
      </c>
      <c r="F1207">
        <v>5</v>
      </c>
      <c r="G1207">
        <v>118143825</v>
      </c>
      <c r="H1207">
        <v>151982</v>
      </c>
    </row>
    <row r="1208" spans="1:8">
      <c r="A1208" t="s">
        <v>6051</v>
      </c>
      <c r="B1208" s="10">
        <v>44003</v>
      </c>
      <c r="C1208" t="s">
        <v>4679</v>
      </c>
      <c r="D1208">
        <v>5</v>
      </c>
      <c r="E1208">
        <v>5</v>
      </c>
      <c r="F1208">
        <v>5</v>
      </c>
      <c r="G1208">
        <v>133188953</v>
      </c>
      <c r="H1208">
        <v>152065</v>
      </c>
    </row>
    <row r="1209" spans="1:8" ht="158.4">
      <c r="A1209" s="177" t="s">
        <v>6050</v>
      </c>
      <c r="B1209" s="10">
        <v>44003</v>
      </c>
      <c r="C1209" t="s">
        <v>4679</v>
      </c>
      <c r="D1209">
        <v>1</v>
      </c>
      <c r="E1209">
        <v>1</v>
      </c>
      <c r="F1209">
        <v>5</v>
      </c>
      <c r="G1209">
        <v>118143825</v>
      </c>
      <c r="H1209">
        <v>151983</v>
      </c>
    </row>
    <row r="1210" spans="1:8">
      <c r="A1210" t="s">
        <v>6052</v>
      </c>
      <c r="B1210" s="10">
        <v>44003</v>
      </c>
      <c r="C1210" t="s">
        <v>4679</v>
      </c>
      <c r="D1210">
        <v>5</v>
      </c>
      <c r="E1210">
        <v>5</v>
      </c>
      <c r="F1210">
        <v>5</v>
      </c>
      <c r="G1210">
        <v>118351329</v>
      </c>
      <c r="H1210">
        <v>151984</v>
      </c>
    </row>
    <row r="1211" spans="1:8">
      <c r="A1211" t="s">
        <v>6053</v>
      </c>
      <c r="B1211" s="10">
        <v>44003</v>
      </c>
      <c r="C1211" t="s">
        <v>4681</v>
      </c>
      <c r="D1211">
        <v>2</v>
      </c>
      <c r="E1211">
        <v>5</v>
      </c>
      <c r="F1211">
        <v>4</v>
      </c>
      <c r="G1211">
        <v>118388040</v>
      </c>
      <c r="H1211">
        <v>151985</v>
      </c>
    </row>
    <row r="1212" spans="1:8" ht="244.8">
      <c r="A1212" s="177" t="s">
        <v>6054</v>
      </c>
      <c r="B1212" s="10">
        <v>44003</v>
      </c>
      <c r="C1212" t="s">
        <v>4679</v>
      </c>
      <c r="D1212">
        <v>5</v>
      </c>
      <c r="E1212">
        <v>3</v>
      </c>
      <c r="F1212">
        <v>5</v>
      </c>
      <c r="G1212">
        <v>118831684</v>
      </c>
      <c r="H1212">
        <v>151986</v>
      </c>
    </row>
    <row r="1213" spans="1:8">
      <c r="A1213" t="s">
        <v>6055</v>
      </c>
      <c r="B1213" s="10">
        <v>44003</v>
      </c>
      <c r="C1213" t="s">
        <v>4680</v>
      </c>
      <c r="D1213">
        <v>3</v>
      </c>
      <c r="E1213">
        <v>2</v>
      </c>
      <c r="F1213">
        <v>2</v>
      </c>
      <c r="G1213">
        <v>118921329</v>
      </c>
      <c r="H1213">
        <v>151987</v>
      </c>
    </row>
    <row r="1214" spans="1:8">
      <c r="A1214" t="s">
        <v>6056</v>
      </c>
      <c r="B1214" s="10">
        <v>44003</v>
      </c>
      <c r="C1214" t="s">
        <v>4680</v>
      </c>
      <c r="D1214">
        <v>1</v>
      </c>
      <c r="E1214">
        <v>5</v>
      </c>
      <c r="F1214">
        <v>5</v>
      </c>
      <c r="G1214">
        <v>118921329</v>
      </c>
      <c r="H1214">
        <v>151988</v>
      </c>
    </row>
    <row r="1215" spans="1:8">
      <c r="A1215" t="s">
        <v>6057</v>
      </c>
      <c r="B1215" s="10">
        <v>44003</v>
      </c>
      <c r="C1215" t="s">
        <v>4680</v>
      </c>
      <c r="D1215">
        <v>5</v>
      </c>
      <c r="E1215">
        <v>4</v>
      </c>
      <c r="F1215">
        <v>5</v>
      </c>
      <c r="G1215">
        <v>120001219</v>
      </c>
      <c r="H1215">
        <v>151990</v>
      </c>
    </row>
    <row r="1216" spans="1:8">
      <c r="A1216" t="s">
        <v>6058</v>
      </c>
      <c r="B1216" s="10">
        <v>44003</v>
      </c>
      <c r="C1216" t="s">
        <v>4679</v>
      </c>
      <c r="D1216">
        <v>4</v>
      </c>
      <c r="E1216">
        <v>3</v>
      </c>
      <c r="F1216">
        <v>5</v>
      </c>
      <c r="G1216">
        <v>122470909</v>
      </c>
      <c r="H1216">
        <v>151992</v>
      </c>
    </row>
    <row r="1217" spans="1:8">
      <c r="A1217" t="s">
        <v>6059</v>
      </c>
      <c r="B1217" s="10">
        <v>44003</v>
      </c>
      <c r="C1217" t="s">
        <v>4679</v>
      </c>
      <c r="D1217">
        <v>1</v>
      </c>
      <c r="E1217">
        <v>4</v>
      </c>
      <c r="F1217">
        <v>1</v>
      </c>
      <c r="G1217">
        <v>122470909</v>
      </c>
      <c r="H1217">
        <v>151993</v>
      </c>
    </row>
    <row r="1218" spans="1:8">
      <c r="A1218" t="s">
        <v>6060</v>
      </c>
      <c r="B1218" s="10">
        <v>44003</v>
      </c>
      <c r="C1218" t="s">
        <v>4686</v>
      </c>
      <c r="D1218">
        <v>5</v>
      </c>
      <c r="E1218">
        <v>5</v>
      </c>
      <c r="F1218">
        <v>5</v>
      </c>
      <c r="G1218">
        <v>125941070</v>
      </c>
      <c r="H1218">
        <v>151994</v>
      </c>
    </row>
    <row r="1219" spans="1:8">
      <c r="A1219" t="s">
        <v>6061</v>
      </c>
      <c r="B1219" s="10">
        <v>44003</v>
      </c>
      <c r="C1219" t="s">
        <v>4679</v>
      </c>
      <c r="D1219">
        <v>3</v>
      </c>
      <c r="E1219">
        <v>3</v>
      </c>
      <c r="F1219">
        <v>5</v>
      </c>
      <c r="G1219">
        <v>126653534</v>
      </c>
      <c r="H1219">
        <v>151995</v>
      </c>
    </row>
    <row r="1220" spans="1:8">
      <c r="A1220" t="s">
        <v>6062</v>
      </c>
      <c r="B1220" s="10">
        <v>44003</v>
      </c>
      <c r="C1220" t="s">
        <v>4679</v>
      </c>
      <c r="D1220">
        <v>1</v>
      </c>
      <c r="E1220">
        <v>5</v>
      </c>
      <c r="F1220">
        <v>5</v>
      </c>
      <c r="G1220">
        <v>127173904</v>
      </c>
      <c r="H1220">
        <v>151997</v>
      </c>
    </row>
    <row r="1221" spans="1:8">
      <c r="A1221" t="s">
        <v>6063</v>
      </c>
      <c r="B1221" s="10">
        <v>44003</v>
      </c>
      <c r="C1221" t="s">
        <v>4679</v>
      </c>
      <c r="D1221">
        <v>2</v>
      </c>
      <c r="E1221">
        <v>5</v>
      </c>
      <c r="F1221">
        <v>3</v>
      </c>
      <c r="G1221">
        <v>127173904</v>
      </c>
      <c r="H1221">
        <v>151998</v>
      </c>
    </row>
    <row r="1222" spans="1:8">
      <c r="A1222" t="s">
        <v>6064</v>
      </c>
      <c r="B1222" s="10">
        <v>44003</v>
      </c>
      <c r="C1222" t="s">
        <v>4679</v>
      </c>
      <c r="D1222">
        <v>4</v>
      </c>
      <c r="E1222">
        <v>4</v>
      </c>
      <c r="F1222">
        <v>5</v>
      </c>
      <c r="G1222">
        <v>127205417</v>
      </c>
      <c r="H1222">
        <v>151999</v>
      </c>
    </row>
    <row r="1223" spans="1:8">
      <c r="A1223" t="s">
        <v>6065</v>
      </c>
      <c r="B1223" s="10">
        <v>44003</v>
      </c>
      <c r="C1223" t="s">
        <v>4679</v>
      </c>
      <c r="D1223">
        <v>1</v>
      </c>
      <c r="E1223">
        <v>4</v>
      </c>
      <c r="F1223">
        <v>3</v>
      </c>
      <c r="G1223">
        <v>127205417</v>
      </c>
      <c r="H1223">
        <v>152000</v>
      </c>
    </row>
    <row r="1224" spans="1:8">
      <c r="A1224" t="s">
        <v>6066</v>
      </c>
      <c r="B1224" s="10">
        <v>44003</v>
      </c>
      <c r="C1224" t="s">
        <v>4679</v>
      </c>
      <c r="D1224">
        <v>3</v>
      </c>
      <c r="E1224">
        <v>4</v>
      </c>
      <c r="F1224">
        <v>3</v>
      </c>
      <c r="G1224">
        <v>127205417</v>
      </c>
      <c r="H1224">
        <v>152001</v>
      </c>
    </row>
    <row r="1225" spans="1:8">
      <c r="A1225" t="s">
        <v>6067</v>
      </c>
      <c r="B1225" s="10">
        <v>44003</v>
      </c>
      <c r="C1225" t="s">
        <v>4679</v>
      </c>
      <c r="D1225">
        <v>1</v>
      </c>
      <c r="E1225">
        <v>1</v>
      </c>
      <c r="F1225">
        <v>5</v>
      </c>
      <c r="G1225">
        <v>127259299</v>
      </c>
      <c r="H1225">
        <v>152002</v>
      </c>
    </row>
    <row r="1226" spans="1:8">
      <c r="A1226" t="s">
        <v>6068</v>
      </c>
      <c r="B1226" s="10">
        <v>44003</v>
      </c>
      <c r="C1226" t="s">
        <v>4680</v>
      </c>
      <c r="D1226">
        <v>1</v>
      </c>
      <c r="E1226">
        <v>1</v>
      </c>
      <c r="F1226">
        <v>1</v>
      </c>
      <c r="G1226">
        <v>127719516</v>
      </c>
      <c r="H1226">
        <v>152003</v>
      </c>
    </row>
    <row r="1227" spans="1:8">
      <c r="A1227" t="s">
        <v>6069</v>
      </c>
      <c r="B1227" s="10">
        <v>44003</v>
      </c>
      <c r="C1227" t="s">
        <v>4686</v>
      </c>
      <c r="D1227">
        <v>5</v>
      </c>
      <c r="E1227">
        <v>5</v>
      </c>
      <c r="F1227">
        <v>5</v>
      </c>
      <c r="G1227">
        <v>129110730</v>
      </c>
      <c r="H1227">
        <v>152004</v>
      </c>
    </row>
    <row r="1228" spans="1:8">
      <c r="A1228" t="s">
        <v>6070</v>
      </c>
      <c r="B1228" s="10">
        <v>44003</v>
      </c>
      <c r="C1228" t="s">
        <v>4681</v>
      </c>
      <c r="D1228">
        <v>5</v>
      </c>
      <c r="E1228">
        <v>5</v>
      </c>
      <c r="F1228">
        <v>5</v>
      </c>
      <c r="G1228">
        <v>129350013</v>
      </c>
      <c r="H1228">
        <v>152005</v>
      </c>
    </row>
    <row r="1229" spans="1:8">
      <c r="A1229" t="s">
        <v>6071</v>
      </c>
      <c r="B1229" s="10">
        <v>44003</v>
      </c>
      <c r="C1229" t="s">
        <v>4684</v>
      </c>
      <c r="D1229">
        <v>4</v>
      </c>
      <c r="E1229">
        <v>5</v>
      </c>
      <c r="F1229">
        <v>3</v>
      </c>
      <c r="G1229">
        <v>129601084</v>
      </c>
      <c r="H1229">
        <v>152007</v>
      </c>
    </row>
    <row r="1230" spans="1:8">
      <c r="A1230" t="s">
        <v>6072</v>
      </c>
      <c r="B1230" s="10">
        <v>44003</v>
      </c>
      <c r="C1230" t="s">
        <v>4681</v>
      </c>
      <c r="D1230">
        <v>5</v>
      </c>
      <c r="E1230">
        <v>5</v>
      </c>
      <c r="F1230">
        <v>5</v>
      </c>
      <c r="G1230">
        <v>129665964</v>
      </c>
      <c r="H1230">
        <v>152008</v>
      </c>
    </row>
    <row r="1231" spans="1:8">
      <c r="A1231" t="s">
        <v>6073</v>
      </c>
      <c r="B1231" s="10">
        <v>44003</v>
      </c>
      <c r="C1231" t="s">
        <v>4679</v>
      </c>
      <c r="D1231">
        <v>4</v>
      </c>
      <c r="E1231">
        <v>4</v>
      </c>
      <c r="F1231">
        <v>4</v>
      </c>
      <c r="G1231">
        <v>129833331</v>
      </c>
      <c r="H1231">
        <v>152009</v>
      </c>
    </row>
    <row r="1232" spans="1:8">
      <c r="A1232" t="s">
        <v>6074</v>
      </c>
      <c r="B1232" s="10">
        <v>44003</v>
      </c>
      <c r="C1232" t="s">
        <v>4686</v>
      </c>
      <c r="D1232">
        <v>1</v>
      </c>
      <c r="E1232">
        <v>1</v>
      </c>
      <c r="F1232">
        <v>3</v>
      </c>
      <c r="G1232">
        <v>129834115</v>
      </c>
      <c r="H1232">
        <v>152010</v>
      </c>
    </row>
    <row r="1233" spans="1:8">
      <c r="A1233" t="s">
        <v>6075</v>
      </c>
      <c r="B1233" s="10">
        <v>44003</v>
      </c>
      <c r="C1233" t="s">
        <v>4686</v>
      </c>
      <c r="D1233">
        <v>1</v>
      </c>
      <c r="E1233">
        <v>2</v>
      </c>
      <c r="F1233">
        <v>2</v>
      </c>
      <c r="G1233">
        <v>129834115</v>
      </c>
      <c r="H1233">
        <v>152011</v>
      </c>
    </row>
    <row r="1234" spans="1:8">
      <c r="A1234" t="s">
        <v>6076</v>
      </c>
      <c r="B1234" s="10">
        <v>44003</v>
      </c>
      <c r="C1234" t="s">
        <v>4679</v>
      </c>
      <c r="D1234">
        <v>3</v>
      </c>
      <c r="E1234">
        <v>5</v>
      </c>
      <c r="F1234">
        <v>5</v>
      </c>
      <c r="G1234">
        <v>129835062</v>
      </c>
      <c r="H1234">
        <v>152012</v>
      </c>
    </row>
    <row r="1235" spans="1:8">
      <c r="A1235" t="s">
        <v>6077</v>
      </c>
      <c r="B1235" s="10">
        <v>44003</v>
      </c>
      <c r="C1235" t="s">
        <v>4686</v>
      </c>
      <c r="D1235">
        <v>1</v>
      </c>
      <c r="E1235">
        <v>1</v>
      </c>
      <c r="F1235">
        <v>1</v>
      </c>
      <c r="G1235">
        <v>130187438</v>
      </c>
      <c r="H1235">
        <v>152013</v>
      </c>
    </row>
    <row r="1236" spans="1:8">
      <c r="A1236" t="s">
        <v>6078</v>
      </c>
      <c r="B1236" s="10">
        <v>44003</v>
      </c>
      <c r="C1236" t="s">
        <v>5812</v>
      </c>
      <c r="D1236">
        <v>5</v>
      </c>
      <c r="E1236">
        <v>4</v>
      </c>
      <c r="F1236">
        <v>5</v>
      </c>
      <c r="G1236">
        <v>134378405</v>
      </c>
      <c r="H1236">
        <v>152082</v>
      </c>
    </row>
    <row r="1237" spans="1:8" ht="187.2">
      <c r="A1237" s="177" t="s">
        <v>6079</v>
      </c>
      <c r="B1237" s="10">
        <v>44003</v>
      </c>
      <c r="C1237" t="s">
        <v>4679</v>
      </c>
      <c r="D1237">
        <v>3</v>
      </c>
      <c r="E1237">
        <v>3</v>
      </c>
      <c r="F1237">
        <v>3</v>
      </c>
      <c r="G1237">
        <v>130231830</v>
      </c>
      <c r="H1237">
        <v>152014</v>
      </c>
    </row>
    <row r="1238" spans="1:8">
      <c r="A1238" t="s">
        <v>6080</v>
      </c>
      <c r="B1238" s="10">
        <v>44003</v>
      </c>
      <c r="C1238" t="s">
        <v>4680</v>
      </c>
      <c r="D1238">
        <v>5</v>
      </c>
      <c r="E1238">
        <v>5</v>
      </c>
      <c r="F1238">
        <v>5</v>
      </c>
      <c r="G1238">
        <v>130248008</v>
      </c>
      <c r="H1238">
        <v>152015</v>
      </c>
    </row>
    <row r="1239" spans="1:8">
      <c r="A1239" t="s">
        <v>6081</v>
      </c>
      <c r="B1239" s="10">
        <v>44003</v>
      </c>
      <c r="C1239" t="s">
        <v>4680</v>
      </c>
      <c r="D1239">
        <v>1</v>
      </c>
      <c r="E1239">
        <v>2</v>
      </c>
      <c r="F1239">
        <v>2</v>
      </c>
      <c r="G1239">
        <v>130248008</v>
      </c>
      <c r="H1239">
        <v>152016</v>
      </c>
    </row>
    <row r="1240" spans="1:8">
      <c r="A1240" t="s">
        <v>6082</v>
      </c>
      <c r="B1240" s="10">
        <v>44003</v>
      </c>
      <c r="C1240" t="s">
        <v>4681</v>
      </c>
      <c r="D1240">
        <v>1</v>
      </c>
      <c r="E1240">
        <v>1</v>
      </c>
      <c r="F1240">
        <v>2</v>
      </c>
      <c r="G1240">
        <v>130364011</v>
      </c>
      <c r="H1240">
        <v>152017</v>
      </c>
    </row>
    <row r="1241" spans="1:8" ht="216">
      <c r="A1241" s="177" t="s">
        <v>6083</v>
      </c>
      <c r="B1241" s="10">
        <v>44003</v>
      </c>
      <c r="C1241" t="s">
        <v>4679</v>
      </c>
      <c r="D1241">
        <v>2</v>
      </c>
      <c r="E1241">
        <v>2</v>
      </c>
      <c r="F1241">
        <v>3</v>
      </c>
      <c r="G1241">
        <v>130599426</v>
      </c>
      <c r="H1241">
        <v>152018</v>
      </c>
    </row>
    <row r="1242" spans="1:8">
      <c r="A1242" t="s">
        <v>6084</v>
      </c>
      <c r="B1242" s="10">
        <v>44003</v>
      </c>
      <c r="C1242" t="s">
        <v>4679</v>
      </c>
      <c r="D1242">
        <v>4</v>
      </c>
      <c r="E1242">
        <v>5</v>
      </c>
      <c r="F1242">
        <v>5</v>
      </c>
      <c r="G1242">
        <v>130692379</v>
      </c>
      <c r="H1242">
        <v>152019</v>
      </c>
    </row>
    <row r="1243" spans="1:8">
      <c r="A1243" t="s">
        <v>6085</v>
      </c>
      <c r="B1243" s="10">
        <v>44003</v>
      </c>
      <c r="C1243" t="s">
        <v>5812</v>
      </c>
      <c r="D1243">
        <v>1</v>
      </c>
      <c r="E1243">
        <v>5</v>
      </c>
      <c r="F1243">
        <v>1</v>
      </c>
      <c r="G1243">
        <v>130695273</v>
      </c>
      <c r="H1243">
        <v>152020</v>
      </c>
    </row>
    <row r="1244" spans="1:8">
      <c r="A1244" t="s">
        <v>6086</v>
      </c>
      <c r="B1244" s="10">
        <v>44003</v>
      </c>
      <c r="C1244" t="s">
        <v>4680</v>
      </c>
      <c r="D1244">
        <v>1</v>
      </c>
      <c r="E1244">
        <v>2</v>
      </c>
      <c r="F1244">
        <v>2</v>
      </c>
      <c r="G1244">
        <v>131076739</v>
      </c>
      <c r="H1244">
        <v>152021</v>
      </c>
    </row>
    <row r="1245" spans="1:8">
      <c r="A1245" t="s">
        <v>6087</v>
      </c>
      <c r="B1245" s="10">
        <v>44003</v>
      </c>
      <c r="C1245" t="s">
        <v>4679</v>
      </c>
      <c r="D1245">
        <v>5</v>
      </c>
      <c r="E1245">
        <v>4</v>
      </c>
      <c r="F1245">
        <v>5</v>
      </c>
      <c r="G1245">
        <v>131104622</v>
      </c>
      <c r="H1245">
        <v>152022</v>
      </c>
    </row>
    <row r="1246" spans="1:8">
      <c r="A1246" t="s">
        <v>6088</v>
      </c>
      <c r="B1246" s="10">
        <v>44003</v>
      </c>
      <c r="C1246" t="s">
        <v>4679</v>
      </c>
      <c r="D1246">
        <v>2</v>
      </c>
      <c r="E1246">
        <v>4</v>
      </c>
      <c r="F1246">
        <v>2</v>
      </c>
      <c r="G1246">
        <v>131105082</v>
      </c>
      <c r="H1246">
        <v>152023</v>
      </c>
    </row>
    <row r="1247" spans="1:8">
      <c r="A1247" t="s">
        <v>6089</v>
      </c>
      <c r="B1247" s="10">
        <v>44003</v>
      </c>
      <c r="C1247" t="s">
        <v>4686</v>
      </c>
      <c r="D1247">
        <v>5</v>
      </c>
      <c r="E1247">
        <v>5</v>
      </c>
      <c r="F1247">
        <v>5</v>
      </c>
      <c r="G1247">
        <v>131105116</v>
      </c>
      <c r="H1247">
        <v>152024</v>
      </c>
    </row>
    <row r="1248" spans="1:8">
      <c r="A1248" t="s">
        <v>6090</v>
      </c>
      <c r="B1248" s="10">
        <v>44003</v>
      </c>
      <c r="C1248" t="s">
        <v>4679</v>
      </c>
      <c r="D1248">
        <v>4</v>
      </c>
      <c r="E1248">
        <v>3</v>
      </c>
      <c r="F1248">
        <v>4</v>
      </c>
      <c r="G1248">
        <v>131106049</v>
      </c>
      <c r="H1248">
        <v>152025</v>
      </c>
    </row>
    <row r="1249" spans="1:8">
      <c r="A1249" t="s">
        <v>6091</v>
      </c>
      <c r="B1249" s="10">
        <v>44003</v>
      </c>
      <c r="C1249" t="s">
        <v>4679</v>
      </c>
      <c r="D1249">
        <v>4</v>
      </c>
      <c r="E1249">
        <v>4</v>
      </c>
      <c r="F1249">
        <v>5</v>
      </c>
      <c r="G1249">
        <v>131131393</v>
      </c>
      <c r="H1249">
        <v>152026</v>
      </c>
    </row>
    <row r="1250" spans="1:8">
      <c r="A1250" t="s">
        <v>6092</v>
      </c>
      <c r="B1250" s="10">
        <v>44003</v>
      </c>
      <c r="C1250" t="s">
        <v>4679</v>
      </c>
      <c r="D1250">
        <v>5</v>
      </c>
      <c r="E1250">
        <v>5</v>
      </c>
      <c r="F1250">
        <v>5</v>
      </c>
      <c r="G1250">
        <v>131131393</v>
      </c>
      <c r="H1250">
        <v>152027</v>
      </c>
    </row>
    <row r="1251" spans="1:8">
      <c r="A1251" t="s">
        <v>6093</v>
      </c>
      <c r="B1251" s="10">
        <v>44003</v>
      </c>
      <c r="C1251" t="s">
        <v>4679</v>
      </c>
      <c r="D1251">
        <v>4</v>
      </c>
      <c r="E1251">
        <v>4</v>
      </c>
      <c r="F1251">
        <v>5</v>
      </c>
      <c r="G1251">
        <v>131229759</v>
      </c>
      <c r="H1251">
        <v>152028</v>
      </c>
    </row>
    <row r="1252" spans="1:8">
      <c r="A1252" t="s">
        <v>6094</v>
      </c>
      <c r="B1252" s="10">
        <v>44003</v>
      </c>
      <c r="C1252" t="s">
        <v>4680</v>
      </c>
      <c r="D1252">
        <v>1</v>
      </c>
      <c r="E1252">
        <v>1</v>
      </c>
      <c r="F1252">
        <v>1</v>
      </c>
      <c r="G1252">
        <v>131791238</v>
      </c>
      <c r="H1252">
        <v>152029</v>
      </c>
    </row>
    <row r="1253" spans="1:8">
      <c r="A1253" t="s">
        <v>6095</v>
      </c>
      <c r="B1253" s="10">
        <v>44003</v>
      </c>
      <c r="C1253" t="s">
        <v>4680</v>
      </c>
      <c r="D1253">
        <v>4</v>
      </c>
      <c r="E1253">
        <v>4</v>
      </c>
      <c r="F1253">
        <v>1</v>
      </c>
      <c r="G1253">
        <v>131791238</v>
      </c>
      <c r="H1253">
        <v>152031</v>
      </c>
    </row>
    <row r="1254" spans="1:8">
      <c r="A1254" t="s">
        <v>6096</v>
      </c>
      <c r="B1254" s="10">
        <v>44003</v>
      </c>
      <c r="C1254" t="s">
        <v>4680</v>
      </c>
      <c r="D1254">
        <v>2</v>
      </c>
      <c r="E1254">
        <v>5</v>
      </c>
      <c r="F1254">
        <v>5</v>
      </c>
      <c r="G1254">
        <v>131791238</v>
      </c>
      <c r="H1254">
        <v>152032</v>
      </c>
    </row>
    <row r="1255" spans="1:8">
      <c r="A1255" t="s">
        <v>6097</v>
      </c>
      <c r="B1255" s="10">
        <v>44003</v>
      </c>
      <c r="C1255" t="s">
        <v>4680</v>
      </c>
      <c r="D1255">
        <v>1</v>
      </c>
      <c r="E1255">
        <v>2</v>
      </c>
      <c r="F1255">
        <v>1</v>
      </c>
      <c r="G1255">
        <v>132027517</v>
      </c>
      <c r="H1255">
        <v>152033</v>
      </c>
    </row>
    <row r="1256" spans="1:8">
      <c r="A1256" t="s">
        <v>6098</v>
      </c>
      <c r="B1256" s="10">
        <v>44003</v>
      </c>
      <c r="C1256" t="s">
        <v>4680</v>
      </c>
      <c r="D1256">
        <v>1</v>
      </c>
      <c r="E1256">
        <v>3</v>
      </c>
      <c r="F1256">
        <v>1</v>
      </c>
      <c r="G1256">
        <v>132027517</v>
      </c>
      <c r="H1256">
        <v>152034</v>
      </c>
    </row>
    <row r="1257" spans="1:8">
      <c r="A1257" t="s">
        <v>6099</v>
      </c>
      <c r="B1257" s="10">
        <v>44003</v>
      </c>
      <c r="C1257" t="s">
        <v>4679</v>
      </c>
      <c r="D1257">
        <v>1</v>
      </c>
      <c r="E1257">
        <v>3</v>
      </c>
      <c r="F1257">
        <v>2</v>
      </c>
      <c r="G1257">
        <v>132027533</v>
      </c>
      <c r="H1257">
        <v>152035</v>
      </c>
    </row>
    <row r="1258" spans="1:8" ht="144">
      <c r="A1258" s="177" t="s">
        <v>6100</v>
      </c>
      <c r="B1258" s="10">
        <v>44003</v>
      </c>
      <c r="C1258" t="s">
        <v>4679</v>
      </c>
      <c r="D1258" t="s">
        <v>5977</v>
      </c>
      <c r="E1258">
        <v>5</v>
      </c>
      <c r="F1258">
        <v>4</v>
      </c>
      <c r="G1258">
        <v>132027533</v>
      </c>
      <c r="H1258">
        <v>152036</v>
      </c>
    </row>
    <row r="1259" spans="1:8">
      <c r="A1259" t="s">
        <v>6101</v>
      </c>
      <c r="B1259" s="10">
        <v>44003</v>
      </c>
      <c r="C1259" t="s">
        <v>4679</v>
      </c>
      <c r="D1259">
        <v>3</v>
      </c>
      <c r="E1259">
        <v>4</v>
      </c>
      <c r="F1259">
        <v>4</v>
      </c>
      <c r="G1259">
        <v>132395567</v>
      </c>
      <c r="H1259">
        <v>152037</v>
      </c>
    </row>
    <row r="1260" spans="1:8">
      <c r="A1260" t="s">
        <v>6102</v>
      </c>
      <c r="B1260" s="10">
        <v>44003</v>
      </c>
      <c r="C1260" t="s">
        <v>4680</v>
      </c>
      <c r="D1260">
        <v>4</v>
      </c>
      <c r="E1260">
        <v>2</v>
      </c>
      <c r="F1260">
        <v>2</v>
      </c>
      <c r="G1260">
        <v>132036245</v>
      </c>
      <c r="H1260">
        <v>152038</v>
      </c>
    </row>
    <row r="1261" spans="1:8">
      <c r="A1261" t="s">
        <v>6103</v>
      </c>
      <c r="B1261" s="10">
        <v>44003</v>
      </c>
      <c r="C1261" t="s">
        <v>4679</v>
      </c>
      <c r="D1261">
        <v>3</v>
      </c>
      <c r="E1261">
        <v>2</v>
      </c>
      <c r="F1261">
        <v>5</v>
      </c>
      <c r="G1261">
        <v>132183203</v>
      </c>
      <c r="H1261">
        <v>152039</v>
      </c>
    </row>
    <row r="1262" spans="1:8" ht="86.4">
      <c r="A1262" s="177" t="s">
        <v>6104</v>
      </c>
      <c r="B1262" s="10">
        <v>44003</v>
      </c>
      <c r="C1262" t="s">
        <v>4680</v>
      </c>
      <c r="D1262">
        <v>1</v>
      </c>
      <c r="E1262">
        <v>1</v>
      </c>
      <c r="F1262">
        <v>1</v>
      </c>
      <c r="G1262">
        <v>132223330</v>
      </c>
      <c r="H1262">
        <v>152040</v>
      </c>
    </row>
    <row r="1263" spans="1:8">
      <c r="A1263" t="s">
        <v>6105</v>
      </c>
      <c r="B1263" s="10">
        <v>44003</v>
      </c>
      <c r="C1263" t="s">
        <v>4680</v>
      </c>
      <c r="D1263">
        <v>1</v>
      </c>
      <c r="E1263">
        <v>1</v>
      </c>
      <c r="F1263">
        <v>1</v>
      </c>
      <c r="G1263">
        <v>132223330</v>
      </c>
      <c r="H1263">
        <v>152041</v>
      </c>
    </row>
    <row r="1264" spans="1:8">
      <c r="A1264" t="s">
        <v>6106</v>
      </c>
      <c r="B1264" s="10">
        <v>44003</v>
      </c>
      <c r="C1264" t="s">
        <v>4680</v>
      </c>
      <c r="D1264">
        <v>3</v>
      </c>
      <c r="E1264">
        <v>3</v>
      </c>
      <c r="F1264">
        <v>1</v>
      </c>
      <c r="G1264">
        <v>132223330</v>
      </c>
      <c r="H1264">
        <v>152043</v>
      </c>
    </row>
    <row r="1265" spans="1:8">
      <c r="A1265" t="s">
        <v>6107</v>
      </c>
      <c r="B1265" s="10">
        <v>44003</v>
      </c>
      <c r="C1265" t="s">
        <v>4680</v>
      </c>
      <c r="D1265">
        <v>1</v>
      </c>
      <c r="E1265">
        <v>1</v>
      </c>
      <c r="F1265">
        <v>1</v>
      </c>
      <c r="G1265">
        <v>132223330</v>
      </c>
      <c r="H1265">
        <v>152044</v>
      </c>
    </row>
    <row r="1266" spans="1:8">
      <c r="A1266" t="s">
        <v>6108</v>
      </c>
      <c r="B1266" s="10">
        <v>44003</v>
      </c>
      <c r="C1266" t="s">
        <v>4679</v>
      </c>
      <c r="D1266">
        <v>1</v>
      </c>
      <c r="E1266">
        <v>1</v>
      </c>
      <c r="F1266">
        <v>3</v>
      </c>
      <c r="G1266">
        <v>132267006</v>
      </c>
      <c r="H1266">
        <v>152045</v>
      </c>
    </row>
    <row r="1267" spans="1:8">
      <c r="A1267" t="s">
        <v>6109</v>
      </c>
      <c r="B1267" s="10">
        <v>44003</v>
      </c>
      <c r="C1267" t="s">
        <v>4679</v>
      </c>
      <c r="D1267">
        <v>5</v>
      </c>
      <c r="E1267">
        <v>5</v>
      </c>
      <c r="F1267">
        <v>5</v>
      </c>
      <c r="G1267">
        <v>132267006</v>
      </c>
      <c r="H1267">
        <v>152046</v>
      </c>
    </row>
    <row r="1268" spans="1:8">
      <c r="A1268" t="s">
        <v>6110</v>
      </c>
      <c r="B1268" s="10">
        <v>44003</v>
      </c>
      <c r="C1268" t="s">
        <v>4679</v>
      </c>
      <c r="D1268">
        <v>1</v>
      </c>
      <c r="E1268">
        <v>2</v>
      </c>
      <c r="F1268">
        <v>2</v>
      </c>
      <c r="G1268">
        <v>132395567</v>
      </c>
      <c r="H1268">
        <v>152047</v>
      </c>
    </row>
    <row r="1269" spans="1:8">
      <c r="A1269" t="s">
        <v>6111</v>
      </c>
      <c r="B1269" s="10">
        <v>44003</v>
      </c>
      <c r="C1269" t="s">
        <v>4680</v>
      </c>
      <c r="D1269">
        <v>1</v>
      </c>
      <c r="E1269">
        <v>2</v>
      </c>
      <c r="F1269">
        <v>5</v>
      </c>
      <c r="G1269">
        <v>132567173</v>
      </c>
      <c r="H1269">
        <v>152048</v>
      </c>
    </row>
    <row r="1270" spans="1:8">
      <c r="A1270" t="s">
        <v>6112</v>
      </c>
      <c r="B1270" s="10">
        <v>44003</v>
      </c>
      <c r="C1270" t="s">
        <v>4679</v>
      </c>
      <c r="D1270">
        <v>1</v>
      </c>
      <c r="E1270">
        <v>5</v>
      </c>
      <c r="F1270">
        <v>1</v>
      </c>
      <c r="G1270">
        <v>132569104</v>
      </c>
      <c r="H1270">
        <v>152049</v>
      </c>
    </row>
    <row r="1271" spans="1:8">
      <c r="A1271" t="s">
        <v>6113</v>
      </c>
      <c r="B1271" s="10">
        <v>44003</v>
      </c>
      <c r="C1271" t="s">
        <v>4680</v>
      </c>
      <c r="D1271">
        <v>4</v>
      </c>
      <c r="E1271">
        <v>2</v>
      </c>
      <c r="F1271">
        <v>4</v>
      </c>
      <c r="G1271">
        <v>132582560</v>
      </c>
      <c r="H1271">
        <v>152050</v>
      </c>
    </row>
    <row r="1272" spans="1:8">
      <c r="A1272" t="s">
        <v>6114</v>
      </c>
      <c r="B1272" s="10">
        <v>44003</v>
      </c>
      <c r="C1272" t="s">
        <v>4680</v>
      </c>
      <c r="D1272">
        <v>5</v>
      </c>
      <c r="E1272">
        <v>5</v>
      </c>
      <c r="F1272">
        <v>5</v>
      </c>
      <c r="G1272">
        <v>133076802</v>
      </c>
      <c r="H1272">
        <v>152051</v>
      </c>
    </row>
    <row r="1273" spans="1:8">
      <c r="A1273" t="s">
        <v>6115</v>
      </c>
      <c r="B1273" s="10">
        <v>44003</v>
      </c>
      <c r="C1273" t="s">
        <v>4680</v>
      </c>
      <c r="D1273">
        <v>1</v>
      </c>
      <c r="E1273">
        <v>2</v>
      </c>
      <c r="F1273">
        <v>1</v>
      </c>
      <c r="G1273">
        <v>133076802</v>
      </c>
      <c r="H1273">
        <v>152052</v>
      </c>
    </row>
    <row r="1274" spans="1:8">
      <c r="A1274" t="s">
        <v>6116</v>
      </c>
      <c r="B1274" s="10">
        <v>44003</v>
      </c>
      <c r="C1274" t="s">
        <v>4681</v>
      </c>
      <c r="D1274">
        <v>5</v>
      </c>
      <c r="E1274">
        <v>5</v>
      </c>
      <c r="F1274">
        <v>5</v>
      </c>
      <c r="G1274">
        <v>132595455</v>
      </c>
      <c r="H1274">
        <v>152053</v>
      </c>
    </row>
    <row r="1275" spans="1:8">
      <c r="A1275" t="s">
        <v>6117</v>
      </c>
      <c r="B1275" s="10">
        <v>44003</v>
      </c>
      <c r="C1275" t="s">
        <v>4681</v>
      </c>
      <c r="D1275">
        <v>5</v>
      </c>
      <c r="E1275">
        <v>5</v>
      </c>
      <c r="F1275">
        <v>5</v>
      </c>
      <c r="G1275">
        <v>132595455</v>
      </c>
      <c r="H1275">
        <v>152054</v>
      </c>
    </row>
    <row r="1276" spans="1:8" ht="273.60000000000002">
      <c r="A1276" s="177" t="s">
        <v>6118</v>
      </c>
      <c r="B1276" s="10">
        <v>44003</v>
      </c>
      <c r="C1276" t="s">
        <v>4681</v>
      </c>
      <c r="D1276">
        <v>1</v>
      </c>
      <c r="E1276">
        <v>3</v>
      </c>
      <c r="F1276">
        <v>1</v>
      </c>
      <c r="G1276">
        <v>132595455</v>
      </c>
      <c r="H1276">
        <v>152055</v>
      </c>
    </row>
    <row r="1277" spans="1:8">
      <c r="A1277" t="s">
        <v>6119</v>
      </c>
      <c r="B1277" s="10">
        <v>44003</v>
      </c>
      <c r="C1277" t="s">
        <v>4680</v>
      </c>
      <c r="D1277">
        <v>1</v>
      </c>
      <c r="E1277">
        <v>5</v>
      </c>
      <c r="F1277">
        <v>1</v>
      </c>
      <c r="G1277">
        <v>132758582</v>
      </c>
      <c r="H1277">
        <v>152056</v>
      </c>
    </row>
    <row r="1278" spans="1:8">
      <c r="A1278" t="s">
        <v>6120</v>
      </c>
      <c r="B1278" s="10">
        <v>44003</v>
      </c>
      <c r="C1278" t="s">
        <v>4681</v>
      </c>
      <c r="D1278">
        <v>1</v>
      </c>
      <c r="E1278">
        <v>3</v>
      </c>
      <c r="F1278">
        <v>2</v>
      </c>
      <c r="G1278">
        <v>132868498</v>
      </c>
      <c r="H1278">
        <v>152057</v>
      </c>
    </row>
    <row r="1279" spans="1:8">
      <c r="A1279" t="s">
        <v>6121</v>
      </c>
      <c r="B1279" s="10">
        <v>44003</v>
      </c>
      <c r="C1279" t="s">
        <v>4680</v>
      </c>
      <c r="D1279">
        <v>3</v>
      </c>
      <c r="E1279">
        <v>2</v>
      </c>
      <c r="F1279">
        <v>4</v>
      </c>
      <c r="G1279">
        <v>133076802</v>
      </c>
      <c r="H1279">
        <v>152059</v>
      </c>
    </row>
    <row r="1280" spans="1:8">
      <c r="A1280" t="s">
        <v>6122</v>
      </c>
      <c r="B1280" s="10">
        <v>44003</v>
      </c>
      <c r="C1280" t="s">
        <v>5812</v>
      </c>
      <c r="D1280">
        <v>1</v>
      </c>
      <c r="E1280">
        <v>3</v>
      </c>
      <c r="F1280">
        <v>2</v>
      </c>
      <c r="G1280">
        <v>133104026</v>
      </c>
      <c r="H1280">
        <v>152060</v>
      </c>
    </row>
    <row r="1281" spans="1:8">
      <c r="A1281" t="s">
        <v>6123</v>
      </c>
      <c r="B1281" s="10">
        <v>44003</v>
      </c>
      <c r="C1281" t="s">
        <v>4680</v>
      </c>
      <c r="D1281">
        <v>1</v>
      </c>
      <c r="E1281">
        <v>1</v>
      </c>
      <c r="F1281">
        <v>4</v>
      </c>
      <c r="G1281">
        <v>133188979</v>
      </c>
      <c r="H1281">
        <v>152066</v>
      </c>
    </row>
    <row r="1282" spans="1:8">
      <c r="A1282" t="s">
        <v>6124</v>
      </c>
      <c r="B1282" s="10">
        <v>44003</v>
      </c>
      <c r="C1282" t="s">
        <v>4679</v>
      </c>
      <c r="D1282">
        <v>1</v>
      </c>
      <c r="E1282">
        <v>5</v>
      </c>
      <c r="F1282">
        <v>3</v>
      </c>
      <c r="G1282">
        <v>133191122</v>
      </c>
      <c r="H1282">
        <v>152067</v>
      </c>
    </row>
    <row r="1283" spans="1:8">
      <c r="A1283" t="s">
        <v>6125</v>
      </c>
      <c r="B1283" s="10">
        <v>44003</v>
      </c>
      <c r="C1283" t="s">
        <v>4680</v>
      </c>
      <c r="D1283">
        <v>4</v>
      </c>
      <c r="E1283">
        <v>4</v>
      </c>
      <c r="F1283">
        <v>4</v>
      </c>
      <c r="G1283">
        <v>133300764</v>
      </c>
      <c r="H1283">
        <v>152069</v>
      </c>
    </row>
    <row r="1284" spans="1:8">
      <c r="A1284" t="s">
        <v>6126</v>
      </c>
      <c r="B1284" s="10">
        <v>44003</v>
      </c>
      <c r="C1284" t="s">
        <v>4680</v>
      </c>
      <c r="D1284">
        <v>1</v>
      </c>
      <c r="E1284">
        <v>1</v>
      </c>
      <c r="F1284">
        <v>1</v>
      </c>
      <c r="G1284">
        <v>133442566</v>
      </c>
      <c r="H1284">
        <v>152070</v>
      </c>
    </row>
    <row r="1285" spans="1:8">
      <c r="A1285" t="s">
        <v>6127</v>
      </c>
      <c r="B1285" s="10">
        <v>44003</v>
      </c>
      <c r="C1285" t="s">
        <v>4680</v>
      </c>
      <c r="D1285">
        <v>1</v>
      </c>
      <c r="E1285">
        <v>2</v>
      </c>
      <c r="F1285">
        <v>1</v>
      </c>
      <c r="G1285">
        <v>133465047</v>
      </c>
      <c r="H1285">
        <v>152071</v>
      </c>
    </row>
    <row r="1286" spans="1:8">
      <c r="A1286" t="s">
        <v>6128</v>
      </c>
      <c r="B1286" s="10">
        <v>44003</v>
      </c>
      <c r="C1286" t="s">
        <v>4680</v>
      </c>
      <c r="D1286">
        <v>1</v>
      </c>
      <c r="E1286">
        <v>1</v>
      </c>
      <c r="F1286">
        <v>1</v>
      </c>
      <c r="G1286">
        <v>133465047</v>
      </c>
      <c r="H1286">
        <v>152072</v>
      </c>
    </row>
    <row r="1287" spans="1:8">
      <c r="A1287" t="s">
        <v>6129</v>
      </c>
      <c r="B1287" s="10">
        <v>44003</v>
      </c>
      <c r="C1287" t="s">
        <v>4680</v>
      </c>
      <c r="D1287">
        <v>1</v>
      </c>
      <c r="E1287">
        <v>1</v>
      </c>
      <c r="F1287">
        <v>1</v>
      </c>
      <c r="G1287">
        <v>133664870</v>
      </c>
      <c r="H1287">
        <v>152074</v>
      </c>
    </row>
    <row r="1288" spans="1:8">
      <c r="A1288" t="s">
        <v>6130</v>
      </c>
      <c r="B1288" s="10">
        <v>44003</v>
      </c>
      <c r="C1288" t="s">
        <v>4680</v>
      </c>
      <c r="D1288">
        <v>3</v>
      </c>
      <c r="E1288">
        <v>3</v>
      </c>
      <c r="F1288">
        <v>3</v>
      </c>
      <c r="G1288">
        <v>133664870</v>
      </c>
      <c r="H1288">
        <v>152075</v>
      </c>
    </row>
    <row r="1289" spans="1:8">
      <c r="A1289" t="s">
        <v>6131</v>
      </c>
      <c r="B1289" s="10">
        <v>44003</v>
      </c>
      <c r="C1289" t="s">
        <v>4680</v>
      </c>
      <c r="D1289">
        <v>5</v>
      </c>
      <c r="E1289">
        <v>5</v>
      </c>
      <c r="F1289">
        <v>5</v>
      </c>
      <c r="G1289">
        <v>133664870</v>
      </c>
      <c r="H1289">
        <v>152076</v>
      </c>
    </row>
    <row r="1290" spans="1:8">
      <c r="A1290" t="s">
        <v>6132</v>
      </c>
      <c r="B1290" s="10">
        <v>44003</v>
      </c>
      <c r="C1290" t="s">
        <v>4679</v>
      </c>
      <c r="D1290">
        <v>1</v>
      </c>
      <c r="E1290">
        <v>3</v>
      </c>
      <c r="F1290">
        <v>1</v>
      </c>
      <c r="G1290">
        <v>133729574</v>
      </c>
      <c r="H1290">
        <v>152077</v>
      </c>
    </row>
    <row r="1291" spans="1:8">
      <c r="A1291" t="s">
        <v>6133</v>
      </c>
      <c r="B1291" s="10">
        <v>44003</v>
      </c>
      <c r="C1291" t="s">
        <v>4680</v>
      </c>
      <c r="D1291">
        <v>1</v>
      </c>
      <c r="E1291">
        <v>3</v>
      </c>
      <c r="F1291">
        <v>5</v>
      </c>
      <c r="G1291">
        <v>133856013</v>
      </c>
      <c r="H1291">
        <v>152079</v>
      </c>
    </row>
    <row r="1292" spans="1:8" ht="216">
      <c r="A1292" s="177" t="s">
        <v>6134</v>
      </c>
      <c r="B1292" s="10">
        <v>44003</v>
      </c>
      <c r="C1292" t="s">
        <v>4680</v>
      </c>
      <c r="D1292">
        <v>5</v>
      </c>
      <c r="E1292">
        <v>5</v>
      </c>
      <c r="F1292">
        <v>5</v>
      </c>
      <c r="G1292">
        <v>133856013</v>
      </c>
      <c r="H1292">
        <v>152080</v>
      </c>
    </row>
    <row r="1293" spans="1:8">
      <c r="A1293" t="s">
        <v>6135</v>
      </c>
      <c r="B1293" s="10">
        <v>44003</v>
      </c>
      <c r="C1293" t="s">
        <v>4680</v>
      </c>
      <c r="D1293">
        <v>1</v>
      </c>
      <c r="E1293">
        <v>1</v>
      </c>
      <c r="F1293">
        <v>1</v>
      </c>
      <c r="G1293">
        <v>134397447</v>
      </c>
      <c r="H1293">
        <v>152083</v>
      </c>
    </row>
    <row r="1294" spans="1:8">
      <c r="A1294" t="s">
        <v>6136</v>
      </c>
      <c r="B1294" s="10">
        <v>44003</v>
      </c>
      <c r="C1294" t="s">
        <v>4680</v>
      </c>
      <c r="D1294">
        <v>1</v>
      </c>
      <c r="E1294">
        <v>1</v>
      </c>
      <c r="F1294">
        <v>1</v>
      </c>
      <c r="G1294">
        <v>134397447</v>
      </c>
      <c r="H1294">
        <v>152084</v>
      </c>
    </row>
    <row r="1295" spans="1:8">
      <c r="A1295" t="s">
        <v>6137</v>
      </c>
      <c r="B1295" s="10">
        <v>44003</v>
      </c>
      <c r="C1295" t="s">
        <v>4680</v>
      </c>
      <c r="D1295">
        <v>1</v>
      </c>
      <c r="E1295">
        <v>3</v>
      </c>
      <c r="F1295">
        <v>3</v>
      </c>
      <c r="G1295">
        <v>134397447</v>
      </c>
      <c r="H1295">
        <v>152086</v>
      </c>
    </row>
    <row r="1296" spans="1:8" ht="216">
      <c r="A1296" s="177" t="s">
        <v>6138</v>
      </c>
      <c r="B1296" s="10">
        <v>44003</v>
      </c>
      <c r="C1296" t="s">
        <v>4679</v>
      </c>
      <c r="D1296">
        <v>4</v>
      </c>
      <c r="E1296">
        <v>3</v>
      </c>
      <c r="F1296">
        <v>3</v>
      </c>
      <c r="G1296">
        <v>134937374</v>
      </c>
      <c r="H1296">
        <v>152087</v>
      </c>
    </row>
    <row r="1297" spans="1:8">
      <c r="A1297" t="s">
        <v>6139</v>
      </c>
      <c r="B1297" s="10">
        <v>44003</v>
      </c>
      <c r="C1297" t="s">
        <v>4679</v>
      </c>
      <c r="D1297">
        <v>5</v>
      </c>
      <c r="E1297">
        <v>5</v>
      </c>
      <c r="F1297">
        <v>5</v>
      </c>
      <c r="G1297">
        <v>134937374</v>
      </c>
      <c r="H1297">
        <v>152088</v>
      </c>
    </row>
    <row r="1298" spans="1:8">
      <c r="A1298" t="s">
        <v>6140</v>
      </c>
      <c r="B1298" s="10">
        <v>44003</v>
      </c>
      <c r="C1298" t="s">
        <v>4680</v>
      </c>
      <c r="D1298">
        <v>5</v>
      </c>
      <c r="E1298">
        <v>5</v>
      </c>
      <c r="F1298">
        <v>5</v>
      </c>
      <c r="G1298">
        <v>135336873</v>
      </c>
      <c r="H1298">
        <v>152089</v>
      </c>
    </row>
    <row r="1299" spans="1:8">
      <c r="A1299" t="s">
        <v>6141</v>
      </c>
      <c r="B1299" s="10">
        <v>44003</v>
      </c>
      <c r="C1299" t="s">
        <v>4680</v>
      </c>
      <c r="D1299">
        <v>5</v>
      </c>
      <c r="E1299">
        <v>5</v>
      </c>
      <c r="F1299">
        <v>5</v>
      </c>
      <c r="G1299">
        <v>135336873</v>
      </c>
      <c r="H1299">
        <v>152090</v>
      </c>
    </row>
    <row r="1300" spans="1:8">
      <c r="A1300" t="s">
        <v>6142</v>
      </c>
      <c r="B1300" s="10">
        <v>44003</v>
      </c>
      <c r="C1300" t="s">
        <v>4680</v>
      </c>
      <c r="D1300">
        <v>1</v>
      </c>
      <c r="E1300">
        <v>1</v>
      </c>
      <c r="F1300">
        <v>1</v>
      </c>
      <c r="G1300">
        <v>135413060</v>
      </c>
      <c r="H1300">
        <v>152093</v>
      </c>
    </row>
    <row r="1301" spans="1:8">
      <c r="A1301" t="s">
        <v>6143</v>
      </c>
      <c r="B1301" s="10">
        <v>44003</v>
      </c>
      <c r="C1301" t="s">
        <v>4680</v>
      </c>
      <c r="D1301">
        <v>1</v>
      </c>
      <c r="E1301">
        <v>1</v>
      </c>
      <c r="F1301">
        <v>3</v>
      </c>
      <c r="G1301">
        <v>135413060</v>
      </c>
      <c r="H1301">
        <v>152094</v>
      </c>
    </row>
    <row r="1302" spans="1:8">
      <c r="A1302" t="s">
        <v>6144</v>
      </c>
      <c r="B1302" s="10">
        <v>44003</v>
      </c>
      <c r="C1302" t="s">
        <v>4680</v>
      </c>
      <c r="D1302">
        <v>3</v>
      </c>
      <c r="E1302">
        <v>1</v>
      </c>
      <c r="F1302">
        <v>1</v>
      </c>
      <c r="G1302">
        <v>135413060</v>
      </c>
      <c r="H1302">
        <v>152095</v>
      </c>
    </row>
    <row r="1303" spans="1:8">
      <c r="A1303" t="s">
        <v>6145</v>
      </c>
      <c r="B1303" s="10">
        <v>44003</v>
      </c>
      <c r="C1303" t="s">
        <v>4680</v>
      </c>
      <c r="D1303">
        <v>5</v>
      </c>
      <c r="E1303">
        <v>5</v>
      </c>
      <c r="F1303">
        <v>5</v>
      </c>
      <c r="G1303">
        <v>135430445</v>
      </c>
      <c r="H1303">
        <v>152096</v>
      </c>
    </row>
    <row r="1304" spans="1:8">
      <c r="A1304" t="s">
        <v>6146</v>
      </c>
      <c r="B1304" s="10">
        <v>44003</v>
      </c>
      <c r="C1304" t="s">
        <v>4679</v>
      </c>
      <c r="D1304">
        <v>1</v>
      </c>
      <c r="E1304">
        <v>3</v>
      </c>
      <c r="F1304">
        <v>2</v>
      </c>
      <c r="G1304">
        <v>136270865</v>
      </c>
      <c r="H1304">
        <v>152110</v>
      </c>
    </row>
    <row r="1305" spans="1:8">
      <c r="A1305" t="s">
        <v>6147</v>
      </c>
      <c r="B1305" s="10">
        <v>44003</v>
      </c>
      <c r="C1305" t="s">
        <v>4680</v>
      </c>
      <c r="D1305">
        <v>4</v>
      </c>
      <c r="E1305">
        <v>4</v>
      </c>
      <c r="F1305">
        <v>5</v>
      </c>
      <c r="G1305">
        <v>136603347</v>
      </c>
      <c r="H1305">
        <v>152111</v>
      </c>
    </row>
    <row r="1306" spans="1:8" ht="316.8">
      <c r="A1306" s="177" t="s">
        <v>6148</v>
      </c>
      <c r="B1306" s="10">
        <v>44003</v>
      </c>
      <c r="C1306" t="s">
        <v>4680</v>
      </c>
      <c r="D1306">
        <v>1</v>
      </c>
      <c r="E1306">
        <v>5</v>
      </c>
      <c r="F1306">
        <v>3</v>
      </c>
      <c r="G1306">
        <v>136638244</v>
      </c>
      <c r="H1306">
        <v>152112</v>
      </c>
    </row>
    <row r="1307" spans="1:8">
      <c r="A1307" t="s">
        <v>6149</v>
      </c>
      <c r="B1307" s="10">
        <v>44003</v>
      </c>
      <c r="C1307" t="s">
        <v>4680</v>
      </c>
      <c r="D1307">
        <v>4</v>
      </c>
      <c r="E1307">
        <v>3</v>
      </c>
      <c r="F1307">
        <v>4</v>
      </c>
      <c r="G1307">
        <v>135533693</v>
      </c>
      <c r="H1307">
        <v>152097</v>
      </c>
    </row>
    <row r="1308" spans="1:8">
      <c r="A1308" t="s">
        <v>6150</v>
      </c>
      <c r="B1308" s="10">
        <v>44003</v>
      </c>
      <c r="C1308" t="s">
        <v>4680</v>
      </c>
      <c r="D1308">
        <v>5</v>
      </c>
      <c r="E1308">
        <v>4</v>
      </c>
      <c r="F1308">
        <v>5</v>
      </c>
      <c r="G1308">
        <v>135538940</v>
      </c>
      <c r="H1308">
        <v>152098</v>
      </c>
    </row>
    <row r="1309" spans="1:8">
      <c r="A1309" t="s">
        <v>6151</v>
      </c>
      <c r="B1309" s="10">
        <v>44003</v>
      </c>
      <c r="C1309" t="s">
        <v>4680</v>
      </c>
      <c r="D1309">
        <v>1</v>
      </c>
      <c r="E1309">
        <v>4</v>
      </c>
      <c r="F1309">
        <v>4</v>
      </c>
      <c r="G1309">
        <v>135538940</v>
      </c>
      <c r="H1309">
        <v>152099</v>
      </c>
    </row>
    <row r="1310" spans="1:8" ht="374.4">
      <c r="A1310" s="177" t="s">
        <v>6152</v>
      </c>
      <c r="B1310" s="10">
        <v>44003</v>
      </c>
      <c r="C1310" t="s">
        <v>4680</v>
      </c>
      <c r="D1310">
        <v>1</v>
      </c>
      <c r="E1310">
        <v>1</v>
      </c>
      <c r="F1310">
        <v>1</v>
      </c>
      <c r="G1310">
        <v>135538940</v>
      </c>
      <c r="H1310">
        <v>152100</v>
      </c>
    </row>
    <row r="1311" spans="1:8">
      <c r="A1311" t="s">
        <v>6153</v>
      </c>
      <c r="B1311" s="10">
        <v>44003</v>
      </c>
      <c r="C1311" t="s">
        <v>4680</v>
      </c>
      <c r="D1311">
        <v>5</v>
      </c>
      <c r="E1311">
        <v>4</v>
      </c>
      <c r="F1311">
        <v>5</v>
      </c>
      <c r="G1311">
        <v>135538940</v>
      </c>
      <c r="H1311">
        <v>152102</v>
      </c>
    </row>
    <row r="1312" spans="1:8">
      <c r="A1312" t="s">
        <v>6154</v>
      </c>
      <c r="B1312" s="10">
        <v>44003</v>
      </c>
      <c r="C1312" t="s">
        <v>4680</v>
      </c>
      <c r="D1312">
        <v>3</v>
      </c>
      <c r="E1312">
        <v>3</v>
      </c>
      <c r="F1312">
        <v>2</v>
      </c>
      <c r="G1312">
        <v>136638244</v>
      </c>
      <c r="H1312">
        <v>152105</v>
      </c>
    </row>
    <row r="1313" spans="1:8">
      <c r="A1313" t="s">
        <v>6155</v>
      </c>
      <c r="B1313" s="10">
        <v>44003</v>
      </c>
      <c r="C1313" t="s">
        <v>4686</v>
      </c>
      <c r="D1313">
        <v>2</v>
      </c>
      <c r="E1313">
        <v>2</v>
      </c>
      <c r="F1313">
        <v>2</v>
      </c>
      <c r="G1313">
        <v>135647840</v>
      </c>
      <c r="H1313">
        <v>152106</v>
      </c>
    </row>
    <row r="1314" spans="1:8">
      <c r="A1314" t="s">
        <v>6156</v>
      </c>
      <c r="B1314" s="10">
        <v>44003</v>
      </c>
      <c r="C1314" t="s">
        <v>5812</v>
      </c>
      <c r="D1314">
        <v>5</v>
      </c>
      <c r="E1314">
        <v>5</v>
      </c>
      <c r="F1314">
        <v>5</v>
      </c>
      <c r="G1314">
        <v>135674760</v>
      </c>
      <c r="H1314">
        <v>152107</v>
      </c>
    </row>
    <row r="1315" spans="1:8">
      <c r="A1315" t="s">
        <v>6157</v>
      </c>
      <c r="B1315" s="10">
        <v>44003</v>
      </c>
      <c r="C1315" t="s">
        <v>4679</v>
      </c>
      <c r="D1315">
        <v>4</v>
      </c>
      <c r="E1315">
        <v>5</v>
      </c>
      <c r="F1315">
        <v>5</v>
      </c>
      <c r="G1315">
        <v>136193216</v>
      </c>
      <c r="H1315">
        <v>152108</v>
      </c>
    </row>
    <row r="1316" spans="1:8">
      <c r="A1316" t="s">
        <v>6158</v>
      </c>
      <c r="B1316" s="10">
        <v>44003</v>
      </c>
      <c r="C1316" t="s">
        <v>4680</v>
      </c>
      <c r="D1316">
        <v>1</v>
      </c>
      <c r="E1316">
        <v>1</v>
      </c>
      <c r="F1316">
        <v>1</v>
      </c>
      <c r="G1316">
        <v>136640828</v>
      </c>
      <c r="H1316">
        <v>152115</v>
      </c>
    </row>
    <row r="1317" spans="1:8">
      <c r="A1317" t="s">
        <v>6159</v>
      </c>
      <c r="B1317" s="10">
        <v>44003</v>
      </c>
      <c r="C1317" t="s">
        <v>4680</v>
      </c>
      <c r="D1317">
        <v>1</v>
      </c>
      <c r="E1317">
        <v>1</v>
      </c>
      <c r="F1317">
        <v>1</v>
      </c>
      <c r="G1317">
        <v>136642451</v>
      </c>
      <c r="H1317">
        <v>152116</v>
      </c>
    </row>
    <row r="1318" spans="1:8">
      <c r="A1318" t="s">
        <v>6160</v>
      </c>
      <c r="B1318" s="10">
        <v>44003</v>
      </c>
      <c r="C1318" t="s">
        <v>4680</v>
      </c>
      <c r="D1318">
        <v>1</v>
      </c>
      <c r="E1318">
        <v>2</v>
      </c>
      <c r="F1318">
        <v>2</v>
      </c>
      <c r="G1318">
        <v>136643830</v>
      </c>
      <c r="H1318">
        <v>152117</v>
      </c>
    </row>
    <row r="1319" spans="1:8">
      <c r="A1319" t="s">
        <v>6161</v>
      </c>
      <c r="B1319" s="10">
        <v>44003</v>
      </c>
      <c r="C1319" t="s">
        <v>4680</v>
      </c>
      <c r="D1319">
        <v>4</v>
      </c>
      <c r="E1319">
        <v>5</v>
      </c>
      <c r="F1319">
        <v>5</v>
      </c>
      <c r="G1319">
        <v>136643830</v>
      </c>
      <c r="H1319">
        <v>152118</v>
      </c>
    </row>
    <row r="1320" spans="1:8">
      <c r="A1320" t="s">
        <v>6162</v>
      </c>
      <c r="B1320" s="10">
        <v>44003</v>
      </c>
      <c r="C1320" t="s">
        <v>4680</v>
      </c>
      <c r="D1320">
        <v>5</v>
      </c>
      <c r="E1320">
        <v>5</v>
      </c>
      <c r="F1320">
        <v>5</v>
      </c>
      <c r="G1320">
        <v>136643855</v>
      </c>
      <c r="H1320">
        <v>152119</v>
      </c>
    </row>
    <row r="1321" spans="1:8">
      <c r="A1321" t="s">
        <v>6163</v>
      </c>
      <c r="B1321" s="10">
        <v>44003</v>
      </c>
      <c r="C1321" t="s">
        <v>4679</v>
      </c>
      <c r="D1321">
        <v>4</v>
      </c>
      <c r="E1321">
        <v>5</v>
      </c>
      <c r="F1321">
        <v>5</v>
      </c>
      <c r="G1321">
        <v>136644366</v>
      </c>
      <c r="H1321">
        <v>152120</v>
      </c>
    </row>
    <row r="1322" spans="1:8">
      <c r="A1322" t="s">
        <v>6164</v>
      </c>
      <c r="B1322" s="10">
        <v>44003</v>
      </c>
      <c r="C1322" t="s">
        <v>4680</v>
      </c>
      <c r="D1322">
        <v>5</v>
      </c>
      <c r="E1322">
        <v>5</v>
      </c>
      <c r="F1322">
        <v>5</v>
      </c>
      <c r="G1322">
        <v>136645116</v>
      </c>
      <c r="H1322">
        <v>152121</v>
      </c>
    </row>
    <row r="1323" spans="1:8">
      <c r="A1323" t="s">
        <v>6165</v>
      </c>
      <c r="B1323" s="10">
        <v>44003</v>
      </c>
      <c r="C1323" t="s">
        <v>4679</v>
      </c>
      <c r="D1323">
        <v>1</v>
      </c>
      <c r="E1323">
        <v>4</v>
      </c>
      <c r="F1323">
        <v>1</v>
      </c>
      <c r="G1323">
        <v>136680089</v>
      </c>
      <c r="H1323">
        <v>152122</v>
      </c>
    </row>
    <row r="1324" spans="1:8">
      <c r="A1324" t="s">
        <v>6166</v>
      </c>
      <c r="B1324" s="10">
        <v>44003</v>
      </c>
      <c r="C1324" t="s">
        <v>4679</v>
      </c>
      <c r="D1324">
        <v>5</v>
      </c>
      <c r="E1324">
        <v>4</v>
      </c>
      <c r="F1324">
        <v>5</v>
      </c>
      <c r="G1324">
        <v>136730660</v>
      </c>
      <c r="H1324">
        <v>152123</v>
      </c>
    </row>
    <row r="1325" spans="1:8">
      <c r="A1325" t="s">
        <v>6167</v>
      </c>
      <c r="B1325" s="10">
        <v>44003</v>
      </c>
      <c r="C1325" t="s">
        <v>4679</v>
      </c>
      <c r="D1325">
        <v>5</v>
      </c>
      <c r="E1325">
        <v>5</v>
      </c>
      <c r="F1325">
        <v>5</v>
      </c>
      <c r="G1325">
        <v>136731288</v>
      </c>
      <c r="H1325">
        <v>152124</v>
      </c>
    </row>
    <row r="1326" spans="1:8">
      <c r="A1326" t="s">
        <v>6168</v>
      </c>
      <c r="B1326" s="10">
        <v>44003</v>
      </c>
      <c r="C1326" t="s">
        <v>4679</v>
      </c>
      <c r="D1326">
        <v>3</v>
      </c>
      <c r="E1326">
        <v>3</v>
      </c>
      <c r="F1326">
        <v>4</v>
      </c>
      <c r="G1326">
        <v>136737855</v>
      </c>
      <c r="H1326">
        <v>152125</v>
      </c>
    </row>
    <row r="1327" spans="1:8" ht="86.4">
      <c r="A1327" s="177" t="s">
        <v>6169</v>
      </c>
      <c r="B1327" s="10">
        <v>44003</v>
      </c>
      <c r="C1327" t="s">
        <v>4679</v>
      </c>
      <c r="D1327">
        <v>1</v>
      </c>
      <c r="E1327">
        <v>5</v>
      </c>
      <c r="F1327">
        <v>4</v>
      </c>
      <c r="G1327">
        <v>136737855</v>
      </c>
      <c r="H1327">
        <v>152127</v>
      </c>
    </row>
    <row r="1328" spans="1:8">
      <c r="A1328" t="s">
        <v>6170</v>
      </c>
      <c r="B1328" s="10">
        <v>44003</v>
      </c>
      <c r="C1328" t="s">
        <v>4679</v>
      </c>
      <c r="D1328">
        <v>5</v>
      </c>
      <c r="E1328">
        <v>5</v>
      </c>
      <c r="F1328">
        <v>5</v>
      </c>
      <c r="G1328">
        <v>136737855</v>
      </c>
      <c r="H1328">
        <v>152128</v>
      </c>
    </row>
    <row r="1329" spans="1:8">
      <c r="A1329" t="s">
        <v>6171</v>
      </c>
      <c r="B1329" s="10">
        <v>44003</v>
      </c>
      <c r="C1329" t="s">
        <v>4679</v>
      </c>
      <c r="D1329">
        <v>2</v>
      </c>
      <c r="E1329">
        <v>3</v>
      </c>
      <c r="F1329">
        <v>4</v>
      </c>
      <c r="G1329">
        <v>136738614</v>
      </c>
      <c r="H1329">
        <v>152129</v>
      </c>
    </row>
    <row r="1330" spans="1:8" ht="100.8">
      <c r="A1330" s="177" t="s">
        <v>6172</v>
      </c>
      <c r="B1330" s="10">
        <v>44003</v>
      </c>
      <c r="C1330" t="s">
        <v>4679</v>
      </c>
      <c r="D1330">
        <v>5</v>
      </c>
      <c r="E1330">
        <v>5</v>
      </c>
      <c r="F1330">
        <v>5</v>
      </c>
      <c r="G1330">
        <v>136738614</v>
      </c>
      <c r="H1330">
        <v>152130</v>
      </c>
    </row>
    <row r="1331" spans="1:8">
      <c r="A1331" t="s">
        <v>6173</v>
      </c>
      <c r="B1331" s="10">
        <v>44003</v>
      </c>
      <c r="C1331" t="s">
        <v>4681</v>
      </c>
      <c r="D1331">
        <v>2</v>
      </c>
      <c r="E1331">
        <v>4</v>
      </c>
      <c r="F1331">
        <v>2</v>
      </c>
      <c r="G1331">
        <v>136875499</v>
      </c>
      <c r="H1331">
        <v>152132</v>
      </c>
    </row>
    <row r="1332" spans="1:8" ht="230.4">
      <c r="A1332" s="177" t="s">
        <v>6174</v>
      </c>
      <c r="B1332" s="10">
        <v>44003</v>
      </c>
      <c r="C1332" t="s">
        <v>4681</v>
      </c>
      <c r="D1332">
        <v>1</v>
      </c>
      <c r="E1332">
        <v>2</v>
      </c>
      <c r="F1332">
        <v>3</v>
      </c>
      <c r="G1332">
        <v>136875499</v>
      </c>
      <c r="H1332">
        <v>152133</v>
      </c>
    </row>
    <row r="1333" spans="1:8">
      <c r="A1333" t="s">
        <v>6175</v>
      </c>
      <c r="B1333" s="10">
        <v>44003</v>
      </c>
      <c r="C1333" t="s">
        <v>4686</v>
      </c>
      <c r="D1333">
        <v>1</v>
      </c>
      <c r="E1333">
        <v>4</v>
      </c>
      <c r="F1333">
        <v>3</v>
      </c>
      <c r="G1333">
        <v>136878907</v>
      </c>
      <c r="H1333">
        <v>152134</v>
      </c>
    </row>
    <row r="1334" spans="1:8">
      <c r="A1334" t="s">
        <v>6176</v>
      </c>
      <c r="B1334" s="10">
        <v>44003</v>
      </c>
      <c r="C1334" t="s">
        <v>4686</v>
      </c>
      <c r="D1334">
        <v>1</v>
      </c>
      <c r="E1334" t="s">
        <v>5977</v>
      </c>
      <c r="F1334">
        <v>1</v>
      </c>
      <c r="G1334">
        <v>136878907</v>
      </c>
      <c r="H1334">
        <v>152135</v>
      </c>
    </row>
    <row r="1335" spans="1:8">
      <c r="A1335" t="s">
        <v>6177</v>
      </c>
      <c r="B1335" s="10">
        <v>44003</v>
      </c>
      <c r="C1335" t="s">
        <v>4681</v>
      </c>
      <c r="D1335">
        <v>5</v>
      </c>
      <c r="E1335">
        <v>3</v>
      </c>
      <c r="F1335">
        <v>5</v>
      </c>
      <c r="G1335">
        <v>136895935</v>
      </c>
      <c r="H1335">
        <v>152136</v>
      </c>
    </row>
    <row r="1336" spans="1:8">
      <c r="A1336" t="s">
        <v>6178</v>
      </c>
      <c r="B1336" s="10">
        <v>44003</v>
      </c>
      <c r="C1336" t="s">
        <v>4679</v>
      </c>
      <c r="D1336">
        <v>5</v>
      </c>
      <c r="E1336">
        <v>5</v>
      </c>
      <c r="F1336">
        <v>5</v>
      </c>
      <c r="G1336">
        <v>137241634</v>
      </c>
      <c r="H1336">
        <v>152137</v>
      </c>
    </row>
    <row r="1337" spans="1:8">
      <c r="A1337" t="s">
        <v>6179</v>
      </c>
      <c r="B1337" s="10">
        <v>44003</v>
      </c>
      <c r="C1337" t="s">
        <v>4684</v>
      </c>
      <c r="D1337">
        <v>5</v>
      </c>
      <c r="E1337">
        <v>5</v>
      </c>
      <c r="F1337">
        <v>5</v>
      </c>
      <c r="G1337">
        <v>138323803</v>
      </c>
      <c r="H1337">
        <v>152139</v>
      </c>
    </row>
    <row r="1338" spans="1:8" ht="409.6">
      <c r="A1338" s="177" t="s">
        <v>6180</v>
      </c>
      <c r="B1338" s="10">
        <v>44003</v>
      </c>
      <c r="C1338" t="s">
        <v>4680</v>
      </c>
      <c r="D1338">
        <v>1</v>
      </c>
      <c r="E1338">
        <v>1</v>
      </c>
      <c r="F1338">
        <v>1</v>
      </c>
      <c r="G1338">
        <v>137282356</v>
      </c>
      <c r="H1338">
        <v>152140</v>
      </c>
    </row>
    <row r="1339" spans="1:8">
      <c r="A1339" t="s">
        <v>6181</v>
      </c>
      <c r="B1339" s="10">
        <v>44003</v>
      </c>
      <c r="C1339" t="s">
        <v>4680</v>
      </c>
      <c r="D1339">
        <v>1</v>
      </c>
      <c r="E1339">
        <v>1</v>
      </c>
      <c r="F1339">
        <v>1</v>
      </c>
      <c r="G1339">
        <v>137282356</v>
      </c>
      <c r="H1339">
        <v>152142</v>
      </c>
    </row>
    <row r="1340" spans="1:8">
      <c r="A1340" t="s">
        <v>6182</v>
      </c>
      <c r="B1340" s="10">
        <v>44003</v>
      </c>
      <c r="C1340" t="s">
        <v>4680</v>
      </c>
      <c r="D1340">
        <v>4</v>
      </c>
      <c r="E1340">
        <v>5</v>
      </c>
      <c r="F1340">
        <v>5</v>
      </c>
      <c r="G1340">
        <v>137282356</v>
      </c>
      <c r="H1340">
        <v>152143</v>
      </c>
    </row>
    <row r="1341" spans="1:8">
      <c r="A1341" t="s">
        <v>6183</v>
      </c>
      <c r="B1341" s="10">
        <v>44003</v>
      </c>
      <c r="C1341" t="s">
        <v>4680</v>
      </c>
      <c r="D1341">
        <v>1</v>
      </c>
      <c r="E1341">
        <v>4</v>
      </c>
      <c r="F1341">
        <v>2</v>
      </c>
      <c r="G1341">
        <v>137282356</v>
      </c>
      <c r="H1341">
        <v>152144</v>
      </c>
    </row>
    <row r="1342" spans="1:8">
      <c r="A1342" t="s">
        <v>6184</v>
      </c>
      <c r="B1342" s="10">
        <v>44003</v>
      </c>
      <c r="C1342" t="s">
        <v>4680</v>
      </c>
      <c r="D1342">
        <v>1</v>
      </c>
      <c r="E1342">
        <v>2</v>
      </c>
      <c r="F1342">
        <v>1</v>
      </c>
      <c r="G1342">
        <v>137282414</v>
      </c>
      <c r="H1342">
        <v>152145</v>
      </c>
    </row>
    <row r="1343" spans="1:8">
      <c r="A1343" t="s">
        <v>6185</v>
      </c>
      <c r="B1343" s="10">
        <v>44003</v>
      </c>
      <c r="C1343" t="s">
        <v>4680</v>
      </c>
      <c r="D1343">
        <v>1</v>
      </c>
      <c r="E1343">
        <v>1</v>
      </c>
      <c r="F1343">
        <v>1</v>
      </c>
      <c r="G1343">
        <v>137282414</v>
      </c>
      <c r="H1343">
        <v>152146</v>
      </c>
    </row>
    <row r="1344" spans="1:8">
      <c r="A1344" t="s">
        <v>6186</v>
      </c>
      <c r="B1344" s="10">
        <v>44003</v>
      </c>
      <c r="C1344" t="s">
        <v>4680</v>
      </c>
      <c r="D1344">
        <v>5</v>
      </c>
      <c r="E1344">
        <v>5</v>
      </c>
      <c r="F1344">
        <v>5</v>
      </c>
      <c r="G1344">
        <v>137637393</v>
      </c>
      <c r="H1344">
        <v>152147</v>
      </c>
    </row>
    <row r="1345" spans="1:8" ht="244.8">
      <c r="A1345" s="177" t="s">
        <v>6187</v>
      </c>
      <c r="B1345" s="10">
        <v>44003</v>
      </c>
      <c r="C1345" t="s">
        <v>4681</v>
      </c>
      <c r="D1345">
        <v>1</v>
      </c>
      <c r="E1345">
        <v>2</v>
      </c>
      <c r="F1345">
        <v>1</v>
      </c>
      <c r="G1345">
        <v>138325493</v>
      </c>
      <c r="H1345">
        <v>152148</v>
      </c>
    </row>
    <row r="1346" spans="1:8" ht="273.60000000000002">
      <c r="A1346" s="177" t="s">
        <v>6188</v>
      </c>
      <c r="B1346" s="10">
        <v>44003</v>
      </c>
      <c r="C1346" t="s">
        <v>4681</v>
      </c>
      <c r="D1346">
        <v>1</v>
      </c>
      <c r="E1346">
        <v>1</v>
      </c>
      <c r="F1346">
        <v>1</v>
      </c>
      <c r="G1346">
        <v>138325493</v>
      </c>
      <c r="H1346">
        <v>152149</v>
      </c>
    </row>
    <row r="1347" spans="1:8">
      <c r="A1347" t="s">
        <v>6189</v>
      </c>
      <c r="B1347" s="10">
        <v>44003</v>
      </c>
      <c r="C1347" t="s">
        <v>4681</v>
      </c>
      <c r="D1347">
        <v>4</v>
      </c>
      <c r="E1347">
        <v>5</v>
      </c>
      <c r="F1347">
        <v>4</v>
      </c>
      <c r="G1347">
        <v>138325493</v>
      </c>
      <c r="H1347">
        <v>152150</v>
      </c>
    </row>
    <row r="1348" spans="1:8">
      <c r="A1348" t="s">
        <v>6190</v>
      </c>
      <c r="B1348" s="10">
        <v>44003</v>
      </c>
      <c r="C1348" t="s">
        <v>5812</v>
      </c>
      <c r="D1348">
        <v>5</v>
      </c>
      <c r="E1348">
        <v>5</v>
      </c>
      <c r="F1348">
        <v>5</v>
      </c>
      <c r="G1348">
        <v>138544960</v>
      </c>
      <c r="H1348">
        <v>152151</v>
      </c>
    </row>
    <row r="1349" spans="1:8">
      <c r="A1349" t="s">
        <v>6191</v>
      </c>
      <c r="B1349" s="10">
        <v>44003</v>
      </c>
      <c r="C1349" t="s">
        <v>4681</v>
      </c>
      <c r="D1349">
        <v>5</v>
      </c>
      <c r="E1349">
        <v>5</v>
      </c>
      <c r="F1349">
        <v>5</v>
      </c>
      <c r="G1349">
        <v>138545553</v>
      </c>
      <c r="H1349">
        <v>152152</v>
      </c>
    </row>
    <row r="1350" spans="1:8">
      <c r="A1350" t="s">
        <v>6192</v>
      </c>
      <c r="B1350" s="10">
        <v>44003</v>
      </c>
      <c r="C1350" t="s">
        <v>4681</v>
      </c>
      <c r="D1350">
        <v>5</v>
      </c>
      <c r="E1350">
        <v>5</v>
      </c>
      <c r="F1350">
        <v>5</v>
      </c>
      <c r="G1350">
        <v>138545751</v>
      </c>
      <c r="H1350">
        <v>152153</v>
      </c>
    </row>
    <row r="1351" spans="1:8">
      <c r="A1351" t="s">
        <v>6193</v>
      </c>
      <c r="B1351" s="10">
        <v>44003</v>
      </c>
      <c r="C1351" t="s">
        <v>4680</v>
      </c>
      <c r="D1351">
        <v>1</v>
      </c>
      <c r="E1351">
        <v>2</v>
      </c>
      <c r="F1351">
        <v>1</v>
      </c>
      <c r="G1351">
        <v>138561782</v>
      </c>
      <c r="H1351">
        <v>152156</v>
      </c>
    </row>
    <row r="1352" spans="1:8">
      <c r="A1352" t="s">
        <v>6194</v>
      </c>
      <c r="B1352" s="10">
        <v>44003</v>
      </c>
      <c r="C1352" t="s">
        <v>4680</v>
      </c>
      <c r="D1352">
        <v>2</v>
      </c>
      <c r="E1352">
        <v>2</v>
      </c>
      <c r="F1352">
        <v>2</v>
      </c>
      <c r="G1352">
        <v>138561782</v>
      </c>
      <c r="H1352">
        <v>152157</v>
      </c>
    </row>
    <row r="1353" spans="1:8">
      <c r="A1353" t="s">
        <v>6195</v>
      </c>
      <c r="B1353" s="10">
        <v>44003</v>
      </c>
      <c r="C1353" t="s">
        <v>4679</v>
      </c>
      <c r="D1353">
        <v>5</v>
      </c>
      <c r="E1353">
        <v>5</v>
      </c>
      <c r="F1353">
        <v>5</v>
      </c>
      <c r="G1353">
        <v>20000186</v>
      </c>
      <c r="H1353">
        <v>152158</v>
      </c>
    </row>
    <row r="1354" spans="1:8">
      <c r="A1354" t="s">
        <v>6196</v>
      </c>
      <c r="B1354" s="10">
        <v>44003</v>
      </c>
      <c r="C1354" t="s">
        <v>4679</v>
      </c>
      <c r="D1354">
        <v>3</v>
      </c>
      <c r="E1354">
        <v>5</v>
      </c>
      <c r="F1354">
        <v>3</v>
      </c>
      <c r="G1354">
        <v>20000237</v>
      </c>
      <c r="H1354">
        <v>152159</v>
      </c>
    </row>
    <row r="1355" spans="1:8" ht="187.2">
      <c r="A1355" s="177" t="s">
        <v>6197</v>
      </c>
      <c r="B1355" s="10">
        <v>44003</v>
      </c>
      <c r="C1355" t="s">
        <v>4679</v>
      </c>
      <c r="D1355">
        <v>4</v>
      </c>
      <c r="E1355">
        <v>3</v>
      </c>
      <c r="F1355">
        <v>5</v>
      </c>
      <c r="G1355">
        <v>20000272</v>
      </c>
      <c r="H1355">
        <v>152160</v>
      </c>
    </row>
    <row r="1356" spans="1:8">
      <c r="A1356" t="s">
        <v>6198</v>
      </c>
      <c r="B1356" s="10">
        <v>44003</v>
      </c>
      <c r="C1356" t="s">
        <v>4679</v>
      </c>
      <c r="D1356">
        <v>3</v>
      </c>
      <c r="E1356">
        <v>4</v>
      </c>
      <c r="F1356">
        <v>4</v>
      </c>
      <c r="G1356">
        <v>200031108</v>
      </c>
      <c r="H1356">
        <v>152161</v>
      </c>
    </row>
    <row r="1357" spans="1:8">
      <c r="A1357" t="s">
        <v>6199</v>
      </c>
      <c r="B1357" s="10">
        <v>44003</v>
      </c>
      <c r="C1357" t="s">
        <v>4679</v>
      </c>
      <c r="D1357">
        <v>2</v>
      </c>
      <c r="E1357">
        <v>3</v>
      </c>
      <c r="F1357">
        <v>2</v>
      </c>
      <c r="G1357">
        <v>200031108</v>
      </c>
      <c r="H1357">
        <v>152162</v>
      </c>
    </row>
    <row r="1358" spans="1:8">
      <c r="A1358" t="s">
        <v>6200</v>
      </c>
      <c r="B1358" s="10">
        <v>44003</v>
      </c>
      <c r="C1358" t="s">
        <v>4679</v>
      </c>
      <c r="D1358">
        <v>5</v>
      </c>
      <c r="E1358">
        <v>5</v>
      </c>
      <c r="F1358">
        <v>5</v>
      </c>
      <c r="G1358">
        <v>200031109</v>
      </c>
      <c r="H1358">
        <v>152163</v>
      </c>
    </row>
    <row r="1359" spans="1:8">
      <c r="A1359" t="s">
        <v>6201</v>
      </c>
      <c r="B1359" s="10">
        <v>44003</v>
      </c>
      <c r="C1359" t="s">
        <v>4679</v>
      </c>
      <c r="D1359">
        <v>5</v>
      </c>
      <c r="E1359">
        <v>5</v>
      </c>
      <c r="F1359">
        <v>5</v>
      </c>
      <c r="G1359">
        <v>200031909</v>
      </c>
      <c r="H1359">
        <v>152165</v>
      </c>
    </row>
    <row r="1360" spans="1:8">
      <c r="A1360" t="s">
        <v>6202</v>
      </c>
      <c r="B1360" s="10">
        <v>44003</v>
      </c>
      <c r="C1360" t="s">
        <v>4679</v>
      </c>
      <c r="D1360">
        <v>5</v>
      </c>
      <c r="E1360">
        <v>5</v>
      </c>
      <c r="F1360">
        <v>5</v>
      </c>
      <c r="G1360">
        <v>200031909</v>
      </c>
      <c r="H1360">
        <v>152166</v>
      </c>
    </row>
    <row r="1361" spans="1:8" ht="216">
      <c r="A1361" s="177" t="s">
        <v>6203</v>
      </c>
      <c r="B1361" s="10">
        <v>44003</v>
      </c>
      <c r="C1361" t="s">
        <v>4679</v>
      </c>
      <c r="D1361">
        <v>5</v>
      </c>
      <c r="E1361">
        <v>5</v>
      </c>
      <c r="F1361">
        <v>5</v>
      </c>
      <c r="G1361">
        <v>200031909</v>
      </c>
      <c r="H1361">
        <v>152167</v>
      </c>
    </row>
    <row r="1362" spans="1:8">
      <c r="A1362" t="s">
        <v>6204</v>
      </c>
      <c r="B1362" s="10">
        <v>44003</v>
      </c>
      <c r="C1362" t="s">
        <v>4679</v>
      </c>
      <c r="D1362">
        <v>2</v>
      </c>
      <c r="E1362">
        <v>4</v>
      </c>
      <c r="F1362">
        <v>3</v>
      </c>
      <c r="G1362">
        <v>200033157</v>
      </c>
      <c r="H1362">
        <v>152168</v>
      </c>
    </row>
    <row r="1363" spans="1:8">
      <c r="A1363" t="s">
        <v>6205</v>
      </c>
      <c r="B1363" s="10">
        <v>44003</v>
      </c>
      <c r="C1363" t="s">
        <v>4679</v>
      </c>
      <c r="D1363">
        <v>5</v>
      </c>
      <c r="E1363">
        <v>5</v>
      </c>
      <c r="F1363">
        <v>4</v>
      </c>
      <c r="G1363">
        <v>200033157</v>
      </c>
      <c r="H1363">
        <v>152169</v>
      </c>
    </row>
    <row r="1364" spans="1:8">
      <c r="A1364" t="s">
        <v>6206</v>
      </c>
      <c r="B1364" s="10">
        <v>44003</v>
      </c>
      <c r="C1364" t="s">
        <v>4679</v>
      </c>
      <c r="D1364">
        <v>1</v>
      </c>
      <c r="E1364">
        <v>3</v>
      </c>
      <c r="F1364">
        <v>3</v>
      </c>
      <c r="G1364">
        <v>200035157</v>
      </c>
      <c r="H1364">
        <v>152170</v>
      </c>
    </row>
    <row r="1365" spans="1:8">
      <c r="A1365" t="s">
        <v>6207</v>
      </c>
      <c r="B1365" s="10">
        <v>44003</v>
      </c>
      <c r="C1365" t="s">
        <v>4679</v>
      </c>
      <c r="D1365">
        <v>2</v>
      </c>
      <c r="E1365">
        <v>3</v>
      </c>
      <c r="F1365">
        <v>3</v>
      </c>
      <c r="G1365">
        <v>200044498</v>
      </c>
      <c r="H1365">
        <v>152171</v>
      </c>
    </row>
    <row r="1366" spans="1:8">
      <c r="A1366" t="s">
        <v>6208</v>
      </c>
      <c r="B1366" s="10">
        <v>44003</v>
      </c>
      <c r="C1366" t="s">
        <v>4679</v>
      </c>
      <c r="D1366">
        <v>4</v>
      </c>
      <c r="E1366">
        <v>5</v>
      </c>
      <c r="F1366">
        <v>5</v>
      </c>
      <c r="G1366">
        <v>200049483</v>
      </c>
      <c r="H1366">
        <v>152172</v>
      </c>
    </row>
    <row r="1367" spans="1:8">
      <c r="A1367" t="s">
        <v>6209</v>
      </c>
      <c r="B1367" s="10">
        <v>44003</v>
      </c>
      <c r="C1367" t="s">
        <v>4679</v>
      </c>
      <c r="D1367">
        <v>4</v>
      </c>
      <c r="E1367">
        <v>4</v>
      </c>
      <c r="F1367">
        <v>3</v>
      </c>
      <c r="G1367">
        <v>200049486</v>
      </c>
      <c r="H1367">
        <v>152175</v>
      </c>
    </row>
    <row r="1368" spans="1:8">
      <c r="A1368" t="s">
        <v>6210</v>
      </c>
      <c r="B1368" s="10">
        <v>44003</v>
      </c>
      <c r="C1368" t="s">
        <v>4679</v>
      </c>
      <c r="D1368">
        <v>1</v>
      </c>
      <c r="E1368">
        <v>3</v>
      </c>
      <c r="F1368">
        <v>1</v>
      </c>
      <c r="G1368">
        <v>200052334</v>
      </c>
      <c r="H1368">
        <v>152178</v>
      </c>
    </row>
    <row r="1369" spans="1:8">
      <c r="A1369" t="s">
        <v>6211</v>
      </c>
      <c r="B1369" s="10">
        <v>44003</v>
      </c>
      <c r="C1369" t="s">
        <v>4679</v>
      </c>
      <c r="D1369">
        <v>5</v>
      </c>
      <c r="E1369">
        <v>5</v>
      </c>
      <c r="F1369">
        <v>5</v>
      </c>
      <c r="G1369">
        <v>200052340</v>
      </c>
      <c r="H1369">
        <v>152179</v>
      </c>
    </row>
    <row r="1370" spans="1:8">
      <c r="A1370" t="s">
        <v>6212</v>
      </c>
      <c r="B1370" s="10">
        <v>44003</v>
      </c>
      <c r="C1370" t="s">
        <v>4679</v>
      </c>
      <c r="D1370">
        <v>4</v>
      </c>
      <c r="E1370">
        <v>5</v>
      </c>
      <c r="F1370">
        <v>4</v>
      </c>
      <c r="G1370">
        <v>200053730</v>
      </c>
      <c r="H1370">
        <v>152180</v>
      </c>
    </row>
    <row r="1371" spans="1:8">
      <c r="A1371" t="s">
        <v>6213</v>
      </c>
      <c r="B1371" s="10">
        <v>44003</v>
      </c>
      <c r="C1371" t="s">
        <v>4679</v>
      </c>
      <c r="D1371">
        <v>3</v>
      </c>
      <c r="E1371">
        <v>4</v>
      </c>
      <c r="F1371">
        <v>3</v>
      </c>
      <c r="G1371">
        <v>200053730</v>
      </c>
      <c r="H1371">
        <v>152181</v>
      </c>
    </row>
    <row r="1372" spans="1:8" ht="187.2">
      <c r="A1372" s="177" t="s">
        <v>6214</v>
      </c>
      <c r="B1372" s="10">
        <v>44003</v>
      </c>
      <c r="C1372" t="s">
        <v>4680</v>
      </c>
      <c r="D1372">
        <v>5</v>
      </c>
      <c r="E1372">
        <v>4</v>
      </c>
      <c r="F1372">
        <v>5</v>
      </c>
      <c r="G1372">
        <v>200057652</v>
      </c>
      <c r="H1372">
        <v>152182</v>
      </c>
    </row>
    <row r="1373" spans="1:8">
      <c r="A1373" t="s">
        <v>6215</v>
      </c>
      <c r="B1373" s="10">
        <v>44003</v>
      </c>
      <c r="C1373" t="s">
        <v>4680</v>
      </c>
      <c r="D1373">
        <v>1</v>
      </c>
      <c r="E1373">
        <v>1</v>
      </c>
      <c r="F1373">
        <v>2</v>
      </c>
      <c r="G1373">
        <v>200059672</v>
      </c>
      <c r="H1373">
        <v>152183</v>
      </c>
    </row>
    <row r="1374" spans="1:8">
      <c r="A1374" t="s">
        <v>6216</v>
      </c>
      <c r="B1374" s="10">
        <v>44003</v>
      </c>
      <c r="C1374" t="s">
        <v>4680</v>
      </c>
      <c r="D1374">
        <v>1</v>
      </c>
      <c r="E1374">
        <v>1</v>
      </c>
      <c r="F1374">
        <v>1</v>
      </c>
      <c r="G1374">
        <v>200059673</v>
      </c>
      <c r="H1374">
        <v>152184</v>
      </c>
    </row>
    <row r="1375" spans="1:8">
      <c r="A1375" t="s">
        <v>6217</v>
      </c>
      <c r="B1375" s="10">
        <v>44003</v>
      </c>
      <c r="C1375" t="s">
        <v>4680</v>
      </c>
      <c r="D1375">
        <v>5</v>
      </c>
      <c r="E1375">
        <v>5</v>
      </c>
      <c r="F1375">
        <v>5</v>
      </c>
      <c r="G1375">
        <v>200059678</v>
      </c>
      <c r="H1375">
        <v>152186</v>
      </c>
    </row>
    <row r="1376" spans="1:8" ht="302.39999999999998">
      <c r="A1376" s="177" t="s">
        <v>6218</v>
      </c>
      <c r="B1376" s="10">
        <v>44003</v>
      </c>
      <c r="C1376" t="s">
        <v>4680</v>
      </c>
      <c r="D1376">
        <v>1</v>
      </c>
      <c r="E1376">
        <v>1</v>
      </c>
      <c r="F1376">
        <v>5</v>
      </c>
      <c r="G1376">
        <v>200059678</v>
      </c>
      <c r="H1376">
        <v>152187</v>
      </c>
    </row>
    <row r="1377" spans="1:8">
      <c r="A1377" t="s">
        <v>6219</v>
      </c>
      <c r="B1377" s="10">
        <v>44003</v>
      </c>
      <c r="C1377" t="s">
        <v>4680</v>
      </c>
      <c r="D1377">
        <v>5</v>
      </c>
      <c r="E1377">
        <v>5</v>
      </c>
      <c r="F1377">
        <v>5</v>
      </c>
      <c r="G1377">
        <v>200060029</v>
      </c>
      <c r="H1377">
        <v>152190</v>
      </c>
    </row>
    <row r="1378" spans="1:8">
      <c r="A1378" t="s">
        <v>6220</v>
      </c>
      <c r="B1378" s="10">
        <v>44003</v>
      </c>
      <c r="C1378" t="s">
        <v>4679</v>
      </c>
      <c r="D1378">
        <v>5</v>
      </c>
      <c r="E1378">
        <v>5</v>
      </c>
      <c r="F1378">
        <v>5</v>
      </c>
      <c r="G1378">
        <v>200060846</v>
      </c>
      <c r="H1378">
        <v>152192</v>
      </c>
    </row>
    <row r="1379" spans="1:8">
      <c r="A1379" t="s">
        <v>6221</v>
      </c>
      <c r="B1379" s="10">
        <v>44003</v>
      </c>
      <c r="C1379" t="s">
        <v>4679</v>
      </c>
      <c r="D1379">
        <v>1</v>
      </c>
      <c r="E1379">
        <v>4</v>
      </c>
      <c r="F1379">
        <v>1</v>
      </c>
      <c r="G1379">
        <v>200060846</v>
      </c>
      <c r="H1379">
        <v>152193</v>
      </c>
    </row>
    <row r="1380" spans="1:8">
      <c r="A1380" t="s">
        <v>6222</v>
      </c>
      <c r="B1380" s="10">
        <v>44003</v>
      </c>
      <c r="C1380" t="s">
        <v>4679</v>
      </c>
      <c r="D1380">
        <v>1</v>
      </c>
      <c r="E1380">
        <v>4</v>
      </c>
      <c r="F1380">
        <v>2</v>
      </c>
      <c r="G1380">
        <v>33000078</v>
      </c>
      <c r="H1380">
        <v>152195</v>
      </c>
    </row>
    <row r="1381" spans="1:8">
      <c r="A1381" t="s">
        <v>6223</v>
      </c>
      <c r="B1381" s="10">
        <v>44003</v>
      </c>
      <c r="C1381" t="s">
        <v>4679</v>
      </c>
      <c r="D1381">
        <v>5</v>
      </c>
      <c r="E1381">
        <v>5</v>
      </c>
      <c r="F1381">
        <v>5</v>
      </c>
      <c r="G1381">
        <v>33000078</v>
      </c>
      <c r="H1381">
        <v>152196</v>
      </c>
    </row>
    <row r="1382" spans="1:8">
      <c r="A1382" t="s">
        <v>6224</v>
      </c>
      <c r="B1382" s="10">
        <v>44003</v>
      </c>
      <c r="C1382" t="s">
        <v>4679</v>
      </c>
      <c r="D1382">
        <v>2</v>
      </c>
      <c r="E1382">
        <v>4</v>
      </c>
      <c r="F1382">
        <v>3</v>
      </c>
      <c r="G1382">
        <v>33000078</v>
      </c>
      <c r="H1382">
        <v>152197</v>
      </c>
    </row>
    <row r="1383" spans="1:8">
      <c r="A1383" t="s">
        <v>6225</v>
      </c>
      <c r="B1383" s="10">
        <v>44003</v>
      </c>
      <c r="C1383" t="s">
        <v>4679</v>
      </c>
      <c r="D1383">
        <v>5</v>
      </c>
      <c r="E1383">
        <v>5</v>
      </c>
      <c r="F1383">
        <v>5</v>
      </c>
      <c r="G1383">
        <v>33000094</v>
      </c>
      <c r="H1383">
        <v>152200</v>
      </c>
    </row>
    <row r="1384" spans="1:8" ht="273.60000000000002">
      <c r="A1384" s="177" t="s">
        <v>6226</v>
      </c>
      <c r="B1384" s="10">
        <v>44003</v>
      </c>
      <c r="C1384" t="s">
        <v>4679</v>
      </c>
      <c r="D1384">
        <v>2</v>
      </c>
      <c r="E1384">
        <v>4</v>
      </c>
      <c r="F1384">
        <v>4</v>
      </c>
      <c r="G1384">
        <v>33000100</v>
      </c>
      <c r="H1384">
        <v>152204</v>
      </c>
    </row>
    <row r="1385" spans="1:8">
      <c r="A1385" t="s">
        <v>6227</v>
      </c>
      <c r="B1385" s="10">
        <v>44003</v>
      </c>
      <c r="C1385" t="s">
        <v>4679</v>
      </c>
      <c r="D1385">
        <v>3</v>
      </c>
      <c r="E1385">
        <v>5</v>
      </c>
      <c r="F1385">
        <v>4</v>
      </c>
      <c r="G1385">
        <v>33000101</v>
      </c>
      <c r="H1385">
        <v>152205</v>
      </c>
    </row>
    <row r="1386" spans="1:8">
      <c r="A1386" t="s">
        <v>6228</v>
      </c>
      <c r="B1386" s="10">
        <v>44003</v>
      </c>
      <c r="C1386" t="s">
        <v>4679</v>
      </c>
      <c r="D1386">
        <v>2</v>
      </c>
      <c r="E1386">
        <v>5</v>
      </c>
      <c r="F1386">
        <v>2</v>
      </c>
      <c r="G1386">
        <v>33000101</v>
      </c>
      <c r="H1386">
        <v>152206</v>
      </c>
    </row>
    <row r="1387" spans="1:8">
      <c r="A1387" t="s">
        <v>6229</v>
      </c>
      <c r="B1387" s="10">
        <v>44003</v>
      </c>
      <c r="C1387" t="s">
        <v>4679</v>
      </c>
      <c r="D1387">
        <v>5</v>
      </c>
      <c r="E1387">
        <v>5</v>
      </c>
      <c r="F1387">
        <v>5</v>
      </c>
      <c r="G1387">
        <v>33000101</v>
      </c>
      <c r="H1387">
        <v>152207</v>
      </c>
    </row>
    <row r="1388" spans="1:8">
      <c r="A1388" t="s">
        <v>6230</v>
      </c>
      <c r="B1388" s="10">
        <v>44003</v>
      </c>
      <c r="C1388" t="s">
        <v>4679</v>
      </c>
      <c r="D1388">
        <v>4</v>
      </c>
      <c r="E1388">
        <v>5</v>
      </c>
      <c r="F1388">
        <v>5</v>
      </c>
      <c r="G1388">
        <v>33000105</v>
      </c>
      <c r="H1388">
        <v>152208</v>
      </c>
    </row>
    <row r="1389" spans="1:8">
      <c r="A1389" t="s">
        <v>6231</v>
      </c>
      <c r="B1389" s="10">
        <v>44003</v>
      </c>
      <c r="C1389" t="s">
        <v>4679</v>
      </c>
      <c r="D1389">
        <v>4</v>
      </c>
      <c r="E1389">
        <v>5</v>
      </c>
      <c r="F1389">
        <v>5</v>
      </c>
      <c r="G1389">
        <v>33000105</v>
      </c>
      <c r="H1389">
        <v>152209</v>
      </c>
    </row>
    <row r="1390" spans="1:8">
      <c r="A1390" t="s">
        <v>6232</v>
      </c>
      <c r="B1390" s="10">
        <v>44003</v>
      </c>
      <c r="C1390" t="s">
        <v>4679</v>
      </c>
      <c r="D1390">
        <v>2</v>
      </c>
      <c r="E1390">
        <v>3</v>
      </c>
      <c r="F1390">
        <v>3</v>
      </c>
      <c r="G1390">
        <v>40000024</v>
      </c>
      <c r="H1390">
        <v>152210</v>
      </c>
    </row>
    <row r="1391" spans="1:8" ht="86.4">
      <c r="A1391" s="177" t="s">
        <v>6233</v>
      </c>
      <c r="B1391" s="10">
        <v>44003</v>
      </c>
      <c r="C1391" t="s">
        <v>4679</v>
      </c>
      <c r="D1391">
        <v>4</v>
      </c>
      <c r="E1391">
        <v>5</v>
      </c>
      <c r="F1391">
        <v>5</v>
      </c>
      <c r="G1391">
        <v>40000024</v>
      </c>
      <c r="H1391">
        <v>152211</v>
      </c>
    </row>
    <row r="1392" spans="1:8">
      <c r="A1392" t="s">
        <v>6234</v>
      </c>
      <c r="B1392" s="10">
        <v>44003</v>
      </c>
      <c r="C1392" t="s">
        <v>4679</v>
      </c>
      <c r="D1392">
        <v>2</v>
      </c>
      <c r="E1392">
        <v>3</v>
      </c>
      <c r="F1392">
        <v>1</v>
      </c>
      <c r="G1392">
        <v>40000027</v>
      </c>
      <c r="H1392">
        <v>152213</v>
      </c>
    </row>
    <row r="1393" spans="1:8">
      <c r="A1393" t="s">
        <v>6235</v>
      </c>
      <c r="B1393" s="10">
        <v>44003</v>
      </c>
      <c r="C1393" t="s">
        <v>4679</v>
      </c>
      <c r="D1393">
        <v>1</v>
      </c>
      <c r="E1393">
        <v>5</v>
      </c>
      <c r="F1393">
        <v>2</v>
      </c>
      <c r="G1393">
        <v>40000033</v>
      </c>
      <c r="H1393">
        <v>152214</v>
      </c>
    </row>
    <row r="1394" spans="1:8" ht="409.6">
      <c r="A1394" s="177" t="s">
        <v>6236</v>
      </c>
      <c r="B1394" s="10">
        <v>44003</v>
      </c>
      <c r="C1394" t="s">
        <v>4679</v>
      </c>
      <c r="D1394">
        <v>1</v>
      </c>
      <c r="E1394">
        <v>3</v>
      </c>
      <c r="F1394">
        <v>4</v>
      </c>
      <c r="G1394">
        <v>40000036</v>
      </c>
      <c r="H1394">
        <v>152216</v>
      </c>
    </row>
    <row r="1395" spans="1:8">
      <c r="A1395" t="s">
        <v>6237</v>
      </c>
      <c r="B1395" s="10">
        <v>44003</v>
      </c>
      <c r="C1395" t="s">
        <v>4679</v>
      </c>
      <c r="D1395">
        <v>5</v>
      </c>
      <c r="E1395">
        <v>5</v>
      </c>
      <c r="F1395">
        <v>5</v>
      </c>
      <c r="G1395">
        <v>40000036</v>
      </c>
      <c r="H1395">
        <v>152217</v>
      </c>
    </row>
    <row r="1396" spans="1:8">
      <c r="A1396" t="s">
        <v>6238</v>
      </c>
      <c r="B1396" s="10">
        <v>44003</v>
      </c>
      <c r="C1396" t="s">
        <v>4679</v>
      </c>
      <c r="D1396">
        <v>1</v>
      </c>
      <c r="E1396">
        <v>5</v>
      </c>
      <c r="F1396">
        <v>5</v>
      </c>
      <c r="G1396">
        <v>40000052</v>
      </c>
      <c r="H1396">
        <v>152218</v>
      </c>
    </row>
    <row r="1397" spans="1:8" ht="129.6">
      <c r="A1397" s="177" t="s">
        <v>6239</v>
      </c>
      <c r="B1397" s="10">
        <v>44003</v>
      </c>
      <c r="C1397" t="s">
        <v>4679</v>
      </c>
      <c r="D1397">
        <v>4</v>
      </c>
      <c r="E1397">
        <v>5</v>
      </c>
      <c r="F1397">
        <v>5</v>
      </c>
      <c r="G1397">
        <v>40000061</v>
      </c>
      <c r="H1397">
        <v>152219</v>
      </c>
    </row>
    <row r="1398" spans="1:8">
      <c r="A1398" t="s">
        <v>6240</v>
      </c>
      <c r="B1398" s="10">
        <v>44003</v>
      </c>
      <c r="C1398" t="s">
        <v>4679</v>
      </c>
      <c r="D1398">
        <v>5</v>
      </c>
      <c r="E1398">
        <v>5</v>
      </c>
      <c r="F1398">
        <v>5</v>
      </c>
      <c r="G1398">
        <v>40000061</v>
      </c>
      <c r="H1398">
        <v>152220</v>
      </c>
    </row>
    <row r="1399" spans="1:8">
      <c r="A1399" t="s">
        <v>5962</v>
      </c>
      <c r="B1399" s="10">
        <v>44003</v>
      </c>
      <c r="C1399" t="s">
        <v>4685</v>
      </c>
      <c r="D1399">
        <v>5</v>
      </c>
      <c r="E1399">
        <v>5</v>
      </c>
      <c r="F1399">
        <v>5</v>
      </c>
      <c r="G1399">
        <v>40000063</v>
      </c>
      <c r="H1399">
        <v>152221</v>
      </c>
    </row>
    <row r="1400" spans="1:8" ht="86.4">
      <c r="A1400" s="177" t="s">
        <v>6241</v>
      </c>
      <c r="B1400" s="10">
        <v>44003</v>
      </c>
      <c r="C1400" t="s">
        <v>4685</v>
      </c>
      <c r="D1400">
        <v>3</v>
      </c>
      <c r="E1400">
        <v>3</v>
      </c>
      <c r="F1400">
        <v>5</v>
      </c>
      <c r="G1400">
        <v>40000063</v>
      </c>
      <c r="H1400">
        <v>152222</v>
      </c>
    </row>
    <row r="1401" spans="1:8" ht="216">
      <c r="A1401" s="177" t="s">
        <v>6242</v>
      </c>
      <c r="B1401" s="10">
        <v>44003</v>
      </c>
      <c r="C1401" t="s">
        <v>4679</v>
      </c>
      <c r="D1401">
        <v>1</v>
      </c>
      <c r="E1401">
        <v>4</v>
      </c>
      <c r="F1401">
        <v>3</v>
      </c>
      <c r="G1401">
        <v>40000071</v>
      </c>
      <c r="H1401">
        <v>152224</v>
      </c>
    </row>
    <row r="1402" spans="1:8">
      <c r="A1402" t="s">
        <v>6243</v>
      </c>
      <c r="B1402" s="10">
        <v>44003</v>
      </c>
      <c r="C1402" t="s">
        <v>4679</v>
      </c>
      <c r="D1402">
        <v>4</v>
      </c>
      <c r="E1402">
        <v>5</v>
      </c>
      <c r="F1402">
        <v>5</v>
      </c>
      <c r="G1402">
        <v>40000081</v>
      </c>
      <c r="H1402">
        <v>152225</v>
      </c>
    </row>
    <row r="1403" spans="1:8">
      <c r="A1403" t="s">
        <v>6244</v>
      </c>
      <c r="B1403" s="10">
        <v>44003</v>
      </c>
      <c r="C1403" t="s">
        <v>4679</v>
      </c>
      <c r="D1403">
        <v>4</v>
      </c>
      <c r="E1403">
        <v>4</v>
      </c>
      <c r="F1403">
        <v>5</v>
      </c>
      <c r="G1403">
        <v>50000056</v>
      </c>
      <c r="H1403">
        <v>152226</v>
      </c>
    </row>
    <row r="1404" spans="1:8" ht="72">
      <c r="A1404" s="177" t="s">
        <v>6245</v>
      </c>
      <c r="B1404" s="10">
        <v>44003</v>
      </c>
      <c r="C1404" t="s">
        <v>4679</v>
      </c>
      <c r="D1404">
        <v>5</v>
      </c>
      <c r="E1404">
        <v>4</v>
      </c>
      <c r="F1404">
        <v>5</v>
      </c>
      <c r="G1404">
        <v>50000056</v>
      </c>
      <c r="H1404">
        <v>152227</v>
      </c>
    </row>
    <row r="1405" spans="1:8">
      <c r="A1405" t="s">
        <v>6246</v>
      </c>
      <c r="B1405" s="10">
        <v>44003</v>
      </c>
      <c r="C1405" t="s">
        <v>4679</v>
      </c>
      <c r="D1405">
        <v>5</v>
      </c>
      <c r="E1405">
        <v>5</v>
      </c>
      <c r="F1405">
        <v>5</v>
      </c>
      <c r="G1405">
        <v>50000057</v>
      </c>
      <c r="H1405">
        <v>152228</v>
      </c>
    </row>
    <row r="1406" spans="1:8">
      <c r="A1406" t="s">
        <v>6247</v>
      </c>
      <c r="B1406" s="10">
        <v>44003</v>
      </c>
      <c r="C1406" t="s">
        <v>4679</v>
      </c>
      <c r="D1406">
        <v>2</v>
      </c>
      <c r="E1406">
        <v>3</v>
      </c>
      <c r="F1406">
        <v>4</v>
      </c>
      <c r="G1406">
        <v>60000054</v>
      </c>
      <c r="H1406">
        <v>152229</v>
      </c>
    </row>
    <row r="1407" spans="1:8">
      <c r="A1407" t="s">
        <v>6248</v>
      </c>
      <c r="B1407" s="10">
        <v>44003</v>
      </c>
      <c r="C1407" t="s">
        <v>4679</v>
      </c>
      <c r="D1407">
        <v>4</v>
      </c>
      <c r="E1407">
        <v>4</v>
      </c>
      <c r="F1407">
        <v>2</v>
      </c>
      <c r="G1407">
        <v>60000061</v>
      </c>
      <c r="H1407">
        <v>152230</v>
      </c>
    </row>
    <row r="1408" spans="1:8">
      <c r="A1408" t="s">
        <v>6249</v>
      </c>
      <c r="B1408" s="10">
        <v>44003</v>
      </c>
      <c r="C1408" t="s">
        <v>4679</v>
      </c>
      <c r="D1408">
        <v>5</v>
      </c>
      <c r="E1408">
        <v>5</v>
      </c>
      <c r="F1408">
        <v>5</v>
      </c>
      <c r="G1408">
        <v>60000061</v>
      </c>
      <c r="H1408">
        <v>152231</v>
      </c>
    </row>
    <row r="1409" spans="1:8" ht="345.6">
      <c r="A1409" s="177" t="s">
        <v>6250</v>
      </c>
      <c r="B1409" s="10">
        <v>44003</v>
      </c>
      <c r="C1409" t="s">
        <v>4679</v>
      </c>
      <c r="D1409">
        <v>1</v>
      </c>
      <c r="E1409">
        <v>4</v>
      </c>
      <c r="F1409">
        <v>2</v>
      </c>
      <c r="G1409">
        <v>60000062</v>
      </c>
      <c r="H1409">
        <v>152232</v>
      </c>
    </row>
    <row r="1410" spans="1:8">
      <c r="A1410" t="s">
        <v>6251</v>
      </c>
      <c r="B1410" s="10">
        <v>44003</v>
      </c>
      <c r="C1410" t="s">
        <v>4679</v>
      </c>
      <c r="D1410">
        <v>2</v>
      </c>
      <c r="E1410">
        <v>3</v>
      </c>
      <c r="F1410">
        <v>5</v>
      </c>
      <c r="G1410">
        <v>60000067</v>
      </c>
      <c r="H1410">
        <v>152233</v>
      </c>
    </row>
    <row r="1411" spans="1:8">
      <c r="A1411" t="s">
        <v>6252</v>
      </c>
      <c r="B1411" s="10">
        <v>44003</v>
      </c>
      <c r="C1411" t="s">
        <v>4679</v>
      </c>
      <c r="D1411">
        <v>4</v>
      </c>
      <c r="E1411">
        <v>4</v>
      </c>
      <c r="F1411">
        <v>4</v>
      </c>
      <c r="G1411">
        <v>60000068</v>
      </c>
      <c r="H1411">
        <v>152234</v>
      </c>
    </row>
    <row r="1412" spans="1:8">
      <c r="A1412" t="s">
        <v>6253</v>
      </c>
      <c r="B1412" s="10">
        <v>44003</v>
      </c>
      <c r="C1412" t="s">
        <v>4679</v>
      </c>
      <c r="D1412">
        <v>1</v>
      </c>
      <c r="E1412">
        <v>3</v>
      </c>
      <c r="F1412">
        <v>5</v>
      </c>
      <c r="G1412">
        <v>60000068</v>
      </c>
      <c r="H1412">
        <v>152235</v>
      </c>
    </row>
    <row r="1413" spans="1:8" ht="129.6">
      <c r="A1413" s="177" t="s">
        <v>6254</v>
      </c>
      <c r="B1413" s="10">
        <v>44003</v>
      </c>
      <c r="C1413" t="s">
        <v>4679</v>
      </c>
      <c r="D1413">
        <v>5</v>
      </c>
      <c r="E1413">
        <v>5</v>
      </c>
      <c r="F1413">
        <v>5</v>
      </c>
      <c r="G1413">
        <v>60000072</v>
      </c>
      <c r="H1413">
        <v>152236</v>
      </c>
    </row>
    <row r="1414" spans="1:8">
      <c r="A1414" t="s">
        <v>6255</v>
      </c>
      <c r="B1414" s="10">
        <v>44003</v>
      </c>
      <c r="C1414" t="s">
        <v>4679</v>
      </c>
      <c r="D1414">
        <v>5</v>
      </c>
      <c r="E1414">
        <v>4</v>
      </c>
      <c r="F1414">
        <v>5</v>
      </c>
      <c r="G1414">
        <v>60000079</v>
      </c>
      <c r="H1414">
        <v>152238</v>
      </c>
    </row>
    <row r="1415" spans="1:8">
      <c r="A1415" t="s">
        <v>6256</v>
      </c>
      <c r="B1415" s="10">
        <v>44003</v>
      </c>
      <c r="C1415" t="s">
        <v>4679</v>
      </c>
      <c r="D1415">
        <v>1</v>
      </c>
      <c r="E1415">
        <v>1</v>
      </c>
      <c r="F1415">
        <v>1</v>
      </c>
      <c r="G1415">
        <v>60000081</v>
      </c>
      <c r="H1415">
        <v>152239</v>
      </c>
    </row>
    <row r="1416" spans="1:8">
      <c r="A1416" t="s">
        <v>6257</v>
      </c>
      <c r="B1416" s="10">
        <v>44003</v>
      </c>
      <c r="C1416" t="s">
        <v>4679</v>
      </c>
      <c r="D1416">
        <v>3</v>
      </c>
      <c r="E1416">
        <v>5</v>
      </c>
      <c r="F1416">
        <v>5</v>
      </c>
      <c r="G1416">
        <v>60000084</v>
      </c>
      <c r="H1416">
        <v>152241</v>
      </c>
    </row>
    <row r="1417" spans="1:8" ht="100.8">
      <c r="A1417" s="177" t="s">
        <v>6258</v>
      </c>
      <c r="B1417" s="10">
        <v>44003</v>
      </c>
      <c r="C1417" t="s">
        <v>4679</v>
      </c>
      <c r="D1417">
        <v>1</v>
      </c>
      <c r="E1417">
        <v>4</v>
      </c>
      <c r="F1417">
        <v>3</v>
      </c>
      <c r="G1417">
        <v>60000087</v>
      </c>
      <c r="H1417">
        <v>152242</v>
      </c>
    </row>
    <row r="1418" spans="1:8">
      <c r="A1418" t="s">
        <v>6259</v>
      </c>
      <c r="B1418" s="10">
        <v>44003</v>
      </c>
      <c r="C1418" t="s">
        <v>4679</v>
      </c>
      <c r="D1418">
        <v>2</v>
      </c>
      <c r="E1418">
        <v>2</v>
      </c>
      <c r="F1418">
        <v>4</v>
      </c>
      <c r="G1418">
        <v>60000087</v>
      </c>
      <c r="H1418">
        <v>152243</v>
      </c>
    </row>
    <row r="1419" spans="1:8" ht="259.2">
      <c r="A1419" s="177" t="s">
        <v>6260</v>
      </c>
      <c r="B1419" s="10">
        <v>44003</v>
      </c>
      <c r="C1419" t="s">
        <v>4679</v>
      </c>
      <c r="D1419">
        <v>4</v>
      </c>
      <c r="E1419">
        <v>4</v>
      </c>
      <c r="F1419">
        <v>4</v>
      </c>
      <c r="G1419">
        <v>60000094</v>
      </c>
      <c r="H1419">
        <v>152245</v>
      </c>
    </row>
    <row r="1420" spans="1:8">
      <c r="A1420" t="s">
        <v>6261</v>
      </c>
      <c r="B1420" s="10">
        <v>44003</v>
      </c>
      <c r="C1420" t="s">
        <v>4679</v>
      </c>
      <c r="D1420">
        <v>1</v>
      </c>
      <c r="E1420">
        <v>1</v>
      </c>
      <c r="F1420">
        <v>3</v>
      </c>
      <c r="G1420">
        <v>60000099</v>
      </c>
      <c r="H1420">
        <v>152246</v>
      </c>
    </row>
    <row r="1421" spans="1:8">
      <c r="A1421" t="s">
        <v>6262</v>
      </c>
      <c r="B1421" s="10">
        <v>44003</v>
      </c>
      <c r="C1421" t="s">
        <v>4679</v>
      </c>
      <c r="D1421">
        <v>1</v>
      </c>
      <c r="E1421">
        <v>1</v>
      </c>
      <c r="F1421">
        <v>1</v>
      </c>
      <c r="G1421">
        <v>61000014</v>
      </c>
      <c r="H1421">
        <v>152247</v>
      </c>
    </row>
    <row r="1422" spans="1:8">
      <c r="A1422" t="s">
        <v>6263</v>
      </c>
      <c r="B1422" s="10">
        <v>44003</v>
      </c>
      <c r="C1422" t="s">
        <v>4679</v>
      </c>
      <c r="D1422">
        <v>1</v>
      </c>
      <c r="E1422">
        <v>3</v>
      </c>
      <c r="F1422">
        <v>1</v>
      </c>
      <c r="G1422">
        <v>61000028</v>
      </c>
      <c r="H1422">
        <v>152250</v>
      </c>
    </row>
    <row r="1423" spans="1:8">
      <c r="A1423" t="s">
        <v>6264</v>
      </c>
      <c r="B1423" s="10">
        <v>44003</v>
      </c>
      <c r="C1423" t="s">
        <v>4679</v>
      </c>
      <c r="D1423">
        <v>5</v>
      </c>
      <c r="E1423">
        <v>5</v>
      </c>
      <c r="F1423">
        <v>4</v>
      </c>
      <c r="G1423">
        <v>61000029</v>
      </c>
      <c r="H1423">
        <v>152251</v>
      </c>
    </row>
    <row r="1424" spans="1:8">
      <c r="A1424" t="s">
        <v>6265</v>
      </c>
      <c r="B1424" s="10">
        <v>44003</v>
      </c>
      <c r="C1424" t="s">
        <v>4679</v>
      </c>
      <c r="D1424">
        <v>5</v>
      </c>
      <c r="E1424">
        <v>5</v>
      </c>
      <c r="F1424">
        <v>5</v>
      </c>
      <c r="G1424">
        <v>11114</v>
      </c>
      <c r="H1424">
        <v>152253</v>
      </c>
    </row>
    <row r="1425" spans="1:8">
      <c r="A1425" t="s">
        <v>6266</v>
      </c>
      <c r="B1425" s="10">
        <v>44003</v>
      </c>
      <c r="C1425" t="s">
        <v>4679</v>
      </c>
      <c r="D1425">
        <v>5</v>
      </c>
      <c r="E1425">
        <v>5</v>
      </c>
      <c r="F1425">
        <v>5</v>
      </c>
      <c r="G1425">
        <v>11114</v>
      </c>
      <c r="H1425">
        <v>152255</v>
      </c>
    </row>
    <row r="1426" spans="1:8" ht="43.2">
      <c r="A1426" s="177" t="s">
        <v>6267</v>
      </c>
      <c r="B1426" s="10">
        <v>44003</v>
      </c>
      <c r="C1426" t="s">
        <v>4679</v>
      </c>
      <c r="D1426">
        <v>5</v>
      </c>
      <c r="E1426">
        <v>5</v>
      </c>
      <c r="F1426">
        <v>5</v>
      </c>
      <c r="G1426">
        <v>11114</v>
      </c>
      <c r="H1426">
        <v>152256</v>
      </c>
    </row>
    <row r="1427" spans="1:8">
      <c r="A1427" t="s">
        <v>6268</v>
      </c>
      <c r="B1427" s="10">
        <v>44003</v>
      </c>
      <c r="C1427" t="s">
        <v>4679</v>
      </c>
      <c r="D1427">
        <v>1</v>
      </c>
      <c r="E1427">
        <v>1</v>
      </c>
      <c r="F1427">
        <v>1</v>
      </c>
      <c r="G1427">
        <v>11126</v>
      </c>
      <c r="H1427">
        <v>152257</v>
      </c>
    </row>
    <row r="1428" spans="1:8">
      <c r="A1428" t="s">
        <v>6269</v>
      </c>
      <c r="B1428" s="10">
        <v>44003</v>
      </c>
      <c r="C1428" t="s">
        <v>4679</v>
      </c>
      <c r="D1428">
        <v>4</v>
      </c>
      <c r="E1428">
        <v>5</v>
      </c>
      <c r="F1428">
        <v>5</v>
      </c>
      <c r="G1428">
        <v>11126</v>
      </c>
      <c r="H1428">
        <v>152258</v>
      </c>
    </row>
    <row r="1429" spans="1:8">
      <c r="A1429" t="s">
        <v>6270</v>
      </c>
      <c r="B1429" s="10">
        <v>44003</v>
      </c>
      <c r="C1429" t="s">
        <v>4679</v>
      </c>
      <c r="D1429">
        <v>5</v>
      </c>
      <c r="E1429">
        <v>5</v>
      </c>
      <c r="F1429">
        <v>5</v>
      </c>
      <c r="G1429">
        <v>11127</v>
      </c>
      <c r="H1429">
        <v>152260</v>
      </c>
    </row>
    <row r="1430" spans="1:8">
      <c r="A1430" t="s">
        <v>6271</v>
      </c>
      <c r="B1430" s="10">
        <v>44003</v>
      </c>
      <c r="C1430" t="s">
        <v>4679</v>
      </c>
      <c r="D1430">
        <v>1</v>
      </c>
      <c r="E1430">
        <v>3</v>
      </c>
      <c r="F1430">
        <v>1</v>
      </c>
      <c r="G1430">
        <v>11132</v>
      </c>
      <c r="H1430">
        <v>152262</v>
      </c>
    </row>
    <row r="1431" spans="1:8" ht="158.4">
      <c r="A1431" s="177" t="s">
        <v>6272</v>
      </c>
      <c r="B1431" s="10">
        <v>44003</v>
      </c>
      <c r="C1431" t="s">
        <v>4679</v>
      </c>
      <c r="D1431">
        <v>2</v>
      </c>
      <c r="E1431">
        <v>3</v>
      </c>
      <c r="F1431">
        <v>4</v>
      </c>
      <c r="G1431">
        <v>11139</v>
      </c>
      <c r="H1431">
        <v>152263</v>
      </c>
    </row>
    <row r="1432" spans="1:8">
      <c r="A1432" t="s">
        <v>6273</v>
      </c>
      <c r="B1432" s="10">
        <v>44003</v>
      </c>
      <c r="C1432" t="s">
        <v>4679</v>
      </c>
      <c r="D1432">
        <v>1</v>
      </c>
      <c r="E1432">
        <v>3</v>
      </c>
      <c r="F1432">
        <v>2</v>
      </c>
      <c r="G1432">
        <v>11140</v>
      </c>
      <c r="H1432">
        <v>152265</v>
      </c>
    </row>
    <row r="1433" spans="1:8">
      <c r="A1433" t="s">
        <v>6274</v>
      </c>
      <c r="B1433" s="10">
        <v>44003</v>
      </c>
      <c r="C1433" t="s">
        <v>4679</v>
      </c>
      <c r="D1433">
        <v>5</v>
      </c>
      <c r="E1433">
        <v>5</v>
      </c>
      <c r="F1433">
        <v>5</v>
      </c>
      <c r="G1433">
        <v>11140</v>
      </c>
      <c r="H1433">
        <v>152266</v>
      </c>
    </row>
    <row r="1434" spans="1:8">
      <c r="A1434" t="s">
        <v>6246</v>
      </c>
      <c r="B1434" s="10">
        <v>44003</v>
      </c>
      <c r="C1434" t="s">
        <v>4679</v>
      </c>
      <c r="D1434">
        <v>5</v>
      </c>
      <c r="E1434">
        <v>4</v>
      </c>
      <c r="F1434">
        <v>5</v>
      </c>
      <c r="G1434">
        <v>11145</v>
      </c>
      <c r="H1434">
        <v>152267</v>
      </c>
    </row>
    <row r="1435" spans="1:8">
      <c r="A1435" t="s">
        <v>6275</v>
      </c>
      <c r="B1435" s="10">
        <v>44003</v>
      </c>
      <c r="C1435" t="s">
        <v>4679</v>
      </c>
      <c r="D1435">
        <v>5</v>
      </c>
      <c r="E1435">
        <v>5</v>
      </c>
      <c r="F1435">
        <v>5</v>
      </c>
      <c r="G1435">
        <v>11145</v>
      </c>
      <c r="H1435">
        <v>152268</v>
      </c>
    </row>
    <row r="1436" spans="1:8">
      <c r="A1436" t="s">
        <v>6276</v>
      </c>
      <c r="B1436" s="10">
        <v>44003</v>
      </c>
      <c r="C1436" t="s">
        <v>4679</v>
      </c>
      <c r="D1436">
        <v>1</v>
      </c>
      <c r="E1436">
        <v>3</v>
      </c>
      <c r="F1436">
        <v>2</v>
      </c>
      <c r="G1436">
        <v>11152</v>
      </c>
      <c r="H1436">
        <v>152269</v>
      </c>
    </row>
    <row r="1437" spans="1:8">
      <c r="A1437" t="s">
        <v>6277</v>
      </c>
      <c r="B1437" s="10">
        <v>44003</v>
      </c>
      <c r="C1437" t="s">
        <v>4679</v>
      </c>
      <c r="D1437">
        <v>1</v>
      </c>
      <c r="E1437">
        <v>3</v>
      </c>
      <c r="F1437">
        <v>2</v>
      </c>
      <c r="G1437">
        <v>11152</v>
      </c>
      <c r="H1437">
        <v>152270</v>
      </c>
    </row>
    <row r="1438" spans="1:8">
      <c r="A1438" t="s">
        <v>6278</v>
      </c>
      <c r="B1438" s="10">
        <v>44003</v>
      </c>
      <c r="C1438" t="s">
        <v>4679</v>
      </c>
      <c r="D1438">
        <v>1</v>
      </c>
      <c r="E1438">
        <v>3</v>
      </c>
      <c r="F1438">
        <v>2</v>
      </c>
      <c r="G1438">
        <v>11152</v>
      </c>
      <c r="H1438">
        <v>152271</v>
      </c>
    </row>
    <row r="1439" spans="1:8">
      <c r="A1439" t="s">
        <v>6279</v>
      </c>
      <c r="B1439" s="10">
        <v>44003</v>
      </c>
      <c r="C1439" t="s">
        <v>4679</v>
      </c>
      <c r="D1439">
        <v>1</v>
      </c>
      <c r="E1439">
        <v>1</v>
      </c>
      <c r="F1439">
        <v>4</v>
      </c>
      <c r="G1439">
        <v>11152</v>
      </c>
      <c r="H1439">
        <v>152272</v>
      </c>
    </row>
    <row r="1440" spans="1:8" ht="409.6">
      <c r="A1440" s="177" t="s">
        <v>6280</v>
      </c>
      <c r="B1440" s="10">
        <v>44003</v>
      </c>
      <c r="C1440" t="s">
        <v>4679</v>
      </c>
      <c r="D1440">
        <v>2</v>
      </c>
      <c r="E1440">
        <v>4</v>
      </c>
      <c r="F1440">
        <v>4</v>
      </c>
      <c r="G1440">
        <v>11153</v>
      </c>
      <c r="H1440">
        <v>152273</v>
      </c>
    </row>
    <row r="1441" spans="1:8">
      <c r="A1441" t="s">
        <v>6281</v>
      </c>
      <c r="B1441" s="10">
        <v>44003</v>
      </c>
      <c r="C1441" t="s">
        <v>4679</v>
      </c>
      <c r="D1441">
        <v>5</v>
      </c>
      <c r="E1441">
        <v>5</v>
      </c>
      <c r="F1441">
        <v>5</v>
      </c>
      <c r="G1441">
        <v>11153</v>
      </c>
      <c r="H1441">
        <v>152274</v>
      </c>
    </row>
    <row r="1442" spans="1:8">
      <c r="A1442" t="s">
        <v>6282</v>
      </c>
      <c r="B1442" s="10">
        <v>44003</v>
      </c>
      <c r="C1442" t="s">
        <v>4679</v>
      </c>
      <c r="D1442">
        <v>5</v>
      </c>
      <c r="E1442">
        <v>5</v>
      </c>
      <c r="F1442">
        <v>5</v>
      </c>
      <c r="G1442">
        <v>11161</v>
      </c>
      <c r="H1442">
        <v>152275</v>
      </c>
    </row>
    <row r="1443" spans="1:8">
      <c r="A1443" t="s">
        <v>6283</v>
      </c>
      <c r="B1443" s="10">
        <v>44003</v>
      </c>
      <c r="C1443" t="s">
        <v>4679</v>
      </c>
      <c r="D1443">
        <v>5</v>
      </c>
      <c r="E1443">
        <v>4</v>
      </c>
      <c r="F1443">
        <v>5</v>
      </c>
      <c r="G1443">
        <v>101478212</v>
      </c>
      <c r="H1443">
        <v>152276</v>
      </c>
    </row>
    <row r="1444" spans="1:8">
      <c r="A1444" t="s">
        <v>6284</v>
      </c>
      <c r="B1444" s="10">
        <v>44003</v>
      </c>
      <c r="C1444" t="s">
        <v>4679</v>
      </c>
      <c r="D1444">
        <v>2</v>
      </c>
      <c r="E1444">
        <v>5</v>
      </c>
      <c r="F1444">
        <v>4</v>
      </c>
      <c r="G1444">
        <v>101478212</v>
      </c>
      <c r="H1444">
        <v>152277</v>
      </c>
    </row>
    <row r="1445" spans="1:8">
      <c r="A1445" t="s">
        <v>6285</v>
      </c>
      <c r="B1445" s="10">
        <v>44003</v>
      </c>
      <c r="C1445" t="s">
        <v>4679</v>
      </c>
      <c r="D1445">
        <v>2</v>
      </c>
      <c r="E1445">
        <v>4</v>
      </c>
      <c r="F1445">
        <v>3</v>
      </c>
      <c r="G1445">
        <v>101478212</v>
      </c>
      <c r="H1445">
        <v>152278</v>
      </c>
    </row>
    <row r="1446" spans="1:8">
      <c r="A1446" t="s">
        <v>6286</v>
      </c>
      <c r="B1446" s="10">
        <v>44003</v>
      </c>
      <c r="C1446" t="s">
        <v>4680</v>
      </c>
      <c r="D1446">
        <v>5</v>
      </c>
      <c r="E1446">
        <v>5</v>
      </c>
      <c r="F1446">
        <v>5</v>
      </c>
      <c r="G1446">
        <v>102514809</v>
      </c>
      <c r="H1446">
        <v>152280</v>
      </c>
    </row>
    <row r="1447" spans="1:8">
      <c r="A1447" t="s">
        <v>6287</v>
      </c>
      <c r="B1447" s="10">
        <v>44003</v>
      </c>
      <c r="C1447" t="s">
        <v>4680</v>
      </c>
      <c r="D1447">
        <v>2</v>
      </c>
      <c r="E1447">
        <v>3</v>
      </c>
      <c r="F1447">
        <v>5</v>
      </c>
      <c r="G1447">
        <v>104004106</v>
      </c>
      <c r="H1447">
        <v>152281</v>
      </c>
    </row>
    <row r="1448" spans="1:8">
      <c r="A1448" t="s">
        <v>6288</v>
      </c>
      <c r="B1448" s="10">
        <v>44003</v>
      </c>
      <c r="C1448" t="s">
        <v>4679</v>
      </c>
      <c r="D1448">
        <v>4</v>
      </c>
      <c r="E1448">
        <v>4</v>
      </c>
      <c r="F1448">
        <v>3</v>
      </c>
      <c r="G1448">
        <v>104038377</v>
      </c>
      <c r="H1448">
        <v>152285</v>
      </c>
    </row>
    <row r="1449" spans="1:8">
      <c r="A1449" t="s">
        <v>6289</v>
      </c>
      <c r="B1449" s="10">
        <v>44004</v>
      </c>
      <c r="C1449" t="s">
        <v>4679</v>
      </c>
      <c r="D1449">
        <v>4</v>
      </c>
      <c r="E1449">
        <v>5</v>
      </c>
      <c r="F1449">
        <v>5</v>
      </c>
      <c r="G1449">
        <v>11113</v>
      </c>
      <c r="H1449">
        <v>152291</v>
      </c>
    </row>
    <row r="1450" spans="1:8" ht="409.6">
      <c r="A1450" s="177" t="s">
        <v>6290</v>
      </c>
      <c r="B1450" s="10">
        <v>44003</v>
      </c>
      <c r="C1450" t="s">
        <v>4681</v>
      </c>
      <c r="D1450">
        <v>1</v>
      </c>
      <c r="E1450">
        <v>1</v>
      </c>
      <c r="F1450">
        <v>1</v>
      </c>
      <c r="G1450">
        <v>104039144</v>
      </c>
      <c r="H1450">
        <v>152286</v>
      </c>
    </row>
    <row r="1451" spans="1:8">
      <c r="A1451" t="s">
        <v>6291</v>
      </c>
      <c r="B1451" s="10">
        <v>44003</v>
      </c>
      <c r="C1451" t="s">
        <v>4679</v>
      </c>
      <c r="D1451">
        <v>5</v>
      </c>
      <c r="E1451">
        <v>5</v>
      </c>
      <c r="F1451">
        <v>5</v>
      </c>
      <c r="G1451">
        <v>104050760</v>
      </c>
      <c r="H1451">
        <v>152287</v>
      </c>
    </row>
    <row r="1452" spans="1:8">
      <c r="A1452" t="s">
        <v>6292</v>
      </c>
      <c r="B1452" s="10">
        <v>44003</v>
      </c>
      <c r="C1452" t="s">
        <v>4685</v>
      </c>
      <c r="D1452">
        <v>5</v>
      </c>
      <c r="E1452">
        <v>5</v>
      </c>
      <c r="F1452">
        <v>5</v>
      </c>
      <c r="G1452">
        <v>11062141</v>
      </c>
      <c r="H1452">
        <v>152288</v>
      </c>
    </row>
    <row r="1453" spans="1:8">
      <c r="A1453" t="s">
        <v>6293</v>
      </c>
      <c r="B1453" s="10">
        <v>44004</v>
      </c>
      <c r="C1453" t="s">
        <v>4679</v>
      </c>
      <c r="D1453">
        <v>5</v>
      </c>
      <c r="E1453">
        <v>5</v>
      </c>
      <c r="F1453">
        <v>5</v>
      </c>
      <c r="G1453">
        <v>11113</v>
      </c>
      <c r="H1453">
        <v>152292</v>
      </c>
    </row>
    <row r="1454" spans="1:8" ht="129.6">
      <c r="A1454" s="177" t="s">
        <v>6294</v>
      </c>
      <c r="B1454" s="10">
        <v>44004</v>
      </c>
      <c r="C1454" t="s">
        <v>4679</v>
      </c>
      <c r="D1454">
        <v>5</v>
      </c>
      <c r="E1454">
        <v>5</v>
      </c>
      <c r="F1454">
        <v>5</v>
      </c>
      <c r="G1454">
        <v>11122</v>
      </c>
      <c r="H1454">
        <v>152294</v>
      </c>
    </row>
    <row r="1455" spans="1:8">
      <c r="A1455" t="s">
        <v>6295</v>
      </c>
      <c r="B1455" s="10">
        <v>44004</v>
      </c>
      <c r="C1455" t="s">
        <v>4679</v>
      </c>
      <c r="D1455">
        <v>4</v>
      </c>
      <c r="E1455">
        <v>5</v>
      </c>
      <c r="F1455">
        <v>5</v>
      </c>
      <c r="G1455">
        <v>11126</v>
      </c>
      <c r="H1455">
        <v>152295</v>
      </c>
    </row>
    <row r="1456" spans="1:8" ht="43.2">
      <c r="A1456" s="177" t="s">
        <v>6296</v>
      </c>
      <c r="B1456" s="10">
        <v>44004</v>
      </c>
      <c r="C1456" t="s">
        <v>4679</v>
      </c>
      <c r="D1456">
        <v>5</v>
      </c>
      <c r="E1456">
        <v>5</v>
      </c>
      <c r="F1456">
        <v>5</v>
      </c>
      <c r="G1456">
        <v>11126</v>
      </c>
      <c r="H1456">
        <v>152297</v>
      </c>
    </row>
    <row r="1457" spans="1:8">
      <c r="A1457" t="s">
        <v>6297</v>
      </c>
      <c r="B1457" s="10">
        <v>44004</v>
      </c>
      <c r="C1457" t="s">
        <v>4679</v>
      </c>
      <c r="D1457">
        <v>3</v>
      </c>
      <c r="E1457">
        <v>4</v>
      </c>
      <c r="F1457">
        <v>5</v>
      </c>
      <c r="G1457">
        <v>11145</v>
      </c>
      <c r="H1457">
        <v>152299</v>
      </c>
    </row>
    <row r="1458" spans="1:8" ht="115.2">
      <c r="A1458" s="177" t="s">
        <v>6298</v>
      </c>
      <c r="B1458" s="10">
        <v>44004</v>
      </c>
      <c r="C1458" t="s">
        <v>4679</v>
      </c>
      <c r="D1458">
        <v>5</v>
      </c>
      <c r="E1458">
        <v>5</v>
      </c>
      <c r="F1458">
        <v>5</v>
      </c>
      <c r="G1458">
        <v>11145</v>
      </c>
      <c r="H1458">
        <v>152300</v>
      </c>
    </row>
    <row r="1459" spans="1:8">
      <c r="A1459" t="s">
        <v>6299</v>
      </c>
      <c r="B1459" s="10">
        <v>44004</v>
      </c>
      <c r="C1459" t="s">
        <v>4679</v>
      </c>
      <c r="D1459">
        <v>4</v>
      </c>
      <c r="E1459">
        <v>4</v>
      </c>
      <c r="F1459">
        <v>5</v>
      </c>
      <c r="G1459">
        <v>11145</v>
      </c>
      <c r="H1459">
        <v>152301</v>
      </c>
    </row>
    <row r="1460" spans="1:8">
      <c r="A1460" t="s">
        <v>6300</v>
      </c>
      <c r="B1460" s="10">
        <v>44004</v>
      </c>
      <c r="C1460" t="s">
        <v>4679</v>
      </c>
      <c r="D1460">
        <v>4</v>
      </c>
      <c r="E1460">
        <v>4</v>
      </c>
      <c r="F1460">
        <v>4</v>
      </c>
      <c r="G1460">
        <v>11145</v>
      </c>
      <c r="H1460">
        <v>152303</v>
      </c>
    </row>
    <row r="1461" spans="1:8">
      <c r="A1461" t="s">
        <v>6301</v>
      </c>
      <c r="B1461" s="10">
        <v>44004</v>
      </c>
      <c r="C1461" t="s">
        <v>4679</v>
      </c>
      <c r="D1461">
        <v>1</v>
      </c>
      <c r="E1461">
        <v>4</v>
      </c>
      <c r="F1461">
        <v>3</v>
      </c>
      <c r="G1461">
        <v>11145</v>
      </c>
      <c r="H1461">
        <v>152304</v>
      </c>
    </row>
    <row r="1462" spans="1:8">
      <c r="A1462" t="s">
        <v>6302</v>
      </c>
      <c r="B1462" s="10">
        <v>44004</v>
      </c>
      <c r="C1462" t="s">
        <v>4679</v>
      </c>
      <c r="D1462">
        <v>1</v>
      </c>
      <c r="E1462">
        <v>3</v>
      </c>
      <c r="F1462">
        <v>2</v>
      </c>
      <c r="G1462">
        <v>11150</v>
      </c>
      <c r="H1462">
        <v>152305</v>
      </c>
    </row>
    <row r="1463" spans="1:8">
      <c r="A1463" t="s">
        <v>6303</v>
      </c>
      <c r="B1463" s="10">
        <v>44004</v>
      </c>
      <c r="C1463" t="s">
        <v>4679</v>
      </c>
      <c r="D1463">
        <v>5</v>
      </c>
      <c r="E1463">
        <v>5</v>
      </c>
      <c r="F1463">
        <v>5</v>
      </c>
      <c r="G1463">
        <v>11150</v>
      </c>
      <c r="H1463">
        <v>152306</v>
      </c>
    </row>
    <row r="1464" spans="1:8">
      <c r="A1464" t="s">
        <v>6304</v>
      </c>
      <c r="B1464" s="10">
        <v>44004</v>
      </c>
      <c r="C1464" t="s">
        <v>4679</v>
      </c>
      <c r="D1464">
        <v>5</v>
      </c>
      <c r="E1464">
        <v>4</v>
      </c>
      <c r="F1464">
        <v>5</v>
      </c>
      <c r="G1464">
        <v>11154</v>
      </c>
      <c r="H1464">
        <v>152311</v>
      </c>
    </row>
    <row r="1465" spans="1:8">
      <c r="A1465" t="s">
        <v>6305</v>
      </c>
      <c r="B1465" s="10">
        <v>44004</v>
      </c>
      <c r="C1465" t="s">
        <v>4679</v>
      </c>
      <c r="D1465">
        <v>2</v>
      </c>
      <c r="E1465">
        <v>1</v>
      </c>
      <c r="F1465">
        <v>4</v>
      </c>
      <c r="G1465">
        <v>11154</v>
      </c>
      <c r="H1465">
        <v>152312</v>
      </c>
    </row>
    <row r="1466" spans="1:8" ht="230.4">
      <c r="A1466" s="177" t="s">
        <v>6306</v>
      </c>
      <c r="B1466" s="10">
        <v>44004</v>
      </c>
      <c r="C1466" t="s">
        <v>4679</v>
      </c>
      <c r="D1466">
        <v>1</v>
      </c>
      <c r="E1466">
        <v>3</v>
      </c>
      <c r="F1466">
        <v>2</v>
      </c>
      <c r="G1466">
        <v>11161</v>
      </c>
      <c r="H1466">
        <v>152313</v>
      </c>
    </row>
    <row r="1467" spans="1:8">
      <c r="A1467" t="s">
        <v>6307</v>
      </c>
      <c r="B1467" s="10">
        <v>44004</v>
      </c>
      <c r="C1467" t="s">
        <v>4679</v>
      </c>
      <c r="D1467">
        <v>1</v>
      </c>
      <c r="E1467">
        <v>4</v>
      </c>
      <c r="F1467">
        <v>3</v>
      </c>
      <c r="G1467">
        <v>11161</v>
      </c>
      <c r="H1467">
        <v>152314</v>
      </c>
    </row>
    <row r="1468" spans="1:8">
      <c r="A1468" t="s">
        <v>6308</v>
      </c>
      <c r="B1468" s="10">
        <v>44004</v>
      </c>
      <c r="C1468" t="s">
        <v>4680</v>
      </c>
      <c r="D1468">
        <v>2</v>
      </c>
      <c r="E1468">
        <v>3</v>
      </c>
      <c r="F1468">
        <v>3</v>
      </c>
      <c r="G1468">
        <v>102514809</v>
      </c>
      <c r="H1468">
        <v>152316</v>
      </c>
    </row>
    <row r="1469" spans="1:8">
      <c r="A1469" t="s">
        <v>6309</v>
      </c>
      <c r="B1469" s="10">
        <v>44004</v>
      </c>
      <c r="C1469" t="s">
        <v>4686</v>
      </c>
      <c r="D1469">
        <v>5</v>
      </c>
      <c r="E1469">
        <v>5</v>
      </c>
      <c r="F1469">
        <v>5</v>
      </c>
      <c r="G1469">
        <v>103196655</v>
      </c>
      <c r="H1469">
        <v>152317</v>
      </c>
    </row>
    <row r="1470" spans="1:8">
      <c r="A1470" t="s">
        <v>6310</v>
      </c>
      <c r="B1470" s="10">
        <v>44004</v>
      </c>
      <c r="C1470" t="s">
        <v>4680</v>
      </c>
      <c r="D1470">
        <v>5</v>
      </c>
      <c r="E1470">
        <v>5</v>
      </c>
      <c r="F1470">
        <v>5</v>
      </c>
      <c r="G1470">
        <v>102514809</v>
      </c>
      <c r="H1470">
        <v>152318</v>
      </c>
    </row>
    <row r="1471" spans="1:8">
      <c r="A1471" t="s">
        <v>6311</v>
      </c>
      <c r="B1471" s="10">
        <v>44004</v>
      </c>
      <c r="C1471" t="s">
        <v>4686</v>
      </c>
      <c r="D1471">
        <v>5</v>
      </c>
      <c r="E1471">
        <v>5</v>
      </c>
      <c r="F1471">
        <v>5</v>
      </c>
      <c r="G1471">
        <v>103196655</v>
      </c>
      <c r="H1471">
        <v>152319</v>
      </c>
    </row>
    <row r="1472" spans="1:8">
      <c r="A1472" t="s">
        <v>6312</v>
      </c>
      <c r="B1472" s="10">
        <v>44004</v>
      </c>
      <c r="C1472" t="s">
        <v>4680</v>
      </c>
      <c r="D1472">
        <v>1</v>
      </c>
      <c r="E1472">
        <v>2</v>
      </c>
      <c r="F1472">
        <v>1</v>
      </c>
      <c r="G1472">
        <v>104004106</v>
      </c>
      <c r="H1472">
        <v>152320</v>
      </c>
    </row>
    <row r="1473" spans="1:8">
      <c r="A1473" t="s">
        <v>6313</v>
      </c>
      <c r="B1473" s="10">
        <v>44004</v>
      </c>
      <c r="C1473" t="s">
        <v>5812</v>
      </c>
      <c r="D1473">
        <v>1</v>
      </c>
      <c r="E1473">
        <v>3</v>
      </c>
      <c r="F1473">
        <v>2</v>
      </c>
      <c r="G1473">
        <v>104022736</v>
      </c>
      <c r="H1473">
        <v>152322</v>
      </c>
    </row>
    <row r="1474" spans="1:8">
      <c r="A1474" t="s">
        <v>6314</v>
      </c>
      <c r="B1474" s="10">
        <v>44004</v>
      </c>
      <c r="C1474" t="s">
        <v>4679</v>
      </c>
      <c r="D1474">
        <v>5</v>
      </c>
      <c r="E1474">
        <v>5</v>
      </c>
      <c r="F1474">
        <v>5</v>
      </c>
      <c r="G1474">
        <v>104050760</v>
      </c>
      <c r="H1474">
        <v>152325</v>
      </c>
    </row>
    <row r="1475" spans="1:8" ht="187.2">
      <c r="A1475" s="177" t="s">
        <v>6315</v>
      </c>
      <c r="B1475" s="10">
        <v>44004</v>
      </c>
      <c r="C1475" t="s">
        <v>4679</v>
      </c>
      <c r="D1475">
        <v>4</v>
      </c>
      <c r="E1475">
        <v>5</v>
      </c>
      <c r="F1475">
        <v>5</v>
      </c>
      <c r="G1475">
        <v>104590112</v>
      </c>
      <c r="H1475">
        <v>152326</v>
      </c>
    </row>
    <row r="1476" spans="1:8">
      <c r="A1476" t="s">
        <v>6316</v>
      </c>
      <c r="B1476" s="10">
        <v>44004</v>
      </c>
      <c r="C1476" t="s">
        <v>4679</v>
      </c>
      <c r="D1476">
        <v>5</v>
      </c>
      <c r="E1476">
        <v>4</v>
      </c>
      <c r="F1476">
        <v>5</v>
      </c>
      <c r="G1476">
        <v>104590112</v>
      </c>
      <c r="H1476">
        <v>152327</v>
      </c>
    </row>
    <row r="1477" spans="1:8">
      <c r="A1477" t="s">
        <v>6317</v>
      </c>
      <c r="B1477" s="10">
        <v>44004</v>
      </c>
      <c r="C1477" t="s">
        <v>4685</v>
      </c>
      <c r="D1477">
        <v>5</v>
      </c>
      <c r="E1477">
        <v>5</v>
      </c>
      <c r="F1477">
        <v>4</v>
      </c>
      <c r="G1477">
        <v>11179580</v>
      </c>
      <c r="H1477">
        <v>152332</v>
      </c>
    </row>
    <row r="1478" spans="1:8">
      <c r="A1478" t="s">
        <v>6318</v>
      </c>
      <c r="B1478" s="10">
        <v>44004</v>
      </c>
      <c r="C1478" t="s">
        <v>4679</v>
      </c>
      <c r="D1478">
        <v>5</v>
      </c>
      <c r="E1478">
        <v>4</v>
      </c>
      <c r="F1478">
        <v>5</v>
      </c>
      <c r="G1478">
        <v>11180128</v>
      </c>
      <c r="H1478">
        <v>152333</v>
      </c>
    </row>
    <row r="1479" spans="1:8">
      <c r="A1479" t="s">
        <v>6319</v>
      </c>
      <c r="B1479" s="10">
        <v>44004</v>
      </c>
      <c r="C1479" t="s">
        <v>4679</v>
      </c>
      <c r="D1479">
        <v>1</v>
      </c>
      <c r="E1479">
        <v>4</v>
      </c>
      <c r="F1479">
        <v>4</v>
      </c>
      <c r="G1479">
        <v>11180604</v>
      </c>
      <c r="H1479">
        <v>152335</v>
      </c>
    </row>
    <row r="1480" spans="1:8">
      <c r="A1480" t="s">
        <v>6320</v>
      </c>
      <c r="B1480" s="10">
        <v>44004</v>
      </c>
      <c r="C1480" t="s">
        <v>4679</v>
      </c>
      <c r="D1480">
        <v>4</v>
      </c>
      <c r="E1480">
        <v>4</v>
      </c>
      <c r="F1480">
        <v>5</v>
      </c>
      <c r="G1480">
        <v>11180604</v>
      </c>
      <c r="H1480">
        <v>152336</v>
      </c>
    </row>
    <row r="1481" spans="1:8">
      <c r="A1481" t="s">
        <v>6321</v>
      </c>
      <c r="B1481" s="10">
        <v>44004</v>
      </c>
      <c r="C1481" t="s">
        <v>4679</v>
      </c>
      <c r="D1481">
        <v>5</v>
      </c>
      <c r="E1481">
        <v>5</v>
      </c>
      <c r="F1481">
        <v>4</v>
      </c>
      <c r="G1481">
        <v>11270543</v>
      </c>
      <c r="H1481">
        <v>152338</v>
      </c>
    </row>
    <row r="1482" spans="1:8">
      <c r="A1482" t="s">
        <v>6322</v>
      </c>
      <c r="B1482" s="10">
        <v>44004</v>
      </c>
      <c r="C1482" t="s">
        <v>4679</v>
      </c>
      <c r="D1482">
        <v>5</v>
      </c>
      <c r="E1482">
        <v>5</v>
      </c>
      <c r="F1482">
        <v>5</v>
      </c>
      <c r="G1482">
        <v>11270543</v>
      </c>
      <c r="H1482">
        <v>152339</v>
      </c>
    </row>
    <row r="1483" spans="1:8">
      <c r="A1483" t="s">
        <v>6323</v>
      </c>
      <c r="B1483" s="10">
        <v>44004</v>
      </c>
      <c r="C1483" t="s">
        <v>4679</v>
      </c>
      <c r="D1483">
        <v>5</v>
      </c>
      <c r="E1483">
        <v>5</v>
      </c>
      <c r="F1483">
        <v>5</v>
      </c>
      <c r="G1483">
        <v>11270618</v>
      </c>
      <c r="H1483">
        <v>152340</v>
      </c>
    </row>
    <row r="1484" spans="1:8">
      <c r="A1484" t="s">
        <v>6324</v>
      </c>
      <c r="B1484" s="10">
        <v>44004</v>
      </c>
      <c r="C1484" t="s">
        <v>5812</v>
      </c>
      <c r="D1484">
        <v>4</v>
      </c>
      <c r="E1484">
        <v>5</v>
      </c>
      <c r="F1484">
        <v>4</v>
      </c>
      <c r="G1484">
        <v>112720701</v>
      </c>
      <c r="H1484">
        <v>152342</v>
      </c>
    </row>
    <row r="1485" spans="1:8">
      <c r="A1485" t="s">
        <v>6325</v>
      </c>
      <c r="B1485" s="10">
        <v>44004</v>
      </c>
      <c r="C1485" t="s">
        <v>4680</v>
      </c>
      <c r="D1485">
        <v>4</v>
      </c>
      <c r="E1485">
        <v>5</v>
      </c>
      <c r="F1485">
        <v>4</v>
      </c>
      <c r="G1485">
        <v>113247068</v>
      </c>
      <c r="H1485">
        <v>152344</v>
      </c>
    </row>
    <row r="1486" spans="1:8">
      <c r="A1486" t="s">
        <v>6326</v>
      </c>
      <c r="B1486" s="10">
        <v>44004</v>
      </c>
      <c r="C1486" t="s">
        <v>4680</v>
      </c>
      <c r="D1486">
        <v>1</v>
      </c>
      <c r="E1486">
        <v>1</v>
      </c>
      <c r="F1486">
        <v>2</v>
      </c>
      <c r="G1486">
        <v>113247068</v>
      </c>
      <c r="H1486">
        <v>152345</v>
      </c>
    </row>
    <row r="1487" spans="1:8" ht="409.6">
      <c r="A1487" s="177" t="s">
        <v>6327</v>
      </c>
      <c r="B1487" s="10">
        <v>44004</v>
      </c>
      <c r="C1487" t="s">
        <v>4680</v>
      </c>
      <c r="D1487">
        <v>1</v>
      </c>
      <c r="E1487">
        <v>2</v>
      </c>
      <c r="F1487">
        <v>2</v>
      </c>
      <c r="G1487">
        <v>113251375</v>
      </c>
      <c r="H1487">
        <v>152346</v>
      </c>
    </row>
    <row r="1488" spans="1:8">
      <c r="A1488" t="s">
        <v>6328</v>
      </c>
      <c r="B1488" s="10">
        <v>44004</v>
      </c>
      <c r="C1488" t="s">
        <v>4679</v>
      </c>
      <c r="D1488">
        <v>5</v>
      </c>
      <c r="E1488">
        <v>5</v>
      </c>
      <c r="F1488">
        <v>5</v>
      </c>
      <c r="G1488">
        <v>113508774</v>
      </c>
      <c r="H1488">
        <v>152348</v>
      </c>
    </row>
    <row r="1489" spans="1:8">
      <c r="A1489" t="s">
        <v>6329</v>
      </c>
      <c r="B1489" s="10">
        <v>44004</v>
      </c>
      <c r="C1489" t="s">
        <v>4686</v>
      </c>
      <c r="D1489">
        <v>1</v>
      </c>
      <c r="E1489">
        <v>1</v>
      </c>
      <c r="F1489">
        <v>1</v>
      </c>
      <c r="G1489">
        <v>113724330</v>
      </c>
      <c r="H1489">
        <v>152351</v>
      </c>
    </row>
    <row r="1490" spans="1:8">
      <c r="A1490" t="s">
        <v>6330</v>
      </c>
      <c r="B1490" s="10">
        <v>44004</v>
      </c>
      <c r="C1490" t="s">
        <v>4681</v>
      </c>
      <c r="D1490">
        <v>2</v>
      </c>
      <c r="E1490">
        <v>4</v>
      </c>
      <c r="F1490">
        <v>4</v>
      </c>
      <c r="G1490">
        <v>114164403</v>
      </c>
      <c r="H1490">
        <v>152352</v>
      </c>
    </row>
    <row r="1491" spans="1:8">
      <c r="A1491" t="s">
        <v>6331</v>
      </c>
      <c r="B1491" s="10">
        <v>44004</v>
      </c>
      <c r="C1491" t="s">
        <v>4681</v>
      </c>
      <c r="D1491">
        <v>5</v>
      </c>
      <c r="E1491">
        <v>5</v>
      </c>
      <c r="F1491">
        <v>5</v>
      </c>
      <c r="G1491">
        <v>114164403</v>
      </c>
      <c r="H1491">
        <v>152353</v>
      </c>
    </row>
    <row r="1492" spans="1:8" ht="144">
      <c r="A1492" s="177" t="s">
        <v>6332</v>
      </c>
      <c r="B1492" s="10">
        <v>44004</v>
      </c>
      <c r="C1492" t="s">
        <v>4681</v>
      </c>
      <c r="D1492">
        <v>5</v>
      </c>
      <c r="E1492">
        <v>2</v>
      </c>
      <c r="F1492">
        <v>5</v>
      </c>
      <c r="G1492">
        <v>114377880</v>
      </c>
      <c r="H1492">
        <v>152355</v>
      </c>
    </row>
    <row r="1493" spans="1:8">
      <c r="A1493" t="s">
        <v>6333</v>
      </c>
      <c r="B1493" s="10">
        <v>44004</v>
      </c>
      <c r="C1493" t="s">
        <v>4679</v>
      </c>
      <c r="D1493">
        <v>1</v>
      </c>
      <c r="E1493">
        <v>2</v>
      </c>
      <c r="F1493">
        <v>2</v>
      </c>
      <c r="G1493">
        <v>114481872</v>
      </c>
      <c r="H1493">
        <v>152356</v>
      </c>
    </row>
    <row r="1494" spans="1:8">
      <c r="A1494" t="s">
        <v>6334</v>
      </c>
      <c r="B1494" s="10">
        <v>44004</v>
      </c>
      <c r="C1494" t="s">
        <v>4686</v>
      </c>
      <c r="D1494">
        <v>1</v>
      </c>
      <c r="E1494">
        <v>1</v>
      </c>
      <c r="F1494">
        <v>2</v>
      </c>
      <c r="G1494">
        <v>114821523</v>
      </c>
      <c r="H1494">
        <v>152357</v>
      </c>
    </row>
    <row r="1495" spans="1:8" ht="409.6">
      <c r="A1495" s="177" t="s">
        <v>6335</v>
      </c>
      <c r="B1495" s="10">
        <v>44004</v>
      </c>
      <c r="C1495" t="s">
        <v>4681</v>
      </c>
      <c r="D1495">
        <v>3</v>
      </c>
      <c r="E1495">
        <v>4</v>
      </c>
      <c r="F1495">
        <v>4</v>
      </c>
      <c r="G1495">
        <v>114935562</v>
      </c>
      <c r="H1495">
        <v>152358</v>
      </c>
    </row>
    <row r="1496" spans="1:8">
      <c r="A1496" t="s">
        <v>6336</v>
      </c>
      <c r="B1496" s="10">
        <v>44004</v>
      </c>
      <c r="C1496" t="s">
        <v>4679</v>
      </c>
      <c r="D1496">
        <v>4</v>
      </c>
      <c r="E1496">
        <v>4</v>
      </c>
      <c r="F1496">
        <v>5</v>
      </c>
      <c r="G1496">
        <v>115837510</v>
      </c>
      <c r="H1496">
        <v>152360</v>
      </c>
    </row>
    <row r="1497" spans="1:8">
      <c r="A1497" t="s">
        <v>6337</v>
      </c>
      <c r="B1497" s="10">
        <v>44004</v>
      </c>
      <c r="C1497" t="s">
        <v>4679</v>
      </c>
      <c r="D1497">
        <v>1</v>
      </c>
      <c r="E1497">
        <v>4</v>
      </c>
      <c r="F1497">
        <v>3</v>
      </c>
      <c r="G1497">
        <v>115837510</v>
      </c>
      <c r="H1497">
        <v>152361</v>
      </c>
    </row>
    <row r="1498" spans="1:8">
      <c r="A1498" t="s">
        <v>6338</v>
      </c>
      <c r="B1498" s="10">
        <v>44004</v>
      </c>
      <c r="C1498" t="s">
        <v>4679</v>
      </c>
      <c r="D1498">
        <v>2</v>
      </c>
      <c r="E1498">
        <v>2</v>
      </c>
      <c r="F1498">
        <v>2</v>
      </c>
      <c r="G1498">
        <v>116242546</v>
      </c>
      <c r="H1498">
        <v>152364</v>
      </c>
    </row>
    <row r="1499" spans="1:8">
      <c r="A1499" t="s">
        <v>6339</v>
      </c>
      <c r="B1499" s="10">
        <v>44004</v>
      </c>
      <c r="C1499" t="s">
        <v>4679</v>
      </c>
      <c r="D1499">
        <v>3</v>
      </c>
      <c r="E1499">
        <v>4</v>
      </c>
      <c r="F1499">
        <v>4</v>
      </c>
      <c r="G1499">
        <v>116734666</v>
      </c>
      <c r="H1499">
        <v>152365</v>
      </c>
    </row>
    <row r="1500" spans="1:8">
      <c r="A1500" t="s">
        <v>6340</v>
      </c>
      <c r="B1500" s="10">
        <v>44004</v>
      </c>
      <c r="C1500" t="s">
        <v>4679</v>
      </c>
      <c r="D1500">
        <v>2</v>
      </c>
      <c r="E1500">
        <v>2</v>
      </c>
      <c r="F1500">
        <v>4</v>
      </c>
      <c r="G1500">
        <v>116734666</v>
      </c>
      <c r="H1500">
        <v>152366</v>
      </c>
    </row>
    <row r="1501" spans="1:8">
      <c r="A1501" t="s">
        <v>6341</v>
      </c>
      <c r="B1501" s="10">
        <v>44004</v>
      </c>
      <c r="C1501" t="s">
        <v>4679</v>
      </c>
      <c r="D1501">
        <v>5</v>
      </c>
      <c r="E1501">
        <v>5</v>
      </c>
      <c r="F1501">
        <v>5</v>
      </c>
      <c r="G1501">
        <v>116907775</v>
      </c>
      <c r="H1501">
        <v>152369</v>
      </c>
    </row>
    <row r="1502" spans="1:8">
      <c r="A1502" t="s">
        <v>6342</v>
      </c>
      <c r="B1502" s="10">
        <v>44004</v>
      </c>
      <c r="C1502" t="s">
        <v>4680</v>
      </c>
      <c r="D1502">
        <v>1</v>
      </c>
      <c r="E1502">
        <v>1</v>
      </c>
      <c r="F1502">
        <v>1</v>
      </c>
      <c r="G1502">
        <v>117014795</v>
      </c>
      <c r="H1502">
        <v>152370</v>
      </c>
    </row>
    <row r="1503" spans="1:8" ht="72">
      <c r="A1503" s="177" t="s">
        <v>6343</v>
      </c>
      <c r="B1503" s="10">
        <v>44004</v>
      </c>
      <c r="C1503" t="s">
        <v>4680</v>
      </c>
      <c r="D1503">
        <v>5</v>
      </c>
      <c r="E1503">
        <v>4</v>
      </c>
      <c r="F1503">
        <v>5</v>
      </c>
      <c r="G1503">
        <v>117014795</v>
      </c>
      <c r="H1503">
        <v>152371</v>
      </c>
    </row>
    <row r="1504" spans="1:8">
      <c r="A1504" t="s">
        <v>6344</v>
      </c>
      <c r="B1504" s="10">
        <v>44004</v>
      </c>
      <c r="C1504" t="s">
        <v>4679</v>
      </c>
      <c r="D1504">
        <v>3</v>
      </c>
      <c r="E1504">
        <v>4</v>
      </c>
      <c r="F1504">
        <v>5</v>
      </c>
      <c r="G1504">
        <v>117102863</v>
      </c>
      <c r="H1504">
        <v>152372</v>
      </c>
    </row>
    <row r="1505" spans="1:8">
      <c r="A1505" t="s">
        <v>6345</v>
      </c>
      <c r="B1505" s="10">
        <v>44173</v>
      </c>
      <c r="C1505" t="s">
        <v>4679</v>
      </c>
      <c r="D1505">
        <v>5</v>
      </c>
      <c r="E1505">
        <v>3</v>
      </c>
      <c r="F1505">
        <v>5</v>
      </c>
      <c r="G1505">
        <v>127088466</v>
      </c>
      <c r="H1505">
        <v>200183</v>
      </c>
    </row>
    <row r="1506" spans="1:8">
      <c r="A1506" t="s">
        <v>6346</v>
      </c>
      <c r="B1506" s="10">
        <v>44173</v>
      </c>
      <c r="C1506" t="s">
        <v>4679</v>
      </c>
      <c r="D1506">
        <v>5</v>
      </c>
      <c r="E1506">
        <v>5</v>
      </c>
      <c r="F1506">
        <v>5</v>
      </c>
      <c r="G1506">
        <v>127220481</v>
      </c>
      <c r="H1506">
        <v>200185</v>
      </c>
    </row>
    <row r="1507" spans="1:8">
      <c r="A1507" t="s">
        <v>6347</v>
      </c>
      <c r="B1507" s="10">
        <v>44173</v>
      </c>
      <c r="C1507" t="s">
        <v>4679</v>
      </c>
      <c r="D1507">
        <v>5</v>
      </c>
      <c r="E1507">
        <v>5</v>
      </c>
      <c r="F1507">
        <v>5</v>
      </c>
      <c r="G1507">
        <v>127259299</v>
      </c>
      <c r="H1507">
        <v>200186</v>
      </c>
    </row>
    <row r="1508" spans="1:8">
      <c r="A1508" t="s">
        <v>6348</v>
      </c>
      <c r="B1508" s="10">
        <v>44173</v>
      </c>
      <c r="C1508" t="s">
        <v>4679</v>
      </c>
      <c r="D1508">
        <v>1</v>
      </c>
      <c r="E1508">
        <v>1</v>
      </c>
      <c r="F1508">
        <v>1</v>
      </c>
      <c r="G1508">
        <v>127259299</v>
      </c>
      <c r="H1508">
        <v>200188</v>
      </c>
    </row>
    <row r="1509" spans="1:8">
      <c r="A1509" t="s">
        <v>6349</v>
      </c>
      <c r="B1509" s="10">
        <v>44173</v>
      </c>
      <c r="C1509" t="s">
        <v>4680</v>
      </c>
      <c r="D1509">
        <v>1</v>
      </c>
      <c r="E1509">
        <v>2</v>
      </c>
      <c r="F1509">
        <v>4</v>
      </c>
      <c r="G1509">
        <v>127719516</v>
      </c>
      <c r="H1509">
        <v>200189</v>
      </c>
    </row>
    <row r="1510" spans="1:8">
      <c r="A1510" t="s">
        <v>6350</v>
      </c>
      <c r="B1510" s="10">
        <v>44173</v>
      </c>
      <c r="C1510" t="s">
        <v>4680</v>
      </c>
      <c r="D1510">
        <v>1</v>
      </c>
      <c r="E1510">
        <v>1</v>
      </c>
      <c r="F1510">
        <v>3</v>
      </c>
      <c r="G1510">
        <v>127719516</v>
      </c>
      <c r="H1510">
        <v>200191</v>
      </c>
    </row>
    <row r="1511" spans="1:8">
      <c r="A1511" t="s">
        <v>6351</v>
      </c>
      <c r="B1511" s="10">
        <v>44173</v>
      </c>
      <c r="C1511" t="s">
        <v>4679</v>
      </c>
      <c r="D1511">
        <v>4</v>
      </c>
      <c r="E1511">
        <v>4</v>
      </c>
      <c r="F1511">
        <v>5</v>
      </c>
      <c r="G1511">
        <v>127860559</v>
      </c>
      <c r="H1511">
        <v>200192</v>
      </c>
    </row>
    <row r="1512" spans="1:8">
      <c r="A1512" t="s">
        <v>6352</v>
      </c>
      <c r="B1512" s="10">
        <v>44173</v>
      </c>
      <c r="C1512" t="s">
        <v>4679</v>
      </c>
      <c r="D1512">
        <v>4</v>
      </c>
      <c r="E1512">
        <v>5</v>
      </c>
      <c r="F1512">
        <v>3</v>
      </c>
      <c r="G1512">
        <v>129113692</v>
      </c>
      <c r="H1512">
        <v>200194</v>
      </c>
    </row>
    <row r="1513" spans="1:8" ht="409.6">
      <c r="A1513" s="177" t="s">
        <v>6353</v>
      </c>
      <c r="B1513" s="10">
        <v>44173</v>
      </c>
      <c r="C1513" t="s">
        <v>4680</v>
      </c>
      <c r="D1513">
        <v>1</v>
      </c>
      <c r="E1513">
        <v>4</v>
      </c>
      <c r="F1513">
        <v>4</v>
      </c>
      <c r="G1513">
        <v>129293916</v>
      </c>
      <c r="H1513">
        <v>200196</v>
      </c>
    </row>
    <row r="1514" spans="1:8">
      <c r="A1514" t="s">
        <v>6354</v>
      </c>
      <c r="B1514" s="10">
        <v>44173</v>
      </c>
      <c r="C1514" t="s">
        <v>6355</v>
      </c>
      <c r="D1514">
        <v>1</v>
      </c>
      <c r="E1514">
        <v>1</v>
      </c>
      <c r="F1514">
        <v>4</v>
      </c>
      <c r="G1514">
        <v>129310520</v>
      </c>
      <c r="H1514">
        <v>200197</v>
      </c>
    </row>
    <row r="1515" spans="1:8" ht="72">
      <c r="A1515" s="177" t="s">
        <v>6356</v>
      </c>
      <c r="B1515" s="10">
        <v>44173</v>
      </c>
      <c r="C1515" t="s">
        <v>6357</v>
      </c>
      <c r="D1515">
        <v>1</v>
      </c>
      <c r="E1515">
        <v>2</v>
      </c>
      <c r="F1515">
        <v>1</v>
      </c>
      <c r="G1515">
        <v>129315370</v>
      </c>
      <c r="H1515">
        <v>200198</v>
      </c>
    </row>
    <row r="1516" spans="1:8">
      <c r="A1516" t="s">
        <v>6358</v>
      </c>
      <c r="B1516" s="10">
        <v>44173</v>
      </c>
      <c r="C1516" t="s">
        <v>6357</v>
      </c>
      <c r="D1516">
        <v>1</v>
      </c>
      <c r="E1516">
        <v>2</v>
      </c>
      <c r="F1516">
        <v>1</v>
      </c>
      <c r="G1516">
        <v>129315370</v>
      </c>
      <c r="H1516">
        <v>200201</v>
      </c>
    </row>
    <row r="1517" spans="1:8">
      <c r="A1517" t="s">
        <v>6359</v>
      </c>
      <c r="B1517" s="10">
        <v>44173</v>
      </c>
      <c r="C1517" t="s">
        <v>4681</v>
      </c>
      <c r="D1517">
        <v>1</v>
      </c>
      <c r="E1517">
        <v>1</v>
      </c>
      <c r="F1517">
        <v>4</v>
      </c>
      <c r="G1517">
        <v>129350013</v>
      </c>
      <c r="H1517">
        <v>200202</v>
      </c>
    </row>
    <row r="1518" spans="1:8">
      <c r="A1518" t="s">
        <v>6360</v>
      </c>
      <c r="B1518" s="10">
        <v>44173</v>
      </c>
      <c r="C1518" t="s">
        <v>6357</v>
      </c>
      <c r="D1518">
        <v>2</v>
      </c>
      <c r="E1518">
        <v>4</v>
      </c>
      <c r="F1518">
        <v>2</v>
      </c>
      <c r="G1518">
        <v>129884037</v>
      </c>
      <c r="H1518">
        <v>200203</v>
      </c>
    </row>
    <row r="1519" spans="1:8">
      <c r="A1519" t="s">
        <v>6361</v>
      </c>
      <c r="B1519" s="10">
        <v>44173</v>
      </c>
      <c r="C1519" t="s">
        <v>6357</v>
      </c>
      <c r="D1519">
        <v>2</v>
      </c>
      <c r="E1519">
        <v>3</v>
      </c>
      <c r="F1519">
        <v>3</v>
      </c>
      <c r="G1519">
        <v>129884037</v>
      </c>
      <c r="H1519">
        <v>200204</v>
      </c>
    </row>
    <row r="1520" spans="1:8">
      <c r="A1520" t="s">
        <v>6362</v>
      </c>
      <c r="B1520" s="10">
        <v>44173</v>
      </c>
      <c r="C1520" t="s">
        <v>4679</v>
      </c>
      <c r="D1520">
        <v>5</v>
      </c>
      <c r="E1520">
        <v>5</v>
      </c>
      <c r="F1520">
        <v>5</v>
      </c>
      <c r="G1520">
        <v>130231830</v>
      </c>
      <c r="H1520">
        <v>200205</v>
      </c>
    </row>
    <row r="1521" spans="1:8">
      <c r="A1521" t="s">
        <v>6363</v>
      </c>
      <c r="B1521" s="10">
        <v>44173</v>
      </c>
      <c r="C1521" t="s">
        <v>4680</v>
      </c>
      <c r="D1521">
        <v>3</v>
      </c>
      <c r="E1521">
        <v>1</v>
      </c>
      <c r="F1521">
        <v>4</v>
      </c>
      <c r="G1521">
        <v>130248008</v>
      </c>
      <c r="H1521">
        <v>200206</v>
      </c>
    </row>
    <row r="1522" spans="1:8" ht="244.8">
      <c r="A1522" s="177" t="s">
        <v>6364</v>
      </c>
      <c r="B1522" s="10">
        <v>44173</v>
      </c>
      <c r="C1522" t="s">
        <v>4680</v>
      </c>
      <c r="D1522">
        <v>2</v>
      </c>
      <c r="E1522">
        <v>5</v>
      </c>
      <c r="F1522">
        <v>3</v>
      </c>
      <c r="G1522">
        <v>130248008</v>
      </c>
      <c r="H1522">
        <v>200207</v>
      </c>
    </row>
    <row r="1523" spans="1:8">
      <c r="A1523" t="s">
        <v>6365</v>
      </c>
      <c r="B1523" s="10">
        <v>44173</v>
      </c>
      <c r="C1523" t="s">
        <v>4680</v>
      </c>
      <c r="D1523">
        <v>5</v>
      </c>
      <c r="E1523">
        <v>4</v>
      </c>
      <c r="F1523">
        <v>5</v>
      </c>
      <c r="G1523">
        <v>130275241</v>
      </c>
      <c r="H1523">
        <v>200208</v>
      </c>
    </row>
    <row r="1524" spans="1:8" ht="302.39999999999998">
      <c r="A1524" s="177" t="s">
        <v>6366</v>
      </c>
      <c r="B1524" s="10">
        <v>44173</v>
      </c>
      <c r="C1524" t="s">
        <v>4680</v>
      </c>
      <c r="D1524">
        <v>1</v>
      </c>
      <c r="E1524">
        <v>1</v>
      </c>
      <c r="F1524">
        <v>3</v>
      </c>
      <c r="G1524">
        <v>130530769</v>
      </c>
      <c r="H1524">
        <v>200211</v>
      </c>
    </row>
    <row r="1525" spans="1:8" ht="158.4">
      <c r="A1525" s="177" t="s">
        <v>6367</v>
      </c>
      <c r="B1525" s="10">
        <v>44173</v>
      </c>
      <c r="C1525" t="s">
        <v>4679</v>
      </c>
      <c r="D1525">
        <v>5</v>
      </c>
      <c r="E1525">
        <v>4</v>
      </c>
      <c r="F1525">
        <v>5</v>
      </c>
      <c r="G1525">
        <v>130599426</v>
      </c>
      <c r="H1525">
        <v>200212</v>
      </c>
    </row>
    <row r="1526" spans="1:8">
      <c r="A1526" t="s">
        <v>6368</v>
      </c>
      <c r="B1526" s="10">
        <v>44173</v>
      </c>
      <c r="C1526" t="s">
        <v>6357</v>
      </c>
      <c r="D1526">
        <v>2</v>
      </c>
      <c r="E1526">
        <v>4</v>
      </c>
      <c r="F1526">
        <v>5</v>
      </c>
      <c r="G1526">
        <v>130604275</v>
      </c>
      <c r="H1526">
        <v>200213</v>
      </c>
    </row>
    <row r="1527" spans="1:8">
      <c r="A1527" t="s">
        <v>6369</v>
      </c>
      <c r="B1527" s="10">
        <v>44173</v>
      </c>
      <c r="C1527" t="s">
        <v>4679</v>
      </c>
      <c r="D1527">
        <v>1</v>
      </c>
      <c r="E1527">
        <v>1</v>
      </c>
      <c r="F1527">
        <v>1</v>
      </c>
      <c r="G1527">
        <v>130692379</v>
      </c>
      <c r="H1527">
        <v>200214</v>
      </c>
    </row>
    <row r="1528" spans="1:8">
      <c r="A1528" t="s">
        <v>6370</v>
      </c>
      <c r="B1528" s="10">
        <v>44173</v>
      </c>
      <c r="C1528" t="s">
        <v>4679</v>
      </c>
      <c r="D1528">
        <v>5</v>
      </c>
      <c r="E1528">
        <v>5</v>
      </c>
      <c r="F1528">
        <v>5</v>
      </c>
      <c r="G1528">
        <v>130692379</v>
      </c>
      <c r="H1528">
        <v>200215</v>
      </c>
    </row>
    <row r="1529" spans="1:8">
      <c r="A1529" t="s">
        <v>6371</v>
      </c>
      <c r="B1529" s="10">
        <v>44173</v>
      </c>
      <c r="C1529" t="s">
        <v>4679</v>
      </c>
      <c r="D1529">
        <v>5</v>
      </c>
      <c r="E1529">
        <v>5</v>
      </c>
      <c r="F1529">
        <v>5</v>
      </c>
      <c r="G1529">
        <v>130692379</v>
      </c>
      <c r="H1529">
        <v>200216</v>
      </c>
    </row>
    <row r="1530" spans="1:8">
      <c r="A1530" t="s">
        <v>6372</v>
      </c>
      <c r="B1530" s="10">
        <v>44173</v>
      </c>
      <c r="C1530" t="s">
        <v>4679</v>
      </c>
      <c r="D1530">
        <v>5</v>
      </c>
      <c r="E1530">
        <v>5</v>
      </c>
      <c r="F1530">
        <v>5</v>
      </c>
      <c r="G1530">
        <v>130692379</v>
      </c>
      <c r="H1530">
        <v>200217</v>
      </c>
    </row>
    <row r="1531" spans="1:8">
      <c r="A1531" t="s">
        <v>6373</v>
      </c>
      <c r="B1531" s="10">
        <v>44173</v>
      </c>
      <c r="C1531" t="s">
        <v>5812</v>
      </c>
      <c r="D1531">
        <v>3</v>
      </c>
      <c r="E1531">
        <v>5</v>
      </c>
      <c r="F1531">
        <v>5</v>
      </c>
      <c r="G1531">
        <v>130695273</v>
      </c>
      <c r="H1531">
        <v>200218</v>
      </c>
    </row>
    <row r="1532" spans="1:8">
      <c r="A1532" t="s">
        <v>6374</v>
      </c>
      <c r="B1532" s="10">
        <v>44173</v>
      </c>
      <c r="C1532" t="s">
        <v>4686</v>
      </c>
      <c r="D1532">
        <v>5</v>
      </c>
      <c r="E1532">
        <v>5</v>
      </c>
      <c r="F1532">
        <v>5</v>
      </c>
      <c r="G1532">
        <v>130772841</v>
      </c>
      <c r="H1532">
        <v>200219</v>
      </c>
    </row>
    <row r="1533" spans="1:8">
      <c r="A1533" t="s">
        <v>6375</v>
      </c>
      <c r="B1533" s="10">
        <v>44173</v>
      </c>
      <c r="C1533" t="s">
        <v>4680</v>
      </c>
      <c r="D1533">
        <v>4</v>
      </c>
      <c r="E1533">
        <v>3</v>
      </c>
      <c r="F1533">
        <v>5</v>
      </c>
      <c r="G1533">
        <v>131076739</v>
      </c>
      <c r="H1533">
        <v>200220</v>
      </c>
    </row>
    <row r="1534" spans="1:8">
      <c r="A1534" t="s">
        <v>6376</v>
      </c>
      <c r="B1534" s="10">
        <v>44173</v>
      </c>
      <c r="C1534" t="s">
        <v>4686</v>
      </c>
      <c r="D1534">
        <v>4</v>
      </c>
      <c r="E1534">
        <v>4</v>
      </c>
      <c r="F1534">
        <v>4</v>
      </c>
      <c r="G1534">
        <v>131104200</v>
      </c>
      <c r="H1534">
        <v>200221</v>
      </c>
    </row>
    <row r="1535" spans="1:8">
      <c r="A1535" t="s">
        <v>6377</v>
      </c>
      <c r="B1535" s="10">
        <v>44173</v>
      </c>
      <c r="C1535" t="s">
        <v>4686</v>
      </c>
      <c r="D1535">
        <v>5</v>
      </c>
      <c r="E1535">
        <v>5</v>
      </c>
      <c r="F1535">
        <v>4</v>
      </c>
      <c r="G1535">
        <v>131104200</v>
      </c>
      <c r="H1535">
        <v>200222</v>
      </c>
    </row>
    <row r="1536" spans="1:8">
      <c r="A1536" t="s">
        <v>6378</v>
      </c>
      <c r="B1536" s="10">
        <v>44173</v>
      </c>
      <c r="C1536" t="s">
        <v>4679</v>
      </c>
      <c r="D1536">
        <v>5</v>
      </c>
      <c r="E1536">
        <v>5</v>
      </c>
      <c r="F1536">
        <v>5</v>
      </c>
      <c r="G1536">
        <v>131104622</v>
      </c>
      <c r="H1536">
        <v>200225</v>
      </c>
    </row>
    <row r="1537" spans="1:8">
      <c r="A1537" t="s">
        <v>6379</v>
      </c>
      <c r="B1537" s="10">
        <v>44173</v>
      </c>
      <c r="C1537" t="s">
        <v>4679</v>
      </c>
      <c r="D1537">
        <v>5</v>
      </c>
      <c r="E1537">
        <v>5</v>
      </c>
      <c r="F1537">
        <v>5</v>
      </c>
      <c r="G1537">
        <v>131104622</v>
      </c>
      <c r="H1537">
        <v>200226</v>
      </c>
    </row>
    <row r="1538" spans="1:8">
      <c r="A1538" t="s">
        <v>6380</v>
      </c>
      <c r="B1538" s="10">
        <v>44173</v>
      </c>
      <c r="C1538" t="s">
        <v>4679</v>
      </c>
      <c r="D1538">
        <v>2</v>
      </c>
      <c r="E1538">
        <v>4</v>
      </c>
      <c r="F1538">
        <v>5</v>
      </c>
      <c r="G1538">
        <v>131104622</v>
      </c>
      <c r="H1538">
        <v>200227</v>
      </c>
    </row>
    <row r="1539" spans="1:8">
      <c r="A1539" t="s">
        <v>6381</v>
      </c>
      <c r="B1539" s="10">
        <v>44173</v>
      </c>
      <c r="C1539" t="s">
        <v>4679</v>
      </c>
      <c r="D1539">
        <v>5</v>
      </c>
      <c r="E1539">
        <v>5</v>
      </c>
      <c r="F1539">
        <v>5</v>
      </c>
      <c r="G1539">
        <v>131105082</v>
      </c>
      <c r="H1539">
        <v>200229</v>
      </c>
    </row>
    <row r="1540" spans="1:8">
      <c r="A1540" t="s">
        <v>6382</v>
      </c>
      <c r="B1540" s="10">
        <v>44173</v>
      </c>
      <c r="C1540" t="s">
        <v>4686</v>
      </c>
      <c r="D1540">
        <v>5</v>
      </c>
      <c r="E1540">
        <v>5</v>
      </c>
      <c r="F1540">
        <v>5</v>
      </c>
      <c r="G1540">
        <v>131105116</v>
      </c>
      <c r="H1540">
        <v>200230</v>
      </c>
    </row>
    <row r="1541" spans="1:8">
      <c r="A1541" t="s">
        <v>6383</v>
      </c>
      <c r="B1541" s="10">
        <v>44173</v>
      </c>
      <c r="C1541" t="s">
        <v>4679</v>
      </c>
      <c r="D1541">
        <v>5</v>
      </c>
      <c r="E1541">
        <v>5</v>
      </c>
      <c r="F1541">
        <v>5</v>
      </c>
      <c r="G1541">
        <v>131106049</v>
      </c>
      <c r="H1541">
        <v>200231</v>
      </c>
    </row>
    <row r="1542" spans="1:8">
      <c r="A1542" t="s">
        <v>6384</v>
      </c>
      <c r="B1542" s="10">
        <v>44173</v>
      </c>
      <c r="C1542" t="s">
        <v>4686</v>
      </c>
      <c r="D1542">
        <v>1</v>
      </c>
      <c r="E1542">
        <v>1</v>
      </c>
      <c r="F1542">
        <v>1</v>
      </c>
      <c r="G1542">
        <v>131131393</v>
      </c>
      <c r="H1542">
        <v>200232</v>
      </c>
    </row>
    <row r="1543" spans="1:8">
      <c r="A1543" t="s">
        <v>6385</v>
      </c>
      <c r="B1543" s="10">
        <v>44173</v>
      </c>
      <c r="C1543" t="s">
        <v>4679</v>
      </c>
      <c r="D1543">
        <v>5</v>
      </c>
      <c r="E1543">
        <v>5</v>
      </c>
      <c r="F1543">
        <v>5</v>
      </c>
      <c r="G1543">
        <v>131229759</v>
      </c>
      <c r="H1543">
        <v>200236</v>
      </c>
    </row>
    <row r="1544" spans="1:8">
      <c r="A1544" t="s">
        <v>6386</v>
      </c>
      <c r="B1544" s="10">
        <v>44173</v>
      </c>
      <c r="C1544" t="s">
        <v>4680</v>
      </c>
      <c r="D1544">
        <v>1</v>
      </c>
      <c r="E1544">
        <v>3</v>
      </c>
      <c r="F1544">
        <v>1</v>
      </c>
      <c r="G1544">
        <v>131791238</v>
      </c>
      <c r="H1544">
        <v>200238</v>
      </c>
    </row>
    <row r="1545" spans="1:8">
      <c r="A1545" t="s">
        <v>6387</v>
      </c>
      <c r="B1545" s="10">
        <v>44173</v>
      </c>
      <c r="C1545" t="s">
        <v>4680</v>
      </c>
      <c r="D1545">
        <v>2</v>
      </c>
      <c r="E1545">
        <v>2</v>
      </c>
      <c r="F1545">
        <v>1</v>
      </c>
      <c r="G1545">
        <v>132027517</v>
      </c>
      <c r="H1545">
        <v>200240</v>
      </c>
    </row>
    <row r="1546" spans="1:8">
      <c r="A1546" t="s">
        <v>6388</v>
      </c>
      <c r="B1546" s="10">
        <v>44173</v>
      </c>
      <c r="C1546" t="s">
        <v>4680</v>
      </c>
      <c r="D1546">
        <v>1</v>
      </c>
      <c r="E1546">
        <v>1</v>
      </c>
      <c r="F1546">
        <v>5</v>
      </c>
      <c r="G1546">
        <v>132027517</v>
      </c>
      <c r="H1546">
        <v>200241</v>
      </c>
    </row>
    <row r="1547" spans="1:8">
      <c r="A1547" t="s">
        <v>6389</v>
      </c>
      <c r="B1547" s="10">
        <v>44173</v>
      </c>
      <c r="C1547" t="s">
        <v>4680</v>
      </c>
      <c r="D1547">
        <v>4</v>
      </c>
      <c r="E1547">
        <v>4</v>
      </c>
      <c r="F1547">
        <v>4</v>
      </c>
      <c r="G1547">
        <v>132027517</v>
      </c>
      <c r="H1547">
        <v>200242</v>
      </c>
    </row>
    <row r="1548" spans="1:8">
      <c r="A1548" t="s">
        <v>6390</v>
      </c>
      <c r="B1548" s="10">
        <v>44173</v>
      </c>
      <c r="C1548" t="s">
        <v>4679</v>
      </c>
      <c r="D1548">
        <v>4</v>
      </c>
      <c r="E1548">
        <v>5</v>
      </c>
      <c r="F1548">
        <v>4</v>
      </c>
      <c r="G1548">
        <v>132027533</v>
      </c>
      <c r="H1548">
        <v>200243</v>
      </c>
    </row>
    <row r="1549" spans="1:8">
      <c r="A1549" t="s">
        <v>6391</v>
      </c>
      <c r="B1549" s="10">
        <v>44173</v>
      </c>
      <c r="C1549" t="s">
        <v>4679</v>
      </c>
      <c r="D1549">
        <v>4</v>
      </c>
      <c r="E1549">
        <v>3</v>
      </c>
      <c r="F1549">
        <v>3</v>
      </c>
      <c r="G1549">
        <v>132183237</v>
      </c>
      <c r="H1549">
        <v>200244</v>
      </c>
    </row>
    <row r="1550" spans="1:8">
      <c r="A1550" t="s">
        <v>6392</v>
      </c>
      <c r="B1550" s="10">
        <v>44173</v>
      </c>
      <c r="C1550" t="s">
        <v>4679</v>
      </c>
      <c r="D1550">
        <v>5</v>
      </c>
      <c r="E1550">
        <v>5</v>
      </c>
      <c r="F1550">
        <v>5</v>
      </c>
      <c r="G1550">
        <v>132183237</v>
      </c>
      <c r="H1550">
        <v>200245</v>
      </c>
    </row>
    <row r="1551" spans="1:8">
      <c r="A1551" t="s">
        <v>6393</v>
      </c>
      <c r="B1551" s="10">
        <v>44173</v>
      </c>
      <c r="C1551" t="s">
        <v>4679</v>
      </c>
      <c r="D1551">
        <v>5</v>
      </c>
      <c r="E1551">
        <v>5</v>
      </c>
      <c r="F1551">
        <v>5</v>
      </c>
      <c r="G1551">
        <v>132395567</v>
      </c>
      <c r="H1551">
        <v>200246</v>
      </c>
    </row>
    <row r="1552" spans="1:8">
      <c r="A1552" t="s">
        <v>6394</v>
      </c>
      <c r="B1552" s="10">
        <v>44173</v>
      </c>
      <c r="C1552" t="s">
        <v>4679</v>
      </c>
      <c r="D1552">
        <v>5</v>
      </c>
      <c r="E1552">
        <v>3</v>
      </c>
      <c r="F1552">
        <v>5</v>
      </c>
      <c r="G1552">
        <v>132395567</v>
      </c>
      <c r="H1552">
        <v>200247</v>
      </c>
    </row>
    <row r="1553" spans="1:8">
      <c r="A1553" t="s">
        <v>6395</v>
      </c>
      <c r="B1553" s="10">
        <v>44173</v>
      </c>
      <c r="C1553" t="s">
        <v>4680</v>
      </c>
      <c r="D1553">
        <v>5</v>
      </c>
      <c r="E1553">
        <v>5</v>
      </c>
      <c r="F1553">
        <v>5</v>
      </c>
      <c r="G1553">
        <v>132567173</v>
      </c>
      <c r="H1553">
        <v>200248</v>
      </c>
    </row>
    <row r="1554" spans="1:8">
      <c r="A1554" t="s">
        <v>6396</v>
      </c>
      <c r="B1554" s="10">
        <v>44173</v>
      </c>
      <c r="C1554" t="s">
        <v>4680</v>
      </c>
      <c r="D1554">
        <v>5</v>
      </c>
      <c r="E1554">
        <v>5</v>
      </c>
      <c r="F1554">
        <v>5</v>
      </c>
      <c r="G1554">
        <v>132570334</v>
      </c>
      <c r="H1554">
        <v>200249</v>
      </c>
    </row>
    <row r="1555" spans="1:8">
      <c r="A1555" t="s">
        <v>6397</v>
      </c>
      <c r="B1555" s="10">
        <v>44173</v>
      </c>
      <c r="C1555" t="s">
        <v>4680</v>
      </c>
      <c r="D1555">
        <v>5</v>
      </c>
      <c r="E1555">
        <v>4</v>
      </c>
      <c r="F1555">
        <v>5</v>
      </c>
      <c r="G1555">
        <v>132570334</v>
      </c>
      <c r="H1555">
        <v>200250</v>
      </c>
    </row>
    <row r="1556" spans="1:8">
      <c r="A1556" t="s">
        <v>6398</v>
      </c>
      <c r="B1556" s="10">
        <v>44173</v>
      </c>
      <c r="C1556" t="s">
        <v>4680</v>
      </c>
      <c r="D1556">
        <v>1</v>
      </c>
      <c r="E1556">
        <v>1</v>
      </c>
      <c r="F1556">
        <v>1</v>
      </c>
      <c r="G1556">
        <v>132570334</v>
      </c>
      <c r="H1556">
        <v>200251</v>
      </c>
    </row>
    <row r="1557" spans="1:8">
      <c r="A1557" t="s">
        <v>6399</v>
      </c>
      <c r="B1557" s="10">
        <v>44173</v>
      </c>
      <c r="C1557" t="s">
        <v>4680</v>
      </c>
      <c r="D1557">
        <v>1</v>
      </c>
      <c r="E1557">
        <v>3</v>
      </c>
      <c r="F1557">
        <v>3</v>
      </c>
      <c r="G1557">
        <v>132570334</v>
      </c>
      <c r="H1557">
        <v>200252</v>
      </c>
    </row>
    <row r="1558" spans="1:8">
      <c r="A1558" t="s">
        <v>6400</v>
      </c>
      <c r="B1558" s="10">
        <v>44173</v>
      </c>
      <c r="C1558" t="s">
        <v>5812</v>
      </c>
      <c r="D1558">
        <v>5</v>
      </c>
      <c r="E1558">
        <v>4</v>
      </c>
      <c r="F1558">
        <v>2</v>
      </c>
      <c r="G1558">
        <v>132758707</v>
      </c>
      <c r="H1558">
        <v>200255</v>
      </c>
    </row>
    <row r="1559" spans="1:8">
      <c r="A1559" t="s">
        <v>6401</v>
      </c>
      <c r="B1559" s="10">
        <v>44173</v>
      </c>
      <c r="C1559" t="s">
        <v>4679</v>
      </c>
      <c r="D1559">
        <v>2</v>
      </c>
      <c r="E1559">
        <v>2</v>
      </c>
      <c r="F1559">
        <v>1</v>
      </c>
      <c r="G1559">
        <v>132868480</v>
      </c>
      <c r="H1559">
        <v>200257</v>
      </c>
    </row>
    <row r="1560" spans="1:8">
      <c r="A1560" t="s">
        <v>6402</v>
      </c>
      <c r="B1560" s="10">
        <v>44173</v>
      </c>
      <c r="C1560" t="s">
        <v>4679</v>
      </c>
      <c r="D1560">
        <v>2</v>
      </c>
      <c r="E1560">
        <v>5</v>
      </c>
      <c r="F1560">
        <v>5</v>
      </c>
      <c r="G1560">
        <v>132868480</v>
      </c>
      <c r="H1560">
        <v>200259</v>
      </c>
    </row>
    <row r="1561" spans="1:8" ht="409.6">
      <c r="A1561" s="177" t="s">
        <v>6403</v>
      </c>
      <c r="B1561" s="10">
        <v>44173</v>
      </c>
      <c r="C1561" t="s">
        <v>4681</v>
      </c>
      <c r="D1561">
        <v>1</v>
      </c>
      <c r="E1561">
        <v>3</v>
      </c>
      <c r="F1561">
        <v>1</v>
      </c>
      <c r="G1561">
        <v>132868498</v>
      </c>
      <c r="H1561">
        <v>200260</v>
      </c>
    </row>
    <row r="1562" spans="1:8">
      <c r="A1562" t="s">
        <v>6404</v>
      </c>
      <c r="B1562" s="10">
        <v>44173</v>
      </c>
      <c r="C1562" t="s">
        <v>4681</v>
      </c>
      <c r="D1562">
        <v>3</v>
      </c>
      <c r="E1562">
        <v>3</v>
      </c>
      <c r="F1562">
        <v>2</v>
      </c>
      <c r="G1562">
        <v>132868498</v>
      </c>
      <c r="H1562">
        <v>200261</v>
      </c>
    </row>
    <row r="1563" spans="1:8">
      <c r="A1563" t="s">
        <v>6405</v>
      </c>
      <c r="B1563" s="10">
        <v>44173</v>
      </c>
      <c r="C1563" t="s">
        <v>4680</v>
      </c>
      <c r="D1563">
        <v>1</v>
      </c>
      <c r="E1563">
        <v>1</v>
      </c>
      <c r="F1563">
        <v>1</v>
      </c>
      <c r="G1563">
        <v>133076802</v>
      </c>
      <c r="H1563">
        <v>200262</v>
      </c>
    </row>
    <row r="1564" spans="1:8">
      <c r="A1564" t="s">
        <v>6406</v>
      </c>
      <c r="B1564" s="10">
        <v>44173</v>
      </c>
      <c r="C1564" t="s">
        <v>4679</v>
      </c>
      <c r="D1564">
        <v>1</v>
      </c>
      <c r="E1564">
        <v>4</v>
      </c>
      <c r="F1564">
        <v>2</v>
      </c>
      <c r="G1564">
        <v>133171769</v>
      </c>
      <c r="H1564">
        <v>200263</v>
      </c>
    </row>
    <row r="1565" spans="1:8">
      <c r="A1565" t="s">
        <v>6407</v>
      </c>
      <c r="B1565" s="10">
        <v>44173</v>
      </c>
      <c r="C1565" t="s">
        <v>4679</v>
      </c>
      <c r="D1565">
        <v>5</v>
      </c>
      <c r="E1565">
        <v>5</v>
      </c>
      <c r="F1565">
        <v>5</v>
      </c>
      <c r="G1565">
        <v>133183483</v>
      </c>
      <c r="H1565">
        <v>200265</v>
      </c>
    </row>
    <row r="1566" spans="1:8">
      <c r="A1566" t="s">
        <v>6408</v>
      </c>
      <c r="B1566" s="10">
        <v>44173</v>
      </c>
      <c r="C1566" t="s">
        <v>4679</v>
      </c>
      <c r="D1566">
        <v>5</v>
      </c>
      <c r="E1566">
        <v>4</v>
      </c>
      <c r="F1566">
        <v>5</v>
      </c>
      <c r="G1566">
        <v>133183491</v>
      </c>
      <c r="H1566">
        <v>200266</v>
      </c>
    </row>
    <row r="1567" spans="1:8">
      <c r="A1567" t="s">
        <v>6409</v>
      </c>
      <c r="B1567" s="10">
        <v>44173</v>
      </c>
      <c r="C1567" t="s">
        <v>4679</v>
      </c>
      <c r="D1567">
        <v>3</v>
      </c>
      <c r="E1567">
        <v>4</v>
      </c>
      <c r="F1567">
        <v>3</v>
      </c>
      <c r="G1567">
        <v>133183491</v>
      </c>
      <c r="H1567">
        <v>200267</v>
      </c>
    </row>
    <row r="1568" spans="1:8">
      <c r="A1568" t="s">
        <v>6410</v>
      </c>
      <c r="B1568" s="10">
        <v>44173</v>
      </c>
      <c r="C1568" t="s">
        <v>4679</v>
      </c>
      <c r="D1568">
        <v>5</v>
      </c>
      <c r="E1568">
        <v>5</v>
      </c>
      <c r="F1568">
        <v>5</v>
      </c>
      <c r="G1568">
        <v>133183491</v>
      </c>
      <c r="H1568">
        <v>200268</v>
      </c>
    </row>
    <row r="1569" spans="1:8" ht="259.2">
      <c r="A1569" s="177" t="s">
        <v>6411</v>
      </c>
      <c r="B1569" s="10">
        <v>44173</v>
      </c>
      <c r="C1569" t="s">
        <v>4679</v>
      </c>
      <c r="D1569">
        <v>4</v>
      </c>
      <c r="E1569">
        <v>4</v>
      </c>
      <c r="F1569">
        <v>4</v>
      </c>
      <c r="G1569">
        <v>133191122</v>
      </c>
      <c r="H1569">
        <v>200269</v>
      </c>
    </row>
    <row r="1570" spans="1:8">
      <c r="A1570" t="s">
        <v>6412</v>
      </c>
      <c r="B1570" s="10">
        <v>44173</v>
      </c>
      <c r="C1570" t="s">
        <v>4679</v>
      </c>
      <c r="D1570">
        <v>1</v>
      </c>
      <c r="E1570">
        <v>1</v>
      </c>
      <c r="F1570">
        <v>1</v>
      </c>
      <c r="G1570">
        <v>133254631</v>
      </c>
      <c r="H1570">
        <v>200270</v>
      </c>
    </row>
    <row r="1571" spans="1:8">
      <c r="A1571" t="s">
        <v>6413</v>
      </c>
      <c r="B1571" s="10">
        <v>44173</v>
      </c>
      <c r="C1571" t="s">
        <v>4679</v>
      </c>
      <c r="D1571">
        <v>1</v>
      </c>
      <c r="E1571">
        <v>1</v>
      </c>
      <c r="F1571">
        <v>1</v>
      </c>
      <c r="G1571">
        <v>133254631</v>
      </c>
      <c r="H1571">
        <v>200271</v>
      </c>
    </row>
    <row r="1572" spans="1:8">
      <c r="A1572" t="s">
        <v>6414</v>
      </c>
      <c r="B1572" s="10">
        <v>44173</v>
      </c>
      <c r="C1572" t="s">
        <v>4679</v>
      </c>
      <c r="D1572">
        <v>2</v>
      </c>
      <c r="E1572">
        <v>5</v>
      </c>
      <c r="F1572">
        <v>2</v>
      </c>
      <c r="G1572">
        <v>133277541</v>
      </c>
      <c r="H1572">
        <v>200272</v>
      </c>
    </row>
    <row r="1573" spans="1:8">
      <c r="A1573" t="s">
        <v>6415</v>
      </c>
      <c r="B1573" s="10">
        <v>44173</v>
      </c>
      <c r="C1573" t="s">
        <v>5812</v>
      </c>
      <c r="D1573">
        <v>4</v>
      </c>
      <c r="E1573">
        <v>4</v>
      </c>
      <c r="F1573">
        <v>4</v>
      </c>
      <c r="G1573">
        <v>133297747</v>
      </c>
      <c r="H1573">
        <v>200274</v>
      </c>
    </row>
    <row r="1574" spans="1:8">
      <c r="A1574" t="s">
        <v>6416</v>
      </c>
      <c r="B1574" s="10">
        <v>44173</v>
      </c>
      <c r="C1574" t="s">
        <v>5812</v>
      </c>
      <c r="D1574">
        <v>1</v>
      </c>
      <c r="E1574">
        <v>4</v>
      </c>
      <c r="F1574">
        <v>1</v>
      </c>
      <c r="G1574">
        <v>133297747</v>
      </c>
      <c r="H1574">
        <v>200275</v>
      </c>
    </row>
    <row r="1575" spans="1:8">
      <c r="A1575" t="s">
        <v>6417</v>
      </c>
      <c r="B1575" s="10">
        <v>44173</v>
      </c>
      <c r="C1575" t="s">
        <v>4680</v>
      </c>
      <c r="D1575">
        <v>2</v>
      </c>
      <c r="E1575">
        <v>4</v>
      </c>
      <c r="F1575">
        <v>2</v>
      </c>
      <c r="G1575">
        <v>133300764</v>
      </c>
      <c r="H1575">
        <v>200276</v>
      </c>
    </row>
    <row r="1576" spans="1:8" ht="86.4">
      <c r="A1576" s="177" t="s">
        <v>6418</v>
      </c>
      <c r="B1576" s="10">
        <v>44173</v>
      </c>
      <c r="C1576" t="s">
        <v>4680</v>
      </c>
      <c r="D1576">
        <v>3</v>
      </c>
      <c r="E1576">
        <v>3</v>
      </c>
      <c r="F1576">
        <v>4</v>
      </c>
      <c r="G1576">
        <v>133442566</v>
      </c>
      <c r="H1576">
        <v>200277</v>
      </c>
    </row>
    <row r="1577" spans="1:8">
      <c r="A1577" t="s">
        <v>6419</v>
      </c>
      <c r="B1577" s="10">
        <v>44173</v>
      </c>
      <c r="C1577" t="s">
        <v>4680</v>
      </c>
      <c r="D1577">
        <v>1</v>
      </c>
      <c r="E1577">
        <v>1</v>
      </c>
      <c r="F1577">
        <v>1</v>
      </c>
      <c r="G1577">
        <v>133442566</v>
      </c>
      <c r="H1577">
        <v>200278</v>
      </c>
    </row>
    <row r="1578" spans="1:8" ht="57.6">
      <c r="A1578" s="177" t="s">
        <v>6420</v>
      </c>
      <c r="B1578" s="10">
        <v>44173</v>
      </c>
      <c r="C1578" t="s">
        <v>4680</v>
      </c>
      <c r="D1578">
        <v>3</v>
      </c>
      <c r="E1578">
        <v>3</v>
      </c>
      <c r="F1578">
        <v>4</v>
      </c>
      <c r="G1578">
        <v>133664870</v>
      </c>
      <c r="H1578">
        <v>200280</v>
      </c>
    </row>
    <row r="1579" spans="1:8">
      <c r="A1579" t="s">
        <v>6421</v>
      </c>
      <c r="B1579" s="10">
        <v>44173</v>
      </c>
      <c r="C1579" t="s">
        <v>4680</v>
      </c>
      <c r="D1579">
        <v>5</v>
      </c>
      <c r="E1579">
        <v>3</v>
      </c>
      <c r="F1579">
        <v>5</v>
      </c>
      <c r="G1579">
        <v>133465047</v>
      </c>
      <c r="H1579">
        <v>200283</v>
      </c>
    </row>
    <row r="1580" spans="1:8">
      <c r="A1580" t="s">
        <v>6422</v>
      </c>
      <c r="B1580" s="10">
        <v>44173</v>
      </c>
      <c r="C1580" t="s">
        <v>4680</v>
      </c>
      <c r="D1580">
        <v>4</v>
      </c>
      <c r="E1580">
        <v>5</v>
      </c>
      <c r="F1580">
        <v>5</v>
      </c>
      <c r="G1580">
        <v>133664870</v>
      </c>
      <c r="H1580">
        <v>200286</v>
      </c>
    </row>
    <row r="1581" spans="1:8">
      <c r="A1581" t="s">
        <v>6423</v>
      </c>
      <c r="B1581" s="10">
        <v>44173</v>
      </c>
      <c r="C1581" t="s">
        <v>4680</v>
      </c>
      <c r="D1581">
        <v>1</v>
      </c>
      <c r="E1581">
        <v>1</v>
      </c>
      <c r="F1581">
        <v>1</v>
      </c>
      <c r="G1581">
        <v>133664870</v>
      </c>
      <c r="H1581">
        <v>200287</v>
      </c>
    </row>
    <row r="1582" spans="1:8">
      <c r="A1582" t="s">
        <v>6424</v>
      </c>
      <c r="B1582" s="10">
        <v>44173</v>
      </c>
      <c r="C1582" t="s">
        <v>4680</v>
      </c>
      <c r="D1582">
        <v>1</v>
      </c>
      <c r="E1582">
        <v>4</v>
      </c>
      <c r="F1582">
        <v>3</v>
      </c>
      <c r="G1582">
        <v>133856013</v>
      </c>
      <c r="H1582">
        <v>200289</v>
      </c>
    </row>
    <row r="1583" spans="1:8">
      <c r="A1583" t="s">
        <v>6425</v>
      </c>
      <c r="B1583" s="10">
        <v>44173</v>
      </c>
      <c r="C1583" t="s">
        <v>4680</v>
      </c>
      <c r="D1583">
        <v>5</v>
      </c>
      <c r="E1583">
        <v>4</v>
      </c>
      <c r="F1583">
        <v>5</v>
      </c>
      <c r="G1583">
        <v>133856013</v>
      </c>
      <c r="H1583">
        <v>200290</v>
      </c>
    </row>
    <row r="1584" spans="1:8">
      <c r="A1584" t="s">
        <v>6426</v>
      </c>
      <c r="B1584" s="10">
        <v>44173</v>
      </c>
      <c r="C1584" t="s">
        <v>4681</v>
      </c>
      <c r="D1584">
        <v>1</v>
      </c>
      <c r="E1584">
        <v>3</v>
      </c>
      <c r="F1584">
        <v>2</v>
      </c>
      <c r="G1584">
        <v>134297274</v>
      </c>
      <c r="H1584">
        <v>200291</v>
      </c>
    </row>
    <row r="1585" spans="1:8">
      <c r="A1585" t="s">
        <v>6427</v>
      </c>
      <c r="B1585" s="10">
        <v>44173</v>
      </c>
      <c r="C1585" t="s">
        <v>5812</v>
      </c>
      <c r="D1585">
        <v>5</v>
      </c>
      <c r="E1585">
        <v>5</v>
      </c>
      <c r="F1585">
        <v>5</v>
      </c>
      <c r="G1585">
        <v>134337443</v>
      </c>
      <c r="H1585">
        <v>200293</v>
      </c>
    </row>
    <row r="1586" spans="1:8">
      <c r="A1586" t="s">
        <v>6428</v>
      </c>
      <c r="B1586" s="10">
        <v>44173</v>
      </c>
      <c r="C1586" t="s">
        <v>4681</v>
      </c>
      <c r="D1586">
        <v>2</v>
      </c>
      <c r="E1586">
        <v>4</v>
      </c>
      <c r="F1586">
        <v>3</v>
      </c>
      <c r="G1586">
        <v>134378314</v>
      </c>
      <c r="H1586">
        <v>200295</v>
      </c>
    </row>
    <row r="1587" spans="1:8" ht="230.4">
      <c r="A1587" s="177" t="s">
        <v>6429</v>
      </c>
      <c r="B1587" s="10">
        <v>44173</v>
      </c>
      <c r="C1587" t="s">
        <v>5812</v>
      </c>
      <c r="D1587">
        <v>5</v>
      </c>
      <c r="E1587">
        <v>5</v>
      </c>
      <c r="F1587">
        <v>5</v>
      </c>
      <c r="G1587">
        <v>134378405</v>
      </c>
      <c r="H1587">
        <v>200296</v>
      </c>
    </row>
    <row r="1588" spans="1:8">
      <c r="A1588" t="s">
        <v>6430</v>
      </c>
      <c r="B1588" s="10">
        <v>44173</v>
      </c>
      <c r="C1588" t="s">
        <v>5812</v>
      </c>
      <c r="D1588">
        <v>5</v>
      </c>
      <c r="E1588">
        <v>5</v>
      </c>
      <c r="F1588">
        <v>5</v>
      </c>
      <c r="G1588">
        <v>134378405</v>
      </c>
      <c r="H1588">
        <v>200297</v>
      </c>
    </row>
    <row r="1589" spans="1:8" ht="360">
      <c r="A1589" s="177" t="s">
        <v>6431</v>
      </c>
      <c r="B1589" s="10">
        <v>44173</v>
      </c>
      <c r="C1589" t="s">
        <v>4679</v>
      </c>
      <c r="D1589">
        <v>5</v>
      </c>
      <c r="E1589">
        <v>4</v>
      </c>
      <c r="F1589">
        <v>4</v>
      </c>
      <c r="G1589">
        <v>134937374</v>
      </c>
      <c r="H1589">
        <v>200300</v>
      </c>
    </row>
    <row r="1590" spans="1:8">
      <c r="A1590" t="s">
        <v>6432</v>
      </c>
      <c r="B1590" s="10">
        <v>44173</v>
      </c>
      <c r="C1590" t="s">
        <v>4680</v>
      </c>
      <c r="D1590">
        <v>1</v>
      </c>
      <c r="E1590">
        <v>1</v>
      </c>
      <c r="F1590">
        <v>1</v>
      </c>
      <c r="G1590">
        <v>135312726</v>
      </c>
      <c r="H1590">
        <v>200302</v>
      </c>
    </row>
    <row r="1591" spans="1:8">
      <c r="A1591" t="s">
        <v>6433</v>
      </c>
      <c r="B1591" s="10">
        <v>44173</v>
      </c>
      <c r="C1591" t="s">
        <v>4680</v>
      </c>
      <c r="D1591">
        <v>2</v>
      </c>
      <c r="E1591">
        <v>5</v>
      </c>
      <c r="F1591">
        <v>4</v>
      </c>
      <c r="G1591">
        <v>135336873</v>
      </c>
      <c r="H1591">
        <v>200303</v>
      </c>
    </row>
    <row r="1592" spans="1:8">
      <c r="A1592" t="s">
        <v>6434</v>
      </c>
      <c r="B1592" s="10">
        <v>44173</v>
      </c>
      <c r="C1592" t="s">
        <v>4680</v>
      </c>
      <c r="D1592">
        <v>1</v>
      </c>
      <c r="E1592">
        <v>1</v>
      </c>
      <c r="F1592">
        <v>1</v>
      </c>
      <c r="G1592">
        <v>135413060</v>
      </c>
      <c r="H1592">
        <v>200304</v>
      </c>
    </row>
    <row r="1593" spans="1:8">
      <c r="A1593" t="s">
        <v>6435</v>
      </c>
      <c r="B1593" s="10">
        <v>44173</v>
      </c>
      <c r="C1593" t="s">
        <v>4680</v>
      </c>
      <c r="D1593">
        <v>1</v>
      </c>
      <c r="E1593">
        <v>2</v>
      </c>
      <c r="F1593">
        <v>1</v>
      </c>
      <c r="G1593">
        <v>135430445</v>
      </c>
      <c r="H1593">
        <v>200305</v>
      </c>
    </row>
    <row r="1594" spans="1:8">
      <c r="A1594" t="s">
        <v>6436</v>
      </c>
      <c r="B1594" s="10">
        <v>44173</v>
      </c>
      <c r="C1594" t="s">
        <v>4680</v>
      </c>
      <c r="D1594">
        <v>4</v>
      </c>
      <c r="E1594">
        <v>1</v>
      </c>
      <c r="F1594">
        <v>5</v>
      </c>
      <c r="G1594">
        <v>135430445</v>
      </c>
      <c r="H1594">
        <v>200306</v>
      </c>
    </row>
    <row r="1595" spans="1:8">
      <c r="A1595" t="s">
        <v>6437</v>
      </c>
      <c r="B1595" s="10">
        <v>44173</v>
      </c>
      <c r="C1595" t="s">
        <v>4680</v>
      </c>
      <c r="D1595">
        <v>1</v>
      </c>
      <c r="E1595">
        <v>1</v>
      </c>
      <c r="F1595">
        <v>1</v>
      </c>
      <c r="G1595">
        <v>135430445</v>
      </c>
      <c r="H1595">
        <v>200307</v>
      </c>
    </row>
    <row r="1596" spans="1:8">
      <c r="A1596" t="s">
        <v>6438</v>
      </c>
      <c r="B1596" s="10">
        <v>44173</v>
      </c>
      <c r="C1596" t="s">
        <v>4680</v>
      </c>
      <c r="D1596">
        <v>5</v>
      </c>
      <c r="E1596">
        <v>4</v>
      </c>
      <c r="F1596">
        <v>5</v>
      </c>
      <c r="G1596">
        <v>135439206</v>
      </c>
      <c r="H1596">
        <v>200308</v>
      </c>
    </row>
    <row r="1597" spans="1:8">
      <c r="A1597" t="s">
        <v>6439</v>
      </c>
      <c r="B1597" s="10">
        <v>44173</v>
      </c>
      <c r="C1597" t="s">
        <v>5812</v>
      </c>
      <c r="D1597">
        <v>5</v>
      </c>
      <c r="E1597">
        <v>5</v>
      </c>
      <c r="F1597">
        <v>5</v>
      </c>
      <c r="G1597">
        <v>135521037</v>
      </c>
      <c r="H1597">
        <v>200309</v>
      </c>
    </row>
    <row r="1598" spans="1:8">
      <c r="A1598" t="s">
        <v>6440</v>
      </c>
      <c r="B1598" s="10">
        <v>44173</v>
      </c>
      <c r="C1598" t="s">
        <v>5812</v>
      </c>
      <c r="D1598">
        <v>1</v>
      </c>
      <c r="E1598">
        <v>5</v>
      </c>
      <c r="F1598">
        <v>3</v>
      </c>
      <c r="G1598">
        <v>135526986</v>
      </c>
      <c r="H1598">
        <v>200310</v>
      </c>
    </row>
    <row r="1599" spans="1:8">
      <c r="A1599" t="s">
        <v>5962</v>
      </c>
      <c r="B1599" s="10">
        <v>44173</v>
      </c>
      <c r="C1599" t="s">
        <v>5812</v>
      </c>
      <c r="D1599">
        <v>5</v>
      </c>
      <c r="E1599">
        <v>5</v>
      </c>
      <c r="F1599">
        <v>5</v>
      </c>
      <c r="G1599">
        <v>135533305</v>
      </c>
      <c r="H1599">
        <v>200311</v>
      </c>
    </row>
    <row r="1600" spans="1:8">
      <c r="A1600" t="s">
        <v>6441</v>
      </c>
      <c r="B1600" s="10">
        <v>44173</v>
      </c>
      <c r="C1600" t="s">
        <v>5812</v>
      </c>
      <c r="D1600">
        <v>5</v>
      </c>
      <c r="E1600">
        <v>5</v>
      </c>
      <c r="F1600">
        <v>5</v>
      </c>
      <c r="G1600">
        <v>135533305</v>
      </c>
      <c r="H1600">
        <v>200312</v>
      </c>
    </row>
    <row r="1601" spans="1:8" ht="409.6">
      <c r="A1601" s="177" t="s">
        <v>6442</v>
      </c>
      <c r="B1601" s="10">
        <v>44173</v>
      </c>
      <c r="C1601" t="s">
        <v>4680</v>
      </c>
      <c r="D1601">
        <v>1</v>
      </c>
      <c r="E1601">
        <v>4</v>
      </c>
      <c r="F1601">
        <v>1</v>
      </c>
      <c r="G1601">
        <v>135533693</v>
      </c>
      <c r="H1601">
        <v>200313</v>
      </c>
    </row>
    <row r="1602" spans="1:8">
      <c r="A1602" t="s">
        <v>6443</v>
      </c>
      <c r="B1602" s="10">
        <v>44173</v>
      </c>
      <c r="C1602" t="s">
        <v>4680</v>
      </c>
      <c r="D1602">
        <v>5</v>
      </c>
      <c r="E1602">
        <v>5</v>
      </c>
      <c r="F1602">
        <v>5</v>
      </c>
      <c r="G1602">
        <v>135637478</v>
      </c>
      <c r="H1602">
        <v>200314</v>
      </c>
    </row>
    <row r="1603" spans="1:8">
      <c r="A1603" t="s">
        <v>6444</v>
      </c>
      <c r="B1603" s="10">
        <v>44173</v>
      </c>
      <c r="C1603" t="s">
        <v>4680</v>
      </c>
      <c r="D1603">
        <v>1</v>
      </c>
      <c r="E1603">
        <v>1</v>
      </c>
      <c r="F1603">
        <v>4</v>
      </c>
      <c r="G1603">
        <v>135637478</v>
      </c>
      <c r="H1603">
        <v>200315</v>
      </c>
    </row>
    <row r="1604" spans="1:8">
      <c r="A1604" t="s">
        <v>6445</v>
      </c>
      <c r="B1604" s="10">
        <v>44173</v>
      </c>
      <c r="C1604" t="s">
        <v>4686</v>
      </c>
      <c r="D1604">
        <v>1</v>
      </c>
      <c r="E1604">
        <v>3</v>
      </c>
      <c r="F1604">
        <v>4</v>
      </c>
      <c r="G1604">
        <v>135647840</v>
      </c>
      <c r="H1604">
        <v>200316</v>
      </c>
    </row>
    <row r="1605" spans="1:8">
      <c r="A1605" t="s">
        <v>6446</v>
      </c>
      <c r="B1605" s="10">
        <v>44173</v>
      </c>
      <c r="C1605" t="s">
        <v>4679</v>
      </c>
      <c r="D1605">
        <v>5</v>
      </c>
      <c r="E1605">
        <v>5</v>
      </c>
      <c r="F1605">
        <v>5</v>
      </c>
      <c r="G1605">
        <v>136193216</v>
      </c>
      <c r="H1605">
        <v>200317</v>
      </c>
    </row>
    <row r="1606" spans="1:8">
      <c r="A1606" t="s">
        <v>6447</v>
      </c>
      <c r="B1606" s="10">
        <v>44173</v>
      </c>
      <c r="C1606" t="s">
        <v>4680</v>
      </c>
      <c r="D1606">
        <v>5</v>
      </c>
      <c r="E1606">
        <v>1</v>
      </c>
      <c r="F1606">
        <v>5</v>
      </c>
      <c r="G1606">
        <v>136500402</v>
      </c>
      <c r="H1606">
        <v>200318</v>
      </c>
    </row>
    <row r="1607" spans="1:8">
      <c r="A1607" t="s">
        <v>6448</v>
      </c>
      <c r="B1607" s="10">
        <v>44173</v>
      </c>
      <c r="C1607" t="s">
        <v>4686</v>
      </c>
      <c r="D1607">
        <v>1</v>
      </c>
      <c r="E1607">
        <v>1</v>
      </c>
      <c r="F1607">
        <v>1</v>
      </c>
      <c r="G1607">
        <v>136603347</v>
      </c>
      <c r="H1607">
        <v>200319</v>
      </c>
    </row>
    <row r="1608" spans="1:8">
      <c r="A1608" t="s">
        <v>6449</v>
      </c>
      <c r="B1608" s="10">
        <v>44173</v>
      </c>
      <c r="C1608" t="s">
        <v>4686</v>
      </c>
      <c r="D1608">
        <v>1</v>
      </c>
      <c r="E1608">
        <v>1</v>
      </c>
      <c r="F1608">
        <v>3</v>
      </c>
      <c r="G1608">
        <v>136603347</v>
      </c>
      <c r="H1608">
        <v>200320</v>
      </c>
    </row>
    <row r="1609" spans="1:8">
      <c r="A1609" t="s">
        <v>6450</v>
      </c>
      <c r="B1609" s="10">
        <v>44173</v>
      </c>
      <c r="C1609" t="s">
        <v>4680</v>
      </c>
      <c r="D1609">
        <v>5</v>
      </c>
      <c r="E1609">
        <v>5</v>
      </c>
      <c r="F1609">
        <v>5</v>
      </c>
      <c r="G1609">
        <v>136638244</v>
      </c>
      <c r="H1609">
        <v>200321</v>
      </c>
    </row>
    <row r="1610" spans="1:8">
      <c r="A1610" t="s">
        <v>6451</v>
      </c>
      <c r="B1610" s="10">
        <v>44173</v>
      </c>
      <c r="C1610" t="s">
        <v>4679</v>
      </c>
      <c r="D1610">
        <v>1</v>
      </c>
      <c r="E1610">
        <v>3</v>
      </c>
      <c r="F1610">
        <v>2</v>
      </c>
      <c r="G1610">
        <v>136730660</v>
      </c>
      <c r="H1610">
        <v>200339</v>
      </c>
    </row>
    <row r="1611" spans="1:8" ht="409.6">
      <c r="A1611" s="177" t="s">
        <v>6452</v>
      </c>
      <c r="B1611" s="10">
        <v>44173</v>
      </c>
      <c r="C1611" t="s">
        <v>5812</v>
      </c>
      <c r="D1611">
        <v>1</v>
      </c>
      <c r="E1611">
        <v>2</v>
      </c>
      <c r="F1611">
        <v>1</v>
      </c>
      <c r="G1611">
        <v>136638277</v>
      </c>
      <c r="H1611">
        <v>200322</v>
      </c>
    </row>
    <row r="1612" spans="1:8">
      <c r="A1612" t="s">
        <v>6453</v>
      </c>
      <c r="B1612" s="10">
        <v>44173</v>
      </c>
      <c r="C1612" t="s">
        <v>4680</v>
      </c>
      <c r="D1612">
        <v>5</v>
      </c>
      <c r="E1612">
        <v>5</v>
      </c>
      <c r="F1612">
        <v>5</v>
      </c>
      <c r="G1612">
        <v>136640828</v>
      </c>
      <c r="H1612">
        <v>200325</v>
      </c>
    </row>
    <row r="1613" spans="1:8" ht="201.6">
      <c r="A1613" s="177" t="s">
        <v>6454</v>
      </c>
      <c r="B1613" s="10">
        <v>44173</v>
      </c>
      <c r="C1613" t="s">
        <v>4680</v>
      </c>
      <c r="D1613">
        <v>2</v>
      </c>
      <c r="E1613">
        <v>5</v>
      </c>
      <c r="F1613">
        <v>1</v>
      </c>
      <c r="G1613">
        <v>136642485</v>
      </c>
      <c r="H1613">
        <v>200326</v>
      </c>
    </row>
    <row r="1614" spans="1:8">
      <c r="A1614" t="s">
        <v>6455</v>
      </c>
      <c r="B1614" s="10">
        <v>44173</v>
      </c>
      <c r="C1614" t="s">
        <v>4680</v>
      </c>
      <c r="D1614">
        <v>1</v>
      </c>
      <c r="E1614">
        <v>3</v>
      </c>
      <c r="F1614">
        <v>4</v>
      </c>
      <c r="G1614">
        <v>136643780</v>
      </c>
      <c r="H1614">
        <v>200327</v>
      </c>
    </row>
    <row r="1615" spans="1:8">
      <c r="A1615" t="s">
        <v>6456</v>
      </c>
      <c r="B1615" s="10">
        <v>44173</v>
      </c>
      <c r="C1615" t="s">
        <v>4680</v>
      </c>
      <c r="D1615">
        <v>1</v>
      </c>
      <c r="E1615">
        <v>1</v>
      </c>
      <c r="F1615">
        <v>1</v>
      </c>
      <c r="G1615">
        <v>136643830</v>
      </c>
      <c r="H1615">
        <v>200328</v>
      </c>
    </row>
    <row r="1616" spans="1:8">
      <c r="A1616" t="s">
        <v>6457</v>
      </c>
      <c r="B1616" s="10">
        <v>44173</v>
      </c>
      <c r="C1616" t="s">
        <v>4680</v>
      </c>
      <c r="D1616">
        <v>1</v>
      </c>
      <c r="E1616">
        <v>3</v>
      </c>
      <c r="F1616">
        <v>1</v>
      </c>
      <c r="G1616">
        <v>136643855</v>
      </c>
      <c r="H1616">
        <v>200330</v>
      </c>
    </row>
    <row r="1617" spans="1:8">
      <c r="A1617" t="s">
        <v>6458</v>
      </c>
      <c r="B1617" s="10">
        <v>44173</v>
      </c>
      <c r="C1617" t="s">
        <v>4680</v>
      </c>
      <c r="D1617">
        <v>1</v>
      </c>
      <c r="E1617">
        <v>2</v>
      </c>
      <c r="F1617">
        <v>3</v>
      </c>
      <c r="G1617">
        <v>136643855</v>
      </c>
      <c r="H1617">
        <v>200331</v>
      </c>
    </row>
    <row r="1618" spans="1:8">
      <c r="A1618" t="s">
        <v>6459</v>
      </c>
      <c r="B1618" s="10">
        <v>44173</v>
      </c>
      <c r="C1618" t="s">
        <v>4680</v>
      </c>
      <c r="D1618">
        <v>4</v>
      </c>
      <c r="E1618">
        <v>5</v>
      </c>
      <c r="F1618">
        <v>5</v>
      </c>
      <c r="G1618">
        <v>136644366</v>
      </c>
      <c r="H1618">
        <v>200332</v>
      </c>
    </row>
    <row r="1619" spans="1:8">
      <c r="A1619" t="s">
        <v>6460</v>
      </c>
      <c r="B1619" s="10">
        <v>44173</v>
      </c>
      <c r="C1619" t="s">
        <v>4680</v>
      </c>
      <c r="D1619">
        <v>3</v>
      </c>
      <c r="E1619">
        <v>3</v>
      </c>
      <c r="F1619">
        <v>3</v>
      </c>
      <c r="G1619">
        <v>136644366</v>
      </c>
      <c r="H1619">
        <v>200333</v>
      </c>
    </row>
    <row r="1620" spans="1:8">
      <c r="A1620" t="s">
        <v>6461</v>
      </c>
      <c r="B1620" s="10">
        <v>44173</v>
      </c>
      <c r="C1620" t="s">
        <v>4680</v>
      </c>
      <c r="D1620">
        <v>1</v>
      </c>
      <c r="E1620">
        <v>1</v>
      </c>
      <c r="F1620">
        <v>2</v>
      </c>
      <c r="G1620">
        <v>136644366</v>
      </c>
      <c r="H1620">
        <v>200334</v>
      </c>
    </row>
    <row r="1621" spans="1:8" ht="86.4">
      <c r="A1621" s="177" t="s">
        <v>6462</v>
      </c>
      <c r="B1621" s="10">
        <v>44173</v>
      </c>
      <c r="C1621" t="s">
        <v>4679</v>
      </c>
      <c r="D1621">
        <v>5</v>
      </c>
      <c r="E1621">
        <v>5</v>
      </c>
      <c r="F1621">
        <v>5</v>
      </c>
      <c r="G1621">
        <v>136680089</v>
      </c>
      <c r="H1621">
        <v>200335</v>
      </c>
    </row>
    <row r="1622" spans="1:8" ht="216">
      <c r="A1622" s="177" t="s">
        <v>6463</v>
      </c>
      <c r="B1622" s="10">
        <v>44173</v>
      </c>
      <c r="C1622" t="s">
        <v>4679</v>
      </c>
      <c r="D1622">
        <v>2</v>
      </c>
      <c r="E1622">
        <v>5</v>
      </c>
      <c r="F1622">
        <v>2</v>
      </c>
      <c r="G1622">
        <v>136680089</v>
      </c>
      <c r="H1622">
        <v>200336</v>
      </c>
    </row>
    <row r="1623" spans="1:8">
      <c r="A1623" t="s">
        <v>6464</v>
      </c>
      <c r="B1623" s="10">
        <v>44173</v>
      </c>
      <c r="C1623" t="s">
        <v>4680</v>
      </c>
      <c r="D1623">
        <v>5</v>
      </c>
      <c r="E1623">
        <v>5</v>
      </c>
      <c r="F1623">
        <v>5</v>
      </c>
      <c r="G1623">
        <v>136688140</v>
      </c>
      <c r="H1623">
        <v>200338</v>
      </c>
    </row>
    <row r="1624" spans="1:8">
      <c r="A1624" t="s">
        <v>6465</v>
      </c>
      <c r="B1624" s="10">
        <v>44173</v>
      </c>
      <c r="C1624" t="s">
        <v>5812</v>
      </c>
      <c r="D1624">
        <v>4</v>
      </c>
      <c r="E1624">
        <v>5</v>
      </c>
      <c r="F1624">
        <v>5</v>
      </c>
      <c r="G1624">
        <v>136734670</v>
      </c>
      <c r="H1624">
        <v>200341</v>
      </c>
    </row>
    <row r="1625" spans="1:8">
      <c r="A1625" t="s">
        <v>6466</v>
      </c>
      <c r="B1625" s="10">
        <v>44173</v>
      </c>
      <c r="C1625" t="s">
        <v>4679</v>
      </c>
      <c r="D1625">
        <v>5</v>
      </c>
      <c r="E1625">
        <v>5</v>
      </c>
      <c r="F1625">
        <v>5</v>
      </c>
      <c r="G1625">
        <v>136737855</v>
      </c>
      <c r="H1625">
        <v>200343</v>
      </c>
    </row>
    <row r="1626" spans="1:8">
      <c r="A1626" t="s">
        <v>6467</v>
      </c>
      <c r="B1626" s="10">
        <v>44173</v>
      </c>
      <c r="C1626" t="s">
        <v>4679</v>
      </c>
      <c r="D1626">
        <v>5</v>
      </c>
      <c r="E1626">
        <v>4</v>
      </c>
      <c r="F1626">
        <v>5</v>
      </c>
      <c r="G1626">
        <v>136738614</v>
      </c>
      <c r="H1626">
        <v>200344</v>
      </c>
    </row>
    <row r="1627" spans="1:8">
      <c r="A1627" t="s">
        <v>6468</v>
      </c>
      <c r="B1627" s="10">
        <v>44173</v>
      </c>
      <c r="C1627" t="s">
        <v>4679</v>
      </c>
      <c r="D1627">
        <v>4</v>
      </c>
      <c r="E1627">
        <v>5</v>
      </c>
      <c r="F1627">
        <v>4</v>
      </c>
      <c r="G1627">
        <v>136742285</v>
      </c>
      <c r="H1627">
        <v>200345</v>
      </c>
    </row>
    <row r="1628" spans="1:8" ht="244.8">
      <c r="A1628" s="177" t="s">
        <v>6469</v>
      </c>
      <c r="B1628" s="10">
        <v>44173</v>
      </c>
      <c r="C1628" t="s">
        <v>4679</v>
      </c>
      <c r="D1628">
        <v>5</v>
      </c>
      <c r="E1628">
        <v>5</v>
      </c>
      <c r="F1628">
        <v>5</v>
      </c>
      <c r="G1628">
        <v>136742285</v>
      </c>
      <c r="H1628">
        <v>200346</v>
      </c>
    </row>
    <row r="1629" spans="1:8">
      <c r="A1629" t="s">
        <v>6470</v>
      </c>
      <c r="B1629" s="10">
        <v>44173</v>
      </c>
      <c r="C1629" t="s">
        <v>4679</v>
      </c>
      <c r="D1629">
        <v>4</v>
      </c>
      <c r="E1629">
        <v>4</v>
      </c>
      <c r="F1629">
        <v>4</v>
      </c>
      <c r="G1629">
        <v>136771268</v>
      </c>
      <c r="H1629">
        <v>200348</v>
      </c>
    </row>
    <row r="1630" spans="1:8">
      <c r="A1630" t="s">
        <v>6471</v>
      </c>
      <c r="B1630" s="10">
        <v>44173</v>
      </c>
      <c r="C1630" t="s">
        <v>4679</v>
      </c>
      <c r="D1630">
        <v>5</v>
      </c>
      <c r="E1630">
        <v>5</v>
      </c>
      <c r="F1630">
        <v>5</v>
      </c>
      <c r="G1630">
        <v>136771268</v>
      </c>
      <c r="H1630">
        <v>200350</v>
      </c>
    </row>
    <row r="1631" spans="1:8">
      <c r="A1631" t="s">
        <v>6472</v>
      </c>
      <c r="B1631" s="10">
        <v>44173</v>
      </c>
      <c r="C1631" t="s">
        <v>4681</v>
      </c>
      <c r="D1631">
        <v>3</v>
      </c>
      <c r="E1631">
        <v>4</v>
      </c>
      <c r="F1631">
        <v>3</v>
      </c>
      <c r="G1631">
        <v>136886819</v>
      </c>
      <c r="H1631">
        <v>200351</v>
      </c>
    </row>
    <row r="1632" spans="1:8">
      <c r="A1632" t="s">
        <v>6473</v>
      </c>
      <c r="B1632" s="10">
        <v>44173</v>
      </c>
      <c r="C1632" t="s">
        <v>4681</v>
      </c>
      <c r="D1632">
        <v>2</v>
      </c>
      <c r="E1632">
        <v>3</v>
      </c>
      <c r="F1632">
        <v>2</v>
      </c>
      <c r="G1632">
        <v>136886819</v>
      </c>
      <c r="H1632">
        <v>200352</v>
      </c>
    </row>
    <row r="1633" spans="1:8">
      <c r="A1633" t="s">
        <v>6474</v>
      </c>
      <c r="B1633" s="10">
        <v>44173</v>
      </c>
      <c r="C1633" t="s">
        <v>4681</v>
      </c>
      <c r="D1633">
        <v>5</v>
      </c>
      <c r="E1633">
        <v>3</v>
      </c>
      <c r="F1633">
        <v>5</v>
      </c>
      <c r="G1633">
        <v>136895935</v>
      </c>
      <c r="H1633">
        <v>200353</v>
      </c>
    </row>
    <row r="1634" spans="1:8">
      <c r="A1634" t="s">
        <v>6475</v>
      </c>
      <c r="B1634" s="10">
        <v>44173</v>
      </c>
      <c r="C1634" t="s">
        <v>4681</v>
      </c>
      <c r="D1634">
        <v>4</v>
      </c>
      <c r="E1634">
        <v>5</v>
      </c>
      <c r="F1634">
        <v>4</v>
      </c>
      <c r="G1634">
        <v>136895935</v>
      </c>
      <c r="H1634">
        <v>200354</v>
      </c>
    </row>
    <row r="1635" spans="1:8">
      <c r="A1635" t="s">
        <v>56</v>
      </c>
      <c r="B1635" s="10">
        <v>44173</v>
      </c>
      <c r="C1635" t="s">
        <v>5812</v>
      </c>
      <c r="D1635">
        <v>3</v>
      </c>
      <c r="E1635">
        <v>4</v>
      </c>
      <c r="F1635">
        <v>3</v>
      </c>
      <c r="G1635">
        <v>136921822</v>
      </c>
      <c r="H1635">
        <v>200355</v>
      </c>
    </row>
    <row r="1636" spans="1:8">
      <c r="A1636" t="s">
        <v>6476</v>
      </c>
      <c r="B1636" s="10">
        <v>44173</v>
      </c>
      <c r="C1636" t="s">
        <v>6355</v>
      </c>
      <c r="D1636">
        <v>5</v>
      </c>
      <c r="E1636">
        <v>5</v>
      </c>
      <c r="F1636">
        <v>5</v>
      </c>
      <c r="G1636">
        <v>136932696</v>
      </c>
      <c r="H1636">
        <v>200356</v>
      </c>
    </row>
    <row r="1637" spans="1:8">
      <c r="A1637" t="s">
        <v>6477</v>
      </c>
      <c r="B1637" s="10">
        <v>44173</v>
      </c>
      <c r="C1637" t="s">
        <v>4680</v>
      </c>
      <c r="D1637">
        <v>1</v>
      </c>
      <c r="E1637">
        <v>2</v>
      </c>
      <c r="F1637">
        <v>2</v>
      </c>
      <c r="G1637">
        <v>137189635</v>
      </c>
      <c r="H1637">
        <v>200357</v>
      </c>
    </row>
    <row r="1638" spans="1:8">
      <c r="A1638" t="s">
        <v>6478</v>
      </c>
      <c r="B1638" s="10">
        <v>44173</v>
      </c>
      <c r="C1638" t="s">
        <v>4680</v>
      </c>
      <c r="D1638">
        <v>2</v>
      </c>
      <c r="E1638">
        <v>2</v>
      </c>
      <c r="F1638">
        <v>3</v>
      </c>
      <c r="G1638">
        <v>137189635</v>
      </c>
      <c r="H1638">
        <v>200358</v>
      </c>
    </row>
    <row r="1639" spans="1:8">
      <c r="A1639" t="s">
        <v>6479</v>
      </c>
      <c r="B1639" s="10">
        <v>44173</v>
      </c>
      <c r="C1639" t="s">
        <v>4679</v>
      </c>
      <c r="D1639">
        <v>5</v>
      </c>
      <c r="E1639">
        <v>5</v>
      </c>
      <c r="F1639">
        <v>5</v>
      </c>
      <c r="G1639">
        <v>137241634</v>
      </c>
      <c r="H1639">
        <v>200360</v>
      </c>
    </row>
    <row r="1640" spans="1:8">
      <c r="A1640" t="s">
        <v>6480</v>
      </c>
      <c r="B1640" s="10">
        <v>44173</v>
      </c>
      <c r="C1640" t="s">
        <v>4679</v>
      </c>
      <c r="D1640">
        <v>5</v>
      </c>
      <c r="E1640">
        <v>5</v>
      </c>
      <c r="F1640">
        <v>5</v>
      </c>
      <c r="G1640">
        <v>137242913</v>
      </c>
      <c r="H1640">
        <v>200364</v>
      </c>
    </row>
    <row r="1641" spans="1:8">
      <c r="A1641" t="s">
        <v>6481</v>
      </c>
      <c r="B1641" s="10">
        <v>44173</v>
      </c>
      <c r="C1641" t="s">
        <v>4679</v>
      </c>
      <c r="D1641">
        <v>5</v>
      </c>
      <c r="E1641">
        <v>4</v>
      </c>
      <c r="F1641">
        <v>5</v>
      </c>
      <c r="G1641">
        <v>137242913</v>
      </c>
      <c r="H1641">
        <v>200365</v>
      </c>
    </row>
    <row r="1642" spans="1:8">
      <c r="A1642" t="s">
        <v>6482</v>
      </c>
      <c r="B1642" s="10">
        <v>44173</v>
      </c>
      <c r="C1642" t="s">
        <v>4679</v>
      </c>
      <c r="D1642">
        <v>5</v>
      </c>
      <c r="E1642">
        <v>5</v>
      </c>
      <c r="F1642">
        <v>4</v>
      </c>
      <c r="G1642">
        <v>137242913</v>
      </c>
      <c r="H1642">
        <v>200366</v>
      </c>
    </row>
    <row r="1643" spans="1:8">
      <c r="A1643" t="s">
        <v>6483</v>
      </c>
      <c r="B1643" s="10">
        <v>44173</v>
      </c>
      <c r="C1643" t="s">
        <v>4680</v>
      </c>
      <c r="D1643">
        <v>3</v>
      </c>
      <c r="E1643">
        <v>3</v>
      </c>
      <c r="F1643">
        <v>4</v>
      </c>
      <c r="G1643">
        <v>137637393</v>
      </c>
      <c r="H1643">
        <v>200370</v>
      </c>
    </row>
    <row r="1644" spans="1:8">
      <c r="A1644" t="s">
        <v>6484</v>
      </c>
      <c r="B1644" s="10">
        <v>44173</v>
      </c>
      <c r="C1644" t="s">
        <v>4680</v>
      </c>
      <c r="D1644" t="s">
        <v>5977</v>
      </c>
      <c r="E1644">
        <v>4</v>
      </c>
      <c r="F1644">
        <v>4</v>
      </c>
      <c r="G1644">
        <v>137637393</v>
      </c>
      <c r="H1644">
        <v>200371</v>
      </c>
    </row>
    <row r="1645" spans="1:8">
      <c r="A1645" t="s">
        <v>6485</v>
      </c>
      <c r="B1645" s="10">
        <v>44173</v>
      </c>
      <c r="C1645" t="s">
        <v>4681</v>
      </c>
      <c r="D1645">
        <v>1</v>
      </c>
      <c r="E1645">
        <v>3</v>
      </c>
      <c r="F1645">
        <v>5</v>
      </c>
      <c r="G1645">
        <v>138316872</v>
      </c>
      <c r="H1645">
        <v>200373</v>
      </c>
    </row>
    <row r="1646" spans="1:8">
      <c r="A1646" t="s">
        <v>6486</v>
      </c>
      <c r="B1646" s="10">
        <v>44173</v>
      </c>
      <c r="C1646" t="s">
        <v>5812</v>
      </c>
      <c r="D1646">
        <v>3</v>
      </c>
      <c r="E1646">
        <v>3</v>
      </c>
      <c r="F1646">
        <v>4</v>
      </c>
      <c r="G1646">
        <v>138544960</v>
      </c>
      <c r="H1646">
        <v>200374</v>
      </c>
    </row>
    <row r="1647" spans="1:8">
      <c r="A1647" t="s">
        <v>6487</v>
      </c>
      <c r="B1647" s="10">
        <v>44173</v>
      </c>
      <c r="C1647" t="s">
        <v>5812</v>
      </c>
      <c r="D1647">
        <v>1</v>
      </c>
      <c r="E1647">
        <v>3</v>
      </c>
      <c r="F1647">
        <v>1</v>
      </c>
      <c r="G1647">
        <v>138544960</v>
      </c>
      <c r="H1647">
        <v>200375</v>
      </c>
    </row>
    <row r="1648" spans="1:8">
      <c r="A1648" t="s">
        <v>6488</v>
      </c>
      <c r="B1648" s="10">
        <v>44173</v>
      </c>
      <c r="C1648" t="s">
        <v>4681</v>
      </c>
      <c r="D1648">
        <v>3</v>
      </c>
      <c r="E1648">
        <v>1</v>
      </c>
      <c r="F1648">
        <v>4</v>
      </c>
      <c r="G1648">
        <v>138545751</v>
      </c>
      <c r="H1648">
        <v>200377</v>
      </c>
    </row>
    <row r="1649" spans="1:8">
      <c r="A1649" t="s">
        <v>6489</v>
      </c>
      <c r="B1649" s="10">
        <v>44173</v>
      </c>
      <c r="C1649" t="s">
        <v>4680</v>
      </c>
      <c r="D1649">
        <v>1</v>
      </c>
      <c r="E1649">
        <v>4</v>
      </c>
      <c r="F1649">
        <v>3</v>
      </c>
      <c r="G1649">
        <v>138561782</v>
      </c>
      <c r="H1649">
        <v>200378</v>
      </c>
    </row>
    <row r="1650" spans="1:8">
      <c r="A1650" t="s">
        <v>6490</v>
      </c>
      <c r="B1650" s="10">
        <v>44173</v>
      </c>
      <c r="C1650" t="s">
        <v>4680</v>
      </c>
      <c r="D1650">
        <v>5</v>
      </c>
      <c r="E1650">
        <v>5</v>
      </c>
      <c r="F1650">
        <v>5</v>
      </c>
      <c r="G1650">
        <v>138561782</v>
      </c>
      <c r="H1650">
        <v>200379</v>
      </c>
    </row>
    <row r="1651" spans="1:8">
      <c r="A1651" t="s">
        <v>6491</v>
      </c>
      <c r="B1651" s="10">
        <v>44173</v>
      </c>
      <c r="C1651" t="s">
        <v>4679</v>
      </c>
      <c r="D1651">
        <v>1</v>
      </c>
      <c r="E1651">
        <v>4</v>
      </c>
      <c r="F1651">
        <v>1</v>
      </c>
      <c r="G1651">
        <v>20000145</v>
      </c>
      <c r="H1651">
        <v>200380</v>
      </c>
    </row>
    <row r="1652" spans="1:8" ht="409.6">
      <c r="A1652" s="177" t="s">
        <v>6492</v>
      </c>
      <c r="B1652" s="10">
        <v>44173</v>
      </c>
      <c r="C1652" t="s">
        <v>4679</v>
      </c>
      <c r="D1652">
        <v>1</v>
      </c>
      <c r="E1652">
        <v>3</v>
      </c>
      <c r="F1652">
        <v>2</v>
      </c>
      <c r="G1652">
        <v>20000169</v>
      </c>
      <c r="H1652">
        <v>200381</v>
      </c>
    </row>
    <row r="1653" spans="1:8">
      <c r="A1653" t="s">
        <v>6493</v>
      </c>
      <c r="B1653" s="10">
        <v>44173</v>
      </c>
      <c r="C1653" t="s">
        <v>4679</v>
      </c>
      <c r="D1653">
        <v>5</v>
      </c>
      <c r="E1653">
        <v>5</v>
      </c>
      <c r="F1653">
        <v>5</v>
      </c>
      <c r="G1653">
        <v>20000184</v>
      </c>
      <c r="H1653">
        <v>200384</v>
      </c>
    </row>
    <row r="1654" spans="1:8">
      <c r="A1654" t="s">
        <v>6494</v>
      </c>
      <c r="B1654" s="10">
        <v>44173</v>
      </c>
      <c r="C1654" t="s">
        <v>4679</v>
      </c>
      <c r="D1654">
        <v>5</v>
      </c>
      <c r="E1654">
        <v>5</v>
      </c>
      <c r="F1654">
        <v>5</v>
      </c>
      <c r="G1654">
        <v>20000214</v>
      </c>
      <c r="H1654">
        <v>200386</v>
      </c>
    </row>
    <row r="1655" spans="1:8">
      <c r="A1655" t="s">
        <v>6495</v>
      </c>
      <c r="B1655" s="10">
        <v>44173</v>
      </c>
      <c r="C1655" t="s">
        <v>4679</v>
      </c>
      <c r="D1655">
        <v>5</v>
      </c>
      <c r="E1655">
        <v>5</v>
      </c>
      <c r="F1655">
        <v>5</v>
      </c>
      <c r="G1655">
        <v>20000231</v>
      </c>
      <c r="H1655">
        <v>200388</v>
      </c>
    </row>
    <row r="1656" spans="1:8">
      <c r="A1656" t="s">
        <v>6240</v>
      </c>
      <c r="B1656" s="10">
        <v>44173</v>
      </c>
      <c r="C1656" t="s">
        <v>4679</v>
      </c>
      <c r="D1656">
        <v>5</v>
      </c>
      <c r="E1656">
        <v>4</v>
      </c>
      <c r="F1656">
        <v>5</v>
      </c>
      <c r="G1656">
        <v>20000265</v>
      </c>
      <c r="H1656">
        <v>200389</v>
      </c>
    </row>
    <row r="1657" spans="1:8">
      <c r="A1657" t="s">
        <v>6496</v>
      </c>
      <c r="B1657" s="10">
        <v>44173</v>
      </c>
      <c r="C1657" t="s">
        <v>4679</v>
      </c>
      <c r="D1657">
        <v>4</v>
      </c>
      <c r="E1657">
        <v>5</v>
      </c>
      <c r="F1657">
        <v>4</v>
      </c>
      <c r="G1657">
        <v>20000265</v>
      </c>
      <c r="H1657">
        <v>200390</v>
      </c>
    </row>
    <row r="1658" spans="1:8" ht="115.2">
      <c r="A1658" s="177" t="s">
        <v>6497</v>
      </c>
      <c r="B1658" s="10">
        <v>44173</v>
      </c>
      <c r="C1658" t="s">
        <v>4679</v>
      </c>
      <c r="D1658">
        <v>5</v>
      </c>
      <c r="E1658">
        <v>5</v>
      </c>
      <c r="F1658">
        <v>4</v>
      </c>
      <c r="G1658">
        <v>20000265</v>
      </c>
      <c r="H1658">
        <v>200391</v>
      </c>
    </row>
    <row r="1659" spans="1:8" ht="172.8">
      <c r="A1659" s="177" t="s">
        <v>6498</v>
      </c>
      <c r="B1659" s="10">
        <v>44173</v>
      </c>
      <c r="C1659" t="s">
        <v>4679</v>
      </c>
      <c r="D1659" t="s">
        <v>5977</v>
      </c>
      <c r="E1659">
        <v>4</v>
      </c>
      <c r="F1659">
        <v>3</v>
      </c>
      <c r="G1659">
        <v>200030537</v>
      </c>
      <c r="H1659">
        <v>200393</v>
      </c>
    </row>
    <row r="1660" spans="1:8">
      <c r="A1660" t="s">
        <v>6499</v>
      </c>
      <c r="B1660" s="10">
        <v>44173</v>
      </c>
      <c r="C1660" t="s">
        <v>4679</v>
      </c>
      <c r="D1660">
        <v>5</v>
      </c>
      <c r="E1660">
        <v>5</v>
      </c>
      <c r="F1660">
        <v>5</v>
      </c>
      <c r="G1660">
        <v>200031108</v>
      </c>
      <c r="H1660">
        <v>200394</v>
      </c>
    </row>
    <row r="1661" spans="1:8">
      <c r="A1661" t="s">
        <v>6500</v>
      </c>
      <c r="B1661" s="10">
        <v>44173</v>
      </c>
      <c r="C1661" t="s">
        <v>4679</v>
      </c>
      <c r="D1661">
        <v>5</v>
      </c>
      <c r="E1661">
        <v>5</v>
      </c>
      <c r="F1661">
        <v>5</v>
      </c>
      <c r="G1661">
        <v>200031909</v>
      </c>
      <c r="H1661">
        <v>200395</v>
      </c>
    </row>
    <row r="1662" spans="1:8">
      <c r="A1662" t="s">
        <v>6501</v>
      </c>
      <c r="B1662" s="10">
        <v>44173</v>
      </c>
      <c r="C1662" t="s">
        <v>4679</v>
      </c>
      <c r="D1662">
        <v>2</v>
      </c>
      <c r="E1662">
        <v>4</v>
      </c>
      <c r="F1662">
        <v>4</v>
      </c>
      <c r="G1662">
        <v>200031911</v>
      </c>
      <c r="H1662">
        <v>200396</v>
      </c>
    </row>
    <row r="1663" spans="1:8">
      <c r="A1663" t="s">
        <v>6502</v>
      </c>
      <c r="B1663" s="10">
        <v>44173</v>
      </c>
      <c r="C1663" t="s">
        <v>4679</v>
      </c>
      <c r="D1663">
        <v>3</v>
      </c>
      <c r="E1663">
        <v>5</v>
      </c>
      <c r="F1663">
        <v>5</v>
      </c>
      <c r="G1663">
        <v>200031911</v>
      </c>
      <c r="H1663">
        <v>200399</v>
      </c>
    </row>
    <row r="1664" spans="1:8" ht="144">
      <c r="A1664" s="177" t="s">
        <v>6503</v>
      </c>
      <c r="B1664" s="10">
        <v>44173</v>
      </c>
      <c r="C1664" t="s">
        <v>4679</v>
      </c>
      <c r="D1664">
        <v>1</v>
      </c>
      <c r="E1664">
        <v>5</v>
      </c>
      <c r="F1664">
        <v>1</v>
      </c>
      <c r="G1664">
        <v>200033157</v>
      </c>
      <c r="H1664">
        <v>200402</v>
      </c>
    </row>
    <row r="1665" spans="1:8">
      <c r="A1665" t="s">
        <v>6504</v>
      </c>
      <c r="B1665" s="10">
        <v>44173</v>
      </c>
      <c r="C1665" t="s">
        <v>4679</v>
      </c>
      <c r="D1665">
        <v>3</v>
      </c>
      <c r="E1665">
        <v>4</v>
      </c>
      <c r="F1665">
        <v>4</v>
      </c>
      <c r="G1665">
        <v>200033157</v>
      </c>
      <c r="H1665">
        <v>200403</v>
      </c>
    </row>
    <row r="1666" spans="1:8">
      <c r="A1666" t="s">
        <v>6505</v>
      </c>
      <c r="B1666" s="10">
        <v>44173</v>
      </c>
      <c r="C1666" t="s">
        <v>4679</v>
      </c>
      <c r="D1666">
        <v>1</v>
      </c>
      <c r="E1666">
        <v>3</v>
      </c>
      <c r="F1666">
        <v>4</v>
      </c>
      <c r="G1666">
        <v>200049483</v>
      </c>
      <c r="H1666">
        <v>200404</v>
      </c>
    </row>
    <row r="1667" spans="1:8">
      <c r="A1667" t="s">
        <v>6506</v>
      </c>
      <c r="B1667" s="10">
        <v>44173</v>
      </c>
      <c r="C1667" t="s">
        <v>4679</v>
      </c>
      <c r="D1667">
        <v>2</v>
      </c>
      <c r="E1667">
        <v>4</v>
      </c>
      <c r="F1667">
        <v>5</v>
      </c>
      <c r="G1667">
        <v>200052334</v>
      </c>
      <c r="H1667">
        <v>200405</v>
      </c>
    </row>
    <row r="1668" spans="1:8">
      <c r="A1668" t="s">
        <v>6507</v>
      </c>
      <c r="B1668" s="10">
        <v>44173</v>
      </c>
      <c r="C1668" t="s">
        <v>4679</v>
      </c>
      <c r="D1668">
        <v>1</v>
      </c>
      <c r="E1668">
        <v>3</v>
      </c>
      <c r="F1668">
        <v>1</v>
      </c>
      <c r="G1668">
        <v>200053729</v>
      </c>
      <c r="H1668">
        <v>200407</v>
      </c>
    </row>
    <row r="1669" spans="1:8" ht="409.6">
      <c r="A1669" s="177" t="s">
        <v>6508</v>
      </c>
      <c r="B1669" s="10">
        <v>44173</v>
      </c>
      <c r="C1669" t="s">
        <v>4680</v>
      </c>
      <c r="D1669">
        <v>1</v>
      </c>
      <c r="E1669">
        <v>1</v>
      </c>
      <c r="F1669">
        <v>1</v>
      </c>
      <c r="G1669">
        <v>200058298</v>
      </c>
      <c r="H1669">
        <v>200408</v>
      </c>
    </row>
    <row r="1670" spans="1:8" ht="409.6">
      <c r="A1670" s="177" t="s">
        <v>6509</v>
      </c>
      <c r="B1670" s="10">
        <v>44173</v>
      </c>
      <c r="C1670" t="s">
        <v>4680</v>
      </c>
      <c r="D1670">
        <v>1</v>
      </c>
      <c r="E1670">
        <v>2</v>
      </c>
      <c r="F1670">
        <v>2</v>
      </c>
      <c r="G1670">
        <v>200059673</v>
      </c>
      <c r="H1670">
        <v>200411</v>
      </c>
    </row>
    <row r="1671" spans="1:8">
      <c r="A1671" t="s">
        <v>6510</v>
      </c>
      <c r="B1671" s="10">
        <v>44173</v>
      </c>
      <c r="C1671" t="s">
        <v>4680</v>
      </c>
      <c r="D1671">
        <v>1</v>
      </c>
      <c r="E1671">
        <v>1</v>
      </c>
      <c r="F1671">
        <v>1</v>
      </c>
      <c r="G1671">
        <v>200059673</v>
      </c>
      <c r="H1671">
        <v>200412</v>
      </c>
    </row>
    <row r="1672" spans="1:8">
      <c r="A1672" t="s">
        <v>6511</v>
      </c>
      <c r="B1672" s="10">
        <v>44173</v>
      </c>
      <c r="C1672" t="s">
        <v>4680</v>
      </c>
      <c r="D1672">
        <v>1</v>
      </c>
      <c r="E1672">
        <v>1</v>
      </c>
      <c r="F1672">
        <v>1</v>
      </c>
      <c r="G1672">
        <v>200059673</v>
      </c>
      <c r="H1672">
        <v>200414</v>
      </c>
    </row>
    <row r="1673" spans="1:8">
      <c r="A1673" t="s">
        <v>6512</v>
      </c>
      <c r="B1673" s="10">
        <v>44173</v>
      </c>
      <c r="C1673" t="s">
        <v>4679</v>
      </c>
      <c r="D1673">
        <v>5</v>
      </c>
      <c r="E1673">
        <v>5</v>
      </c>
      <c r="F1673">
        <v>5</v>
      </c>
      <c r="G1673">
        <v>200060846</v>
      </c>
      <c r="H1673">
        <v>200415</v>
      </c>
    </row>
    <row r="1674" spans="1:8" ht="216">
      <c r="A1674" s="177" t="s">
        <v>6513</v>
      </c>
      <c r="B1674" s="10">
        <v>44173</v>
      </c>
      <c r="C1674" t="s">
        <v>4680</v>
      </c>
      <c r="D1674">
        <v>1</v>
      </c>
      <c r="E1674">
        <v>4</v>
      </c>
      <c r="F1674">
        <v>4</v>
      </c>
      <c r="G1674">
        <v>200059678</v>
      </c>
      <c r="H1674">
        <v>200416</v>
      </c>
    </row>
    <row r="1675" spans="1:8">
      <c r="A1675" t="s">
        <v>6514</v>
      </c>
      <c r="B1675" s="10">
        <v>44173</v>
      </c>
      <c r="C1675" t="s">
        <v>6355</v>
      </c>
      <c r="D1675">
        <v>4</v>
      </c>
      <c r="E1675">
        <v>5</v>
      </c>
      <c r="F1675">
        <v>5</v>
      </c>
      <c r="G1675">
        <v>200269157</v>
      </c>
      <c r="H1675">
        <v>200417</v>
      </c>
    </row>
    <row r="1676" spans="1:8">
      <c r="A1676" t="s">
        <v>56</v>
      </c>
      <c r="B1676" s="10">
        <v>44173</v>
      </c>
      <c r="C1676" t="s">
        <v>4679</v>
      </c>
      <c r="D1676">
        <v>5</v>
      </c>
      <c r="E1676">
        <v>5</v>
      </c>
      <c r="F1676">
        <v>5</v>
      </c>
      <c r="G1676">
        <v>33000004</v>
      </c>
      <c r="H1676">
        <v>200418</v>
      </c>
    </row>
    <row r="1677" spans="1:8" ht="100.8">
      <c r="A1677" s="177" t="s">
        <v>6515</v>
      </c>
      <c r="B1677" s="10">
        <v>44173</v>
      </c>
      <c r="C1677" t="s">
        <v>4679</v>
      </c>
      <c r="D1677">
        <v>5</v>
      </c>
      <c r="E1677">
        <v>5</v>
      </c>
      <c r="F1677">
        <v>5</v>
      </c>
      <c r="G1677">
        <v>33000006</v>
      </c>
      <c r="H1677">
        <v>200419</v>
      </c>
    </row>
    <row r="1678" spans="1:8" ht="374.4">
      <c r="A1678" s="177" t="s">
        <v>6516</v>
      </c>
      <c r="B1678" s="10">
        <v>44173</v>
      </c>
      <c r="C1678" t="s">
        <v>4679</v>
      </c>
      <c r="D1678">
        <v>2</v>
      </c>
      <c r="E1678">
        <v>4</v>
      </c>
      <c r="F1678">
        <v>5</v>
      </c>
      <c r="G1678">
        <v>33000010</v>
      </c>
      <c r="H1678">
        <v>200420</v>
      </c>
    </row>
    <row r="1679" spans="1:8">
      <c r="A1679" t="s">
        <v>6517</v>
      </c>
      <c r="B1679" s="10">
        <v>44173</v>
      </c>
      <c r="C1679" t="s">
        <v>4679</v>
      </c>
      <c r="D1679">
        <v>5</v>
      </c>
      <c r="E1679">
        <v>5</v>
      </c>
      <c r="F1679">
        <v>5</v>
      </c>
      <c r="G1679">
        <v>33000012</v>
      </c>
      <c r="H1679">
        <v>200421</v>
      </c>
    </row>
    <row r="1680" spans="1:8">
      <c r="A1680" t="s">
        <v>6518</v>
      </c>
      <c r="B1680" s="10">
        <v>44173</v>
      </c>
      <c r="C1680" t="s">
        <v>4679</v>
      </c>
      <c r="D1680">
        <v>5</v>
      </c>
      <c r="E1680">
        <v>5</v>
      </c>
      <c r="F1680">
        <v>5</v>
      </c>
      <c r="G1680">
        <v>33000012</v>
      </c>
      <c r="H1680">
        <v>200423</v>
      </c>
    </row>
    <row r="1681" spans="1:8">
      <c r="A1681" t="s">
        <v>6519</v>
      </c>
      <c r="B1681" s="10">
        <v>44173</v>
      </c>
      <c r="C1681" t="s">
        <v>4679</v>
      </c>
      <c r="D1681">
        <v>4</v>
      </c>
      <c r="E1681">
        <v>4</v>
      </c>
      <c r="F1681">
        <v>3</v>
      </c>
      <c r="G1681">
        <v>33000022</v>
      </c>
      <c r="H1681">
        <v>200424</v>
      </c>
    </row>
    <row r="1682" spans="1:8">
      <c r="A1682" t="s">
        <v>6520</v>
      </c>
      <c r="B1682" s="10">
        <v>44173</v>
      </c>
      <c r="C1682" t="s">
        <v>4679</v>
      </c>
      <c r="D1682">
        <v>5</v>
      </c>
      <c r="E1682">
        <v>5</v>
      </c>
      <c r="F1682">
        <v>5</v>
      </c>
      <c r="G1682">
        <v>33000022</v>
      </c>
      <c r="H1682">
        <v>200426</v>
      </c>
    </row>
    <row r="1683" spans="1:8">
      <c r="A1683" t="s">
        <v>6521</v>
      </c>
      <c r="B1683" s="10">
        <v>44173</v>
      </c>
      <c r="C1683" t="s">
        <v>4679</v>
      </c>
      <c r="D1683">
        <v>4</v>
      </c>
      <c r="E1683">
        <v>5</v>
      </c>
      <c r="F1683">
        <v>4</v>
      </c>
      <c r="G1683">
        <v>33000024</v>
      </c>
      <c r="H1683">
        <v>200427</v>
      </c>
    </row>
    <row r="1684" spans="1:8">
      <c r="A1684" t="s">
        <v>6522</v>
      </c>
      <c r="B1684" s="10">
        <v>44173</v>
      </c>
      <c r="C1684" t="s">
        <v>4679</v>
      </c>
      <c r="D1684">
        <v>5</v>
      </c>
      <c r="E1684">
        <v>5</v>
      </c>
      <c r="F1684">
        <v>5</v>
      </c>
      <c r="G1684">
        <v>33000064</v>
      </c>
      <c r="H1684">
        <v>200428</v>
      </c>
    </row>
    <row r="1685" spans="1:8">
      <c r="A1685" t="s">
        <v>6523</v>
      </c>
      <c r="B1685" s="10">
        <v>44173</v>
      </c>
      <c r="C1685" t="s">
        <v>4679</v>
      </c>
      <c r="D1685">
        <v>4</v>
      </c>
      <c r="E1685">
        <v>4</v>
      </c>
      <c r="F1685">
        <v>3</v>
      </c>
      <c r="G1685">
        <v>33000064</v>
      </c>
      <c r="H1685">
        <v>200429</v>
      </c>
    </row>
    <row r="1686" spans="1:8" ht="115.2">
      <c r="A1686" s="177" t="s">
        <v>6524</v>
      </c>
      <c r="B1686" s="10">
        <v>44173</v>
      </c>
      <c r="C1686" t="s">
        <v>4679</v>
      </c>
      <c r="D1686">
        <v>5</v>
      </c>
      <c r="E1686">
        <v>5</v>
      </c>
      <c r="F1686">
        <v>5</v>
      </c>
      <c r="G1686">
        <v>33000080</v>
      </c>
      <c r="H1686">
        <v>200432</v>
      </c>
    </row>
    <row r="1687" spans="1:8">
      <c r="A1687" t="s">
        <v>6525</v>
      </c>
      <c r="B1687" s="10">
        <v>44173</v>
      </c>
      <c r="C1687" t="s">
        <v>4679</v>
      </c>
      <c r="D1687">
        <v>5</v>
      </c>
      <c r="E1687">
        <v>5</v>
      </c>
      <c r="F1687">
        <v>5</v>
      </c>
      <c r="G1687">
        <v>33000080</v>
      </c>
      <c r="H1687">
        <v>200433</v>
      </c>
    </row>
    <row r="1688" spans="1:8">
      <c r="A1688" t="s">
        <v>6526</v>
      </c>
      <c r="B1688" s="10">
        <v>44173</v>
      </c>
      <c r="C1688" t="s">
        <v>4679</v>
      </c>
      <c r="D1688">
        <v>4</v>
      </c>
      <c r="E1688">
        <v>5</v>
      </c>
      <c r="F1688">
        <v>4</v>
      </c>
      <c r="G1688">
        <v>33000080</v>
      </c>
      <c r="H1688">
        <v>200434</v>
      </c>
    </row>
    <row r="1689" spans="1:8">
      <c r="A1689" t="s">
        <v>6527</v>
      </c>
      <c r="B1689" s="10">
        <v>44173</v>
      </c>
      <c r="C1689" t="s">
        <v>4679</v>
      </c>
      <c r="D1689">
        <v>1</v>
      </c>
      <c r="E1689">
        <v>3</v>
      </c>
      <c r="F1689">
        <v>2</v>
      </c>
      <c r="G1689">
        <v>33000092</v>
      </c>
      <c r="H1689">
        <v>200435</v>
      </c>
    </row>
    <row r="1690" spans="1:8">
      <c r="A1690" t="s">
        <v>6528</v>
      </c>
      <c r="B1690" s="10">
        <v>44173</v>
      </c>
      <c r="C1690" t="s">
        <v>4679</v>
      </c>
      <c r="D1690">
        <v>4</v>
      </c>
      <c r="E1690">
        <v>5</v>
      </c>
      <c r="F1690">
        <v>5</v>
      </c>
      <c r="G1690">
        <v>33000109</v>
      </c>
      <c r="H1690">
        <v>200438</v>
      </c>
    </row>
    <row r="1691" spans="1:8">
      <c r="A1691" t="s">
        <v>6529</v>
      </c>
      <c r="B1691" s="10">
        <v>44173</v>
      </c>
      <c r="C1691" t="s">
        <v>4679</v>
      </c>
      <c r="D1691">
        <v>5</v>
      </c>
      <c r="E1691">
        <v>5</v>
      </c>
      <c r="F1691">
        <v>5</v>
      </c>
      <c r="G1691">
        <v>33000109</v>
      </c>
      <c r="H1691">
        <v>200439</v>
      </c>
    </row>
    <row r="1692" spans="1:8">
      <c r="A1692" t="s">
        <v>6530</v>
      </c>
      <c r="B1692" s="10">
        <v>44173</v>
      </c>
      <c r="C1692" t="s">
        <v>4679</v>
      </c>
      <c r="D1692">
        <v>2</v>
      </c>
      <c r="E1692">
        <v>3</v>
      </c>
      <c r="F1692">
        <v>2</v>
      </c>
      <c r="G1692">
        <v>33000111</v>
      </c>
      <c r="H1692">
        <v>200440</v>
      </c>
    </row>
    <row r="1693" spans="1:8">
      <c r="A1693" t="s">
        <v>56</v>
      </c>
      <c r="B1693" s="10">
        <v>44173</v>
      </c>
      <c r="C1693" t="s">
        <v>4679</v>
      </c>
      <c r="D1693">
        <v>5</v>
      </c>
      <c r="E1693">
        <v>4</v>
      </c>
      <c r="F1693">
        <v>5</v>
      </c>
      <c r="G1693">
        <v>40000010</v>
      </c>
      <c r="H1693">
        <v>200441</v>
      </c>
    </row>
    <row r="1694" spans="1:8">
      <c r="A1694" t="s">
        <v>6531</v>
      </c>
      <c r="B1694" s="10">
        <v>44173</v>
      </c>
      <c r="C1694" t="s">
        <v>4679</v>
      </c>
      <c r="D1694">
        <v>5</v>
      </c>
      <c r="E1694">
        <v>5</v>
      </c>
      <c r="F1694">
        <v>5</v>
      </c>
      <c r="G1694">
        <v>40000010</v>
      </c>
      <c r="H1694">
        <v>200442</v>
      </c>
    </row>
    <row r="1695" spans="1:8">
      <c r="A1695" t="s">
        <v>6532</v>
      </c>
      <c r="B1695" s="10">
        <v>44173</v>
      </c>
      <c r="C1695" t="s">
        <v>4679</v>
      </c>
      <c r="D1695">
        <v>5</v>
      </c>
      <c r="E1695">
        <v>5</v>
      </c>
      <c r="F1695">
        <v>5</v>
      </c>
      <c r="G1695">
        <v>40000010</v>
      </c>
      <c r="H1695">
        <v>200443</v>
      </c>
    </row>
    <row r="1696" spans="1:8">
      <c r="A1696" t="s">
        <v>6533</v>
      </c>
      <c r="B1696" s="10">
        <v>44173</v>
      </c>
      <c r="C1696" t="s">
        <v>4679</v>
      </c>
      <c r="D1696">
        <v>5</v>
      </c>
      <c r="E1696">
        <v>3</v>
      </c>
      <c r="F1696">
        <v>5</v>
      </c>
      <c r="G1696">
        <v>40000010</v>
      </c>
      <c r="H1696">
        <v>200444</v>
      </c>
    </row>
    <row r="1697" spans="1:8">
      <c r="A1697" t="s">
        <v>6534</v>
      </c>
      <c r="B1697" s="10">
        <v>44173</v>
      </c>
      <c r="C1697" t="s">
        <v>4679</v>
      </c>
      <c r="D1697">
        <v>5</v>
      </c>
      <c r="E1697">
        <v>5</v>
      </c>
      <c r="F1697">
        <v>5</v>
      </c>
      <c r="G1697">
        <v>40000024</v>
      </c>
      <c r="H1697">
        <v>200445</v>
      </c>
    </row>
    <row r="1698" spans="1:8">
      <c r="A1698" t="s">
        <v>6535</v>
      </c>
      <c r="B1698" s="10">
        <v>44173</v>
      </c>
      <c r="C1698" t="s">
        <v>4679</v>
      </c>
      <c r="D1698">
        <v>3</v>
      </c>
      <c r="E1698">
        <v>4</v>
      </c>
      <c r="F1698">
        <v>3</v>
      </c>
      <c r="G1698">
        <v>40000027</v>
      </c>
      <c r="H1698">
        <v>200446</v>
      </c>
    </row>
    <row r="1699" spans="1:8">
      <c r="A1699" t="s">
        <v>6536</v>
      </c>
      <c r="B1699" s="10">
        <v>44173</v>
      </c>
      <c r="C1699" t="s">
        <v>4679</v>
      </c>
      <c r="D1699">
        <v>5</v>
      </c>
      <c r="E1699">
        <v>5</v>
      </c>
      <c r="F1699">
        <v>5</v>
      </c>
      <c r="G1699">
        <v>40000036</v>
      </c>
      <c r="H1699">
        <v>200448</v>
      </c>
    </row>
    <row r="1700" spans="1:8">
      <c r="A1700" t="s">
        <v>6537</v>
      </c>
      <c r="B1700" s="10">
        <v>44173</v>
      </c>
      <c r="C1700" t="s">
        <v>4679</v>
      </c>
      <c r="D1700">
        <v>5</v>
      </c>
      <c r="E1700">
        <v>5</v>
      </c>
      <c r="F1700">
        <v>5</v>
      </c>
      <c r="G1700">
        <v>40000036</v>
      </c>
      <c r="H1700">
        <v>200449</v>
      </c>
    </row>
    <row r="1701" spans="1:8">
      <c r="A1701" t="s">
        <v>6538</v>
      </c>
      <c r="B1701" s="10">
        <v>44173</v>
      </c>
      <c r="C1701" t="s">
        <v>4679</v>
      </c>
      <c r="D1701">
        <v>4</v>
      </c>
      <c r="E1701">
        <v>4</v>
      </c>
      <c r="F1701">
        <v>3</v>
      </c>
      <c r="G1701">
        <v>40000036</v>
      </c>
      <c r="H1701">
        <v>200450</v>
      </c>
    </row>
    <row r="1702" spans="1:8">
      <c r="A1702" t="s">
        <v>6539</v>
      </c>
      <c r="B1702" s="10">
        <v>44173</v>
      </c>
      <c r="C1702" t="s">
        <v>4679</v>
      </c>
      <c r="D1702">
        <v>4</v>
      </c>
      <c r="E1702">
        <v>5</v>
      </c>
      <c r="F1702">
        <v>5</v>
      </c>
      <c r="G1702">
        <v>40000046</v>
      </c>
      <c r="H1702">
        <v>200451</v>
      </c>
    </row>
    <row r="1703" spans="1:8" ht="129.6">
      <c r="A1703" s="177" t="s">
        <v>6540</v>
      </c>
      <c r="B1703" s="10">
        <v>44173</v>
      </c>
      <c r="C1703" t="s">
        <v>4679</v>
      </c>
      <c r="D1703">
        <v>5</v>
      </c>
      <c r="E1703">
        <v>5</v>
      </c>
      <c r="F1703">
        <v>5</v>
      </c>
      <c r="G1703">
        <v>40000046</v>
      </c>
      <c r="H1703">
        <v>200452</v>
      </c>
    </row>
    <row r="1704" spans="1:8">
      <c r="A1704" t="s">
        <v>6541</v>
      </c>
      <c r="B1704" s="10">
        <v>44173</v>
      </c>
      <c r="C1704" t="s">
        <v>4679</v>
      </c>
      <c r="D1704">
        <v>5</v>
      </c>
      <c r="E1704">
        <v>5</v>
      </c>
      <c r="F1704">
        <v>5</v>
      </c>
      <c r="G1704">
        <v>40000046</v>
      </c>
      <c r="H1704">
        <v>200453</v>
      </c>
    </row>
    <row r="1705" spans="1:8" ht="216">
      <c r="A1705" s="177" t="s">
        <v>6542</v>
      </c>
      <c r="B1705" s="10">
        <v>44173</v>
      </c>
      <c r="C1705" t="s">
        <v>4679</v>
      </c>
      <c r="D1705">
        <v>4</v>
      </c>
      <c r="E1705">
        <v>3</v>
      </c>
      <c r="F1705">
        <v>5</v>
      </c>
      <c r="G1705">
        <v>40000047</v>
      </c>
      <c r="H1705">
        <v>200454</v>
      </c>
    </row>
    <row r="1706" spans="1:8">
      <c r="A1706" t="s">
        <v>6543</v>
      </c>
      <c r="B1706" s="10">
        <v>44173</v>
      </c>
      <c r="C1706" t="s">
        <v>4679</v>
      </c>
      <c r="D1706">
        <v>4</v>
      </c>
      <c r="E1706">
        <v>5</v>
      </c>
      <c r="F1706">
        <v>4</v>
      </c>
      <c r="G1706">
        <v>40000047</v>
      </c>
      <c r="H1706">
        <v>200456</v>
      </c>
    </row>
    <row r="1707" spans="1:8">
      <c r="A1707" t="s">
        <v>6544</v>
      </c>
      <c r="B1707" s="10">
        <v>44173</v>
      </c>
      <c r="C1707" t="s">
        <v>4685</v>
      </c>
      <c r="D1707">
        <v>4</v>
      </c>
      <c r="E1707">
        <v>5</v>
      </c>
      <c r="F1707">
        <v>4</v>
      </c>
      <c r="G1707">
        <v>40000063</v>
      </c>
      <c r="H1707">
        <v>200459</v>
      </c>
    </row>
    <row r="1708" spans="1:8">
      <c r="A1708" t="s">
        <v>6545</v>
      </c>
      <c r="B1708" s="10">
        <v>44173</v>
      </c>
      <c r="C1708" t="s">
        <v>4679</v>
      </c>
      <c r="D1708">
        <v>5</v>
      </c>
      <c r="E1708">
        <v>5</v>
      </c>
      <c r="F1708">
        <v>5</v>
      </c>
      <c r="G1708">
        <v>40000067</v>
      </c>
      <c r="H1708">
        <v>200460</v>
      </c>
    </row>
    <row r="1709" spans="1:8">
      <c r="A1709" t="s">
        <v>6546</v>
      </c>
      <c r="B1709" s="10">
        <v>44173</v>
      </c>
      <c r="C1709" t="s">
        <v>4679</v>
      </c>
      <c r="D1709">
        <v>5</v>
      </c>
      <c r="E1709">
        <v>5</v>
      </c>
      <c r="F1709">
        <v>5</v>
      </c>
      <c r="G1709">
        <v>40000067</v>
      </c>
      <c r="H1709">
        <v>200461</v>
      </c>
    </row>
    <row r="1710" spans="1:8">
      <c r="A1710" t="s">
        <v>6547</v>
      </c>
      <c r="B1710" s="10">
        <v>44173</v>
      </c>
      <c r="C1710" t="s">
        <v>4679</v>
      </c>
      <c r="D1710">
        <v>5</v>
      </c>
      <c r="E1710">
        <v>5</v>
      </c>
      <c r="F1710">
        <v>5</v>
      </c>
      <c r="G1710">
        <v>40000071</v>
      </c>
      <c r="H1710">
        <v>200463</v>
      </c>
    </row>
    <row r="1711" spans="1:8">
      <c r="A1711" t="s">
        <v>6548</v>
      </c>
      <c r="B1711" s="10">
        <v>44173</v>
      </c>
      <c r="C1711" t="s">
        <v>4679</v>
      </c>
      <c r="D1711">
        <v>3</v>
      </c>
      <c r="E1711">
        <v>4</v>
      </c>
      <c r="F1711">
        <v>4</v>
      </c>
      <c r="G1711">
        <v>40000071</v>
      </c>
      <c r="H1711">
        <v>200465</v>
      </c>
    </row>
    <row r="1712" spans="1:8">
      <c r="A1712" t="s">
        <v>6549</v>
      </c>
      <c r="B1712" s="10">
        <v>44173</v>
      </c>
      <c r="C1712" t="s">
        <v>4679</v>
      </c>
      <c r="D1712">
        <v>5</v>
      </c>
      <c r="E1712">
        <v>4</v>
      </c>
      <c r="F1712">
        <v>5</v>
      </c>
      <c r="G1712">
        <v>40000089</v>
      </c>
      <c r="H1712">
        <v>200467</v>
      </c>
    </row>
    <row r="1713" spans="1:8">
      <c r="A1713" t="s">
        <v>6550</v>
      </c>
      <c r="B1713" s="10">
        <v>44173</v>
      </c>
      <c r="C1713" t="s">
        <v>4679</v>
      </c>
      <c r="D1713">
        <v>5</v>
      </c>
      <c r="E1713">
        <v>5</v>
      </c>
      <c r="F1713">
        <v>5</v>
      </c>
      <c r="G1713">
        <v>50000029</v>
      </c>
      <c r="H1713">
        <v>200469</v>
      </c>
    </row>
    <row r="1714" spans="1:8">
      <c r="A1714" t="s">
        <v>6551</v>
      </c>
      <c r="B1714" s="10">
        <v>44540</v>
      </c>
      <c r="C1714" t="s">
        <v>4679</v>
      </c>
      <c r="D1714">
        <v>5</v>
      </c>
      <c r="E1714">
        <v>5</v>
      </c>
      <c r="F1714">
        <v>5</v>
      </c>
      <c r="G1714">
        <v>11515</v>
      </c>
      <c r="H1714">
        <v>293749</v>
      </c>
    </row>
    <row r="1715" spans="1:8">
      <c r="A1715" t="s">
        <v>6552</v>
      </c>
      <c r="B1715" s="10">
        <v>44540</v>
      </c>
      <c r="C1715" t="s">
        <v>4680</v>
      </c>
      <c r="D1715">
        <v>3</v>
      </c>
      <c r="E1715">
        <v>4</v>
      </c>
      <c r="F1715">
        <v>5</v>
      </c>
      <c r="G1715">
        <v>11594</v>
      </c>
      <c r="H1715">
        <v>293750</v>
      </c>
    </row>
    <row r="1716" spans="1:8">
      <c r="A1716" t="s">
        <v>6553</v>
      </c>
      <c r="B1716" s="10">
        <v>44540</v>
      </c>
      <c r="C1716" t="s">
        <v>4679</v>
      </c>
      <c r="D1716">
        <v>5</v>
      </c>
      <c r="E1716">
        <v>5</v>
      </c>
      <c r="F1716">
        <v>5</v>
      </c>
      <c r="G1716">
        <v>11660</v>
      </c>
      <c r="H1716">
        <v>293752</v>
      </c>
    </row>
    <row r="1717" spans="1:8">
      <c r="A1717" t="s">
        <v>6554</v>
      </c>
      <c r="B1717" s="10">
        <v>44540</v>
      </c>
      <c r="C1717" t="s">
        <v>4679</v>
      </c>
      <c r="D1717">
        <v>5</v>
      </c>
      <c r="E1717">
        <v>5</v>
      </c>
      <c r="F1717">
        <v>5</v>
      </c>
      <c r="G1717">
        <v>11660</v>
      </c>
      <c r="H1717">
        <v>293753</v>
      </c>
    </row>
    <row r="1718" spans="1:8">
      <c r="A1718" t="s">
        <v>6555</v>
      </c>
      <c r="B1718" s="10">
        <v>44540</v>
      </c>
      <c r="C1718" t="s">
        <v>4679</v>
      </c>
      <c r="D1718">
        <v>4</v>
      </c>
      <c r="E1718">
        <v>3</v>
      </c>
      <c r="F1718">
        <v>4</v>
      </c>
      <c r="G1718">
        <v>104050760</v>
      </c>
      <c r="H1718">
        <v>293754</v>
      </c>
    </row>
    <row r="1719" spans="1:8">
      <c r="A1719" t="s">
        <v>6556</v>
      </c>
      <c r="B1719" s="10">
        <v>44540</v>
      </c>
      <c r="C1719" t="s">
        <v>4679</v>
      </c>
      <c r="D1719">
        <v>5</v>
      </c>
      <c r="E1719">
        <v>5</v>
      </c>
      <c r="F1719">
        <v>5</v>
      </c>
      <c r="G1719">
        <v>104590112</v>
      </c>
      <c r="H1719">
        <v>293756</v>
      </c>
    </row>
    <row r="1720" spans="1:8">
      <c r="A1720" t="s">
        <v>6557</v>
      </c>
      <c r="B1720" s="10">
        <v>44540</v>
      </c>
      <c r="C1720" t="s">
        <v>4685</v>
      </c>
      <c r="D1720">
        <v>5</v>
      </c>
      <c r="E1720">
        <v>5</v>
      </c>
      <c r="F1720">
        <v>5</v>
      </c>
      <c r="G1720">
        <v>11179580</v>
      </c>
      <c r="H1720">
        <v>293757</v>
      </c>
    </row>
    <row r="1721" spans="1:8">
      <c r="A1721" t="s">
        <v>6558</v>
      </c>
      <c r="B1721" s="10">
        <v>44540</v>
      </c>
      <c r="C1721" t="s">
        <v>4683</v>
      </c>
      <c r="D1721">
        <v>5</v>
      </c>
      <c r="E1721">
        <v>5</v>
      </c>
      <c r="F1721">
        <v>5</v>
      </c>
      <c r="G1721">
        <v>11180270</v>
      </c>
      <c r="H1721">
        <v>293758</v>
      </c>
    </row>
    <row r="1722" spans="1:8">
      <c r="A1722" t="s">
        <v>6559</v>
      </c>
      <c r="B1722" s="10">
        <v>44540</v>
      </c>
      <c r="C1722" t="s">
        <v>4680</v>
      </c>
      <c r="D1722">
        <v>5</v>
      </c>
      <c r="E1722">
        <v>4</v>
      </c>
      <c r="F1722">
        <v>5</v>
      </c>
      <c r="G1722">
        <v>11190071</v>
      </c>
      <c r="H1722">
        <v>293759</v>
      </c>
    </row>
    <row r="1723" spans="1:8">
      <c r="A1723" t="s">
        <v>6560</v>
      </c>
      <c r="B1723" s="10">
        <v>44540</v>
      </c>
      <c r="C1723" t="s">
        <v>4680</v>
      </c>
      <c r="D1723">
        <v>5</v>
      </c>
      <c r="E1723">
        <v>3</v>
      </c>
      <c r="F1723">
        <v>5</v>
      </c>
      <c r="G1723">
        <v>11190071</v>
      </c>
      <c r="H1723">
        <v>293760</v>
      </c>
    </row>
    <row r="1724" spans="1:8">
      <c r="A1724" t="s">
        <v>6561</v>
      </c>
      <c r="B1724" s="10">
        <v>44540</v>
      </c>
      <c r="C1724" t="s">
        <v>4683</v>
      </c>
      <c r="D1724">
        <v>5</v>
      </c>
      <c r="E1724">
        <v>5</v>
      </c>
      <c r="F1724">
        <v>5</v>
      </c>
      <c r="G1724">
        <v>11191758</v>
      </c>
      <c r="H1724">
        <v>293762</v>
      </c>
    </row>
    <row r="1725" spans="1:8" ht="115.2">
      <c r="A1725" s="177" t="s">
        <v>6562</v>
      </c>
      <c r="B1725" s="10">
        <v>44540</v>
      </c>
      <c r="C1725" t="s">
        <v>4679</v>
      </c>
      <c r="D1725">
        <v>2</v>
      </c>
      <c r="E1725">
        <v>4</v>
      </c>
      <c r="F1725">
        <v>4</v>
      </c>
      <c r="G1725">
        <v>113508774</v>
      </c>
      <c r="H1725">
        <v>293763</v>
      </c>
    </row>
    <row r="1726" spans="1:8">
      <c r="A1726" t="s">
        <v>6563</v>
      </c>
      <c r="B1726" s="10">
        <v>44540</v>
      </c>
      <c r="C1726" t="s">
        <v>4679</v>
      </c>
      <c r="D1726">
        <v>3</v>
      </c>
      <c r="E1726">
        <v>3</v>
      </c>
      <c r="F1726">
        <v>3</v>
      </c>
      <c r="G1726">
        <v>113508774</v>
      </c>
      <c r="H1726">
        <v>293764</v>
      </c>
    </row>
    <row r="1727" spans="1:8">
      <c r="A1727" t="s">
        <v>6564</v>
      </c>
      <c r="B1727" s="10">
        <v>44540</v>
      </c>
      <c r="C1727" t="s">
        <v>4679</v>
      </c>
      <c r="D1727">
        <v>5</v>
      </c>
      <c r="E1727">
        <v>5</v>
      </c>
      <c r="F1727">
        <v>5</v>
      </c>
      <c r="G1727">
        <v>113606081</v>
      </c>
      <c r="H1727">
        <v>293766</v>
      </c>
    </row>
    <row r="1728" spans="1:8">
      <c r="A1728" t="s">
        <v>6565</v>
      </c>
      <c r="B1728" s="10">
        <v>44540</v>
      </c>
      <c r="C1728" t="s">
        <v>4679</v>
      </c>
      <c r="D1728">
        <v>4</v>
      </c>
      <c r="E1728">
        <v>4</v>
      </c>
      <c r="F1728">
        <v>5</v>
      </c>
      <c r="G1728">
        <v>113606081</v>
      </c>
      <c r="H1728">
        <v>293767</v>
      </c>
    </row>
    <row r="1729" spans="1:8">
      <c r="A1729" t="s">
        <v>6566</v>
      </c>
      <c r="B1729" s="10">
        <v>44540</v>
      </c>
      <c r="C1729" t="s">
        <v>4679</v>
      </c>
      <c r="D1729">
        <v>5</v>
      </c>
      <c r="E1729">
        <v>5</v>
      </c>
      <c r="F1729">
        <v>5</v>
      </c>
      <c r="G1729">
        <v>114481872</v>
      </c>
      <c r="H1729">
        <v>293770</v>
      </c>
    </row>
    <row r="1730" spans="1:8">
      <c r="A1730" t="s">
        <v>6567</v>
      </c>
      <c r="B1730" s="10">
        <v>44540</v>
      </c>
      <c r="C1730" t="s">
        <v>4679</v>
      </c>
      <c r="D1730">
        <v>4</v>
      </c>
      <c r="E1730">
        <v>4</v>
      </c>
      <c r="F1730">
        <v>4</v>
      </c>
      <c r="G1730">
        <v>115199838</v>
      </c>
      <c r="H1730">
        <v>293771</v>
      </c>
    </row>
    <row r="1731" spans="1:8">
      <c r="A1731" t="s">
        <v>6568</v>
      </c>
      <c r="B1731" s="10">
        <v>44540</v>
      </c>
      <c r="C1731" t="s">
        <v>4680</v>
      </c>
      <c r="D1731">
        <v>1</v>
      </c>
      <c r="E1731">
        <v>5</v>
      </c>
      <c r="F1731">
        <v>2</v>
      </c>
      <c r="G1731">
        <v>117434118</v>
      </c>
      <c r="H1731">
        <v>293772</v>
      </c>
    </row>
    <row r="1732" spans="1:8">
      <c r="A1732" t="s">
        <v>6569</v>
      </c>
      <c r="B1732" s="10">
        <v>44540</v>
      </c>
      <c r="C1732" t="s">
        <v>4679</v>
      </c>
      <c r="D1732">
        <v>4</v>
      </c>
      <c r="E1732">
        <v>4</v>
      </c>
      <c r="F1732">
        <v>5</v>
      </c>
      <c r="G1732">
        <v>117554501</v>
      </c>
      <c r="H1732">
        <v>293773</v>
      </c>
    </row>
    <row r="1733" spans="1:8">
      <c r="A1733" t="s">
        <v>6570</v>
      </c>
      <c r="B1733" s="10">
        <v>44540</v>
      </c>
      <c r="C1733" t="s">
        <v>4679</v>
      </c>
      <c r="D1733">
        <v>5</v>
      </c>
      <c r="E1733">
        <v>5</v>
      </c>
      <c r="F1733">
        <v>5</v>
      </c>
      <c r="G1733">
        <v>117554527</v>
      </c>
      <c r="H1733">
        <v>293774</v>
      </c>
    </row>
    <row r="1734" spans="1:8" ht="374.4">
      <c r="A1734" s="177" t="s">
        <v>6571</v>
      </c>
      <c r="B1734" s="10">
        <v>44540</v>
      </c>
      <c r="C1734" t="s">
        <v>4681</v>
      </c>
      <c r="D1734">
        <v>1</v>
      </c>
      <c r="E1734">
        <v>1</v>
      </c>
      <c r="F1734">
        <v>1</v>
      </c>
      <c r="G1734">
        <v>117756049</v>
      </c>
      <c r="H1734">
        <v>293775</v>
      </c>
    </row>
    <row r="1735" spans="1:8">
      <c r="A1735" t="s">
        <v>6572</v>
      </c>
      <c r="B1735" s="10">
        <v>44540</v>
      </c>
      <c r="C1735" t="s">
        <v>4681</v>
      </c>
      <c r="D1735">
        <v>1</v>
      </c>
      <c r="E1735">
        <v>1</v>
      </c>
      <c r="F1735">
        <v>1</v>
      </c>
      <c r="G1735">
        <v>117756049</v>
      </c>
      <c r="H1735">
        <v>293776</v>
      </c>
    </row>
    <row r="1736" spans="1:8">
      <c r="A1736" t="s">
        <v>6573</v>
      </c>
      <c r="B1736" s="10">
        <v>44540</v>
      </c>
      <c r="C1736" t="s">
        <v>4679</v>
      </c>
      <c r="D1736">
        <v>4</v>
      </c>
      <c r="E1736">
        <v>5</v>
      </c>
      <c r="F1736">
        <v>5</v>
      </c>
      <c r="G1736">
        <v>125852079</v>
      </c>
      <c r="H1736">
        <v>293777</v>
      </c>
    </row>
    <row r="1737" spans="1:8">
      <c r="A1737" t="s">
        <v>6574</v>
      </c>
      <c r="B1737" s="10">
        <v>44540</v>
      </c>
      <c r="C1737" t="s">
        <v>4679</v>
      </c>
      <c r="D1737">
        <v>2</v>
      </c>
      <c r="E1737">
        <v>1</v>
      </c>
      <c r="F1737">
        <v>3</v>
      </c>
      <c r="G1737">
        <v>125852079</v>
      </c>
      <c r="H1737">
        <v>293778</v>
      </c>
    </row>
    <row r="1738" spans="1:8" ht="158.4">
      <c r="A1738" s="177" t="s">
        <v>6575</v>
      </c>
      <c r="B1738" s="10">
        <v>44540</v>
      </c>
      <c r="C1738" t="s">
        <v>4680</v>
      </c>
      <c r="D1738">
        <v>4</v>
      </c>
      <c r="E1738">
        <v>3</v>
      </c>
      <c r="F1738">
        <v>5</v>
      </c>
      <c r="G1738">
        <v>129293916</v>
      </c>
      <c r="H1738">
        <v>293780</v>
      </c>
    </row>
    <row r="1739" spans="1:8">
      <c r="A1739" t="s">
        <v>6576</v>
      </c>
      <c r="B1739" s="10">
        <v>44540</v>
      </c>
      <c r="C1739" t="s">
        <v>4684</v>
      </c>
      <c r="D1739">
        <v>5</v>
      </c>
      <c r="E1739">
        <v>3</v>
      </c>
      <c r="F1739">
        <v>5</v>
      </c>
      <c r="G1739">
        <v>129601084</v>
      </c>
      <c r="H1739">
        <v>293781</v>
      </c>
    </row>
    <row r="1740" spans="1:8">
      <c r="A1740" t="s">
        <v>6577</v>
      </c>
      <c r="B1740" s="10">
        <v>44540</v>
      </c>
      <c r="C1740" t="s">
        <v>4679</v>
      </c>
      <c r="D1740">
        <v>4</v>
      </c>
      <c r="E1740">
        <v>4</v>
      </c>
      <c r="F1740">
        <v>5</v>
      </c>
      <c r="G1740">
        <v>129833331</v>
      </c>
      <c r="H1740">
        <v>293782</v>
      </c>
    </row>
    <row r="1741" spans="1:8">
      <c r="A1741" t="s">
        <v>6578</v>
      </c>
      <c r="B1741" s="10">
        <v>44540</v>
      </c>
      <c r="C1741" t="s">
        <v>4679</v>
      </c>
      <c r="D1741">
        <v>1</v>
      </c>
      <c r="E1741">
        <v>3</v>
      </c>
      <c r="F1741">
        <v>3</v>
      </c>
      <c r="G1741">
        <v>131229759</v>
      </c>
      <c r="H1741">
        <v>293784</v>
      </c>
    </row>
    <row r="1742" spans="1:8">
      <c r="A1742" t="s">
        <v>6579</v>
      </c>
      <c r="B1742" s="10">
        <v>44540</v>
      </c>
      <c r="C1742" t="s">
        <v>4679</v>
      </c>
      <c r="D1742">
        <v>1</v>
      </c>
      <c r="E1742">
        <v>5</v>
      </c>
      <c r="F1742">
        <v>5</v>
      </c>
      <c r="G1742">
        <v>131229759</v>
      </c>
      <c r="H1742">
        <v>293785</v>
      </c>
    </row>
    <row r="1743" spans="1:8">
      <c r="A1743" t="s">
        <v>6580</v>
      </c>
      <c r="B1743" s="10">
        <v>44540</v>
      </c>
      <c r="C1743" t="s">
        <v>4680</v>
      </c>
      <c r="D1743">
        <v>1</v>
      </c>
      <c r="E1743">
        <v>2</v>
      </c>
      <c r="F1743">
        <v>5</v>
      </c>
      <c r="G1743">
        <v>131260382</v>
      </c>
      <c r="H1743">
        <v>293787</v>
      </c>
    </row>
    <row r="1744" spans="1:8">
      <c r="A1744" t="s">
        <v>6581</v>
      </c>
      <c r="B1744" s="10">
        <v>44540</v>
      </c>
      <c r="C1744" t="s">
        <v>4680</v>
      </c>
      <c r="D1744">
        <v>1</v>
      </c>
      <c r="E1744">
        <v>3</v>
      </c>
      <c r="F1744">
        <v>2</v>
      </c>
      <c r="G1744">
        <v>133664870</v>
      </c>
      <c r="H1744">
        <v>293788</v>
      </c>
    </row>
    <row r="1745" spans="1:8">
      <c r="A1745" t="s">
        <v>6582</v>
      </c>
      <c r="B1745" s="10">
        <v>44540</v>
      </c>
      <c r="C1745" t="s">
        <v>4681</v>
      </c>
      <c r="D1745">
        <v>1</v>
      </c>
      <c r="E1745">
        <v>1</v>
      </c>
      <c r="F1745">
        <v>3</v>
      </c>
      <c r="G1745">
        <v>134337443</v>
      </c>
      <c r="H1745">
        <v>293789</v>
      </c>
    </row>
    <row r="1746" spans="1:8">
      <c r="A1746" t="s">
        <v>6583</v>
      </c>
      <c r="B1746" s="10">
        <v>44540</v>
      </c>
      <c r="C1746" t="s">
        <v>4680</v>
      </c>
      <c r="D1746">
        <v>1</v>
      </c>
      <c r="E1746">
        <v>5</v>
      </c>
      <c r="F1746">
        <v>1</v>
      </c>
      <c r="G1746">
        <v>134397447</v>
      </c>
      <c r="H1746">
        <v>293790</v>
      </c>
    </row>
    <row r="1747" spans="1:8">
      <c r="A1747" t="s">
        <v>6584</v>
      </c>
      <c r="B1747" s="10">
        <v>44540</v>
      </c>
      <c r="C1747" t="s">
        <v>4680</v>
      </c>
      <c r="D1747">
        <v>2</v>
      </c>
      <c r="E1747">
        <v>3</v>
      </c>
      <c r="F1747">
        <v>2</v>
      </c>
      <c r="G1747">
        <v>134552819</v>
      </c>
      <c r="H1747">
        <v>293793</v>
      </c>
    </row>
    <row r="1748" spans="1:8" ht="172.8">
      <c r="A1748" s="177" t="s">
        <v>6585</v>
      </c>
      <c r="B1748" s="10">
        <v>44540</v>
      </c>
      <c r="C1748" t="s">
        <v>4680</v>
      </c>
      <c r="D1748">
        <v>5</v>
      </c>
      <c r="E1748">
        <v>5</v>
      </c>
      <c r="F1748">
        <v>5</v>
      </c>
      <c r="G1748">
        <v>135413060</v>
      </c>
      <c r="H1748">
        <v>293796</v>
      </c>
    </row>
    <row r="1749" spans="1:8" ht="409.6">
      <c r="A1749" s="177" t="s">
        <v>6586</v>
      </c>
      <c r="B1749" s="10">
        <v>44540</v>
      </c>
      <c r="C1749" t="s">
        <v>4686</v>
      </c>
      <c r="D1749">
        <v>1</v>
      </c>
      <c r="E1749">
        <v>1</v>
      </c>
      <c r="F1749">
        <v>1</v>
      </c>
      <c r="G1749">
        <v>135635688</v>
      </c>
      <c r="H1749">
        <v>293798</v>
      </c>
    </row>
    <row r="1750" spans="1:8">
      <c r="A1750" t="s">
        <v>6587</v>
      </c>
      <c r="B1750" s="10">
        <v>44540</v>
      </c>
      <c r="C1750" t="s">
        <v>4679</v>
      </c>
      <c r="D1750">
        <v>5</v>
      </c>
      <c r="E1750">
        <v>5</v>
      </c>
      <c r="F1750">
        <v>5</v>
      </c>
      <c r="G1750">
        <v>200053729</v>
      </c>
      <c r="H1750">
        <v>293815</v>
      </c>
    </row>
    <row r="1751" spans="1:8">
      <c r="A1751" t="s">
        <v>6588</v>
      </c>
      <c r="B1751" s="10">
        <v>44540</v>
      </c>
      <c r="C1751" t="s">
        <v>4686</v>
      </c>
      <c r="D1751">
        <v>1</v>
      </c>
      <c r="E1751">
        <v>2</v>
      </c>
      <c r="F1751">
        <v>2</v>
      </c>
      <c r="G1751">
        <v>135635688</v>
      </c>
      <c r="H1751">
        <v>293799</v>
      </c>
    </row>
    <row r="1752" spans="1:8">
      <c r="A1752" t="s">
        <v>6589</v>
      </c>
      <c r="B1752" s="10">
        <v>44540</v>
      </c>
      <c r="C1752" t="s">
        <v>4686</v>
      </c>
      <c r="D1752">
        <v>2</v>
      </c>
      <c r="E1752">
        <v>2</v>
      </c>
      <c r="F1752">
        <v>2</v>
      </c>
      <c r="G1752">
        <v>135635688</v>
      </c>
      <c r="H1752">
        <v>293800</v>
      </c>
    </row>
    <row r="1753" spans="1:8">
      <c r="A1753" t="s">
        <v>6590</v>
      </c>
      <c r="B1753" s="10">
        <v>44540</v>
      </c>
      <c r="C1753" t="s">
        <v>4681</v>
      </c>
      <c r="D1753">
        <v>1</v>
      </c>
      <c r="E1753">
        <v>3</v>
      </c>
      <c r="F1753">
        <v>1</v>
      </c>
      <c r="G1753">
        <v>135674760</v>
      </c>
      <c r="H1753">
        <v>293801</v>
      </c>
    </row>
    <row r="1754" spans="1:8">
      <c r="A1754" t="s">
        <v>6591</v>
      </c>
      <c r="B1754" s="10">
        <v>44540</v>
      </c>
      <c r="C1754" t="s">
        <v>4679</v>
      </c>
      <c r="D1754">
        <v>1</v>
      </c>
      <c r="E1754">
        <v>3</v>
      </c>
      <c r="F1754">
        <v>2</v>
      </c>
      <c r="G1754">
        <v>136946191</v>
      </c>
      <c r="H1754">
        <v>293802</v>
      </c>
    </row>
    <row r="1755" spans="1:8">
      <c r="A1755" t="s">
        <v>6592</v>
      </c>
      <c r="B1755" s="10">
        <v>44540</v>
      </c>
      <c r="C1755" t="s">
        <v>4679</v>
      </c>
      <c r="D1755">
        <v>1</v>
      </c>
      <c r="E1755">
        <v>3</v>
      </c>
      <c r="F1755">
        <v>3</v>
      </c>
      <c r="G1755">
        <v>20000346</v>
      </c>
      <c r="H1755">
        <v>293803</v>
      </c>
    </row>
    <row r="1756" spans="1:8">
      <c r="A1756" t="s">
        <v>6593</v>
      </c>
      <c r="B1756" s="10">
        <v>44540</v>
      </c>
      <c r="C1756" t="s">
        <v>4679</v>
      </c>
      <c r="D1756">
        <v>4</v>
      </c>
      <c r="E1756">
        <v>5</v>
      </c>
      <c r="F1756">
        <v>3</v>
      </c>
      <c r="G1756">
        <v>20000352</v>
      </c>
      <c r="H1756">
        <v>293805</v>
      </c>
    </row>
    <row r="1757" spans="1:8" ht="187.2">
      <c r="A1757" s="177" t="s">
        <v>6594</v>
      </c>
      <c r="B1757" s="10">
        <v>44540</v>
      </c>
      <c r="C1757" t="s">
        <v>4679</v>
      </c>
      <c r="D1757">
        <v>2</v>
      </c>
      <c r="E1757">
        <v>3</v>
      </c>
      <c r="F1757">
        <v>3</v>
      </c>
      <c r="G1757">
        <v>20000498</v>
      </c>
      <c r="H1757">
        <v>293806</v>
      </c>
    </row>
    <row r="1758" spans="1:8">
      <c r="A1758" t="s">
        <v>6595</v>
      </c>
      <c r="B1758" s="10">
        <v>44540</v>
      </c>
      <c r="C1758" t="s">
        <v>4679</v>
      </c>
      <c r="D1758">
        <v>2</v>
      </c>
      <c r="E1758">
        <v>3</v>
      </c>
      <c r="F1758">
        <v>4</v>
      </c>
      <c r="G1758">
        <v>20000498</v>
      </c>
      <c r="H1758">
        <v>293807</v>
      </c>
    </row>
    <row r="1759" spans="1:8">
      <c r="A1759" t="s">
        <v>56</v>
      </c>
      <c r="B1759" s="10">
        <v>44540</v>
      </c>
      <c r="C1759" t="s">
        <v>4679</v>
      </c>
      <c r="D1759">
        <v>5</v>
      </c>
      <c r="E1759">
        <v>5</v>
      </c>
      <c r="F1759">
        <v>5</v>
      </c>
      <c r="G1759">
        <v>20000526</v>
      </c>
      <c r="H1759">
        <v>293808</v>
      </c>
    </row>
    <row r="1760" spans="1:8">
      <c r="A1760" t="s">
        <v>6596</v>
      </c>
      <c r="B1760" s="10">
        <v>44540</v>
      </c>
      <c r="C1760" t="s">
        <v>4679</v>
      </c>
      <c r="D1760">
        <v>3</v>
      </c>
      <c r="E1760">
        <v>3</v>
      </c>
      <c r="F1760">
        <v>4</v>
      </c>
      <c r="G1760">
        <v>200030537</v>
      </c>
      <c r="H1760">
        <v>293810</v>
      </c>
    </row>
    <row r="1761" spans="1:8">
      <c r="A1761" t="s">
        <v>6597</v>
      </c>
      <c r="B1761" s="10">
        <v>44540</v>
      </c>
      <c r="C1761" t="s">
        <v>4679</v>
      </c>
      <c r="D1761">
        <v>5</v>
      </c>
      <c r="E1761">
        <v>5</v>
      </c>
      <c r="F1761">
        <v>5</v>
      </c>
      <c r="G1761">
        <v>200030537</v>
      </c>
      <c r="H1761">
        <v>293811</v>
      </c>
    </row>
    <row r="1762" spans="1:8">
      <c r="A1762" t="s">
        <v>6598</v>
      </c>
      <c r="B1762" s="10">
        <v>44540</v>
      </c>
      <c r="C1762" t="s">
        <v>4679</v>
      </c>
      <c r="D1762">
        <v>5</v>
      </c>
      <c r="E1762">
        <v>5</v>
      </c>
      <c r="F1762">
        <v>5</v>
      </c>
      <c r="G1762">
        <v>200030537</v>
      </c>
      <c r="H1762">
        <v>293812</v>
      </c>
    </row>
    <row r="1763" spans="1:8">
      <c r="A1763" t="s">
        <v>6599</v>
      </c>
      <c r="B1763" s="10">
        <v>44540</v>
      </c>
      <c r="C1763" t="s">
        <v>4679</v>
      </c>
      <c r="D1763">
        <v>5</v>
      </c>
      <c r="E1763">
        <v>5</v>
      </c>
      <c r="F1763">
        <v>5</v>
      </c>
      <c r="G1763">
        <v>200053729</v>
      </c>
      <c r="H1763">
        <v>293814</v>
      </c>
    </row>
    <row r="1764" spans="1:8">
      <c r="A1764" t="s">
        <v>6600</v>
      </c>
      <c r="B1764" s="10">
        <v>44540</v>
      </c>
      <c r="C1764" t="s">
        <v>4679</v>
      </c>
      <c r="D1764">
        <v>4</v>
      </c>
      <c r="E1764">
        <v>5</v>
      </c>
      <c r="F1764">
        <v>5</v>
      </c>
      <c r="G1764">
        <v>200057652</v>
      </c>
      <c r="H1764">
        <v>293816</v>
      </c>
    </row>
    <row r="1765" spans="1:8">
      <c r="A1765" t="s">
        <v>6601</v>
      </c>
      <c r="B1765" s="10">
        <v>44540</v>
      </c>
      <c r="C1765" t="s">
        <v>4679</v>
      </c>
      <c r="D1765">
        <v>1</v>
      </c>
      <c r="E1765">
        <v>1</v>
      </c>
      <c r="F1765">
        <v>5</v>
      </c>
      <c r="G1765">
        <v>200387550</v>
      </c>
      <c r="H1765">
        <v>293817</v>
      </c>
    </row>
    <row r="1766" spans="1:8">
      <c r="A1766" t="s">
        <v>6602</v>
      </c>
      <c r="B1766" s="10">
        <v>44540</v>
      </c>
      <c r="C1766" t="s">
        <v>4679</v>
      </c>
      <c r="D1766">
        <v>5</v>
      </c>
      <c r="E1766">
        <v>5</v>
      </c>
      <c r="F1766">
        <v>5</v>
      </c>
      <c r="G1766">
        <v>200387554</v>
      </c>
      <c r="H1766">
        <v>293818</v>
      </c>
    </row>
    <row r="1767" spans="1:8">
      <c r="A1767" t="s">
        <v>6603</v>
      </c>
      <c r="B1767" s="10">
        <v>44540</v>
      </c>
      <c r="C1767" t="s">
        <v>4679</v>
      </c>
      <c r="D1767">
        <v>5</v>
      </c>
      <c r="E1767">
        <v>4</v>
      </c>
      <c r="F1767">
        <v>4</v>
      </c>
      <c r="G1767">
        <v>60000035</v>
      </c>
      <c r="H1767">
        <v>293821</v>
      </c>
    </row>
    <row r="1768" spans="1:8" ht="115.2">
      <c r="A1768" s="177" t="s">
        <v>6604</v>
      </c>
      <c r="B1768" s="10">
        <v>44540</v>
      </c>
      <c r="C1768" t="s">
        <v>4679</v>
      </c>
      <c r="D1768">
        <v>5</v>
      </c>
      <c r="E1768">
        <v>5</v>
      </c>
      <c r="F1768">
        <v>5</v>
      </c>
      <c r="G1768">
        <v>71000144</v>
      </c>
      <c r="H1768">
        <v>293823</v>
      </c>
    </row>
    <row r="1769" spans="1:8">
      <c r="A1769" t="s">
        <v>6605</v>
      </c>
      <c r="B1769" s="10">
        <v>44540</v>
      </c>
      <c r="C1769" t="s">
        <v>4680</v>
      </c>
      <c r="D1769">
        <v>4</v>
      </c>
      <c r="E1769">
        <v>3</v>
      </c>
      <c r="F1769">
        <v>5</v>
      </c>
      <c r="G1769">
        <v>71000206</v>
      </c>
      <c r="H1769">
        <v>293824</v>
      </c>
    </row>
    <row r="1770" spans="1:8">
      <c r="A1770" t="s">
        <v>6606</v>
      </c>
      <c r="B1770" s="10">
        <v>44540</v>
      </c>
      <c r="C1770" t="s">
        <v>4679</v>
      </c>
      <c r="D1770">
        <v>5</v>
      </c>
      <c r="E1770">
        <v>4</v>
      </c>
      <c r="F1770">
        <v>5</v>
      </c>
      <c r="G1770">
        <v>71000310</v>
      </c>
      <c r="H1770">
        <v>293827</v>
      </c>
    </row>
    <row r="1771" spans="1:8">
      <c r="A1771" t="s">
        <v>6607</v>
      </c>
      <c r="B1771" s="10">
        <v>44540</v>
      </c>
      <c r="C1771" t="s">
        <v>4679</v>
      </c>
      <c r="D1771">
        <v>5</v>
      </c>
      <c r="E1771">
        <v>5</v>
      </c>
      <c r="F1771">
        <v>5</v>
      </c>
      <c r="G1771">
        <v>71000320</v>
      </c>
      <c r="H1771">
        <v>293828</v>
      </c>
    </row>
    <row r="1772" spans="1:8">
      <c r="A1772" t="s">
        <v>6608</v>
      </c>
      <c r="B1772" s="10">
        <v>44540</v>
      </c>
      <c r="C1772" t="s">
        <v>4679</v>
      </c>
      <c r="D1772">
        <v>2</v>
      </c>
      <c r="E1772">
        <v>5</v>
      </c>
      <c r="F1772">
        <v>5</v>
      </c>
      <c r="G1772">
        <v>71000350</v>
      </c>
      <c r="H1772">
        <v>293830</v>
      </c>
    </row>
    <row r="1773" spans="1:8">
      <c r="A1773" t="s">
        <v>6609</v>
      </c>
      <c r="B1773" s="10">
        <v>44540</v>
      </c>
      <c r="C1773" t="s">
        <v>4680</v>
      </c>
      <c r="D1773">
        <v>2</v>
      </c>
      <c r="E1773">
        <v>3</v>
      </c>
      <c r="F1773">
        <v>2</v>
      </c>
      <c r="G1773">
        <v>71000352</v>
      </c>
      <c r="H1773">
        <v>293831</v>
      </c>
    </row>
    <row r="1774" spans="1:8">
      <c r="A1774" t="s">
        <v>6610</v>
      </c>
      <c r="B1774" s="10">
        <v>44540</v>
      </c>
      <c r="C1774" t="s">
        <v>4680</v>
      </c>
      <c r="D1774">
        <v>3</v>
      </c>
      <c r="E1774">
        <v>5</v>
      </c>
      <c r="F1774">
        <v>3</v>
      </c>
      <c r="G1774">
        <v>71000352</v>
      </c>
      <c r="H1774">
        <v>293832</v>
      </c>
    </row>
    <row r="1775" spans="1:8">
      <c r="A1775" t="s">
        <v>6611</v>
      </c>
      <c r="B1775" s="10">
        <v>44540</v>
      </c>
      <c r="C1775" t="s">
        <v>4680</v>
      </c>
      <c r="D1775">
        <v>1</v>
      </c>
      <c r="E1775">
        <v>2</v>
      </c>
      <c r="F1775">
        <v>1</v>
      </c>
      <c r="G1775">
        <v>71000352</v>
      </c>
      <c r="H1775">
        <v>293833</v>
      </c>
    </row>
    <row r="1776" spans="1:8">
      <c r="A1776" t="s">
        <v>6612</v>
      </c>
      <c r="B1776" s="10">
        <v>44540</v>
      </c>
      <c r="C1776" t="s">
        <v>4680</v>
      </c>
      <c r="D1776">
        <v>5</v>
      </c>
      <c r="E1776">
        <v>4</v>
      </c>
      <c r="F1776">
        <v>5</v>
      </c>
      <c r="G1776">
        <v>71000352</v>
      </c>
      <c r="H1776">
        <v>293834</v>
      </c>
    </row>
    <row r="1777" spans="1:8">
      <c r="A1777" t="s">
        <v>6613</v>
      </c>
      <c r="B1777" s="10">
        <v>44540</v>
      </c>
      <c r="C1777" t="s">
        <v>4680</v>
      </c>
      <c r="D1777">
        <v>5</v>
      </c>
      <c r="E1777">
        <v>5</v>
      </c>
      <c r="F1777">
        <v>5</v>
      </c>
      <c r="G1777">
        <v>71000352</v>
      </c>
      <c r="H1777">
        <v>293835</v>
      </c>
    </row>
    <row r="1778" spans="1:8" ht="158.4">
      <c r="A1778" s="177" t="s">
        <v>6614</v>
      </c>
      <c r="B1778" s="10">
        <v>44540</v>
      </c>
      <c r="C1778" t="s">
        <v>4680</v>
      </c>
      <c r="D1778">
        <v>1</v>
      </c>
      <c r="E1778">
        <v>1</v>
      </c>
      <c r="F1778">
        <v>1</v>
      </c>
      <c r="G1778">
        <v>71000352</v>
      </c>
      <c r="H1778">
        <v>293837</v>
      </c>
    </row>
    <row r="1779" spans="1:8">
      <c r="A1779" t="s">
        <v>6615</v>
      </c>
      <c r="B1779" s="10">
        <v>44540</v>
      </c>
      <c r="C1779" t="s">
        <v>4679</v>
      </c>
      <c r="D1779">
        <v>4</v>
      </c>
      <c r="E1779">
        <v>4</v>
      </c>
      <c r="F1779">
        <v>4</v>
      </c>
      <c r="G1779">
        <v>71000354</v>
      </c>
      <c r="H1779">
        <v>293838</v>
      </c>
    </row>
    <row r="1780" spans="1:8">
      <c r="A1780" t="s">
        <v>6616</v>
      </c>
      <c r="B1780" s="10">
        <v>44540</v>
      </c>
      <c r="C1780" t="s">
        <v>4679</v>
      </c>
      <c r="D1780">
        <v>5</v>
      </c>
      <c r="E1780">
        <v>5</v>
      </c>
      <c r="F1780">
        <v>5</v>
      </c>
      <c r="G1780">
        <v>71000354</v>
      </c>
      <c r="H1780">
        <v>293839</v>
      </c>
    </row>
    <row r="1781" spans="1:8">
      <c r="A1781" t="s">
        <v>6617</v>
      </c>
      <c r="B1781" s="10">
        <v>44540</v>
      </c>
      <c r="C1781" t="s">
        <v>4679</v>
      </c>
      <c r="D1781">
        <v>2</v>
      </c>
      <c r="E1781">
        <v>3</v>
      </c>
      <c r="F1781">
        <v>4</v>
      </c>
      <c r="G1781">
        <v>61000072</v>
      </c>
      <c r="H1781">
        <v>293843</v>
      </c>
    </row>
    <row r="1782" spans="1:8">
      <c r="A1782" t="s">
        <v>6618</v>
      </c>
      <c r="B1782" s="10">
        <v>44540</v>
      </c>
      <c r="C1782" t="s">
        <v>4679</v>
      </c>
      <c r="D1782">
        <v>5</v>
      </c>
      <c r="E1782">
        <v>5</v>
      </c>
      <c r="F1782">
        <v>5</v>
      </c>
      <c r="G1782">
        <v>61000077</v>
      </c>
      <c r="H1782">
        <v>293844</v>
      </c>
    </row>
    <row r="1783" spans="1:8">
      <c r="A1783" t="s">
        <v>6619</v>
      </c>
      <c r="B1783" s="10">
        <v>44540</v>
      </c>
      <c r="C1783" t="s">
        <v>4679</v>
      </c>
      <c r="D1783">
        <v>5</v>
      </c>
      <c r="E1783">
        <v>5</v>
      </c>
      <c r="F1783">
        <v>5</v>
      </c>
      <c r="G1783">
        <v>71000049</v>
      </c>
      <c r="H1783">
        <v>293845</v>
      </c>
    </row>
    <row r="1784" spans="1:8">
      <c r="A1784" t="s">
        <v>6620</v>
      </c>
      <c r="B1784" s="10">
        <v>44540</v>
      </c>
      <c r="C1784" t="s">
        <v>4679</v>
      </c>
      <c r="D1784">
        <v>5</v>
      </c>
      <c r="E1784">
        <v>4</v>
      </c>
      <c r="F1784">
        <v>5</v>
      </c>
      <c r="G1784">
        <v>71000093</v>
      </c>
      <c r="H1784">
        <v>293847</v>
      </c>
    </row>
    <row r="1785" spans="1:8">
      <c r="A1785" t="s">
        <v>6621</v>
      </c>
      <c r="B1785" s="10">
        <v>44540</v>
      </c>
      <c r="C1785" t="s">
        <v>4679</v>
      </c>
      <c r="D1785">
        <v>5</v>
      </c>
      <c r="E1785">
        <v>5</v>
      </c>
      <c r="F1785">
        <v>5</v>
      </c>
      <c r="G1785">
        <v>71000093</v>
      </c>
      <c r="H1785">
        <v>293848</v>
      </c>
    </row>
    <row r="1786" spans="1:8">
      <c r="A1786" t="s">
        <v>6622</v>
      </c>
      <c r="B1786" s="10">
        <v>44540</v>
      </c>
      <c r="C1786" t="s">
        <v>4679</v>
      </c>
      <c r="D1786">
        <v>5</v>
      </c>
      <c r="E1786">
        <v>5</v>
      </c>
      <c r="F1786">
        <v>5</v>
      </c>
      <c r="G1786">
        <v>71000224</v>
      </c>
      <c r="H1786">
        <v>293849</v>
      </c>
    </row>
    <row r="1787" spans="1:8">
      <c r="A1787" t="s">
        <v>6623</v>
      </c>
      <c r="B1787" s="10">
        <v>44540</v>
      </c>
      <c r="C1787" t="s">
        <v>4679</v>
      </c>
      <c r="D1787">
        <v>5</v>
      </c>
      <c r="E1787">
        <v>5</v>
      </c>
      <c r="F1787">
        <v>5</v>
      </c>
      <c r="G1787">
        <v>71000262</v>
      </c>
      <c r="H1787">
        <v>293850</v>
      </c>
    </row>
    <row r="1788" spans="1:8">
      <c r="A1788" t="s">
        <v>6624</v>
      </c>
      <c r="B1788" s="10">
        <v>44540</v>
      </c>
      <c r="C1788" t="s">
        <v>4680</v>
      </c>
      <c r="D1788">
        <v>2</v>
      </c>
      <c r="E1788">
        <v>3</v>
      </c>
      <c r="F1788">
        <v>2</v>
      </c>
      <c r="G1788">
        <v>71000278</v>
      </c>
      <c r="H1788">
        <v>293851</v>
      </c>
    </row>
    <row r="1789" spans="1:8">
      <c r="A1789" t="s">
        <v>6625</v>
      </c>
      <c r="B1789" s="10">
        <v>44540</v>
      </c>
      <c r="C1789" t="s">
        <v>4679</v>
      </c>
      <c r="D1789" t="s">
        <v>5977</v>
      </c>
      <c r="E1789">
        <v>4</v>
      </c>
      <c r="F1789">
        <v>5</v>
      </c>
      <c r="G1789">
        <v>71000328</v>
      </c>
      <c r="H1789">
        <v>293852</v>
      </c>
    </row>
    <row r="1790" spans="1:8">
      <c r="A1790" t="s">
        <v>6626</v>
      </c>
      <c r="B1790" s="10">
        <v>44540</v>
      </c>
      <c r="C1790" t="s">
        <v>4680</v>
      </c>
      <c r="D1790">
        <v>5</v>
      </c>
      <c r="E1790">
        <v>5</v>
      </c>
      <c r="F1790">
        <v>5</v>
      </c>
      <c r="G1790">
        <v>11552</v>
      </c>
      <c r="H1790">
        <v>293861</v>
      </c>
    </row>
    <row r="1791" spans="1:8" ht="86.4">
      <c r="A1791" s="177" t="s">
        <v>6627</v>
      </c>
      <c r="B1791" s="10">
        <v>44540</v>
      </c>
      <c r="C1791" t="s">
        <v>4679</v>
      </c>
      <c r="D1791">
        <v>5</v>
      </c>
      <c r="E1791">
        <v>5</v>
      </c>
      <c r="F1791">
        <v>5</v>
      </c>
      <c r="G1791">
        <v>11583</v>
      </c>
      <c r="H1791">
        <v>293862</v>
      </c>
    </row>
    <row r="1792" spans="1:8">
      <c r="A1792" t="s">
        <v>6628</v>
      </c>
      <c r="B1792" s="10">
        <v>44540</v>
      </c>
      <c r="C1792" t="s">
        <v>4679</v>
      </c>
      <c r="D1792">
        <v>5</v>
      </c>
      <c r="E1792">
        <v>5</v>
      </c>
      <c r="F1792">
        <v>5</v>
      </c>
      <c r="G1792">
        <v>11583</v>
      </c>
      <c r="H1792">
        <v>293863</v>
      </c>
    </row>
    <row r="1793" spans="1:8">
      <c r="A1793" t="s">
        <v>6629</v>
      </c>
      <c r="B1793" s="10">
        <v>44540</v>
      </c>
      <c r="C1793" t="s">
        <v>4679</v>
      </c>
      <c r="D1793">
        <v>1</v>
      </c>
      <c r="E1793" t="s">
        <v>5977</v>
      </c>
      <c r="F1793">
        <v>1</v>
      </c>
      <c r="G1793">
        <v>11669</v>
      </c>
      <c r="H1793">
        <v>293864</v>
      </c>
    </row>
    <row r="1794" spans="1:8">
      <c r="A1794" t="s">
        <v>6630</v>
      </c>
      <c r="B1794" s="10">
        <v>44540</v>
      </c>
      <c r="C1794" t="s">
        <v>4679</v>
      </c>
      <c r="D1794">
        <v>1</v>
      </c>
      <c r="E1794">
        <v>3</v>
      </c>
      <c r="F1794">
        <v>1</v>
      </c>
      <c r="G1794">
        <v>11679</v>
      </c>
      <c r="H1794">
        <v>293866</v>
      </c>
    </row>
    <row r="1795" spans="1:8">
      <c r="A1795" t="s">
        <v>6631</v>
      </c>
      <c r="B1795" s="10">
        <v>44540</v>
      </c>
      <c r="C1795" t="s">
        <v>4679</v>
      </c>
      <c r="D1795">
        <v>5</v>
      </c>
      <c r="E1795">
        <v>5</v>
      </c>
      <c r="F1795">
        <v>5</v>
      </c>
      <c r="G1795">
        <v>11694</v>
      </c>
      <c r="H1795">
        <v>293867</v>
      </c>
    </row>
    <row r="1796" spans="1:8">
      <c r="A1796" t="s">
        <v>6069</v>
      </c>
      <c r="B1796" s="10">
        <v>44540</v>
      </c>
      <c r="C1796" t="s">
        <v>4679</v>
      </c>
      <c r="D1796">
        <v>5</v>
      </c>
      <c r="E1796">
        <v>5</v>
      </c>
      <c r="F1796">
        <v>5</v>
      </c>
      <c r="G1796">
        <v>11696</v>
      </c>
      <c r="H1796">
        <v>293870</v>
      </c>
    </row>
    <row r="1797" spans="1:8">
      <c r="A1797" t="s">
        <v>6632</v>
      </c>
      <c r="B1797" s="10">
        <v>44540</v>
      </c>
      <c r="C1797" t="s">
        <v>4679</v>
      </c>
      <c r="D1797">
        <v>5</v>
      </c>
      <c r="E1797">
        <v>5</v>
      </c>
      <c r="F1797">
        <v>5</v>
      </c>
      <c r="G1797">
        <v>101478212</v>
      </c>
      <c r="H1797">
        <v>293872</v>
      </c>
    </row>
    <row r="1798" spans="1:8">
      <c r="A1798" t="s">
        <v>6633</v>
      </c>
      <c r="B1798" s="10">
        <v>44540</v>
      </c>
      <c r="C1798" t="s">
        <v>4679</v>
      </c>
      <c r="D1798">
        <v>5</v>
      </c>
      <c r="E1798">
        <v>5</v>
      </c>
      <c r="F1798">
        <v>5</v>
      </c>
      <c r="G1798">
        <v>101478212</v>
      </c>
      <c r="H1798">
        <v>293873</v>
      </c>
    </row>
    <row r="1799" spans="1:8">
      <c r="A1799" t="s">
        <v>6634</v>
      </c>
      <c r="B1799" s="10">
        <v>44540</v>
      </c>
      <c r="C1799" t="s">
        <v>4681</v>
      </c>
      <c r="D1799">
        <v>1</v>
      </c>
      <c r="E1799">
        <v>1</v>
      </c>
      <c r="F1799">
        <v>2</v>
      </c>
      <c r="G1799">
        <v>101937597</v>
      </c>
      <c r="H1799">
        <v>293874</v>
      </c>
    </row>
    <row r="1800" spans="1:8">
      <c r="A1800" t="s">
        <v>56</v>
      </c>
      <c r="B1800" s="10">
        <v>44540</v>
      </c>
      <c r="C1800" t="s">
        <v>4686</v>
      </c>
      <c r="D1800">
        <v>5</v>
      </c>
      <c r="E1800">
        <v>5</v>
      </c>
      <c r="F1800">
        <v>5</v>
      </c>
      <c r="G1800">
        <v>112983499</v>
      </c>
      <c r="H1800">
        <v>293877</v>
      </c>
    </row>
    <row r="1801" spans="1:8">
      <c r="A1801" t="s">
        <v>6635</v>
      </c>
      <c r="B1801" s="10">
        <v>44540</v>
      </c>
      <c r="C1801" t="s">
        <v>4679</v>
      </c>
      <c r="D1801">
        <v>5</v>
      </c>
      <c r="E1801">
        <v>5</v>
      </c>
      <c r="F1801">
        <v>5</v>
      </c>
      <c r="G1801">
        <v>11326700</v>
      </c>
      <c r="H1801">
        <v>293879</v>
      </c>
    </row>
    <row r="1802" spans="1:8" ht="409.6">
      <c r="A1802" s="177" t="s">
        <v>6636</v>
      </c>
      <c r="B1802" s="10">
        <v>44540</v>
      </c>
      <c r="C1802" t="s">
        <v>4681</v>
      </c>
      <c r="D1802">
        <v>1</v>
      </c>
      <c r="E1802">
        <v>2</v>
      </c>
      <c r="F1802">
        <v>2</v>
      </c>
      <c r="G1802">
        <v>115499782</v>
      </c>
      <c r="H1802">
        <v>293881</v>
      </c>
    </row>
    <row r="1803" spans="1:8">
      <c r="A1803" t="s">
        <v>6637</v>
      </c>
      <c r="B1803" s="10">
        <v>44540</v>
      </c>
      <c r="C1803" t="s">
        <v>4679</v>
      </c>
      <c r="D1803">
        <v>4</v>
      </c>
      <c r="E1803">
        <v>4</v>
      </c>
      <c r="F1803">
        <v>5</v>
      </c>
      <c r="G1803">
        <v>116242546</v>
      </c>
      <c r="H1803">
        <v>293882</v>
      </c>
    </row>
    <row r="1804" spans="1:8">
      <c r="A1804" t="s">
        <v>6638</v>
      </c>
      <c r="B1804" s="10">
        <v>44540</v>
      </c>
      <c r="C1804" t="s">
        <v>4680</v>
      </c>
      <c r="D1804">
        <v>1</v>
      </c>
      <c r="E1804" t="s">
        <v>5977</v>
      </c>
      <c r="F1804">
        <v>2</v>
      </c>
      <c r="G1804">
        <v>117757674</v>
      </c>
      <c r="H1804">
        <v>293884</v>
      </c>
    </row>
    <row r="1805" spans="1:8" ht="409.6">
      <c r="A1805" s="177" t="s">
        <v>6639</v>
      </c>
      <c r="B1805" s="10">
        <v>44540</v>
      </c>
      <c r="C1805" t="s">
        <v>4681</v>
      </c>
      <c r="D1805">
        <v>1</v>
      </c>
      <c r="E1805">
        <v>2</v>
      </c>
      <c r="F1805">
        <v>1</v>
      </c>
      <c r="G1805">
        <v>118143809</v>
      </c>
      <c r="H1805">
        <v>293885</v>
      </c>
    </row>
    <row r="1806" spans="1:8">
      <c r="A1806" t="s">
        <v>6640</v>
      </c>
      <c r="B1806" s="10">
        <v>44490</v>
      </c>
      <c r="C1806" t="s">
        <v>4680</v>
      </c>
      <c r="D1806">
        <v>1</v>
      </c>
      <c r="E1806">
        <v>2</v>
      </c>
      <c r="F1806">
        <v>2</v>
      </c>
      <c r="G1806">
        <v>132570334</v>
      </c>
      <c r="H1806">
        <v>282793</v>
      </c>
    </row>
    <row r="1807" spans="1:8" ht="201.6">
      <c r="A1807" s="177" t="s">
        <v>6641</v>
      </c>
      <c r="B1807" s="10">
        <v>44490</v>
      </c>
      <c r="C1807" t="s">
        <v>4680</v>
      </c>
      <c r="D1807">
        <v>1</v>
      </c>
      <c r="E1807">
        <v>5</v>
      </c>
      <c r="F1807">
        <v>5</v>
      </c>
      <c r="G1807">
        <v>132570334</v>
      </c>
      <c r="H1807">
        <v>282795</v>
      </c>
    </row>
    <row r="1808" spans="1:8">
      <c r="A1808" t="s">
        <v>6642</v>
      </c>
      <c r="B1808" s="10">
        <v>44490</v>
      </c>
      <c r="C1808" t="s">
        <v>4680</v>
      </c>
      <c r="D1808">
        <v>1</v>
      </c>
      <c r="E1808">
        <v>1</v>
      </c>
      <c r="F1808">
        <v>1</v>
      </c>
      <c r="G1808">
        <v>132570334</v>
      </c>
      <c r="H1808">
        <v>282796</v>
      </c>
    </row>
    <row r="1809" spans="1:8">
      <c r="A1809" t="s">
        <v>6643</v>
      </c>
      <c r="B1809" s="10">
        <v>44490</v>
      </c>
      <c r="C1809" t="s">
        <v>4680</v>
      </c>
      <c r="D1809">
        <v>5</v>
      </c>
      <c r="E1809">
        <v>5</v>
      </c>
      <c r="F1809">
        <v>5</v>
      </c>
      <c r="G1809">
        <v>132758582</v>
      </c>
      <c r="H1809">
        <v>282797</v>
      </c>
    </row>
    <row r="1810" spans="1:8">
      <c r="A1810" t="s">
        <v>6644</v>
      </c>
      <c r="B1810" s="10">
        <v>44490</v>
      </c>
      <c r="C1810" t="s">
        <v>4680</v>
      </c>
      <c r="D1810">
        <v>1</v>
      </c>
      <c r="E1810">
        <v>1</v>
      </c>
      <c r="F1810">
        <v>2</v>
      </c>
      <c r="G1810">
        <v>132758582</v>
      </c>
      <c r="H1810">
        <v>282798</v>
      </c>
    </row>
    <row r="1811" spans="1:8">
      <c r="A1811" t="s">
        <v>6645</v>
      </c>
      <c r="B1811" s="10">
        <v>44490</v>
      </c>
      <c r="C1811" t="s">
        <v>4680</v>
      </c>
      <c r="D1811">
        <v>1</v>
      </c>
      <c r="E1811">
        <v>1</v>
      </c>
      <c r="F1811">
        <v>3</v>
      </c>
      <c r="G1811">
        <v>132758582</v>
      </c>
      <c r="H1811">
        <v>282802</v>
      </c>
    </row>
    <row r="1812" spans="1:8">
      <c r="A1812" t="s">
        <v>6646</v>
      </c>
      <c r="B1812" s="10">
        <v>44490</v>
      </c>
      <c r="C1812" t="s">
        <v>4681</v>
      </c>
      <c r="D1812">
        <v>4</v>
      </c>
      <c r="E1812">
        <v>4</v>
      </c>
      <c r="F1812">
        <v>3</v>
      </c>
      <c r="G1812">
        <v>134420405</v>
      </c>
      <c r="H1812">
        <v>282806</v>
      </c>
    </row>
    <row r="1813" spans="1:8" ht="158.4">
      <c r="A1813" s="177" t="s">
        <v>6647</v>
      </c>
      <c r="B1813" s="10">
        <v>44490</v>
      </c>
      <c r="C1813" t="s">
        <v>4679</v>
      </c>
      <c r="D1813">
        <v>3</v>
      </c>
      <c r="E1813">
        <v>5</v>
      </c>
      <c r="F1813">
        <v>3</v>
      </c>
      <c r="G1813">
        <v>134879709</v>
      </c>
      <c r="H1813">
        <v>282807</v>
      </c>
    </row>
    <row r="1814" spans="1:8">
      <c r="A1814" t="s">
        <v>6648</v>
      </c>
      <c r="B1814" s="10">
        <v>44490</v>
      </c>
      <c r="C1814" t="s">
        <v>4681</v>
      </c>
      <c r="D1814">
        <v>1</v>
      </c>
      <c r="E1814">
        <v>1</v>
      </c>
      <c r="F1814">
        <v>2</v>
      </c>
      <c r="G1814">
        <v>135041002</v>
      </c>
      <c r="H1814">
        <v>282809</v>
      </c>
    </row>
    <row r="1815" spans="1:8">
      <c r="A1815" t="s">
        <v>6649</v>
      </c>
      <c r="B1815" s="10">
        <v>44490</v>
      </c>
      <c r="C1815" t="s">
        <v>4681</v>
      </c>
      <c r="D1815">
        <v>5</v>
      </c>
      <c r="E1815">
        <v>1</v>
      </c>
      <c r="F1815">
        <v>1</v>
      </c>
      <c r="G1815">
        <v>135041002</v>
      </c>
      <c r="H1815">
        <v>282810</v>
      </c>
    </row>
    <row r="1816" spans="1:8">
      <c r="A1816" t="s">
        <v>6650</v>
      </c>
      <c r="B1816" s="10">
        <v>44490</v>
      </c>
      <c r="C1816" t="s">
        <v>4681</v>
      </c>
      <c r="D1816">
        <v>5</v>
      </c>
      <c r="E1816">
        <v>5</v>
      </c>
      <c r="F1816">
        <v>5</v>
      </c>
      <c r="G1816">
        <v>135041002</v>
      </c>
      <c r="H1816">
        <v>282811</v>
      </c>
    </row>
    <row r="1817" spans="1:8">
      <c r="A1817" t="s">
        <v>6651</v>
      </c>
      <c r="B1817" s="10">
        <v>44490</v>
      </c>
      <c r="C1817" t="s">
        <v>4681</v>
      </c>
      <c r="D1817">
        <v>5</v>
      </c>
      <c r="E1817">
        <v>5</v>
      </c>
      <c r="F1817">
        <v>5</v>
      </c>
      <c r="G1817">
        <v>135041002</v>
      </c>
      <c r="H1817">
        <v>282812</v>
      </c>
    </row>
    <row r="1818" spans="1:8">
      <c r="A1818" t="s">
        <v>6652</v>
      </c>
      <c r="B1818" s="10">
        <v>44490</v>
      </c>
      <c r="C1818" t="s">
        <v>4681</v>
      </c>
      <c r="D1818">
        <v>1</v>
      </c>
      <c r="E1818">
        <v>1</v>
      </c>
      <c r="F1818">
        <v>1</v>
      </c>
      <c r="G1818">
        <v>135041002</v>
      </c>
      <c r="H1818">
        <v>282813</v>
      </c>
    </row>
    <row r="1819" spans="1:8">
      <c r="A1819" t="s">
        <v>6653</v>
      </c>
      <c r="B1819" s="10">
        <v>44490</v>
      </c>
      <c r="C1819" t="s">
        <v>4681</v>
      </c>
      <c r="D1819">
        <v>1</v>
      </c>
      <c r="E1819">
        <v>2</v>
      </c>
      <c r="F1819">
        <v>3</v>
      </c>
      <c r="G1819">
        <v>135041002</v>
      </c>
      <c r="H1819">
        <v>282815</v>
      </c>
    </row>
    <row r="1820" spans="1:8">
      <c r="A1820" t="s">
        <v>6654</v>
      </c>
      <c r="B1820" s="10">
        <v>44490</v>
      </c>
      <c r="C1820" t="s">
        <v>4681</v>
      </c>
      <c r="D1820">
        <v>1</v>
      </c>
      <c r="E1820">
        <v>1</v>
      </c>
      <c r="F1820">
        <v>1</v>
      </c>
      <c r="G1820">
        <v>135041002</v>
      </c>
      <c r="H1820">
        <v>282816</v>
      </c>
    </row>
    <row r="1821" spans="1:8">
      <c r="A1821" t="s">
        <v>6655</v>
      </c>
      <c r="B1821" s="10">
        <v>44490</v>
      </c>
      <c r="C1821" t="s">
        <v>4686</v>
      </c>
      <c r="D1821">
        <v>1</v>
      </c>
      <c r="E1821">
        <v>3</v>
      </c>
      <c r="F1821">
        <v>1</v>
      </c>
      <c r="G1821">
        <v>135296838</v>
      </c>
      <c r="H1821">
        <v>282817</v>
      </c>
    </row>
    <row r="1822" spans="1:8">
      <c r="A1822" t="s">
        <v>6656</v>
      </c>
      <c r="B1822" s="10">
        <v>44490</v>
      </c>
      <c r="C1822" t="s">
        <v>4679</v>
      </c>
      <c r="D1822">
        <v>1</v>
      </c>
      <c r="E1822">
        <v>4</v>
      </c>
      <c r="F1822">
        <v>2</v>
      </c>
      <c r="G1822">
        <v>135300259</v>
      </c>
      <c r="H1822">
        <v>282818</v>
      </c>
    </row>
    <row r="1823" spans="1:8" ht="244.8">
      <c r="A1823" s="177" t="s">
        <v>6657</v>
      </c>
      <c r="B1823" s="10">
        <v>44490</v>
      </c>
      <c r="C1823" t="s">
        <v>4680</v>
      </c>
      <c r="D1823">
        <v>1</v>
      </c>
      <c r="E1823">
        <v>2</v>
      </c>
      <c r="F1823">
        <v>1</v>
      </c>
      <c r="G1823">
        <v>136645116</v>
      </c>
      <c r="H1823">
        <v>282819</v>
      </c>
    </row>
    <row r="1824" spans="1:8">
      <c r="A1824" t="s">
        <v>6658</v>
      </c>
      <c r="B1824" s="10">
        <v>44490</v>
      </c>
      <c r="C1824" t="s">
        <v>4687</v>
      </c>
      <c r="D1824">
        <v>5</v>
      </c>
      <c r="E1824">
        <v>5</v>
      </c>
      <c r="F1824">
        <v>5</v>
      </c>
      <c r="G1824">
        <v>136680089</v>
      </c>
      <c r="H1824">
        <v>282820</v>
      </c>
    </row>
    <row r="1825" spans="1:8">
      <c r="A1825" t="s">
        <v>6659</v>
      </c>
      <c r="B1825" s="10">
        <v>44490</v>
      </c>
      <c r="C1825" t="s">
        <v>4679</v>
      </c>
      <c r="D1825">
        <v>5</v>
      </c>
      <c r="E1825">
        <v>5</v>
      </c>
      <c r="F1825">
        <v>5</v>
      </c>
      <c r="G1825">
        <v>136737855</v>
      </c>
      <c r="H1825">
        <v>282821</v>
      </c>
    </row>
    <row r="1826" spans="1:8">
      <c r="A1826" t="s">
        <v>6660</v>
      </c>
      <c r="B1826" s="10">
        <v>44490</v>
      </c>
      <c r="C1826" t="s">
        <v>4679</v>
      </c>
      <c r="D1826">
        <v>5</v>
      </c>
      <c r="E1826">
        <v>5</v>
      </c>
      <c r="F1826">
        <v>5</v>
      </c>
      <c r="G1826">
        <v>136737855</v>
      </c>
      <c r="H1826">
        <v>282822</v>
      </c>
    </row>
    <row r="1827" spans="1:8">
      <c r="A1827" t="s">
        <v>6661</v>
      </c>
      <c r="B1827" s="10">
        <v>44490</v>
      </c>
      <c r="C1827" t="s">
        <v>4679</v>
      </c>
      <c r="D1827">
        <v>5</v>
      </c>
      <c r="E1827">
        <v>4</v>
      </c>
      <c r="F1827">
        <v>5</v>
      </c>
      <c r="G1827">
        <v>136737855</v>
      </c>
      <c r="H1827">
        <v>282823</v>
      </c>
    </row>
    <row r="1828" spans="1:8">
      <c r="A1828" t="s">
        <v>6662</v>
      </c>
      <c r="B1828" s="10">
        <v>44490</v>
      </c>
      <c r="C1828" t="s">
        <v>4686</v>
      </c>
      <c r="D1828">
        <v>5</v>
      </c>
      <c r="E1828">
        <v>5</v>
      </c>
      <c r="F1828">
        <v>5</v>
      </c>
      <c r="G1828">
        <v>136878907</v>
      </c>
      <c r="H1828">
        <v>282825</v>
      </c>
    </row>
    <row r="1829" spans="1:8">
      <c r="A1829" t="s">
        <v>6663</v>
      </c>
      <c r="B1829" s="10">
        <v>44490</v>
      </c>
      <c r="C1829" t="s">
        <v>4679</v>
      </c>
      <c r="D1829">
        <v>4</v>
      </c>
      <c r="E1829">
        <v>5</v>
      </c>
      <c r="F1829">
        <v>4</v>
      </c>
      <c r="G1829">
        <v>20000369</v>
      </c>
      <c r="H1829">
        <v>282827</v>
      </c>
    </row>
    <row r="1830" spans="1:8">
      <c r="A1830" t="s">
        <v>6664</v>
      </c>
      <c r="B1830" s="10">
        <v>44490</v>
      </c>
      <c r="C1830" t="s">
        <v>4679</v>
      </c>
      <c r="D1830">
        <v>5</v>
      </c>
      <c r="E1830">
        <v>5</v>
      </c>
      <c r="F1830">
        <v>5</v>
      </c>
      <c r="G1830">
        <v>20000376</v>
      </c>
      <c r="H1830">
        <v>282828</v>
      </c>
    </row>
    <row r="1831" spans="1:8">
      <c r="A1831" t="s">
        <v>6665</v>
      </c>
      <c r="B1831" s="10">
        <v>44490</v>
      </c>
      <c r="C1831" t="s">
        <v>4679</v>
      </c>
      <c r="D1831">
        <v>5</v>
      </c>
      <c r="E1831">
        <v>5</v>
      </c>
      <c r="F1831">
        <v>5</v>
      </c>
      <c r="G1831">
        <v>20000391</v>
      </c>
      <c r="H1831">
        <v>282830</v>
      </c>
    </row>
    <row r="1832" spans="1:8">
      <c r="A1832" t="s">
        <v>6666</v>
      </c>
      <c r="B1832" s="10">
        <v>44490</v>
      </c>
      <c r="C1832" t="s">
        <v>4679</v>
      </c>
      <c r="D1832">
        <v>5</v>
      </c>
      <c r="E1832">
        <v>4</v>
      </c>
      <c r="F1832">
        <v>5</v>
      </c>
      <c r="G1832">
        <v>20000391</v>
      </c>
      <c r="H1832">
        <v>282831</v>
      </c>
    </row>
    <row r="1833" spans="1:8">
      <c r="A1833" t="s">
        <v>6667</v>
      </c>
      <c r="B1833" s="10">
        <v>44490</v>
      </c>
      <c r="C1833" t="s">
        <v>4679</v>
      </c>
      <c r="D1833">
        <v>5</v>
      </c>
      <c r="E1833">
        <v>5</v>
      </c>
      <c r="F1833">
        <v>5</v>
      </c>
      <c r="G1833">
        <v>20000391</v>
      </c>
      <c r="H1833">
        <v>282832</v>
      </c>
    </row>
    <row r="1834" spans="1:8">
      <c r="A1834" t="s">
        <v>6668</v>
      </c>
      <c r="B1834" s="10">
        <v>44490</v>
      </c>
      <c r="C1834" t="s">
        <v>4679</v>
      </c>
      <c r="D1834">
        <v>5</v>
      </c>
      <c r="E1834">
        <v>5</v>
      </c>
      <c r="F1834">
        <v>5</v>
      </c>
      <c r="G1834">
        <v>20000395</v>
      </c>
      <c r="H1834">
        <v>282833</v>
      </c>
    </row>
    <row r="1835" spans="1:8">
      <c r="A1835" t="s">
        <v>6669</v>
      </c>
      <c r="B1835" s="10">
        <v>44490</v>
      </c>
      <c r="C1835" t="s">
        <v>4680</v>
      </c>
      <c r="D1835">
        <v>4</v>
      </c>
      <c r="E1835">
        <v>4</v>
      </c>
      <c r="F1835">
        <v>3</v>
      </c>
      <c r="G1835">
        <v>20000405</v>
      </c>
      <c r="H1835">
        <v>282834</v>
      </c>
    </row>
    <row r="1836" spans="1:8">
      <c r="A1836" t="s">
        <v>6240</v>
      </c>
      <c r="B1836" s="10">
        <v>44490</v>
      </c>
      <c r="C1836" t="s">
        <v>4679</v>
      </c>
      <c r="D1836">
        <v>5</v>
      </c>
      <c r="E1836">
        <v>5</v>
      </c>
      <c r="F1836">
        <v>5</v>
      </c>
      <c r="G1836">
        <v>20000533</v>
      </c>
      <c r="H1836">
        <v>282835</v>
      </c>
    </row>
    <row r="1837" spans="1:8">
      <c r="A1837" t="s">
        <v>6670</v>
      </c>
      <c r="B1837" s="10">
        <v>44490</v>
      </c>
      <c r="C1837" t="s">
        <v>4679</v>
      </c>
      <c r="D1837">
        <v>5</v>
      </c>
      <c r="E1837">
        <v>5</v>
      </c>
      <c r="F1837">
        <v>5</v>
      </c>
      <c r="G1837">
        <v>20000537</v>
      </c>
      <c r="H1837">
        <v>282836</v>
      </c>
    </row>
    <row r="1838" spans="1:8">
      <c r="A1838" t="s">
        <v>6671</v>
      </c>
      <c r="B1838" s="10">
        <v>44490</v>
      </c>
      <c r="C1838" t="s">
        <v>4679</v>
      </c>
      <c r="D1838">
        <v>5</v>
      </c>
      <c r="E1838">
        <v>5</v>
      </c>
      <c r="F1838">
        <v>5</v>
      </c>
      <c r="G1838">
        <v>20000539</v>
      </c>
      <c r="H1838">
        <v>282837</v>
      </c>
    </row>
    <row r="1839" spans="1:8">
      <c r="A1839" t="s">
        <v>6672</v>
      </c>
      <c r="B1839" s="10">
        <v>44490</v>
      </c>
      <c r="C1839" t="s">
        <v>4679</v>
      </c>
      <c r="D1839">
        <v>5</v>
      </c>
      <c r="E1839">
        <v>5</v>
      </c>
      <c r="F1839">
        <v>5</v>
      </c>
      <c r="G1839">
        <v>20000539</v>
      </c>
      <c r="H1839">
        <v>282838</v>
      </c>
    </row>
    <row r="1840" spans="1:8">
      <c r="A1840" t="s">
        <v>6673</v>
      </c>
      <c r="B1840" s="10">
        <v>44490</v>
      </c>
      <c r="C1840" t="s">
        <v>4679</v>
      </c>
      <c r="D1840">
        <v>5</v>
      </c>
      <c r="E1840">
        <v>5</v>
      </c>
      <c r="F1840">
        <v>5</v>
      </c>
      <c r="G1840">
        <v>20000539</v>
      </c>
      <c r="H1840">
        <v>282841</v>
      </c>
    </row>
    <row r="1841" spans="1:8">
      <c r="A1841" t="s">
        <v>6674</v>
      </c>
      <c r="B1841" s="10">
        <v>44490</v>
      </c>
      <c r="C1841" t="s">
        <v>4679</v>
      </c>
      <c r="D1841">
        <v>5</v>
      </c>
      <c r="E1841">
        <v>5</v>
      </c>
      <c r="F1841">
        <v>5</v>
      </c>
      <c r="G1841">
        <v>20000541</v>
      </c>
      <c r="H1841">
        <v>282844</v>
      </c>
    </row>
    <row r="1842" spans="1:8">
      <c r="A1842" t="s">
        <v>6675</v>
      </c>
      <c r="B1842" s="10">
        <v>44490</v>
      </c>
      <c r="C1842" t="s">
        <v>4679</v>
      </c>
      <c r="D1842">
        <v>4</v>
      </c>
      <c r="E1842">
        <v>3</v>
      </c>
      <c r="F1842">
        <v>4</v>
      </c>
      <c r="G1842">
        <v>20000541</v>
      </c>
      <c r="H1842">
        <v>282845</v>
      </c>
    </row>
    <row r="1843" spans="1:8">
      <c r="A1843" t="s">
        <v>6676</v>
      </c>
      <c r="B1843" s="10">
        <v>44490</v>
      </c>
      <c r="C1843" t="s">
        <v>4680</v>
      </c>
      <c r="D1843">
        <v>2</v>
      </c>
      <c r="E1843">
        <v>3</v>
      </c>
      <c r="F1843">
        <v>4</v>
      </c>
      <c r="G1843">
        <v>20000622</v>
      </c>
      <c r="H1843">
        <v>282846</v>
      </c>
    </row>
    <row r="1844" spans="1:8">
      <c r="A1844" t="s">
        <v>6677</v>
      </c>
      <c r="B1844" s="10">
        <v>44490</v>
      </c>
      <c r="C1844" t="s">
        <v>4680</v>
      </c>
      <c r="D1844">
        <v>5</v>
      </c>
      <c r="E1844">
        <v>5</v>
      </c>
      <c r="F1844">
        <v>5</v>
      </c>
      <c r="G1844">
        <v>20000622</v>
      </c>
      <c r="H1844">
        <v>282847</v>
      </c>
    </row>
    <row r="1845" spans="1:8">
      <c r="A1845" t="s">
        <v>6678</v>
      </c>
      <c r="B1845" s="10">
        <v>44490</v>
      </c>
      <c r="C1845" t="s">
        <v>4680</v>
      </c>
      <c r="D1845">
        <v>1</v>
      </c>
      <c r="E1845">
        <v>3</v>
      </c>
      <c r="F1845">
        <v>1</v>
      </c>
      <c r="G1845">
        <v>20000624</v>
      </c>
      <c r="H1845">
        <v>282848</v>
      </c>
    </row>
    <row r="1846" spans="1:8">
      <c r="A1846" t="s">
        <v>6679</v>
      </c>
      <c r="B1846" s="10">
        <v>44490</v>
      </c>
      <c r="C1846" t="s">
        <v>4680</v>
      </c>
      <c r="D1846">
        <v>5</v>
      </c>
      <c r="E1846">
        <v>5</v>
      </c>
      <c r="F1846">
        <v>5</v>
      </c>
      <c r="G1846">
        <v>20000624</v>
      </c>
      <c r="H1846">
        <v>282849</v>
      </c>
    </row>
    <row r="1847" spans="1:8">
      <c r="A1847" t="s">
        <v>6680</v>
      </c>
      <c r="B1847" s="10">
        <v>44490</v>
      </c>
      <c r="C1847" t="s">
        <v>4680</v>
      </c>
      <c r="D1847">
        <v>1</v>
      </c>
      <c r="E1847">
        <v>1</v>
      </c>
      <c r="F1847">
        <v>2</v>
      </c>
      <c r="G1847">
        <v>20000624</v>
      </c>
      <c r="H1847">
        <v>282850</v>
      </c>
    </row>
    <row r="1848" spans="1:8">
      <c r="A1848" t="s">
        <v>6681</v>
      </c>
      <c r="B1848" s="10">
        <v>44490</v>
      </c>
      <c r="C1848" t="s">
        <v>4680</v>
      </c>
      <c r="D1848">
        <v>1</v>
      </c>
      <c r="E1848">
        <v>5</v>
      </c>
      <c r="F1848">
        <v>4</v>
      </c>
      <c r="G1848">
        <v>20000624</v>
      </c>
      <c r="H1848">
        <v>282851</v>
      </c>
    </row>
    <row r="1849" spans="1:8">
      <c r="A1849" t="s">
        <v>6682</v>
      </c>
      <c r="B1849" s="10">
        <v>44490</v>
      </c>
      <c r="C1849" t="s">
        <v>4680</v>
      </c>
      <c r="D1849">
        <v>1</v>
      </c>
      <c r="E1849">
        <v>3</v>
      </c>
      <c r="F1849">
        <v>1</v>
      </c>
      <c r="G1849">
        <v>20000629</v>
      </c>
      <c r="H1849">
        <v>282852</v>
      </c>
    </row>
    <row r="1850" spans="1:8">
      <c r="A1850" t="s">
        <v>6683</v>
      </c>
      <c r="B1850" s="10">
        <v>44490</v>
      </c>
      <c r="C1850" t="s">
        <v>4680</v>
      </c>
      <c r="D1850">
        <v>4</v>
      </c>
      <c r="E1850">
        <v>2</v>
      </c>
      <c r="F1850">
        <v>4</v>
      </c>
      <c r="G1850">
        <v>20000629</v>
      </c>
      <c r="H1850">
        <v>282853</v>
      </c>
    </row>
    <row r="1851" spans="1:8">
      <c r="A1851" t="s">
        <v>6684</v>
      </c>
      <c r="B1851" s="10">
        <v>44490</v>
      </c>
      <c r="C1851" t="s">
        <v>4680</v>
      </c>
      <c r="D1851">
        <v>1</v>
      </c>
      <c r="E1851">
        <v>1</v>
      </c>
      <c r="F1851">
        <v>1</v>
      </c>
      <c r="G1851">
        <v>20000629</v>
      </c>
      <c r="H1851">
        <v>282854</v>
      </c>
    </row>
    <row r="1852" spans="1:8">
      <c r="A1852" t="s">
        <v>6685</v>
      </c>
      <c r="B1852" s="10">
        <v>44490</v>
      </c>
      <c r="C1852" t="s">
        <v>4679</v>
      </c>
      <c r="D1852">
        <v>5</v>
      </c>
      <c r="E1852">
        <v>5</v>
      </c>
      <c r="F1852">
        <v>5</v>
      </c>
      <c r="G1852">
        <v>200031114</v>
      </c>
      <c r="H1852">
        <v>282855</v>
      </c>
    </row>
    <row r="1853" spans="1:8" ht="172.8">
      <c r="A1853" s="177" t="s">
        <v>6686</v>
      </c>
      <c r="B1853" s="10">
        <v>44490</v>
      </c>
      <c r="C1853" t="s">
        <v>4679</v>
      </c>
      <c r="D1853">
        <v>1</v>
      </c>
      <c r="E1853">
        <v>3</v>
      </c>
      <c r="F1853">
        <v>5</v>
      </c>
      <c r="G1853">
        <v>200030537</v>
      </c>
      <c r="H1853">
        <v>282856</v>
      </c>
    </row>
    <row r="1854" spans="1:8">
      <c r="A1854" t="s">
        <v>6687</v>
      </c>
      <c r="B1854" s="10">
        <v>44490</v>
      </c>
      <c r="C1854" t="s">
        <v>4679</v>
      </c>
      <c r="D1854">
        <v>5</v>
      </c>
      <c r="E1854">
        <v>5</v>
      </c>
      <c r="F1854">
        <v>5</v>
      </c>
      <c r="G1854">
        <v>200033157</v>
      </c>
      <c r="H1854">
        <v>282858</v>
      </c>
    </row>
    <row r="1855" spans="1:8">
      <c r="A1855" t="s">
        <v>6688</v>
      </c>
      <c r="B1855" s="10">
        <v>44490</v>
      </c>
      <c r="C1855" t="s">
        <v>4679</v>
      </c>
      <c r="D1855">
        <v>5</v>
      </c>
      <c r="E1855">
        <v>5</v>
      </c>
      <c r="F1855">
        <v>5</v>
      </c>
      <c r="G1855">
        <v>200048928</v>
      </c>
      <c r="H1855">
        <v>282859</v>
      </c>
    </row>
    <row r="1856" spans="1:8">
      <c r="A1856" t="s">
        <v>6689</v>
      </c>
      <c r="B1856" s="10">
        <v>44490</v>
      </c>
      <c r="C1856" t="s">
        <v>4679</v>
      </c>
      <c r="D1856">
        <v>5</v>
      </c>
      <c r="E1856">
        <v>5</v>
      </c>
      <c r="F1856">
        <v>5</v>
      </c>
      <c r="G1856">
        <v>200387550</v>
      </c>
      <c r="H1856">
        <v>282863</v>
      </c>
    </row>
    <row r="1857" spans="1:8">
      <c r="A1857" t="s">
        <v>6690</v>
      </c>
      <c r="B1857" s="10">
        <v>44490</v>
      </c>
      <c r="C1857" t="s">
        <v>4679</v>
      </c>
      <c r="D1857">
        <v>1</v>
      </c>
      <c r="E1857">
        <v>3</v>
      </c>
      <c r="F1857">
        <v>1</v>
      </c>
      <c r="G1857">
        <v>200387552</v>
      </c>
      <c r="H1857">
        <v>282867</v>
      </c>
    </row>
    <row r="1858" spans="1:8">
      <c r="A1858" t="s">
        <v>6691</v>
      </c>
      <c r="B1858" s="10">
        <v>44490</v>
      </c>
      <c r="C1858" t="s">
        <v>4679</v>
      </c>
      <c r="D1858">
        <v>1</v>
      </c>
      <c r="E1858">
        <v>3</v>
      </c>
      <c r="F1858">
        <v>2</v>
      </c>
      <c r="G1858">
        <v>200387555</v>
      </c>
      <c r="H1858">
        <v>282868</v>
      </c>
    </row>
    <row r="1859" spans="1:8">
      <c r="A1859" t="s">
        <v>6692</v>
      </c>
      <c r="B1859" s="10">
        <v>44490</v>
      </c>
      <c r="C1859" t="s">
        <v>4679</v>
      </c>
      <c r="D1859">
        <v>5</v>
      </c>
      <c r="E1859">
        <v>5</v>
      </c>
      <c r="F1859">
        <v>5</v>
      </c>
      <c r="G1859">
        <v>200388548</v>
      </c>
      <c r="H1859">
        <v>282869</v>
      </c>
    </row>
    <row r="1860" spans="1:8">
      <c r="A1860" t="s">
        <v>6693</v>
      </c>
      <c r="B1860" s="10">
        <v>44490</v>
      </c>
      <c r="C1860" t="s">
        <v>4679</v>
      </c>
      <c r="D1860">
        <v>5</v>
      </c>
      <c r="E1860">
        <v>3</v>
      </c>
      <c r="F1860">
        <v>5</v>
      </c>
      <c r="G1860">
        <v>200388548</v>
      </c>
      <c r="H1860">
        <v>282870</v>
      </c>
    </row>
    <row r="1861" spans="1:8">
      <c r="A1861" t="s">
        <v>6694</v>
      </c>
      <c r="B1861" s="10">
        <v>44490</v>
      </c>
      <c r="C1861" t="s">
        <v>4681</v>
      </c>
      <c r="D1861">
        <v>3</v>
      </c>
      <c r="E1861">
        <v>4</v>
      </c>
      <c r="F1861">
        <v>3</v>
      </c>
      <c r="G1861">
        <v>200429124</v>
      </c>
      <c r="H1861">
        <v>282873</v>
      </c>
    </row>
    <row r="1862" spans="1:8">
      <c r="A1862" t="s">
        <v>6695</v>
      </c>
      <c r="B1862" s="10">
        <v>44490</v>
      </c>
      <c r="C1862" t="s">
        <v>4681</v>
      </c>
      <c r="D1862">
        <v>4</v>
      </c>
      <c r="E1862">
        <v>4</v>
      </c>
      <c r="F1862">
        <v>4</v>
      </c>
      <c r="G1862">
        <v>200429124</v>
      </c>
      <c r="H1862">
        <v>282874</v>
      </c>
    </row>
    <row r="1863" spans="1:8">
      <c r="A1863" t="s">
        <v>6696</v>
      </c>
      <c r="B1863" s="10">
        <v>44490</v>
      </c>
      <c r="C1863" t="s">
        <v>4681</v>
      </c>
      <c r="D1863">
        <v>2</v>
      </c>
      <c r="E1863">
        <v>2</v>
      </c>
      <c r="F1863">
        <v>3</v>
      </c>
      <c r="G1863">
        <v>200429124</v>
      </c>
      <c r="H1863">
        <v>282875</v>
      </c>
    </row>
    <row r="1864" spans="1:8" ht="115.2">
      <c r="A1864" s="177" t="s">
        <v>6697</v>
      </c>
      <c r="B1864" s="10">
        <v>44490</v>
      </c>
      <c r="C1864" t="s">
        <v>4681</v>
      </c>
      <c r="D1864">
        <v>4</v>
      </c>
      <c r="E1864">
        <v>3</v>
      </c>
      <c r="F1864">
        <v>5</v>
      </c>
      <c r="G1864">
        <v>200439358</v>
      </c>
      <c r="H1864">
        <v>282877</v>
      </c>
    </row>
    <row r="1865" spans="1:8">
      <c r="A1865" t="s">
        <v>6698</v>
      </c>
      <c r="B1865" s="10">
        <v>44490</v>
      </c>
      <c r="C1865" t="s">
        <v>4681</v>
      </c>
      <c r="D1865">
        <v>1</v>
      </c>
      <c r="E1865">
        <v>2</v>
      </c>
      <c r="F1865">
        <v>2</v>
      </c>
      <c r="G1865">
        <v>200439358</v>
      </c>
      <c r="H1865">
        <v>282878</v>
      </c>
    </row>
    <row r="1866" spans="1:8">
      <c r="A1866" t="s">
        <v>6699</v>
      </c>
      <c r="B1866" s="10">
        <v>44490</v>
      </c>
      <c r="C1866" t="s">
        <v>4679</v>
      </c>
      <c r="D1866">
        <v>5</v>
      </c>
      <c r="E1866">
        <v>5</v>
      </c>
      <c r="F1866">
        <v>5</v>
      </c>
      <c r="G1866">
        <v>33000017</v>
      </c>
      <c r="H1866">
        <v>282879</v>
      </c>
    </row>
    <row r="1867" spans="1:8">
      <c r="A1867" t="s">
        <v>6700</v>
      </c>
      <c r="B1867" s="10">
        <v>44490</v>
      </c>
      <c r="C1867" t="s">
        <v>4679</v>
      </c>
      <c r="D1867">
        <v>5</v>
      </c>
      <c r="E1867">
        <v>5</v>
      </c>
      <c r="F1867">
        <v>5</v>
      </c>
      <c r="G1867">
        <v>33000017</v>
      </c>
      <c r="H1867">
        <v>282880</v>
      </c>
    </row>
    <row r="1868" spans="1:8" ht="201.6">
      <c r="A1868" s="177" t="s">
        <v>6701</v>
      </c>
      <c r="B1868" s="10">
        <v>44490</v>
      </c>
      <c r="C1868" t="s">
        <v>4680</v>
      </c>
      <c r="D1868">
        <v>4</v>
      </c>
      <c r="E1868">
        <v>4</v>
      </c>
      <c r="F1868">
        <v>5</v>
      </c>
      <c r="G1868">
        <v>33000080</v>
      </c>
      <c r="H1868">
        <v>282881</v>
      </c>
    </row>
    <row r="1869" spans="1:8">
      <c r="A1869" t="s">
        <v>6702</v>
      </c>
      <c r="B1869" s="10">
        <v>44490</v>
      </c>
      <c r="C1869" t="s">
        <v>4680</v>
      </c>
      <c r="D1869">
        <v>4</v>
      </c>
      <c r="E1869">
        <v>4</v>
      </c>
      <c r="F1869">
        <v>4</v>
      </c>
      <c r="G1869">
        <v>33000080</v>
      </c>
      <c r="H1869">
        <v>282882</v>
      </c>
    </row>
    <row r="1870" spans="1:8">
      <c r="A1870" t="s">
        <v>6703</v>
      </c>
      <c r="B1870" s="10">
        <v>44490</v>
      </c>
      <c r="C1870" t="s">
        <v>4679</v>
      </c>
      <c r="D1870">
        <v>5</v>
      </c>
      <c r="E1870">
        <v>5</v>
      </c>
      <c r="F1870">
        <v>5</v>
      </c>
      <c r="G1870">
        <v>71000107</v>
      </c>
      <c r="H1870">
        <v>282883</v>
      </c>
    </row>
    <row r="1871" spans="1:8">
      <c r="A1871" t="s">
        <v>6704</v>
      </c>
      <c r="B1871" s="10">
        <v>44490</v>
      </c>
      <c r="C1871" t="s">
        <v>4679</v>
      </c>
      <c r="D1871">
        <v>5</v>
      </c>
      <c r="E1871">
        <v>5</v>
      </c>
      <c r="F1871">
        <v>5</v>
      </c>
      <c r="G1871">
        <v>71000107</v>
      </c>
      <c r="H1871">
        <v>282884</v>
      </c>
    </row>
    <row r="1872" spans="1:8">
      <c r="A1872" t="s">
        <v>6705</v>
      </c>
      <c r="B1872" s="10">
        <v>44490</v>
      </c>
      <c r="C1872" t="s">
        <v>4679</v>
      </c>
      <c r="D1872">
        <v>4</v>
      </c>
      <c r="E1872" t="s">
        <v>5977</v>
      </c>
      <c r="F1872">
        <v>3</v>
      </c>
      <c r="G1872">
        <v>71000107</v>
      </c>
      <c r="H1872">
        <v>282885</v>
      </c>
    </row>
    <row r="1873" spans="1:8">
      <c r="A1873" t="s">
        <v>6706</v>
      </c>
      <c r="B1873" s="10">
        <v>44490</v>
      </c>
      <c r="C1873" t="s">
        <v>4679</v>
      </c>
      <c r="D1873">
        <v>5</v>
      </c>
      <c r="E1873">
        <v>5</v>
      </c>
      <c r="F1873">
        <v>5</v>
      </c>
      <c r="G1873">
        <v>71000184</v>
      </c>
      <c r="H1873">
        <v>282890</v>
      </c>
    </row>
    <row r="1874" spans="1:8">
      <c r="A1874" t="s">
        <v>6707</v>
      </c>
      <c r="B1874" s="10">
        <v>44490</v>
      </c>
      <c r="C1874" t="s">
        <v>4680</v>
      </c>
      <c r="D1874">
        <v>3</v>
      </c>
      <c r="E1874">
        <v>1</v>
      </c>
      <c r="F1874">
        <v>4</v>
      </c>
      <c r="G1874">
        <v>71000206</v>
      </c>
      <c r="H1874">
        <v>282892</v>
      </c>
    </row>
    <row r="1875" spans="1:8">
      <c r="A1875" t="s">
        <v>6708</v>
      </c>
      <c r="B1875" s="10">
        <v>44490</v>
      </c>
      <c r="C1875" t="s">
        <v>4680</v>
      </c>
      <c r="D1875">
        <v>5</v>
      </c>
      <c r="E1875">
        <v>5</v>
      </c>
      <c r="F1875">
        <v>5</v>
      </c>
      <c r="G1875">
        <v>71000206</v>
      </c>
      <c r="H1875">
        <v>282893</v>
      </c>
    </row>
    <row r="1876" spans="1:8">
      <c r="A1876" t="s">
        <v>6709</v>
      </c>
      <c r="B1876" s="10">
        <v>44490</v>
      </c>
      <c r="C1876" t="s">
        <v>4679</v>
      </c>
      <c r="D1876">
        <v>5</v>
      </c>
      <c r="E1876">
        <v>4</v>
      </c>
      <c r="F1876">
        <v>5</v>
      </c>
      <c r="G1876">
        <v>71000209</v>
      </c>
      <c r="H1876">
        <v>282894</v>
      </c>
    </row>
    <row r="1877" spans="1:8">
      <c r="A1877" t="s">
        <v>6710</v>
      </c>
      <c r="B1877" s="10">
        <v>44490</v>
      </c>
      <c r="C1877" t="s">
        <v>4679</v>
      </c>
      <c r="D1877">
        <v>5</v>
      </c>
      <c r="E1877">
        <v>4</v>
      </c>
      <c r="F1877">
        <v>5</v>
      </c>
      <c r="G1877">
        <v>71000209</v>
      </c>
      <c r="H1877">
        <v>282895</v>
      </c>
    </row>
    <row r="1878" spans="1:8">
      <c r="A1878" t="s">
        <v>6711</v>
      </c>
      <c r="B1878" s="10">
        <v>44490</v>
      </c>
      <c r="C1878" t="s">
        <v>4679</v>
      </c>
      <c r="D1878">
        <v>3</v>
      </c>
      <c r="E1878">
        <v>4</v>
      </c>
      <c r="F1878">
        <v>5</v>
      </c>
      <c r="G1878">
        <v>71000215</v>
      </c>
      <c r="H1878">
        <v>282897</v>
      </c>
    </row>
    <row r="1879" spans="1:8" ht="216">
      <c r="A1879" s="177" t="s">
        <v>6712</v>
      </c>
      <c r="B1879" s="10">
        <v>44490</v>
      </c>
      <c r="C1879" t="s">
        <v>4685</v>
      </c>
      <c r="D1879">
        <v>5</v>
      </c>
      <c r="E1879">
        <v>5</v>
      </c>
      <c r="F1879">
        <v>5</v>
      </c>
      <c r="G1879">
        <v>71000218</v>
      </c>
      <c r="H1879">
        <v>282898</v>
      </c>
    </row>
    <row r="1880" spans="1:8">
      <c r="A1880" t="s">
        <v>6713</v>
      </c>
      <c r="B1880" s="10">
        <v>44490</v>
      </c>
      <c r="C1880" t="s">
        <v>4685</v>
      </c>
      <c r="D1880">
        <v>5</v>
      </c>
      <c r="E1880">
        <v>4</v>
      </c>
      <c r="F1880">
        <v>5</v>
      </c>
      <c r="G1880">
        <v>71000218</v>
      </c>
      <c r="H1880">
        <v>282899</v>
      </c>
    </row>
    <row r="1881" spans="1:8">
      <c r="A1881" t="s">
        <v>6714</v>
      </c>
      <c r="B1881" s="10">
        <v>44490</v>
      </c>
      <c r="C1881" t="s">
        <v>4679</v>
      </c>
      <c r="D1881">
        <v>5</v>
      </c>
      <c r="E1881">
        <v>5</v>
      </c>
      <c r="F1881">
        <v>5</v>
      </c>
      <c r="G1881">
        <v>71000224</v>
      </c>
      <c r="H1881">
        <v>282901</v>
      </c>
    </row>
    <row r="1882" spans="1:8">
      <c r="A1882" t="s">
        <v>6715</v>
      </c>
      <c r="B1882" s="10">
        <v>44490</v>
      </c>
      <c r="C1882" t="s">
        <v>4679</v>
      </c>
      <c r="D1882">
        <v>5</v>
      </c>
      <c r="E1882">
        <v>4</v>
      </c>
      <c r="F1882">
        <v>5</v>
      </c>
      <c r="G1882">
        <v>71000224</v>
      </c>
      <c r="H1882">
        <v>282902</v>
      </c>
    </row>
    <row r="1883" spans="1:8">
      <c r="A1883" t="s">
        <v>6716</v>
      </c>
      <c r="B1883" s="10">
        <v>44490</v>
      </c>
      <c r="C1883" t="s">
        <v>4679</v>
      </c>
      <c r="D1883">
        <v>5</v>
      </c>
      <c r="E1883">
        <v>5</v>
      </c>
      <c r="F1883">
        <v>5</v>
      </c>
      <c r="G1883">
        <v>71000264</v>
      </c>
      <c r="H1883">
        <v>282903</v>
      </c>
    </row>
    <row r="1884" spans="1:8">
      <c r="A1884" t="s">
        <v>6717</v>
      </c>
      <c r="B1884" s="10">
        <v>44490</v>
      </c>
      <c r="C1884" t="s">
        <v>4679</v>
      </c>
      <c r="D1884">
        <v>5</v>
      </c>
      <c r="E1884">
        <v>5</v>
      </c>
      <c r="F1884">
        <v>5</v>
      </c>
      <c r="G1884">
        <v>71000264</v>
      </c>
      <c r="H1884">
        <v>282905</v>
      </c>
    </row>
    <row r="1885" spans="1:8">
      <c r="A1885" t="s">
        <v>6718</v>
      </c>
      <c r="B1885" s="10">
        <v>44490</v>
      </c>
      <c r="C1885" t="s">
        <v>4679</v>
      </c>
      <c r="D1885">
        <v>5</v>
      </c>
      <c r="E1885">
        <v>4</v>
      </c>
      <c r="F1885">
        <v>5</v>
      </c>
      <c r="G1885">
        <v>71000276</v>
      </c>
      <c r="H1885">
        <v>282906</v>
      </c>
    </row>
    <row r="1886" spans="1:8">
      <c r="A1886" t="s">
        <v>6719</v>
      </c>
      <c r="B1886" s="10">
        <v>44490</v>
      </c>
      <c r="C1886" t="s">
        <v>4680</v>
      </c>
      <c r="D1886">
        <v>5</v>
      </c>
      <c r="E1886">
        <v>5</v>
      </c>
      <c r="F1886">
        <v>5</v>
      </c>
      <c r="G1886">
        <v>71000278</v>
      </c>
      <c r="H1886">
        <v>282909</v>
      </c>
    </row>
    <row r="1887" spans="1:8">
      <c r="A1887" t="s">
        <v>6720</v>
      </c>
      <c r="B1887" s="10">
        <v>44490</v>
      </c>
      <c r="C1887" t="s">
        <v>4679</v>
      </c>
      <c r="D1887">
        <v>5</v>
      </c>
      <c r="E1887">
        <v>5</v>
      </c>
      <c r="F1887">
        <v>5</v>
      </c>
      <c r="G1887">
        <v>71000282</v>
      </c>
      <c r="H1887">
        <v>282912</v>
      </c>
    </row>
    <row r="1888" spans="1:8" ht="158.4">
      <c r="A1888" s="177" t="s">
        <v>6721</v>
      </c>
      <c r="B1888" s="10">
        <v>44490</v>
      </c>
      <c r="C1888" t="s">
        <v>4679</v>
      </c>
      <c r="D1888">
        <v>3</v>
      </c>
      <c r="E1888">
        <v>5</v>
      </c>
      <c r="F1888">
        <v>5</v>
      </c>
      <c r="G1888">
        <v>71000282</v>
      </c>
      <c r="H1888">
        <v>282913</v>
      </c>
    </row>
    <row r="1889" spans="1:8">
      <c r="A1889" t="s">
        <v>6722</v>
      </c>
      <c r="B1889" s="10">
        <v>44490</v>
      </c>
      <c r="C1889" t="s">
        <v>4680</v>
      </c>
      <c r="D1889">
        <v>2</v>
      </c>
      <c r="E1889">
        <v>3</v>
      </c>
      <c r="F1889">
        <v>3</v>
      </c>
      <c r="G1889">
        <v>99999996</v>
      </c>
      <c r="H1889">
        <v>282915</v>
      </c>
    </row>
    <row r="1890" spans="1:8">
      <c r="A1890" t="s">
        <v>6723</v>
      </c>
      <c r="B1890" s="10">
        <v>44490</v>
      </c>
      <c r="C1890" t="s">
        <v>4680</v>
      </c>
      <c r="D1890">
        <v>1</v>
      </c>
      <c r="E1890">
        <v>3</v>
      </c>
      <c r="F1890">
        <v>5</v>
      </c>
      <c r="G1890">
        <v>99999996</v>
      </c>
      <c r="H1890">
        <v>282916</v>
      </c>
    </row>
    <row r="1891" spans="1:8">
      <c r="A1891" t="s">
        <v>6724</v>
      </c>
      <c r="B1891" s="10">
        <v>44490</v>
      </c>
      <c r="C1891" t="s">
        <v>4680</v>
      </c>
      <c r="D1891">
        <v>1</v>
      </c>
      <c r="E1891">
        <v>1</v>
      </c>
      <c r="F1891">
        <v>1</v>
      </c>
      <c r="G1891">
        <v>99999996</v>
      </c>
      <c r="H1891">
        <v>282917</v>
      </c>
    </row>
    <row r="1892" spans="1:8">
      <c r="A1892" t="s">
        <v>6725</v>
      </c>
      <c r="B1892" s="10">
        <v>44490</v>
      </c>
      <c r="C1892" t="s">
        <v>4683</v>
      </c>
      <c r="D1892">
        <v>5</v>
      </c>
      <c r="E1892">
        <v>5</v>
      </c>
      <c r="F1892">
        <v>5</v>
      </c>
      <c r="G1892">
        <v>99999999</v>
      </c>
      <c r="H1892">
        <v>282918</v>
      </c>
    </row>
    <row r="1893" spans="1:8">
      <c r="A1893" t="s">
        <v>6726</v>
      </c>
      <c r="B1893" s="10">
        <v>44491</v>
      </c>
      <c r="C1893" t="s">
        <v>4679</v>
      </c>
      <c r="D1893">
        <v>1</v>
      </c>
      <c r="E1893">
        <v>2</v>
      </c>
      <c r="F1893">
        <v>1</v>
      </c>
      <c r="G1893">
        <v>11126</v>
      </c>
      <c r="H1893">
        <v>282919</v>
      </c>
    </row>
    <row r="1894" spans="1:8">
      <c r="A1894" t="s">
        <v>6727</v>
      </c>
      <c r="B1894" s="10">
        <v>44491</v>
      </c>
      <c r="C1894" t="s">
        <v>4679</v>
      </c>
      <c r="D1894">
        <v>5</v>
      </c>
      <c r="E1894">
        <v>5</v>
      </c>
      <c r="F1894">
        <v>5</v>
      </c>
      <c r="G1894">
        <v>11139</v>
      </c>
      <c r="H1894">
        <v>282920</v>
      </c>
    </row>
    <row r="1895" spans="1:8">
      <c r="A1895" t="s">
        <v>6728</v>
      </c>
      <c r="B1895" s="10">
        <v>44491</v>
      </c>
      <c r="C1895" t="s">
        <v>4679</v>
      </c>
      <c r="D1895">
        <v>5</v>
      </c>
      <c r="E1895">
        <v>5</v>
      </c>
      <c r="F1895">
        <v>5</v>
      </c>
      <c r="G1895">
        <v>11485</v>
      </c>
      <c r="H1895">
        <v>282921</v>
      </c>
    </row>
    <row r="1896" spans="1:8">
      <c r="A1896" t="s">
        <v>6729</v>
      </c>
      <c r="B1896" s="10">
        <v>44491</v>
      </c>
      <c r="C1896" t="s">
        <v>4679</v>
      </c>
      <c r="D1896">
        <v>5</v>
      </c>
      <c r="E1896">
        <v>5</v>
      </c>
      <c r="F1896">
        <v>5</v>
      </c>
      <c r="G1896">
        <v>11485</v>
      </c>
      <c r="H1896">
        <v>282922</v>
      </c>
    </row>
    <row r="1897" spans="1:8">
      <c r="A1897" t="s">
        <v>6730</v>
      </c>
      <c r="B1897" s="10">
        <v>44491</v>
      </c>
      <c r="C1897" t="s">
        <v>4679</v>
      </c>
      <c r="D1897">
        <v>5</v>
      </c>
      <c r="E1897">
        <v>5</v>
      </c>
      <c r="F1897">
        <v>5</v>
      </c>
      <c r="G1897">
        <v>11563</v>
      </c>
      <c r="H1897">
        <v>282923</v>
      </c>
    </row>
    <row r="1898" spans="1:8">
      <c r="A1898" t="s">
        <v>6731</v>
      </c>
      <c r="B1898" s="10">
        <v>44491</v>
      </c>
      <c r="C1898" t="s">
        <v>4679</v>
      </c>
      <c r="D1898">
        <v>5</v>
      </c>
      <c r="E1898">
        <v>5</v>
      </c>
      <c r="F1898">
        <v>5</v>
      </c>
      <c r="G1898">
        <v>11665</v>
      </c>
      <c r="H1898">
        <v>282925</v>
      </c>
    </row>
    <row r="1899" spans="1:8">
      <c r="A1899" t="s">
        <v>6732</v>
      </c>
      <c r="B1899" s="10">
        <v>44491</v>
      </c>
      <c r="C1899" t="s">
        <v>4680</v>
      </c>
      <c r="D1899">
        <v>1</v>
      </c>
      <c r="E1899">
        <v>1</v>
      </c>
      <c r="F1899">
        <v>3</v>
      </c>
      <c r="G1899">
        <v>105717052</v>
      </c>
      <c r="H1899">
        <v>282927</v>
      </c>
    </row>
    <row r="1900" spans="1:8">
      <c r="A1900" t="s">
        <v>6733</v>
      </c>
      <c r="B1900" s="10">
        <v>44491</v>
      </c>
      <c r="C1900" t="s">
        <v>4680</v>
      </c>
      <c r="D1900">
        <v>5</v>
      </c>
      <c r="E1900">
        <v>5</v>
      </c>
      <c r="F1900">
        <v>5</v>
      </c>
      <c r="G1900">
        <v>11190071</v>
      </c>
      <c r="H1900">
        <v>282928</v>
      </c>
    </row>
    <row r="1901" spans="1:8">
      <c r="A1901" t="s">
        <v>6734</v>
      </c>
      <c r="B1901" s="10">
        <v>44491</v>
      </c>
      <c r="C1901" t="s">
        <v>4680</v>
      </c>
      <c r="D1901">
        <v>1</v>
      </c>
      <c r="E1901">
        <v>1</v>
      </c>
      <c r="F1901">
        <v>1</v>
      </c>
      <c r="G1901">
        <v>11190071</v>
      </c>
      <c r="H1901">
        <v>282929</v>
      </c>
    </row>
    <row r="1902" spans="1:8">
      <c r="A1902" t="s">
        <v>6735</v>
      </c>
      <c r="B1902" s="10">
        <v>44491</v>
      </c>
      <c r="C1902" t="s">
        <v>4679</v>
      </c>
      <c r="D1902">
        <v>4</v>
      </c>
      <c r="E1902">
        <v>4</v>
      </c>
      <c r="F1902">
        <v>3</v>
      </c>
      <c r="G1902">
        <v>111969853</v>
      </c>
      <c r="H1902">
        <v>282933</v>
      </c>
    </row>
    <row r="1903" spans="1:8">
      <c r="A1903" t="s">
        <v>6736</v>
      </c>
      <c r="B1903" s="10">
        <v>44491</v>
      </c>
      <c r="C1903" t="s">
        <v>4679</v>
      </c>
      <c r="D1903">
        <v>3</v>
      </c>
      <c r="E1903">
        <v>4</v>
      </c>
      <c r="F1903">
        <v>1</v>
      </c>
      <c r="G1903">
        <v>111969853</v>
      </c>
      <c r="H1903">
        <v>282934</v>
      </c>
    </row>
    <row r="1904" spans="1:8">
      <c r="A1904" t="s">
        <v>6737</v>
      </c>
      <c r="B1904" s="10">
        <v>44491</v>
      </c>
      <c r="C1904" t="s">
        <v>4680</v>
      </c>
      <c r="D1904">
        <v>1</v>
      </c>
      <c r="E1904">
        <v>2</v>
      </c>
      <c r="F1904">
        <v>1</v>
      </c>
      <c r="G1904">
        <v>112629225</v>
      </c>
      <c r="H1904">
        <v>282935</v>
      </c>
    </row>
    <row r="1905" spans="1:8">
      <c r="A1905" t="s">
        <v>6738</v>
      </c>
      <c r="B1905" s="10">
        <v>44491</v>
      </c>
      <c r="C1905" t="s">
        <v>4680</v>
      </c>
      <c r="D1905">
        <v>5</v>
      </c>
      <c r="E1905">
        <v>5</v>
      </c>
      <c r="F1905">
        <v>5</v>
      </c>
      <c r="G1905">
        <v>113251375</v>
      </c>
      <c r="H1905">
        <v>282937</v>
      </c>
    </row>
    <row r="1906" spans="1:8">
      <c r="A1906" t="s">
        <v>6739</v>
      </c>
      <c r="B1906" s="10">
        <v>44491</v>
      </c>
      <c r="C1906" t="s">
        <v>4680</v>
      </c>
      <c r="D1906">
        <v>1</v>
      </c>
      <c r="E1906">
        <v>3</v>
      </c>
      <c r="F1906">
        <v>2</v>
      </c>
      <c r="G1906">
        <v>113251375</v>
      </c>
      <c r="H1906">
        <v>282938</v>
      </c>
    </row>
    <row r="1907" spans="1:8" ht="57.6">
      <c r="A1907" s="177" t="s">
        <v>6740</v>
      </c>
      <c r="B1907" s="10">
        <v>44491</v>
      </c>
      <c r="C1907" t="s">
        <v>4680</v>
      </c>
      <c r="D1907">
        <v>2</v>
      </c>
      <c r="E1907">
        <v>2</v>
      </c>
      <c r="F1907">
        <v>5</v>
      </c>
      <c r="G1907">
        <v>113251375</v>
      </c>
      <c r="H1907">
        <v>282939</v>
      </c>
    </row>
    <row r="1908" spans="1:8">
      <c r="A1908" t="s">
        <v>6741</v>
      </c>
      <c r="B1908" s="10">
        <v>44491</v>
      </c>
      <c r="C1908" t="s">
        <v>4680</v>
      </c>
      <c r="D1908">
        <v>5</v>
      </c>
      <c r="E1908">
        <v>5</v>
      </c>
      <c r="F1908">
        <v>5</v>
      </c>
      <c r="G1908">
        <v>113379051</v>
      </c>
      <c r="H1908">
        <v>282940</v>
      </c>
    </row>
    <row r="1909" spans="1:8">
      <c r="A1909" t="s">
        <v>6742</v>
      </c>
      <c r="B1909" s="10">
        <v>44491</v>
      </c>
      <c r="C1909" t="s">
        <v>4680</v>
      </c>
      <c r="D1909">
        <v>5</v>
      </c>
      <c r="E1909">
        <v>5</v>
      </c>
      <c r="F1909">
        <v>5</v>
      </c>
      <c r="G1909">
        <v>113379051</v>
      </c>
      <c r="H1909">
        <v>282941</v>
      </c>
    </row>
    <row r="1910" spans="1:8">
      <c r="A1910" t="s">
        <v>6299</v>
      </c>
      <c r="B1910" s="10">
        <v>44491</v>
      </c>
      <c r="C1910" t="s">
        <v>4680</v>
      </c>
      <c r="D1910">
        <v>4</v>
      </c>
      <c r="E1910">
        <v>5</v>
      </c>
      <c r="F1910">
        <v>4</v>
      </c>
      <c r="G1910">
        <v>113405286</v>
      </c>
      <c r="H1910">
        <v>282942</v>
      </c>
    </row>
    <row r="1911" spans="1:8" ht="331.2">
      <c r="A1911" s="177" t="s">
        <v>6743</v>
      </c>
      <c r="B1911" s="10">
        <v>44491</v>
      </c>
      <c r="C1911" t="s">
        <v>4681</v>
      </c>
      <c r="D1911">
        <v>1</v>
      </c>
      <c r="E1911">
        <v>3</v>
      </c>
      <c r="F1911">
        <v>4</v>
      </c>
      <c r="G1911">
        <v>115499782</v>
      </c>
      <c r="H1911">
        <v>282945</v>
      </c>
    </row>
    <row r="1912" spans="1:8">
      <c r="A1912" t="s">
        <v>6744</v>
      </c>
      <c r="B1912" s="10">
        <v>44491</v>
      </c>
      <c r="C1912" t="s">
        <v>4679</v>
      </c>
      <c r="D1912">
        <v>4</v>
      </c>
      <c r="E1912">
        <v>3</v>
      </c>
      <c r="F1912">
        <v>4</v>
      </c>
      <c r="G1912">
        <v>116242546</v>
      </c>
      <c r="H1912">
        <v>282948</v>
      </c>
    </row>
    <row r="1913" spans="1:8" ht="374.4">
      <c r="A1913" s="177" t="s">
        <v>6745</v>
      </c>
      <c r="B1913" s="10">
        <v>44491</v>
      </c>
      <c r="C1913" t="s">
        <v>4681</v>
      </c>
      <c r="D1913">
        <v>1</v>
      </c>
      <c r="E1913">
        <v>1</v>
      </c>
      <c r="F1913">
        <v>1</v>
      </c>
      <c r="G1913">
        <v>118143809</v>
      </c>
      <c r="H1913">
        <v>282949</v>
      </c>
    </row>
    <row r="1914" spans="1:8">
      <c r="A1914" t="s">
        <v>6746</v>
      </c>
      <c r="B1914" s="10">
        <v>44491</v>
      </c>
      <c r="C1914" t="s">
        <v>4679</v>
      </c>
      <c r="D1914">
        <v>2</v>
      </c>
      <c r="E1914">
        <v>3</v>
      </c>
      <c r="F1914">
        <v>3</v>
      </c>
      <c r="G1914">
        <v>118143825</v>
      </c>
      <c r="H1914">
        <v>282950</v>
      </c>
    </row>
    <row r="1915" spans="1:8">
      <c r="A1915" t="s">
        <v>6747</v>
      </c>
      <c r="B1915" s="10">
        <v>44491</v>
      </c>
      <c r="C1915" t="s">
        <v>4680</v>
      </c>
      <c r="D1915">
        <v>1</v>
      </c>
      <c r="E1915">
        <v>4</v>
      </c>
      <c r="F1915">
        <v>4</v>
      </c>
      <c r="G1915">
        <v>129293916</v>
      </c>
      <c r="H1915">
        <v>282953</v>
      </c>
    </row>
    <row r="1916" spans="1:8">
      <c r="A1916" t="s">
        <v>6748</v>
      </c>
      <c r="B1916" s="10">
        <v>44491</v>
      </c>
      <c r="C1916" t="s">
        <v>4680</v>
      </c>
      <c r="D1916">
        <v>1</v>
      </c>
      <c r="E1916">
        <v>1</v>
      </c>
      <c r="F1916">
        <v>1</v>
      </c>
      <c r="G1916">
        <v>129293916</v>
      </c>
      <c r="H1916">
        <v>282954</v>
      </c>
    </row>
    <row r="1917" spans="1:8">
      <c r="A1917" t="s">
        <v>6749</v>
      </c>
      <c r="B1917" s="10">
        <v>44491</v>
      </c>
      <c r="C1917" t="s">
        <v>4680</v>
      </c>
      <c r="D1917">
        <v>1</v>
      </c>
      <c r="E1917">
        <v>2</v>
      </c>
      <c r="F1917">
        <v>2</v>
      </c>
      <c r="G1917">
        <v>129293916</v>
      </c>
      <c r="H1917">
        <v>282955</v>
      </c>
    </row>
    <row r="1918" spans="1:8">
      <c r="A1918" t="s">
        <v>6750</v>
      </c>
      <c r="B1918" s="10">
        <v>44491</v>
      </c>
      <c r="C1918" t="s">
        <v>4686</v>
      </c>
      <c r="D1918">
        <v>5</v>
      </c>
      <c r="E1918">
        <v>5</v>
      </c>
      <c r="F1918">
        <v>5</v>
      </c>
      <c r="G1918">
        <v>130772841</v>
      </c>
      <c r="H1918">
        <v>282958</v>
      </c>
    </row>
    <row r="1919" spans="1:8" ht="43.2">
      <c r="A1919" s="177" t="s">
        <v>6751</v>
      </c>
      <c r="B1919" s="10">
        <v>44491</v>
      </c>
      <c r="C1919" t="s">
        <v>4679</v>
      </c>
      <c r="D1919">
        <v>2</v>
      </c>
      <c r="E1919">
        <v>4</v>
      </c>
      <c r="F1919">
        <v>2</v>
      </c>
      <c r="G1919">
        <v>131104622</v>
      </c>
      <c r="H1919">
        <v>282959</v>
      </c>
    </row>
    <row r="1920" spans="1:8" ht="115.2">
      <c r="A1920" s="177" t="s">
        <v>6752</v>
      </c>
      <c r="B1920" s="10">
        <v>44491</v>
      </c>
      <c r="C1920" t="s">
        <v>4679</v>
      </c>
      <c r="D1920">
        <v>5</v>
      </c>
      <c r="E1920">
        <v>5</v>
      </c>
      <c r="F1920">
        <v>5</v>
      </c>
      <c r="G1920">
        <v>131106049</v>
      </c>
      <c r="H1920">
        <v>282960</v>
      </c>
    </row>
    <row r="1921" spans="1:8">
      <c r="A1921" t="s">
        <v>6753</v>
      </c>
      <c r="B1921" s="10">
        <v>44491</v>
      </c>
      <c r="C1921" t="s">
        <v>4680</v>
      </c>
      <c r="D1921">
        <v>5</v>
      </c>
      <c r="E1921">
        <v>5</v>
      </c>
      <c r="F1921">
        <v>5</v>
      </c>
      <c r="G1921">
        <v>131260382</v>
      </c>
      <c r="H1921">
        <v>282961</v>
      </c>
    </row>
    <row r="1922" spans="1:8">
      <c r="A1922" t="s">
        <v>6754</v>
      </c>
      <c r="B1922" s="10">
        <v>44491</v>
      </c>
      <c r="C1922" t="s">
        <v>4680</v>
      </c>
      <c r="D1922">
        <v>5</v>
      </c>
      <c r="E1922">
        <v>4</v>
      </c>
      <c r="F1922">
        <v>5</v>
      </c>
      <c r="G1922">
        <v>132570334</v>
      </c>
      <c r="H1922">
        <v>282962</v>
      </c>
    </row>
    <row r="1923" spans="1:8">
      <c r="A1923" t="s">
        <v>6755</v>
      </c>
      <c r="B1923" s="10">
        <v>44491</v>
      </c>
      <c r="C1923" t="s">
        <v>4679</v>
      </c>
      <c r="D1923">
        <v>5</v>
      </c>
      <c r="E1923">
        <v>5</v>
      </c>
      <c r="F1923">
        <v>5</v>
      </c>
      <c r="G1923">
        <v>124300831</v>
      </c>
      <c r="H1923">
        <v>283052</v>
      </c>
    </row>
    <row r="1924" spans="1:8">
      <c r="A1924" t="s">
        <v>6735</v>
      </c>
      <c r="B1924" s="10">
        <v>44491</v>
      </c>
      <c r="C1924" t="s">
        <v>4679</v>
      </c>
      <c r="D1924">
        <v>4</v>
      </c>
      <c r="E1924">
        <v>4</v>
      </c>
      <c r="F1924">
        <v>3</v>
      </c>
      <c r="G1924">
        <v>111969853</v>
      </c>
      <c r="H1924">
        <v>282975</v>
      </c>
    </row>
    <row r="1925" spans="1:8">
      <c r="A1925" t="s">
        <v>6736</v>
      </c>
      <c r="B1925" s="10">
        <v>44491</v>
      </c>
      <c r="C1925" t="s">
        <v>4679</v>
      </c>
      <c r="D1925">
        <v>3</v>
      </c>
      <c r="E1925">
        <v>4</v>
      </c>
      <c r="F1925">
        <v>1</v>
      </c>
      <c r="G1925">
        <v>111969853</v>
      </c>
      <c r="H1925">
        <v>282976</v>
      </c>
    </row>
    <row r="1926" spans="1:8">
      <c r="A1926" t="s">
        <v>6737</v>
      </c>
      <c r="B1926" s="10">
        <v>44491</v>
      </c>
      <c r="C1926" t="s">
        <v>4680</v>
      </c>
      <c r="D1926">
        <v>1</v>
      </c>
      <c r="E1926">
        <v>2</v>
      </c>
      <c r="F1926">
        <v>1</v>
      </c>
      <c r="G1926">
        <v>112629225</v>
      </c>
      <c r="H1926">
        <v>282977</v>
      </c>
    </row>
    <row r="1927" spans="1:8" ht="331.2">
      <c r="A1927" s="177" t="s">
        <v>6743</v>
      </c>
      <c r="B1927" s="10">
        <v>44491</v>
      </c>
      <c r="C1927" t="s">
        <v>4681</v>
      </c>
      <c r="D1927">
        <v>1</v>
      </c>
      <c r="E1927">
        <v>3</v>
      </c>
      <c r="F1927">
        <v>4</v>
      </c>
      <c r="G1927">
        <v>115499782</v>
      </c>
      <c r="H1927">
        <v>282979</v>
      </c>
    </row>
    <row r="1928" spans="1:8">
      <c r="A1928" t="s">
        <v>6744</v>
      </c>
      <c r="B1928" s="10">
        <v>44491</v>
      </c>
      <c r="C1928" t="s">
        <v>4679</v>
      </c>
      <c r="D1928">
        <v>4</v>
      </c>
      <c r="E1928">
        <v>3</v>
      </c>
      <c r="F1928">
        <v>4</v>
      </c>
      <c r="G1928">
        <v>116242546</v>
      </c>
      <c r="H1928">
        <v>282982</v>
      </c>
    </row>
    <row r="1929" spans="1:8">
      <c r="A1929" t="s">
        <v>6756</v>
      </c>
      <c r="B1929" s="10">
        <v>44491</v>
      </c>
      <c r="C1929" t="s">
        <v>4680</v>
      </c>
      <c r="D1929">
        <v>1</v>
      </c>
      <c r="E1929">
        <v>2</v>
      </c>
      <c r="F1929">
        <v>2</v>
      </c>
      <c r="G1929">
        <v>135312726</v>
      </c>
      <c r="H1929">
        <v>282983</v>
      </c>
    </row>
    <row r="1930" spans="1:8">
      <c r="A1930" t="s">
        <v>6757</v>
      </c>
      <c r="B1930" s="10">
        <v>44491</v>
      </c>
      <c r="C1930" t="s">
        <v>4680</v>
      </c>
      <c r="D1930">
        <v>5</v>
      </c>
      <c r="E1930">
        <v>2</v>
      </c>
      <c r="F1930">
        <v>4</v>
      </c>
      <c r="G1930">
        <v>135336873</v>
      </c>
      <c r="H1930">
        <v>282984</v>
      </c>
    </row>
    <row r="1931" spans="1:8">
      <c r="A1931" t="s">
        <v>6758</v>
      </c>
      <c r="B1931" s="10">
        <v>44491</v>
      </c>
      <c r="C1931" t="s">
        <v>4680</v>
      </c>
      <c r="D1931">
        <v>4</v>
      </c>
      <c r="E1931">
        <v>5</v>
      </c>
      <c r="F1931">
        <v>5</v>
      </c>
      <c r="G1931">
        <v>136642485</v>
      </c>
      <c r="H1931">
        <v>282986</v>
      </c>
    </row>
    <row r="1932" spans="1:8">
      <c r="A1932" t="s">
        <v>6759</v>
      </c>
      <c r="B1932" s="10">
        <v>44491</v>
      </c>
      <c r="C1932" t="s">
        <v>4680</v>
      </c>
      <c r="D1932">
        <v>3</v>
      </c>
      <c r="E1932">
        <v>3</v>
      </c>
      <c r="F1932">
        <v>3</v>
      </c>
      <c r="G1932">
        <v>136647468</v>
      </c>
      <c r="H1932">
        <v>282987</v>
      </c>
    </row>
    <row r="1933" spans="1:8">
      <c r="A1933" t="s">
        <v>6760</v>
      </c>
      <c r="B1933" s="10">
        <v>44491</v>
      </c>
      <c r="C1933" t="s">
        <v>5812</v>
      </c>
      <c r="D1933">
        <v>5</v>
      </c>
      <c r="E1933">
        <v>5</v>
      </c>
      <c r="F1933">
        <v>5</v>
      </c>
      <c r="G1933">
        <v>138561782</v>
      </c>
      <c r="H1933">
        <v>282988</v>
      </c>
    </row>
    <row r="1934" spans="1:8">
      <c r="A1934" t="s">
        <v>6761</v>
      </c>
      <c r="B1934" s="10">
        <v>44491</v>
      </c>
      <c r="C1934" t="s">
        <v>4680</v>
      </c>
      <c r="D1934">
        <v>1</v>
      </c>
      <c r="E1934">
        <v>1</v>
      </c>
      <c r="F1934">
        <v>1</v>
      </c>
      <c r="G1934">
        <v>20000145</v>
      </c>
      <c r="H1934">
        <v>282989</v>
      </c>
    </row>
    <row r="1935" spans="1:8">
      <c r="A1935" t="s">
        <v>6762</v>
      </c>
      <c r="B1935" s="10">
        <v>44491</v>
      </c>
      <c r="C1935" t="s">
        <v>4679</v>
      </c>
      <c r="D1935">
        <v>5</v>
      </c>
      <c r="E1935">
        <v>5</v>
      </c>
      <c r="F1935">
        <v>5</v>
      </c>
      <c r="G1935">
        <v>20000292</v>
      </c>
      <c r="H1935">
        <v>282990</v>
      </c>
    </row>
    <row r="1936" spans="1:8">
      <c r="A1936" t="s">
        <v>6763</v>
      </c>
      <c r="B1936" s="10">
        <v>44491</v>
      </c>
      <c r="C1936" t="s">
        <v>4679</v>
      </c>
      <c r="D1936">
        <v>5</v>
      </c>
      <c r="E1936">
        <v>5</v>
      </c>
      <c r="F1936">
        <v>5</v>
      </c>
      <c r="G1936">
        <v>20000292</v>
      </c>
      <c r="H1936">
        <v>282991</v>
      </c>
    </row>
    <row r="1937" spans="1:8">
      <c r="A1937" t="s">
        <v>6764</v>
      </c>
      <c r="B1937" s="10">
        <v>44491</v>
      </c>
      <c r="C1937" t="s">
        <v>4679</v>
      </c>
      <c r="D1937">
        <v>5</v>
      </c>
      <c r="E1937">
        <v>5</v>
      </c>
      <c r="F1937">
        <v>5</v>
      </c>
      <c r="G1937">
        <v>20000292</v>
      </c>
      <c r="H1937">
        <v>282992</v>
      </c>
    </row>
    <row r="1938" spans="1:8">
      <c r="A1938" t="s">
        <v>6765</v>
      </c>
      <c r="B1938" s="10">
        <v>44491</v>
      </c>
      <c r="C1938" t="s">
        <v>4679</v>
      </c>
      <c r="D1938">
        <v>5</v>
      </c>
      <c r="E1938">
        <v>5</v>
      </c>
      <c r="F1938">
        <v>5</v>
      </c>
      <c r="G1938">
        <v>20000296</v>
      </c>
      <c r="H1938">
        <v>282993</v>
      </c>
    </row>
    <row r="1939" spans="1:8">
      <c r="A1939" t="s">
        <v>6766</v>
      </c>
      <c r="B1939" s="10">
        <v>44491</v>
      </c>
      <c r="C1939" t="s">
        <v>4679</v>
      </c>
      <c r="D1939">
        <v>3</v>
      </c>
      <c r="E1939">
        <v>1</v>
      </c>
      <c r="F1939">
        <v>1</v>
      </c>
      <c r="G1939">
        <v>20000300</v>
      </c>
      <c r="H1939">
        <v>282996</v>
      </c>
    </row>
    <row r="1940" spans="1:8" ht="187.2">
      <c r="A1940" s="177" t="s">
        <v>6767</v>
      </c>
      <c r="B1940" s="10">
        <v>44491</v>
      </c>
      <c r="C1940" t="s">
        <v>4679</v>
      </c>
      <c r="D1940">
        <v>5</v>
      </c>
      <c r="E1940">
        <v>1</v>
      </c>
      <c r="F1940">
        <v>5</v>
      </c>
      <c r="G1940">
        <v>20000340</v>
      </c>
      <c r="H1940">
        <v>282999</v>
      </c>
    </row>
    <row r="1941" spans="1:8">
      <c r="A1941" t="s">
        <v>6768</v>
      </c>
      <c r="B1941" s="10">
        <v>44491</v>
      </c>
      <c r="C1941" t="s">
        <v>4679</v>
      </c>
      <c r="D1941">
        <v>5</v>
      </c>
      <c r="E1941">
        <v>5</v>
      </c>
      <c r="F1941">
        <v>5</v>
      </c>
      <c r="G1941">
        <v>20000343</v>
      </c>
      <c r="H1941">
        <v>283000</v>
      </c>
    </row>
    <row r="1942" spans="1:8">
      <c r="A1942" t="s">
        <v>6769</v>
      </c>
      <c r="B1942" s="10">
        <v>44491</v>
      </c>
      <c r="C1942" t="s">
        <v>4679</v>
      </c>
      <c r="D1942">
        <v>5</v>
      </c>
      <c r="E1942">
        <v>5</v>
      </c>
      <c r="F1942">
        <v>5</v>
      </c>
      <c r="G1942">
        <v>20000395</v>
      </c>
      <c r="H1942">
        <v>283001</v>
      </c>
    </row>
    <row r="1943" spans="1:8">
      <c r="A1943" t="s">
        <v>6770</v>
      </c>
      <c r="B1943" s="10">
        <v>44491</v>
      </c>
      <c r="C1943" t="s">
        <v>4680</v>
      </c>
      <c r="D1943">
        <v>5</v>
      </c>
      <c r="E1943">
        <v>5</v>
      </c>
      <c r="F1943">
        <v>5</v>
      </c>
      <c r="G1943">
        <v>20000405</v>
      </c>
      <c r="H1943">
        <v>283002</v>
      </c>
    </row>
    <row r="1944" spans="1:8">
      <c r="A1944" t="s">
        <v>6771</v>
      </c>
      <c r="B1944" s="10">
        <v>44491</v>
      </c>
      <c r="C1944" t="s">
        <v>4679</v>
      </c>
      <c r="D1944">
        <v>5</v>
      </c>
      <c r="E1944">
        <v>5</v>
      </c>
      <c r="F1944">
        <v>5</v>
      </c>
      <c r="G1944">
        <v>20000412</v>
      </c>
      <c r="H1944">
        <v>283004</v>
      </c>
    </row>
    <row r="1945" spans="1:8">
      <c r="A1945" t="s">
        <v>6772</v>
      </c>
      <c r="B1945" s="10">
        <v>44491</v>
      </c>
      <c r="C1945" t="s">
        <v>4680</v>
      </c>
      <c r="D1945">
        <v>1</v>
      </c>
      <c r="E1945">
        <v>5</v>
      </c>
      <c r="F1945">
        <v>3</v>
      </c>
      <c r="G1945">
        <v>20000429</v>
      </c>
      <c r="H1945">
        <v>283006</v>
      </c>
    </row>
    <row r="1946" spans="1:8">
      <c r="A1946" t="s">
        <v>6773</v>
      </c>
      <c r="B1946" s="10">
        <v>44491</v>
      </c>
      <c r="C1946" t="s">
        <v>4680</v>
      </c>
      <c r="D1946">
        <v>1</v>
      </c>
      <c r="E1946">
        <v>1</v>
      </c>
      <c r="F1946">
        <v>1</v>
      </c>
      <c r="G1946">
        <v>20000432</v>
      </c>
      <c r="H1946">
        <v>283007</v>
      </c>
    </row>
    <row r="1947" spans="1:8">
      <c r="A1947" t="s">
        <v>6774</v>
      </c>
      <c r="B1947" s="10">
        <v>44491</v>
      </c>
      <c r="C1947" t="s">
        <v>4680</v>
      </c>
      <c r="D1947">
        <v>4</v>
      </c>
      <c r="E1947">
        <v>4</v>
      </c>
      <c r="F1947">
        <v>4</v>
      </c>
      <c r="G1947">
        <v>20000432</v>
      </c>
      <c r="H1947">
        <v>283008</v>
      </c>
    </row>
    <row r="1948" spans="1:8" ht="172.8">
      <c r="A1948" s="177" t="s">
        <v>6775</v>
      </c>
      <c r="B1948" s="10">
        <v>44491</v>
      </c>
      <c r="C1948" t="s">
        <v>4679</v>
      </c>
      <c r="D1948">
        <v>5</v>
      </c>
      <c r="E1948">
        <v>5</v>
      </c>
      <c r="F1948">
        <v>5</v>
      </c>
      <c r="G1948">
        <v>20000526</v>
      </c>
      <c r="H1948">
        <v>283009</v>
      </c>
    </row>
    <row r="1949" spans="1:8">
      <c r="A1949" t="s">
        <v>6776</v>
      </c>
      <c r="B1949" s="10">
        <v>44491</v>
      </c>
      <c r="C1949" t="s">
        <v>4679</v>
      </c>
      <c r="D1949">
        <v>5</v>
      </c>
      <c r="E1949">
        <v>4</v>
      </c>
      <c r="F1949">
        <v>5</v>
      </c>
      <c r="G1949">
        <v>20000528</v>
      </c>
      <c r="H1949">
        <v>283010</v>
      </c>
    </row>
    <row r="1950" spans="1:8">
      <c r="A1950" t="s">
        <v>6777</v>
      </c>
      <c r="B1950" s="10">
        <v>44491</v>
      </c>
      <c r="C1950" t="s">
        <v>4679</v>
      </c>
      <c r="D1950">
        <v>4</v>
      </c>
      <c r="E1950">
        <v>5</v>
      </c>
      <c r="F1950">
        <v>4</v>
      </c>
      <c r="G1950">
        <v>20000528</v>
      </c>
      <c r="H1950">
        <v>283011</v>
      </c>
    </row>
    <row r="1951" spans="1:8">
      <c r="A1951" t="s">
        <v>6778</v>
      </c>
      <c r="B1951" s="10">
        <v>44491</v>
      </c>
      <c r="C1951" t="s">
        <v>4679</v>
      </c>
      <c r="D1951">
        <v>5</v>
      </c>
      <c r="E1951">
        <v>5</v>
      </c>
      <c r="F1951">
        <v>5</v>
      </c>
      <c r="G1951">
        <v>20000533</v>
      </c>
      <c r="H1951">
        <v>283012</v>
      </c>
    </row>
    <row r="1952" spans="1:8">
      <c r="A1952" t="s">
        <v>6779</v>
      </c>
      <c r="B1952" s="10">
        <v>44491</v>
      </c>
      <c r="C1952" t="s">
        <v>4679</v>
      </c>
      <c r="D1952">
        <v>5</v>
      </c>
      <c r="E1952">
        <v>5</v>
      </c>
      <c r="F1952">
        <v>5</v>
      </c>
      <c r="G1952">
        <v>20000537</v>
      </c>
      <c r="H1952">
        <v>283013</v>
      </c>
    </row>
    <row r="1953" spans="1:8">
      <c r="A1953" t="s">
        <v>6780</v>
      </c>
      <c r="B1953" s="10">
        <v>44491</v>
      </c>
      <c r="C1953" t="s">
        <v>4679</v>
      </c>
      <c r="D1953">
        <v>5</v>
      </c>
      <c r="E1953">
        <v>5</v>
      </c>
      <c r="F1953">
        <v>5</v>
      </c>
      <c r="G1953">
        <v>20000537</v>
      </c>
      <c r="H1953">
        <v>283014</v>
      </c>
    </row>
    <row r="1954" spans="1:8">
      <c r="A1954" t="s">
        <v>6781</v>
      </c>
      <c r="B1954" s="10">
        <v>44491</v>
      </c>
      <c r="C1954" t="s">
        <v>4679</v>
      </c>
      <c r="D1954">
        <v>5</v>
      </c>
      <c r="E1954">
        <v>5</v>
      </c>
      <c r="F1954">
        <v>5</v>
      </c>
      <c r="G1954">
        <v>20000537</v>
      </c>
      <c r="H1954">
        <v>283015</v>
      </c>
    </row>
    <row r="1955" spans="1:8">
      <c r="A1955" t="s">
        <v>6782</v>
      </c>
      <c r="B1955" s="10">
        <v>44491</v>
      </c>
      <c r="C1955" t="s">
        <v>4679</v>
      </c>
      <c r="D1955">
        <v>4</v>
      </c>
      <c r="E1955">
        <v>5</v>
      </c>
      <c r="F1955">
        <v>5</v>
      </c>
      <c r="G1955">
        <v>200033157</v>
      </c>
      <c r="H1955">
        <v>283016</v>
      </c>
    </row>
    <row r="1956" spans="1:8">
      <c r="A1956" t="s">
        <v>6783</v>
      </c>
      <c r="B1956" s="10">
        <v>44491</v>
      </c>
      <c r="C1956" t="s">
        <v>4679</v>
      </c>
      <c r="D1956">
        <v>5</v>
      </c>
      <c r="E1956">
        <v>5</v>
      </c>
      <c r="F1956">
        <v>5</v>
      </c>
      <c r="G1956">
        <v>200033157</v>
      </c>
      <c r="H1956">
        <v>283017</v>
      </c>
    </row>
    <row r="1957" spans="1:8" ht="158.4">
      <c r="A1957" s="177" t="s">
        <v>6784</v>
      </c>
      <c r="B1957" s="10">
        <v>44491</v>
      </c>
      <c r="C1957" t="s">
        <v>4679</v>
      </c>
      <c r="D1957">
        <v>1</v>
      </c>
      <c r="E1957">
        <v>3</v>
      </c>
      <c r="F1957">
        <v>1</v>
      </c>
      <c r="G1957">
        <v>200049486</v>
      </c>
      <c r="H1957">
        <v>283019</v>
      </c>
    </row>
    <row r="1958" spans="1:8">
      <c r="A1958" t="s">
        <v>6785</v>
      </c>
      <c r="B1958" s="10">
        <v>44491</v>
      </c>
      <c r="C1958" t="s">
        <v>4679</v>
      </c>
      <c r="D1958">
        <v>5</v>
      </c>
      <c r="E1958">
        <v>5</v>
      </c>
      <c r="F1958">
        <v>5</v>
      </c>
      <c r="G1958">
        <v>200060846</v>
      </c>
      <c r="H1958">
        <v>283020</v>
      </c>
    </row>
    <row r="1959" spans="1:8">
      <c r="A1959" t="s">
        <v>6786</v>
      </c>
      <c r="B1959" s="10">
        <v>44491</v>
      </c>
      <c r="C1959" t="s">
        <v>4679</v>
      </c>
      <c r="D1959">
        <v>2</v>
      </c>
      <c r="E1959">
        <v>3</v>
      </c>
      <c r="F1959">
        <v>5</v>
      </c>
      <c r="G1959">
        <v>33000111</v>
      </c>
      <c r="H1959">
        <v>283021</v>
      </c>
    </row>
    <row r="1960" spans="1:8">
      <c r="A1960" t="s">
        <v>6787</v>
      </c>
      <c r="B1960" s="10">
        <v>44491</v>
      </c>
      <c r="C1960" t="s">
        <v>4679</v>
      </c>
      <c r="D1960">
        <v>5</v>
      </c>
      <c r="E1960">
        <v>3</v>
      </c>
      <c r="F1960">
        <v>5</v>
      </c>
      <c r="G1960">
        <v>40000028</v>
      </c>
      <c r="H1960">
        <v>283022</v>
      </c>
    </row>
    <row r="1961" spans="1:8" ht="201.6">
      <c r="A1961" s="177" t="s">
        <v>6788</v>
      </c>
      <c r="B1961" s="10">
        <v>44491</v>
      </c>
      <c r="C1961" t="s">
        <v>4685</v>
      </c>
      <c r="D1961">
        <v>4</v>
      </c>
      <c r="E1961">
        <v>5</v>
      </c>
      <c r="F1961">
        <v>5</v>
      </c>
      <c r="G1961">
        <v>40000063</v>
      </c>
      <c r="H1961">
        <v>283023</v>
      </c>
    </row>
    <row r="1962" spans="1:8">
      <c r="A1962" t="s">
        <v>6789</v>
      </c>
      <c r="B1962" s="10">
        <v>44491</v>
      </c>
      <c r="C1962" t="s">
        <v>4679</v>
      </c>
      <c r="D1962">
        <v>5</v>
      </c>
      <c r="E1962">
        <v>5</v>
      </c>
      <c r="F1962">
        <v>5</v>
      </c>
      <c r="G1962">
        <v>71000058</v>
      </c>
      <c r="H1962">
        <v>283024</v>
      </c>
    </row>
    <row r="1963" spans="1:8">
      <c r="A1963" t="s">
        <v>6790</v>
      </c>
      <c r="B1963" s="10">
        <v>44491</v>
      </c>
      <c r="C1963" t="s">
        <v>4679</v>
      </c>
      <c r="D1963">
        <v>3</v>
      </c>
      <c r="E1963">
        <v>4</v>
      </c>
      <c r="F1963">
        <v>3</v>
      </c>
      <c r="G1963">
        <v>71000104</v>
      </c>
      <c r="H1963">
        <v>283026</v>
      </c>
    </row>
    <row r="1964" spans="1:8">
      <c r="A1964" t="s">
        <v>6791</v>
      </c>
      <c r="B1964" s="10">
        <v>44491</v>
      </c>
      <c r="C1964" t="s">
        <v>4679</v>
      </c>
      <c r="D1964">
        <v>5</v>
      </c>
      <c r="E1964">
        <v>5</v>
      </c>
      <c r="F1964">
        <v>5</v>
      </c>
      <c r="G1964">
        <v>71000107</v>
      </c>
      <c r="H1964">
        <v>283027</v>
      </c>
    </row>
    <row r="1965" spans="1:8">
      <c r="A1965" t="s">
        <v>6792</v>
      </c>
      <c r="B1965" s="10">
        <v>44491</v>
      </c>
      <c r="C1965" t="s">
        <v>4679</v>
      </c>
      <c r="D1965">
        <v>5</v>
      </c>
      <c r="E1965">
        <v>5</v>
      </c>
      <c r="F1965">
        <v>5</v>
      </c>
      <c r="G1965">
        <v>71000276</v>
      </c>
      <c r="H1965">
        <v>283030</v>
      </c>
    </row>
    <row r="1966" spans="1:8">
      <c r="A1966" t="s">
        <v>6793</v>
      </c>
      <c r="B1966" s="10">
        <v>44491</v>
      </c>
      <c r="C1966" t="s">
        <v>4679</v>
      </c>
      <c r="D1966">
        <v>5</v>
      </c>
      <c r="E1966">
        <v>5</v>
      </c>
      <c r="F1966">
        <v>5</v>
      </c>
      <c r="G1966">
        <v>99999963</v>
      </c>
      <c r="H1966">
        <v>283032</v>
      </c>
    </row>
    <row r="1967" spans="1:8">
      <c r="A1967" t="s">
        <v>6794</v>
      </c>
      <c r="B1967" s="10">
        <v>44491</v>
      </c>
      <c r="C1967" t="s">
        <v>4679</v>
      </c>
      <c r="D1967">
        <v>5</v>
      </c>
      <c r="E1967">
        <v>5</v>
      </c>
      <c r="F1967">
        <v>5</v>
      </c>
      <c r="G1967">
        <v>99999963</v>
      </c>
      <c r="H1967">
        <v>283033</v>
      </c>
    </row>
    <row r="1968" spans="1:8">
      <c r="A1968" t="s">
        <v>6795</v>
      </c>
      <c r="B1968" s="10">
        <v>44491</v>
      </c>
      <c r="C1968" t="s">
        <v>4679</v>
      </c>
      <c r="D1968">
        <v>5</v>
      </c>
      <c r="E1968">
        <v>5</v>
      </c>
      <c r="F1968">
        <v>5</v>
      </c>
      <c r="G1968">
        <v>11509</v>
      </c>
      <c r="H1968">
        <v>283035</v>
      </c>
    </row>
    <row r="1969" spans="1:8">
      <c r="A1969" t="s">
        <v>6796</v>
      </c>
      <c r="B1969" s="10">
        <v>44491</v>
      </c>
      <c r="C1969" t="s">
        <v>4679</v>
      </c>
      <c r="D1969">
        <v>5</v>
      </c>
      <c r="E1969">
        <v>5</v>
      </c>
      <c r="F1969">
        <v>5</v>
      </c>
      <c r="G1969">
        <v>11513</v>
      </c>
      <c r="H1969">
        <v>283036</v>
      </c>
    </row>
    <row r="1970" spans="1:8">
      <c r="A1970" t="s">
        <v>6797</v>
      </c>
      <c r="B1970" s="10">
        <v>44491</v>
      </c>
      <c r="C1970" t="s">
        <v>4679</v>
      </c>
      <c r="D1970">
        <v>5</v>
      </c>
      <c r="E1970">
        <v>5</v>
      </c>
      <c r="F1970">
        <v>5</v>
      </c>
      <c r="G1970">
        <v>100896943</v>
      </c>
      <c r="H1970">
        <v>283039</v>
      </c>
    </row>
    <row r="1971" spans="1:8">
      <c r="A1971" t="s">
        <v>6798</v>
      </c>
      <c r="B1971" s="10">
        <v>44491</v>
      </c>
      <c r="C1971" t="s">
        <v>4679</v>
      </c>
      <c r="D1971">
        <v>3</v>
      </c>
      <c r="E1971">
        <v>5</v>
      </c>
      <c r="F1971">
        <v>5</v>
      </c>
      <c r="G1971">
        <v>101478212</v>
      </c>
      <c r="H1971">
        <v>283040</v>
      </c>
    </row>
    <row r="1972" spans="1:8" ht="115.2">
      <c r="A1972" s="177" t="s">
        <v>6799</v>
      </c>
      <c r="B1972" s="10">
        <v>44491</v>
      </c>
      <c r="C1972" t="s">
        <v>4679</v>
      </c>
      <c r="D1972">
        <v>5</v>
      </c>
      <c r="E1972">
        <v>5</v>
      </c>
      <c r="F1972">
        <v>5</v>
      </c>
      <c r="G1972">
        <v>101478212</v>
      </c>
      <c r="H1972">
        <v>283041</v>
      </c>
    </row>
    <row r="1973" spans="1:8">
      <c r="A1973" t="s">
        <v>6800</v>
      </c>
      <c r="B1973" s="10">
        <v>44491</v>
      </c>
      <c r="C1973" t="s">
        <v>4679</v>
      </c>
      <c r="D1973">
        <v>5</v>
      </c>
      <c r="E1973">
        <v>5</v>
      </c>
      <c r="F1973">
        <v>5</v>
      </c>
      <c r="G1973">
        <v>104590112</v>
      </c>
      <c r="H1973">
        <v>283043</v>
      </c>
    </row>
    <row r="1974" spans="1:8">
      <c r="A1974" t="s">
        <v>6801</v>
      </c>
      <c r="B1974" s="10">
        <v>44491</v>
      </c>
      <c r="C1974" t="s">
        <v>4679</v>
      </c>
      <c r="D1974">
        <v>4</v>
      </c>
      <c r="E1974">
        <v>4</v>
      </c>
      <c r="F1974">
        <v>4</v>
      </c>
      <c r="G1974">
        <v>113508774</v>
      </c>
      <c r="H1974">
        <v>283044</v>
      </c>
    </row>
    <row r="1975" spans="1:8">
      <c r="A1975" t="s">
        <v>6802</v>
      </c>
      <c r="B1975" s="10">
        <v>44491</v>
      </c>
      <c r="C1975" t="s">
        <v>4680</v>
      </c>
      <c r="D1975">
        <v>1</v>
      </c>
      <c r="E1975">
        <v>2</v>
      </c>
      <c r="F1975">
        <v>1</v>
      </c>
      <c r="G1975">
        <v>117434118</v>
      </c>
      <c r="H1975">
        <v>283045</v>
      </c>
    </row>
    <row r="1976" spans="1:8">
      <c r="A1976" t="s">
        <v>6803</v>
      </c>
      <c r="B1976" s="10">
        <v>44491</v>
      </c>
      <c r="C1976" t="s">
        <v>4680</v>
      </c>
      <c r="D1976">
        <v>1</v>
      </c>
      <c r="E1976">
        <v>1</v>
      </c>
      <c r="F1976">
        <v>3</v>
      </c>
      <c r="G1976">
        <v>117757674</v>
      </c>
      <c r="H1976">
        <v>283046</v>
      </c>
    </row>
    <row r="1977" spans="1:8">
      <c r="A1977" t="s">
        <v>6804</v>
      </c>
      <c r="B1977" s="10">
        <v>44491</v>
      </c>
      <c r="C1977" t="s">
        <v>4680</v>
      </c>
      <c r="D1977">
        <v>5</v>
      </c>
      <c r="E1977">
        <v>4</v>
      </c>
      <c r="F1977">
        <v>4</v>
      </c>
      <c r="G1977">
        <v>117757674</v>
      </c>
      <c r="H1977">
        <v>283047</v>
      </c>
    </row>
    <row r="1978" spans="1:8" ht="158.4">
      <c r="A1978" s="177" t="s">
        <v>6805</v>
      </c>
      <c r="B1978" s="10">
        <v>44491</v>
      </c>
      <c r="C1978" t="s">
        <v>4680</v>
      </c>
      <c r="D1978">
        <v>3</v>
      </c>
      <c r="E1978">
        <v>4</v>
      </c>
      <c r="F1978">
        <v>4</v>
      </c>
      <c r="G1978">
        <v>117757674</v>
      </c>
      <c r="H1978">
        <v>283049</v>
      </c>
    </row>
    <row r="1979" spans="1:8">
      <c r="A1979" t="s">
        <v>6806</v>
      </c>
      <c r="B1979" s="10">
        <v>44491</v>
      </c>
      <c r="C1979" t="s">
        <v>4679</v>
      </c>
      <c r="D1979">
        <v>1</v>
      </c>
      <c r="E1979">
        <v>4</v>
      </c>
      <c r="F1979">
        <v>3</v>
      </c>
      <c r="G1979">
        <v>122470909</v>
      </c>
      <c r="H1979">
        <v>283050</v>
      </c>
    </row>
    <row r="1980" spans="1:8" ht="316.8">
      <c r="A1980" s="177" t="s">
        <v>6807</v>
      </c>
      <c r="B1980" s="10">
        <v>44491</v>
      </c>
      <c r="C1980" t="s">
        <v>4679</v>
      </c>
      <c r="D1980">
        <v>4</v>
      </c>
      <c r="E1980">
        <v>4</v>
      </c>
      <c r="F1980">
        <v>4</v>
      </c>
      <c r="G1980">
        <v>124300831</v>
      </c>
      <c r="H1980">
        <v>283051</v>
      </c>
    </row>
    <row r="1981" spans="1:8" ht="216">
      <c r="A1981" s="177" t="s">
        <v>6808</v>
      </c>
      <c r="B1981" s="10">
        <v>44491</v>
      </c>
      <c r="C1981" t="s">
        <v>4686</v>
      </c>
      <c r="D1981">
        <v>4</v>
      </c>
      <c r="E1981">
        <v>4</v>
      </c>
      <c r="F1981">
        <v>5</v>
      </c>
      <c r="G1981">
        <v>125804989</v>
      </c>
      <c r="H1981">
        <v>283053</v>
      </c>
    </row>
    <row r="1982" spans="1:8">
      <c r="A1982" t="s">
        <v>6809</v>
      </c>
      <c r="B1982" s="10">
        <v>44491</v>
      </c>
      <c r="C1982" t="s">
        <v>4679</v>
      </c>
      <c r="D1982">
        <v>4</v>
      </c>
      <c r="E1982">
        <v>5</v>
      </c>
      <c r="F1982">
        <v>5</v>
      </c>
      <c r="G1982">
        <v>127088466</v>
      </c>
      <c r="H1982">
        <v>283054</v>
      </c>
    </row>
    <row r="1983" spans="1:8">
      <c r="A1983" t="s">
        <v>6810</v>
      </c>
      <c r="B1983" s="10">
        <v>44491</v>
      </c>
      <c r="C1983" t="s">
        <v>4679</v>
      </c>
      <c r="D1983">
        <v>1</v>
      </c>
      <c r="E1983">
        <v>4</v>
      </c>
      <c r="F1983">
        <v>3</v>
      </c>
      <c r="G1983">
        <v>127259299</v>
      </c>
      <c r="H1983">
        <v>283057</v>
      </c>
    </row>
    <row r="1984" spans="1:8">
      <c r="A1984" t="s">
        <v>6811</v>
      </c>
      <c r="B1984" s="10">
        <v>44491</v>
      </c>
      <c r="C1984" t="s">
        <v>4679</v>
      </c>
      <c r="D1984">
        <v>1</v>
      </c>
      <c r="E1984">
        <v>2</v>
      </c>
      <c r="F1984">
        <v>1</v>
      </c>
      <c r="G1984">
        <v>130275241</v>
      </c>
      <c r="H1984">
        <v>283058</v>
      </c>
    </row>
    <row r="1985" spans="1:8">
      <c r="A1985" t="s">
        <v>6812</v>
      </c>
      <c r="B1985" s="10">
        <v>44491</v>
      </c>
      <c r="C1985" t="s">
        <v>4680</v>
      </c>
      <c r="D1985">
        <v>5</v>
      </c>
      <c r="E1985">
        <v>5</v>
      </c>
      <c r="F1985">
        <v>5</v>
      </c>
      <c r="G1985">
        <v>130530769</v>
      </c>
      <c r="H1985">
        <v>283060</v>
      </c>
    </row>
    <row r="1986" spans="1:8">
      <c r="A1986" t="s">
        <v>6813</v>
      </c>
      <c r="B1986" s="10">
        <v>44491</v>
      </c>
      <c r="C1986" t="s">
        <v>4680</v>
      </c>
      <c r="D1986">
        <v>2</v>
      </c>
      <c r="E1986">
        <v>4</v>
      </c>
      <c r="F1986">
        <v>2</v>
      </c>
      <c r="G1986">
        <v>132027517</v>
      </c>
      <c r="H1986">
        <v>283061</v>
      </c>
    </row>
    <row r="1987" spans="1:8" ht="201.6">
      <c r="A1987" s="177" t="s">
        <v>6814</v>
      </c>
      <c r="B1987" s="10">
        <v>44491</v>
      </c>
      <c r="C1987" t="s">
        <v>4680</v>
      </c>
      <c r="D1987">
        <v>5</v>
      </c>
      <c r="E1987">
        <v>3</v>
      </c>
      <c r="F1987">
        <v>5</v>
      </c>
      <c r="G1987">
        <v>132036245</v>
      </c>
      <c r="H1987">
        <v>283062</v>
      </c>
    </row>
    <row r="1988" spans="1:8">
      <c r="A1988" t="s">
        <v>6815</v>
      </c>
      <c r="B1988" s="10">
        <v>44491</v>
      </c>
      <c r="C1988" t="s">
        <v>4679</v>
      </c>
      <c r="D1988">
        <v>5</v>
      </c>
      <c r="E1988">
        <v>5</v>
      </c>
      <c r="F1988">
        <v>5</v>
      </c>
      <c r="G1988">
        <v>132267006</v>
      </c>
      <c r="H1988">
        <v>283063</v>
      </c>
    </row>
    <row r="1989" spans="1:8">
      <c r="A1989" t="s">
        <v>6816</v>
      </c>
      <c r="B1989" s="10">
        <v>44491</v>
      </c>
      <c r="C1989" t="s">
        <v>4680</v>
      </c>
      <c r="D1989">
        <v>4</v>
      </c>
      <c r="E1989">
        <v>3</v>
      </c>
      <c r="F1989">
        <v>3</v>
      </c>
      <c r="G1989">
        <v>132758582</v>
      </c>
      <c r="H1989">
        <v>283064</v>
      </c>
    </row>
    <row r="1990" spans="1:8">
      <c r="A1990" t="s">
        <v>6817</v>
      </c>
      <c r="B1990" s="10">
        <v>44491</v>
      </c>
      <c r="C1990" t="s">
        <v>4680</v>
      </c>
      <c r="D1990">
        <v>5</v>
      </c>
      <c r="E1990">
        <v>5</v>
      </c>
      <c r="F1990">
        <v>5</v>
      </c>
      <c r="G1990">
        <v>133081190</v>
      </c>
      <c r="H1990">
        <v>283065</v>
      </c>
    </row>
    <row r="1991" spans="1:8">
      <c r="A1991" t="s">
        <v>6818</v>
      </c>
      <c r="B1991" s="10">
        <v>44491</v>
      </c>
      <c r="C1991" t="s">
        <v>4680</v>
      </c>
      <c r="D1991">
        <v>2</v>
      </c>
      <c r="E1991">
        <v>2</v>
      </c>
      <c r="F1991">
        <v>2</v>
      </c>
      <c r="G1991">
        <v>133081190</v>
      </c>
      <c r="H1991">
        <v>283066</v>
      </c>
    </row>
    <row r="1992" spans="1:8">
      <c r="A1992" t="s">
        <v>6819</v>
      </c>
      <c r="B1992" s="10">
        <v>44491</v>
      </c>
      <c r="C1992" t="s">
        <v>4679</v>
      </c>
      <c r="D1992">
        <v>1</v>
      </c>
      <c r="E1992">
        <v>3</v>
      </c>
      <c r="F1992">
        <v>2</v>
      </c>
      <c r="G1992">
        <v>133171769</v>
      </c>
      <c r="H1992">
        <v>283068</v>
      </c>
    </row>
    <row r="1993" spans="1:8">
      <c r="A1993" t="s">
        <v>6820</v>
      </c>
      <c r="B1993" s="10">
        <v>44491</v>
      </c>
      <c r="C1993" t="s">
        <v>4679</v>
      </c>
      <c r="D1993">
        <v>5</v>
      </c>
      <c r="E1993">
        <v>5</v>
      </c>
      <c r="F1993">
        <v>5</v>
      </c>
      <c r="G1993">
        <v>133254631</v>
      </c>
      <c r="H1993">
        <v>283069</v>
      </c>
    </row>
    <row r="1994" spans="1:8">
      <c r="A1994" t="s">
        <v>6821</v>
      </c>
      <c r="B1994" s="10">
        <v>44491</v>
      </c>
      <c r="C1994" t="s">
        <v>4679</v>
      </c>
      <c r="D1994">
        <v>5</v>
      </c>
      <c r="E1994">
        <v>5</v>
      </c>
      <c r="F1994">
        <v>5</v>
      </c>
      <c r="G1994">
        <v>133277541</v>
      </c>
      <c r="H1994">
        <v>283071</v>
      </c>
    </row>
    <row r="1995" spans="1:8" ht="43.2">
      <c r="A1995" s="177" t="s">
        <v>6822</v>
      </c>
      <c r="B1995" s="10">
        <v>44491</v>
      </c>
      <c r="C1995" t="s">
        <v>4681</v>
      </c>
      <c r="D1995">
        <v>1</v>
      </c>
      <c r="E1995">
        <v>1</v>
      </c>
      <c r="F1995">
        <v>1</v>
      </c>
      <c r="G1995">
        <v>133277558</v>
      </c>
      <c r="H1995">
        <v>283072</v>
      </c>
    </row>
    <row r="1996" spans="1:8">
      <c r="A1996" t="s">
        <v>6823</v>
      </c>
      <c r="B1996" s="10">
        <v>44491</v>
      </c>
      <c r="C1996" t="s">
        <v>4680</v>
      </c>
      <c r="D1996">
        <v>3</v>
      </c>
      <c r="E1996">
        <v>1</v>
      </c>
      <c r="F1996">
        <v>4</v>
      </c>
      <c r="G1996">
        <v>134397447</v>
      </c>
      <c r="H1996">
        <v>283073</v>
      </c>
    </row>
    <row r="1997" spans="1:8" ht="216">
      <c r="A1997" s="177" t="s">
        <v>6824</v>
      </c>
      <c r="B1997" s="10">
        <v>44491</v>
      </c>
      <c r="C1997" t="s">
        <v>4679</v>
      </c>
      <c r="D1997">
        <v>1</v>
      </c>
      <c r="E1997">
        <v>3</v>
      </c>
      <c r="F1997">
        <v>5</v>
      </c>
      <c r="G1997">
        <v>134879709</v>
      </c>
      <c r="H1997">
        <v>283074</v>
      </c>
    </row>
    <row r="1998" spans="1:8">
      <c r="A1998" t="s">
        <v>6738</v>
      </c>
      <c r="B1998" s="10">
        <v>44491</v>
      </c>
      <c r="C1998" t="s">
        <v>4680</v>
      </c>
      <c r="D1998">
        <v>5</v>
      </c>
      <c r="E1998">
        <v>5</v>
      </c>
      <c r="F1998">
        <v>5</v>
      </c>
      <c r="G1998">
        <v>113251375</v>
      </c>
      <c r="H1998">
        <v>283076</v>
      </c>
    </row>
    <row r="1999" spans="1:8">
      <c r="A1999" t="s">
        <v>6739</v>
      </c>
      <c r="B1999" s="10">
        <v>44491</v>
      </c>
      <c r="C1999" t="s">
        <v>4680</v>
      </c>
      <c r="D1999">
        <v>1</v>
      </c>
      <c r="E1999">
        <v>3</v>
      </c>
      <c r="F1999">
        <v>2</v>
      </c>
      <c r="G1999">
        <v>113251375</v>
      </c>
      <c r="H1999">
        <v>283077</v>
      </c>
    </row>
    <row r="2000" spans="1:8" ht="57.6">
      <c r="A2000" s="177" t="s">
        <v>6740</v>
      </c>
      <c r="B2000" s="10">
        <v>44491</v>
      </c>
      <c r="C2000" t="s">
        <v>4680</v>
      </c>
      <c r="D2000">
        <v>2</v>
      </c>
      <c r="E2000">
        <v>2</v>
      </c>
      <c r="F2000">
        <v>5</v>
      </c>
      <c r="G2000">
        <v>113251375</v>
      </c>
      <c r="H2000">
        <v>283078</v>
      </c>
    </row>
    <row r="2001" spans="1:8">
      <c r="A2001" t="s">
        <v>6741</v>
      </c>
      <c r="B2001" s="10">
        <v>44491</v>
      </c>
      <c r="C2001" t="s">
        <v>4680</v>
      </c>
      <c r="D2001">
        <v>5</v>
      </c>
      <c r="E2001">
        <v>5</v>
      </c>
      <c r="F2001">
        <v>5</v>
      </c>
      <c r="G2001">
        <v>113379051</v>
      </c>
      <c r="H2001">
        <v>283079</v>
      </c>
    </row>
    <row r="2002" spans="1:8">
      <c r="A2002" t="s">
        <v>6742</v>
      </c>
      <c r="B2002" s="10">
        <v>44491</v>
      </c>
      <c r="C2002" t="s">
        <v>4680</v>
      </c>
      <c r="D2002">
        <v>5</v>
      </c>
      <c r="E2002">
        <v>5</v>
      </c>
      <c r="F2002">
        <v>5</v>
      </c>
      <c r="G2002">
        <v>113379051</v>
      </c>
      <c r="H2002">
        <v>283080</v>
      </c>
    </row>
    <row r="2003" spans="1:8">
      <c r="A2003" t="s">
        <v>6299</v>
      </c>
      <c r="B2003" s="10">
        <v>44491</v>
      </c>
      <c r="C2003" t="s">
        <v>4680</v>
      </c>
      <c r="D2003">
        <v>4</v>
      </c>
      <c r="E2003">
        <v>5</v>
      </c>
      <c r="F2003">
        <v>4</v>
      </c>
      <c r="G2003">
        <v>113405286</v>
      </c>
      <c r="H2003">
        <v>283081</v>
      </c>
    </row>
    <row r="2004" spans="1:8">
      <c r="A2004" t="s">
        <v>6801</v>
      </c>
      <c r="B2004" s="10">
        <v>44491</v>
      </c>
      <c r="C2004" t="s">
        <v>4679</v>
      </c>
      <c r="D2004">
        <v>4</v>
      </c>
      <c r="E2004">
        <v>4</v>
      </c>
      <c r="F2004">
        <v>4</v>
      </c>
      <c r="G2004">
        <v>113508774</v>
      </c>
      <c r="H2004">
        <v>283083</v>
      </c>
    </row>
    <row r="2005" spans="1:8">
      <c r="A2005" t="s">
        <v>6825</v>
      </c>
      <c r="B2005" s="10">
        <v>44491</v>
      </c>
      <c r="C2005" t="s">
        <v>4680</v>
      </c>
      <c r="D2005">
        <v>1</v>
      </c>
      <c r="E2005">
        <v>1</v>
      </c>
      <c r="F2005">
        <v>1</v>
      </c>
      <c r="G2005">
        <v>135430445</v>
      </c>
      <c r="H2005">
        <v>283084</v>
      </c>
    </row>
    <row r="2006" spans="1:8">
      <c r="A2006" t="s">
        <v>56</v>
      </c>
      <c r="B2006" s="10">
        <v>44491</v>
      </c>
      <c r="C2006" t="s">
        <v>4680</v>
      </c>
      <c r="D2006">
        <v>5</v>
      </c>
      <c r="E2006">
        <v>5</v>
      </c>
      <c r="F2006">
        <v>5</v>
      </c>
      <c r="G2006">
        <v>135430445</v>
      </c>
      <c r="H2006">
        <v>283085</v>
      </c>
    </row>
    <row r="2007" spans="1:8">
      <c r="A2007" t="s">
        <v>6826</v>
      </c>
      <c r="B2007" s="10">
        <v>44491</v>
      </c>
      <c r="C2007" t="s">
        <v>4679</v>
      </c>
      <c r="D2007">
        <v>1</v>
      </c>
      <c r="E2007">
        <v>2</v>
      </c>
      <c r="F2007">
        <v>5</v>
      </c>
      <c r="G2007">
        <v>135439206</v>
      </c>
      <c r="H2007">
        <v>283086</v>
      </c>
    </row>
    <row r="2008" spans="1:8">
      <c r="A2008" t="s">
        <v>6554</v>
      </c>
      <c r="B2008" s="10">
        <v>44491</v>
      </c>
      <c r="C2008" t="s">
        <v>4679</v>
      </c>
      <c r="D2008">
        <v>5</v>
      </c>
      <c r="E2008">
        <v>5</v>
      </c>
      <c r="F2008">
        <v>5</v>
      </c>
      <c r="G2008">
        <v>135523553</v>
      </c>
      <c r="H2008">
        <v>283088</v>
      </c>
    </row>
    <row r="2009" spans="1:8">
      <c r="A2009" t="s">
        <v>6827</v>
      </c>
      <c r="B2009" s="10">
        <v>44491</v>
      </c>
      <c r="C2009" t="s">
        <v>4681</v>
      </c>
      <c r="D2009">
        <v>3</v>
      </c>
      <c r="E2009">
        <v>3</v>
      </c>
      <c r="F2009">
        <v>4</v>
      </c>
      <c r="G2009">
        <v>135645216</v>
      </c>
      <c r="H2009">
        <v>283089</v>
      </c>
    </row>
    <row r="2010" spans="1:8">
      <c r="A2010" t="s">
        <v>6828</v>
      </c>
      <c r="B2010" s="10">
        <v>44491</v>
      </c>
      <c r="C2010" t="s">
        <v>5812</v>
      </c>
      <c r="D2010">
        <v>2</v>
      </c>
      <c r="E2010">
        <v>4</v>
      </c>
      <c r="F2010">
        <v>3</v>
      </c>
      <c r="G2010">
        <v>135802007</v>
      </c>
      <c r="H2010">
        <v>283090</v>
      </c>
    </row>
    <row r="2011" spans="1:8">
      <c r="A2011" t="s">
        <v>6829</v>
      </c>
      <c r="B2011" s="10">
        <v>44491</v>
      </c>
      <c r="C2011" t="s">
        <v>5812</v>
      </c>
      <c r="D2011">
        <v>4</v>
      </c>
      <c r="E2011">
        <v>5</v>
      </c>
      <c r="F2011">
        <v>4</v>
      </c>
      <c r="G2011">
        <v>135802007</v>
      </c>
      <c r="H2011">
        <v>283091</v>
      </c>
    </row>
    <row r="2012" spans="1:8">
      <c r="A2012" t="s">
        <v>6830</v>
      </c>
      <c r="B2012" s="10">
        <v>44491</v>
      </c>
      <c r="C2012" t="s">
        <v>4679</v>
      </c>
      <c r="D2012">
        <v>4</v>
      </c>
      <c r="E2012">
        <v>4</v>
      </c>
      <c r="F2012">
        <v>4</v>
      </c>
      <c r="G2012">
        <v>136737855</v>
      </c>
      <c r="H2012">
        <v>283092</v>
      </c>
    </row>
    <row r="2013" spans="1:8">
      <c r="A2013" t="s">
        <v>6831</v>
      </c>
      <c r="B2013" s="10">
        <v>44491</v>
      </c>
      <c r="C2013" t="s">
        <v>4679</v>
      </c>
      <c r="D2013">
        <v>5</v>
      </c>
      <c r="E2013">
        <v>4</v>
      </c>
      <c r="F2013">
        <v>5</v>
      </c>
      <c r="G2013">
        <v>20000355</v>
      </c>
      <c r="H2013">
        <v>283095</v>
      </c>
    </row>
    <row r="2014" spans="1:8">
      <c r="A2014" t="s">
        <v>6832</v>
      </c>
      <c r="B2014" s="10">
        <v>44491</v>
      </c>
      <c r="C2014" t="s">
        <v>4679</v>
      </c>
      <c r="D2014">
        <v>4</v>
      </c>
      <c r="E2014">
        <v>3</v>
      </c>
      <c r="F2014">
        <v>4</v>
      </c>
      <c r="G2014">
        <v>20000391</v>
      </c>
      <c r="H2014">
        <v>283096</v>
      </c>
    </row>
    <row r="2015" spans="1:8">
      <c r="A2015" t="s">
        <v>6833</v>
      </c>
      <c r="B2015" s="10">
        <v>44491</v>
      </c>
      <c r="C2015" t="s">
        <v>4680</v>
      </c>
      <c r="D2015">
        <v>5</v>
      </c>
      <c r="E2015">
        <v>5</v>
      </c>
      <c r="F2015">
        <v>5</v>
      </c>
      <c r="G2015">
        <v>20000486</v>
      </c>
      <c r="H2015">
        <v>283097</v>
      </c>
    </row>
    <row r="2016" spans="1:8">
      <c r="A2016" t="s">
        <v>6834</v>
      </c>
      <c r="B2016" s="10">
        <v>44491</v>
      </c>
      <c r="C2016" t="s">
        <v>4679</v>
      </c>
      <c r="D2016">
        <v>3</v>
      </c>
      <c r="E2016">
        <v>4</v>
      </c>
      <c r="F2016">
        <v>5</v>
      </c>
      <c r="G2016">
        <v>20000498</v>
      </c>
      <c r="H2016">
        <v>283100</v>
      </c>
    </row>
    <row r="2017" spans="1:8">
      <c r="A2017" t="s">
        <v>6835</v>
      </c>
      <c r="B2017" s="10">
        <v>44491</v>
      </c>
      <c r="C2017" t="s">
        <v>4679</v>
      </c>
      <c r="D2017">
        <v>5</v>
      </c>
      <c r="E2017">
        <v>5</v>
      </c>
      <c r="F2017">
        <v>5</v>
      </c>
      <c r="G2017">
        <v>20000539</v>
      </c>
      <c r="H2017">
        <v>283102</v>
      </c>
    </row>
    <row r="2018" spans="1:8">
      <c r="A2018" t="s">
        <v>6836</v>
      </c>
      <c r="B2018" s="10">
        <v>44491</v>
      </c>
      <c r="C2018" t="s">
        <v>4679</v>
      </c>
      <c r="D2018">
        <v>5</v>
      </c>
      <c r="E2018">
        <v>5</v>
      </c>
      <c r="F2018">
        <v>5</v>
      </c>
      <c r="G2018">
        <v>20000544</v>
      </c>
      <c r="H2018">
        <v>283104</v>
      </c>
    </row>
    <row r="2019" spans="1:8" ht="72">
      <c r="A2019" s="177" t="s">
        <v>6837</v>
      </c>
      <c r="B2019" s="10">
        <v>44491</v>
      </c>
      <c r="C2019" t="s">
        <v>4680</v>
      </c>
      <c r="D2019">
        <v>5</v>
      </c>
      <c r="E2019">
        <v>5</v>
      </c>
      <c r="F2019">
        <v>5</v>
      </c>
      <c r="G2019">
        <v>20000629</v>
      </c>
      <c r="H2019">
        <v>283106</v>
      </c>
    </row>
    <row r="2020" spans="1:8">
      <c r="A2020" t="s">
        <v>6838</v>
      </c>
      <c r="B2020" s="10">
        <v>44491</v>
      </c>
      <c r="C2020" t="s">
        <v>4680</v>
      </c>
      <c r="D2020">
        <v>2</v>
      </c>
      <c r="E2020">
        <v>2</v>
      </c>
      <c r="F2020">
        <v>3</v>
      </c>
      <c r="G2020">
        <v>200066872</v>
      </c>
      <c r="H2020">
        <v>283107</v>
      </c>
    </row>
    <row r="2021" spans="1:8">
      <c r="A2021" t="s">
        <v>6839</v>
      </c>
      <c r="B2021" s="10">
        <v>44491</v>
      </c>
      <c r="C2021" t="s">
        <v>4679</v>
      </c>
      <c r="D2021" t="s">
        <v>5977</v>
      </c>
      <c r="E2021">
        <v>5</v>
      </c>
      <c r="F2021">
        <v>5</v>
      </c>
      <c r="G2021">
        <v>200106183</v>
      </c>
      <c r="H2021">
        <v>283108</v>
      </c>
    </row>
    <row r="2022" spans="1:8">
      <c r="A2022" t="s">
        <v>56</v>
      </c>
      <c r="B2022" s="10">
        <v>44491</v>
      </c>
      <c r="C2022" t="s">
        <v>4681</v>
      </c>
      <c r="D2022">
        <v>4</v>
      </c>
      <c r="E2022">
        <v>5</v>
      </c>
      <c r="F2022">
        <v>3</v>
      </c>
      <c r="G2022">
        <v>200270258</v>
      </c>
      <c r="H2022">
        <v>283109</v>
      </c>
    </row>
    <row r="2023" spans="1:8">
      <c r="A2023" t="s">
        <v>6840</v>
      </c>
      <c r="B2023" s="10">
        <v>44491</v>
      </c>
      <c r="C2023" t="s">
        <v>4681</v>
      </c>
      <c r="D2023">
        <v>5</v>
      </c>
      <c r="E2023">
        <v>4</v>
      </c>
      <c r="F2023">
        <v>5</v>
      </c>
      <c r="G2023">
        <v>200270258</v>
      </c>
      <c r="H2023">
        <v>283110</v>
      </c>
    </row>
    <row r="2024" spans="1:8">
      <c r="A2024" t="s">
        <v>6841</v>
      </c>
      <c r="B2024" s="10">
        <v>44542</v>
      </c>
      <c r="C2024" t="s">
        <v>4679</v>
      </c>
      <c r="D2024">
        <v>1</v>
      </c>
      <c r="E2024">
        <v>4</v>
      </c>
      <c r="F2024">
        <v>2</v>
      </c>
      <c r="G2024">
        <v>71000107</v>
      </c>
      <c r="H2024">
        <v>294332</v>
      </c>
    </row>
    <row r="2025" spans="1:8">
      <c r="A2025" t="s">
        <v>6842</v>
      </c>
      <c r="B2025" s="10">
        <v>44542</v>
      </c>
      <c r="C2025" t="s">
        <v>4679</v>
      </c>
      <c r="D2025">
        <v>4</v>
      </c>
      <c r="E2025">
        <v>4</v>
      </c>
      <c r="F2025">
        <v>5</v>
      </c>
      <c r="G2025">
        <v>71000264</v>
      </c>
      <c r="H2025">
        <v>294336</v>
      </c>
    </row>
    <row r="2026" spans="1:8">
      <c r="A2026" t="s">
        <v>6069</v>
      </c>
      <c r="B2026" s="10">
        <v>44542</v>
      </c>
      <c r="C2026" t="s">
        <v>4679</v>
      </c>
      <c r="D2026">
        <v>5</v>
      </c>
      <c r="E2026">
        <v>5</v>
      </c>
      <c r="F2026">
        <v>5</v>
      </c>
      <c r="G2026">
        <v>71000264</v>
      </c>
      <c r="H2026">
        <v>294337</v>
      </c>
    </row>
    <row r="2027" spans="1:8" ht="72">
      <c r="A2027" s="177" t="s">
        <v>6843</v>
      </c>
      <c r="B2027" s="10">
        <v>44542</v>
      </c>
      <c r="C2027" t="s">
        <v>4680</v>
      </c>
      <c r="D2027">
        <v>2</v>
      </c>
      <c r="E2027">
        <v>5</v>
      </c>
      <c r="F2027">
        <v>5</v>
      </c>
      <c r="G2027">
        <v>71000278</v>
      </c>
      <c r="H2027">
        <v>294339</v>
      </c>
    </row>
    <row r="2028" spans="1:8">
      <c r="A2028" t="s">
        <v>6844</v>
      </c>
      <c r="B2028" s="10">
        <v>44542</v>
      </c>
      <c r="C2028" t="s">
        <v>4680</v>
      </c>
      <c r="D2028">
        <v>5</v>
      </c>
      <c r="E2028">
        <v>4</v>
      </c>
      <c r="F2028">
        <v>5</v>
      </c>
      <c r="G2028">
        <v>71000278</v>
      </c>
      <c r="H2028">
        <v>294340</v>
      </c>
    </row>
    <row r="2029" spans="1:8">
      <c r="A2029" t="s">
        <v>6845</v>
      </c>
      <c r="B2029" s="10">
        <v>44542</v>
      </c>
      <c r="C2029" t="s">
        <v>4679</v>
      </c>
      <c r="D2029">
        <v>3</v>
      </c>
      <c r="E2029">
        <v>5</v>
      </c>
      <c r="F2029">
        <v>4</v>
      </c>
      <c r="G2029">
        <v>71000328</v>
      </c>
      <c r="H2029">
        <v>294343</v>
      </c>
    </row>
    <row r="2030" spans="1:8">
      <c r="A2030" t="s">
        <v>6846</v>
      </c>
      <c r="B2030" s="10">
        <v>44542</v>
      </c>
      <c r="C2030" t="s">
        <v>4679</v>
      </c>
      <c r="D2030">
        <v>1</v>
      </c>
      <c r="E2030">
        <v>5</v>
      </c>
      <c r="F2030">
        <v>1</v>
      </c>
      <c r="G2030">
        <v>71000331</v>
      </c>
      <c r="H2030">
        <v>294344</v>
      </c>
    </row>
    <row r="2031" spans="1:8">
      <c r="A2031" t="s">
        <v>6847</v>
      </c>
      <c r="B2031" s="10">
        <v>44542</v>
      </c>
      <c r="C2031" t="s">
        <v>4679</v>
      </c>
      <c r="D2031">
        <v>1</v>
      </c>
      <c r="E2031">
        <v>3</v>
      </c>
      <c r="F2031">
        <v>1</v>
      </c>
      <c r="G2031">
        <v>71000331</v>
      </c>
      <c r="H2031">
        <v>294346</v>
      </c>
    </row>
    <row r="2032" spans="1:8">
      <c r="A2032" t="s">
        <v>6848</v>
      </c>
      <c r="B2032" s="10">
        <v>44542</v>
      </c>
      <c r="C2032" t="s">
        <v>4679</v>
      </c>
      <c r="D2032">
        <v>3</v>
      </c>
      <c r="E2032">
        <v>3</v>
      </c>
      <c r="F2032">
        <v>3</v>
      </c>
      <c r="G2032">
        <v>71000341</v>
      </c>
      <c r="H2032">
        <v>294347</v>
      </c>
    </row>
    <row r="2033" spans="1:8">
      <c r="A2033" t="s">
        <v>6849</v>
      </c>
      <c r="B2033" s="10">
        <v>44542</v>
      </c>
      <c r="C2033" t="s">
        <v>4679</v>
      </c>
      <c r="D2033">
        <v>1</v>
      </c>
      <c r="E2033">
        <v>4</v>
      </c>
      <c r="F2033">
        <v>2</v>
      </c>
      <c r="G2033">
        <v>71000344</v>
      </c>
      <c r="H2033">
        <v>294348</v>
      </c>
    </row>
    <row r="2034" spans="1:8">
      <c r="A2034" t="s">
        <v>6850</v>
      </c>
      <c r="B2034" s="10">
        <v>44542</v>
      </c>
      <c r="C2034" t="s">
        <v>4679</v>
      </c>
      <c r="D2034">
        <v>5</v>
      </c>
      <c r="E2034">
        <v>4</v>
      </c>
      <c r="F2034">
        <v>5</v>
      </c>
      <c r="G2034">
        <v>71000344</v>
      </c>
      <c r="H2034">
        <v>294349</v>
      </c>
    </row>
    <row r="2035" spans="1:8">
      <c r="A2035" t="s">
        <v>6851</v>
      </c>
      <c r="B2035" s="10">
        <v>44542</v>
      </c>
      <c r="C2035" t="s">
        <v>4679</v>
      </c>
      <c r="D2035">
        <v>5</v>
      </c>
      <c r="E2035">
        <v>5</v>
      </c>
      <c r="F2035">
        <v>5</v>
      </c>
      <c r="G2035">
        <v>71000344</v>
      </c>
      <c r="H2035">
        <v>294350</v>
      </c>
    </row>
    <row r="2036" spans="1:8" ht="216">
      <c r="A2036" s="177" t="s">
        <v>6852</v>
      </c>
      <c r="B2036" s="10">
        <v>44542</v>
      </c>
      <c r="C2036" t="s">
        <v>4680</v>
      </c>
      <c r="D2036">
        <v>1</v>
      </c>
      <c r="E2036">
        <v>2</v>
      </c>
      <c r="F2036">
        <v>1</v>
      </c>
      <c r="G2036">
        <v>99999996</v>
      </c>
      <c r="H2036">
        <v>294351</v>
      </c>
    </row>
    <row r="2037" spans="1:8">
      <c r="A2037" t="s">
        <v>6853</v>
      </c>
      <c r="B2037" s="10">
        <v>44542</v>
      </c>
      <c r="C2037" t="s">
        <v>4680</v>
      </c>
      <c r="D2037">
        <v>1</v>
      </c>
      <c r="E2037">
        <v>1</v>
      </c>
      <c r="F2037">
        <v>3</v>
      </c>
      <c r="G2037">
        <v>99999996</v>
      </c>
      <c r="H2037">
        <v>294352</v>
      </c>
    </row>
    <row r="2038" spans="1:8">
      <c r="A2038" t="s">
        <v>6854</v>
      </c>
      <c r="B2038" s="10">
        <v>44542</v>
      </c>
      <c r="C2038" t="s">
        <v>4679</v>
      </c>
      <c r="D2038">
        <v>5</v>
      </c>
      <c r="E2038">
        <v>5</v>
      </c>
      <c r="F2038">
        <v>5</v>
      </c>
      <c r="G2038">
        <v>60000087</v>
      </c>
      <c r="H2038">
        <v>294354</v>
      </c>
    </row>
    <row r="2039" spans="1:8">
      <c r="A2039" t="s">
        <v>6855</v>
      </c>
      <c r="B2039" s="10">
        <v>44542</v>
      </c>
      <c r="C2039" t="s">
        <v>4679</v>
      </c>
      <c r="D2039">
        <v>5</v>
      </c>
      <c r="E2039">
        <v>5</v>
      </c>
      <c r="F2039">
        <v>5</v>
      </c>
      <c r="G2039">
        <v>61000072</v>
      </c>
      <c r="H2039">
        <v>294360</v>
      </c>
    </row>
    <row r="2040" spans="1:8">
      <c r="A2040" t="s">
        <v>6856</v>
      </c>
      <c r="B2040" s="10">
        <v>44542</v>
      </c>
      <c r="C2040" t="s">
        <v>4679</v>
      </c>
      <c r="D2040">
        <v>1</v>
      </c>
      <c r="E2040">
        <v>3</v>
      </c>
      <c r="F2040">
        <v>1</v>
      </c>
      <c r="G2040">
        <v>71000144</v>
      </c>
      <c r="H2040">
        <v>294361</v>
      </c>
    </row>
    <row r="2041" spans="1:8">
      <c r="A2041" t="s">
        <v>6857</v>
      </c>
      <c r="B2041" s="10">
        <v>44542</v>
      </c>
      <c r="C2041" t="s">
        <v>4679</v>
      </c>
      <c r="D2041">
        <v>1</v>
      </c>
      <c r="E2041">
        <v>5</v>
      </c>
      <c r="F2041">
        <v>4</v>
      </c>
      <c r="G2041">
        <v>71000144</v>
      </c>
      <c r="H2041">
        <v>294362</v>
      </c>
    </row>
    <row r="2042" spans="1:8">
      <c r="A2042" t="s">
        <v>6858</v>
      </c>
      <c r="B2042" s="10">
        <v>44542</v>
      </c>
      <c r="C2042" t="s">
        <v>4679</v>
      </c>
      <c r="D2042">
        <v>3</v>
      </c>
      <c r="E2042">
        <v>5</v>
      </c>
      <c r="F2042">
        <v>4</v>
      </c>
      <c r="G2042">
        <v>71000144</v>
      </c>
      <c r="H2042">
        <v>294363</v>
      </c>
    </row>
    <row r="2043" spans="1:8" ht="216">
      <c r="A2043" s="177" t="s">
        <v>6859</v>
      </c>
      <c r="B2043" s="10">
        <v>44542</v>
      </c>
      <c r="C2043" t="s">
        <v>4679</v>
      </c>
      <c r="D2043">
        <v>2</v>
      </c>
      <c r="E2043">
        <v>4</v>
      </c>
      <c r="F2043">
        <v>5</v>
      </c>
      <c r="G2043">
        <v>71000184</v>
      </c>
      <c r="H2043">
        <v>294364</v>
      </c>
    </row>
    <row r="2044" spans="1:8">
      <c r="A2044" t="s">
        <v>6860</v>
      </c>
      <c r="B2044" s="10">
        <v>44542</v>
      </c>
      <c r="C2044" t="s">
        <v>4679</v>
      </c>
      <c r="D2044">
        <v>1</v>
      </c>
      <c r="E2044">
        <v>3</v>
      </c>
      <c r="F2044">
        <v>1</v>
      </c>
      <c r="G2044">
        <v>71000195</v>
      </c>
      <c r="H2044">
        <v>294366</v>
      </c>
    </row>
    <row r="2045" spans="1:8" ht="302.39999999999998">
      <c r="A2045" s="177" t="s">
        <v>6861</v>
      </c>
      <c r="B2045" s="10">
        <v>44542</v>
      </c>
      <c r="C2045" t="s">
        <v>4680</v>
      </c>
      <c r="D2045">
        <v>3</v>
      </c>
      <c r="E2045">
        <v>2</v>
      </c>
      <c r="F2045">
        <v>5</v>
      </c>
      <c r="G2045">
        <v>71000206</v>
      </c>
      <c r="H2045">
        <v>294368</v>
      </c>
    </row>
    <row r="2046" spans="1:8">
      <c r="A2046" t="s">
        <v>6862</v>
      </c>
      <c r="B2046" s="10">
        <v>44542</v>
      </c>
      <c r="C2046" t="s">
        <v>4679</v>
      </c>
      <c r="D2046">
        <v>5</v>
      </c>
      <c r="E2046">
        <v>4</v>
      </c>
      <c r="F2046">
        <v>5</v>
      </c>
      <c r="G2046">
        <v>71000215</v>
      </c>
      <c r="H2046">
        <v>294369</v>
      </c>
    </row>
    <row r="2047" spans="1:8">
      <c r="A2047" t="s">
        <v>6863</v>
      </c>
      <c r="B2047" s="10">
        <v>44542</v>
      </c>
      <c r="C2047" t="s">
        <v>4679</v>
      </c>
      <c r="D2047">
        <v>1</v>
      </c>
      <c r="E2047">
        <v>2</v>
      </c>
      <c r="F2047">
        <v>1</v>
      </c>
      <c r="G2047">
        <v>11485</v>
      </c>
      <c r="H2047">
        <v>294370</v>
      </c>
    </row>
    <row r="2048" spans="1:8">
      <c r="A2048" t="s">
        <v>6864</v>
      </c>
      <c r="B2048" s="10">
        <v>44542</v>
      </c>
      <c r="C2048" t="s">
        <v>4679</v>
      </c>
      <c r="D2048">
        <v>5</v>
      </c>
      <c r="E2048">
        <v>5</v>
      </c>
      <c r="F2048">
        <v>5</v>
      </c>
      <c r="G2048">
        <v>11485</v>
      </c>
      <c r="H2048">
        <v>294371</v>
      </c>
    </row>
    <row r="2049" spans="1:8" ht="316.8">
      <c r="A2049" s="177" t="s">
        <v>6865</v>
      </c>
      <c r="B2049" s="10">
        <v>44542</v>
      </c>
      <c r="C2049" t="s">
        <v>4679</v>
      </c>
      <c r="D2049">
        <v>1</v>
      </c>
      <c r="E2049">
        <v>3</v>
      </c>
      <c r="F2049">
        <v>1</v>
      </c>
      <c r="G2049">
        <v>11485</v>
      </c>
      <c r="H2049">
        <v>294372</v>
      </c>
    </row>
    <row r="2050" spans="1:8" ht="57.6">
      <c r="A2050" s="177" t="s">
        <v>6866</v>
      </c>
      <c r="B2050" s="10">
        <v>44542</v>
      </c>
      <c r="C2050" t="s">
        <v>4679</v>
      </c>
      <c r="D2050">
        <v>5</v>
      </c>
      <c r="E2050">
        <v>4</v>
      </c>
      <c r="F2050">
        <v>4</v>
      </c>
      <c r="G2050">
        <v>11494</v>
      </c>
      <c r="H2050">
        <v>294374</v>
      </c>
    </row>
    <row r="2051" spans="1:8">
      <c r="A2051" t="s">
        <v>6867</v>
      </c>
      <c r="B2051" s="10">
        <v>44542</v>
      </c>
      <c r="C2051" t="s">
        <v>4679</v>
      </c>
      <c r="D2051">
        <v>5</v>
      </c>
      <c r="E2051">
        <v>5</v>
      </c>
      <c r="F2051">
        <v>5</v>
      </c>
      <c r="G2051">
        <v>11503</v>
      </c>
      <c r="H2051">
        <v>294376</v>
      </c>
    </row>
    <row r="2052" spans="1:8">
      <c r="A2052" t="s">
        <v>6868</v>
      </c>
      <c r="B2052" s="10">
        <v>44542</v>
      </c>
      <c r="C2052" t="s">
        <v>4679</v>
      </c>
      <c r="D2052">
        <v>5</v>
      </c>
      <c r="E2052">
        <v>5</v>
      </c>
      <c r="F2052">
        <v>5</v>
      </c>
      <c r="G2052">
        <v>71000282</v>
      </c>
      <c r="H2052">
        <v>294377</v>
      </c>
    </row>
    <row r="2053" spans="1:8">
      <c r="A2053" t="s">
        <v>6869</v>
      </c>
      <c r="B2053" s="10">
        <v>44542</v>
      </c>
      <c r="C2053" t="s">
        <v>4679</v>
      </c>
      <c r="D2053">
        <v>4</v>
      </c>
      <c r="E2053">
        <v>5</v>
      </c>
      <c r="F2053">
        <v>5</v>
      </c>
      <c r="G2053">
        <v>71000283</v>
      </c>
      <c r="H2053">
        <v>294378</v>
      </c>
    </row>
    <row r="2054" spans="1:8">
      <c r="A2054" t="s">
        <v>6870</v>
      </c>
      <c r="B2054" s="10">
        <v>44542</v>
      </c>
      <c r="C2054" t="s">
        <v>4680</v>
      </c>
      <c r="D2054">
        <v>1</v>
      </c>
      <c r="E2054">
        <v>1</v>
      </c>
      <c r="F2054">
        <v>1</v>
      </c>
      <c r="G2054">
        <v>71000349</v>
      </c>
      <c r="H2054">
        <v>294379</v>
      </c>
    </row>
    <row r="2055" spans="1:8">
      <c r="A2055" t="s">
        <v>6871</v>
      </c>
      <c r="B2055" s="10">
        <v>44542</v>
      </c>
      <c r="C2055" t="s">
        <v>4679</v>
      </c>
      <c r="D2055">
        <v>5</v>
      </c>
      <c r="E2055">
        <v>5</v>
      </c>
      <c r="F2055">
        <v>5</v>
      </c>
      <c r="G2055">
        <v>71000350</v>
      </c>
      <c r="H2055">
        <v>294380</v>
      </c>
    </row>
    <row r="2056" spans="1:8">
      <c r="A2056" t="s">
        <v>6872</v>
      </c>
      <c r="B2056" s="10">
        <v>44542</v>
      </c>
      <c r="C2056" t="s">
        <v>4679</v>
      </c>
      <c r="D2056">
        <v>5</v>
      </c>
      <c r="E2056">
        <v>5</v>
      </c>
      <c r="F2056">
        <v>5</v>
      </c>
      <c r="G2056">
        <v>71000351</v>
      </c>
      <c r="H2056">
        <v>294381</v>
      </c>
    </row>
    <row r="2057" spans="1:8">
      <c r="A2057" t="s">
        <v>6873</v>
      </c>
      <c r="B2057" s="10">
        <v>44542</v>
      </c>
      <c r="C2057" t="s">
        <v>4680</v>
      </c>
      <c r="D2057">
        <v>1</v>
      </c>
      <c r="E2057">
        <v>2</v>
      </c>
      <c r="F2057">
        <v>1</v>
      </c>
      <c r="G2057">
        <v>71000352</v>
      </c>
      <c r="H2057">
        <v>294382</v>
      </c>
    </row>
    <row r="2058" spans="1:8">
      <c r="A2058" t="s">
        <v>6874</v>
      </c>
      <c r="B2058" s="10">
        <v>44542</v>
      </c>
      <c r="C2058" t="s">
        <v>4679</v>
      </c>
      <c r="D2058">
        <v>5</v>
      </c>
      <c r="E2058">
        <v>5</v>
      </c>
      <c r="F2058">
        <v>5</v>
      </c>
      <c r="G2058">
        <v>71000354</v>
      </c>
      <c r="H2058">
        <v>294383</v>
      </c>
    </row>
    <row r="2059" spans="1:8">
      <c r="A2059" t="s">
        <v>6875</v>
      </c>
      <c r="B2059" s="10">
        <v>44542</v>
      </c>
      <c r="C2059" t="s">
        <v>4679</v>
      </c>
      <c r="D2059">
        <v>5</v>
      </c>
      <c r="E2059">
        <v>5</v>
      </c>
      <c r="F2059">
        <v>5</v>
      </c>
      <c r="G2059">
        <v>11563</v>
      </c>
      <c r="H2059">
        <v>294385</v>
      </c>
    </row>
    <row r="2060" spans="1:8" ht="201.6">
      <c r="A2060" s="177" t="s">
        <v>6876</v>
      </c>
      <c r="B2060" s="10">
        <v>44542</v>
      </c>
      <c r="C2060" t="s">
        <v>4679</v>
      </c>
      <c r="D2060">
        <v>5</v>
      </c>
      <c r="E2060">
        <v>5</v>
      </c>
      <c r="F2060">
        <v>5</v>
      </c>
      <c r="G2060">
        <v>11563</v>
      </c>
      <c r="H2060">
        <v>294386</v>
      </c>
    </row>
    <row r="2061" spans="1:8">
      <c r="A2061" t="s">
        <v>6877</v>
      </c>
      <c r="B2061" s="10">
        <v>44542</v>
      </c>
      <c r="C2061" t="s">
        <v>4679</v>
      </c>
      <c r="D2061">
        <v>2</v>
      </c>
      <c r="E2061">
        <v>3</v>
      </c>
      <c r="F2061">
        <v>5</v>
      </c>
      <c r="G2061">
        <v>11563</v>
      </c>
      <c r="H2061">
        <v>294387</v>
      </c>
    </row>
    <row r="2062" spans="1:8">
      <c r="A2062" t="s">
        <v>6878</v>
      </c>
      <c r="B2062" s="10">
        <v>44542</v>
      </c>
      <c r="C2062" t="s">
        <v>4679</v>
      </c>
      <c r="D2062">
        <v>5</v>
      </c>
      <c r="E2062">
        <v>4</v>
      </c>
      <c r="F2062">
        <v>5</v>
      </c>
      <c r="G2062">
        <v>11578</v>
      </c>
      <c r="H2062">
        <v>294389</v>
      </c>
    </row>
    <row r="2063" spans="1:8" ht="144">
      <c r="A2063" s="177" t="s">
        <v>6879</v>
      </c>
      <c r="B2063" s="10">
        <v>44542</v>
      </c>
      <c r="C2063" t="s">
        <v>4679</v>
      </c>
      <c r="D2063">
        <v>1</v>
      </c>
      <c r="E2063">
        <v>2</v>
      </c>
      <c r="F2063">
        <v>5</v>
      </c>
      <c r="G2063">
        <v>11660</v>
      </c>
      <c r="H2063">
        <v>294394</v>
      </c>
    </row>
    <row r="2064" spans="1:8">
      <c r="A2064" t="s">
        <v>6880</v>
      </c>
      <c r="B2064" s="10">
        <v>44542</v>
      </c>
      <c r="C2064" t="s">
        <v>4679</v>
      </c>
      <c r="D2064">
        <v>5</v>
      </c>
      <c r="E2064">
        <v>5</v>
      </c>
      <c r="F2064">
        <v>5</v>
      </c>
      <c r="G2064">
        <v>11679</v>
      </c>
      <c r="H2064">
        <v>294395</v>
      </c>
    </row>
    <row r="2065" spans="1:8">
      <c r="A2065" t="s">
        <v>6881</v>
      </c>
      <c r="B2065" s="10">
        <v>44542</v>
      </c>
      <c r="C2065" t="s">
        <v>4679</v>
      </c>
      <c r="D2065">
        <v>5</v>
      </c>
      <c r="E2065">
        <v>5</v>
      </c>
      <c r="F2065">
        <v>5</v>
      </c>
      <c r="G2065">
        <v>11690</v>
      </c>
      <c r="H2065">
        <v>294396</v>
      </c>
    </row>
    <row r="2066" spans="1:8" ht="129.6">
      <c r="A2066" s="177" t="s">
        <v>6882</v>
      </c>
      <c r="B2066" s="10">
        <v>44542</v>
      </c>
      <c r="C2066" t="s">
        <v>4679</v>
      </c>
      <c r="D2066">
        <v>4</v>
      </c>
      <c r="E2066">
        <v>5</v>
      </c>
      <c r="F2066">
        <v>5</v>
      </c>
      <c r="G2066">
        <v>11694</v>
      </c>
      <c r="H2066">
        <v>294397</v>
      </c>
    </row>
    <row r="2067" spans="1:8">
      <c r="A2067" t="s">
        <v>6883</v>
      </c>
      <c r="B2067" s="10">
        <v>44542</v>
      </c>
      <c r="C2067" t="s">
        <v>4683</v>
      </c>
      <c r="D2067">
        <v>5</v>
      </c>
      <c r="E2067">
        <v>4</v>
      </c>
      <c r="F2067">
        <v>5</v>
      </c>
      <c r="G2067">
        <v>11169337</v>
      </c>
      <c r="H2067">
        <v>294399</v>
      </c>
    </row>
    <row r="2068" spans="1:8">
      <c r="A2068" t="s">
        <v>6884</v>
      </c>
      <c r="B2068" s="10">
        <v>44542</v>
      </c>
      <c r="C2068" t="s">
        <v>4685</v>
      </c>
      <c r="D2068">
        <v>5</v>
      </c>
      <c r="E2068">
        <v>5</v>
      </c>
      <c r="F2068">
        <v>5</v>
      </c>
      <c r="G2068">
        <v>11179555</v>
      </c>
      <c r="H2068">
        <v>294400</v>
      </c>
    </row>
    <row r="2069" spans="1:8" ht="158.4">
      <c r="A2069" s="177" t="s">
        <v>6885</v>
      </c>
      <c r="B2069" s="10">
        <v>44542</v>
      </c>
      <c r="C2069" t="s">
        <v>4680</v>
      </c>
      <c r="D2069">
        <v>1</v>
      </c>
      <c r="E2069" t="s">
        <v>5977</v>
      </c>
      <c r="F2069">
        <v>1</v>
      </c>
      <c r="G2069">
        <v>117554485</v>
      </c>
      <c r="H2069">
        <v>294414</v>
      </c>
    </row>
    <row r="2070" spans="1:8">
      <c r="A2070" t="s">
        <v>6886</v>
      </c>
      <c r="B2070" s="10">
        <v>44542</v>
      </c>
      <c r="C2070" t="s">
        <v>4680</v>
      </c>
      <c r="D2070">
        <v>5</v>
      </c>
      <c r="E2070">
        <v>4</v>
      </c>
      <c r="F2070">
        <v>5</v>
      </c>
      <c r="G2070">
        <v>117554485</v>
      </c>
      <c r="H2070">
        <v>294415</v>
      </c>
    </row>
    <row r="2071" spans="1:8" ht="158.4">
      <c r="A2071" s="177" t="s">
        <v>6887</v>
      </c>
      <c r="B2071" s="10">
        <v>44542</v>
      </c>
      <c r="C2071" t="s">
        <v>4680</v>
      </c>
      <c r="D2071">
        <v>1</v>
      </c>
      <c r="E2071">
        <v>5</v>
      </c>
      <c r="F2071">
        <v>1</v>
      </c>
      <c r="G2071">
        <v>117554485</v>
      </c>
      <c r="H2071">
        <v>294416</v>
      </c>
    </row>
    <row r="2072" spans="1:8">
      <c r="A2072" t="s">
        <v>6888</v>
      </c>
      <c r="B2072" s="10">
        <v>44542</v>
      </c>
      <c r="C2072" t="s">
        <v>4680</v>
      </c>
      <c r="D2072">
        <v>1</v>
      </c>
      <c r="E2072">
        <v>1</v>
      </c>
      <c r="F2072">
        <v>1</v>
      </c>
      <c r="G2072">
        <v>11190071</v>
      </c>
      <c r="H2072">
        <v>294404</v>
      </c>
    </row>
    <row r="2073" spans="1:8" ht="409.6">
      <c r="A2073" s="177" t="s">
        <v>6889</v>
      </c>
      <c r="B2073" s="10">
        <v>44542</v>
      </c>
      <c r="C2073" t="s">
        <v>4680</v>
      </c>
      <c r="D2073">
        <v>1</v>
      </c>
      <c r="E2073">
        <v>4</v>
      </c>
      <c r="F2073">
        <v>3</v>
      </c>
      <c r="G2073">
        <v>11190071</v>
      </c>
      <c r="H2073">
        <v>294405</v>
      </c>
    </row>
    <row r="2074" spans="1:8">
      <c r="A2074" t="s">
        <v>6890</v>
      </c>
      <c r="B2074" s="10">
        <v>44542</v>
      </c>
      <c r="C2074" t="s">
        <v>4679</v>
      </c>
      <c r="D2074">
        <v>5</v>
      </c>
      <c r="E2074">
        <v>5</v>
      </c>
      <c r="F2074">
        <v>5</v>
      </c>
      <c r="G2074">
        <v>11326700</v>
      </c>
      <c r="H2074">
        <v>294406</v>
      </c>
    </row>
    <row r="2075" spans="1:8">
      <c r="A2075" t="s">
        <v>6891</v>
      </c>
      <c r="B2075" s="10">
        <v>44542</v>
      </c>
      <c r="C2075" t="s">
        <v>4679</v>
      </c>
      <c r="D2075">
        <v>4</v>
      </c>
      <c r="E2075">
        <v>4</v>
      </c>
      <c r="F2075">
        <v>5</v>
      </c>
      <c r="G2075">
        <v>11326700</v>
      </c>
      <c r="H2075">
        <v>294407</v>
      </c>
    </row>
    <row r="2076" spans="1:8">
      <c r="A2076" t="s">
        <v>6892</v>
      </c>
      <c r="B2076" s="10">
        <v>44542</v>
      </c>
      <c r="C2076" t="s">
        <v>4680</v>
      </c>
      <c r="D2076">
        <v>2</v>
      </c>
      <c r="E2076">
        <v>3</v>
      </c>
      <c r="F2076">
        <v>2</v>
      </c>
      <c r="G2076">
        <v>113379051</v>
      </c>
      <c r="H2076">
        <v>294408</v>
      </c>
    </row>
    <row r="2077" spans="1:8">
      <c r="A2077" t="s">
        <v>6893</v>
      </c>
      <c r="B2077" s="10">
        <v>44542</v>
      </c>
      <c r="C2077" t="s">
        <v>4680</v>
      </c>
      <c r="D2077">
        <v>3</v>
      </c>
      <c r="E2077">
        <v>3</v>
      </c>
      <c r="F2077">
        <v>5</v>
      </c>
      <c r="G2077">
        <v>113405286</v>
      </c>
      <c r="H2077">
        <v>294409</v>
      </c>
    </row>
    <row r="2078" spans="1:8">
      <c r="A2078" t="s">
        <v>6894</v>
      </c>
      <c r="B2078" s="10">
        <v>44542</v>
      </c>
      <c r="C2078" t="s">
        <v>4679</v>
      </c>
      <c r="D2078">
        <v>4</v>
      </c>
      <c r="E2078">
        <v>4</v>
      </c>
      <c r="F2078">
        <v>5</v>
      </c>
      <c r="G2078">
        <v>113508774</v>
      </c>
      <c r="H2078">
        <v>294410</v>
      </c>
    </row>
    <row r="2079" spans="1:8" ht="72">
      <c r="A2079" s="177" t="s">
        <v>6895</v>
      </c>
      <c r="B2079" s="10">
        <v>44542</v>
      </c>
      <c r="C2079" t="s">
        <v>4679</v>
      </c>
      <c r="D2079">
        <v>5</v>
      </c>
      <c r="E2079">
        <v>5</v>
      </c>
      <c r="F2079">
        <v>5</v>
      </c>
      <c r="G2079">
        <v>113508774</v>
      </c>
      <c r="H2079">
        <v>294411</v>
      </c>
    </row>
    <row r="2080" spans="1:8">
      <c r="A2080" t="s">
        <v>6896</v>
      </c>
      <c r="B2080" s="10">
        <v>44542</v>
      </c>
      <c r="C2080" t="s">
        <v>4679</v>
      </c>
      <c r="D2080">
        <v>5</v>
      </c>
      <c r="E2080">
        <v>5</v>
      </c>
      <c r="F2080">
        <v>5</v>
      </c>
      <c r="G2080">
        <v>113606081</v>
      </c>
      <c r="H2080">
        <v>294412</v>
      </c>
    </row>
    <row r="2081" spans="1:8">
      <c r="A2081" t="s">
        <v>6897</v>
      </c>
      <c r="B2081" s="10">
        <v>44542</v>
      </c>
      <c r="C2081" t="s">
        <v>4686</v>
      </c>
      <c r="D2081">
        <v>1</v>
      </c>
      <c r="E2081">
        <v>2</v>
      </c>
      <c r="F2081">
        <v>1</v>
      </c>
      <c r="G2081">
        <v>115837510</v>
      </c>
      <c r="H2081">
        <v>294413</v>
      </c>
    </row>
    <row r="2082" spans="1:8">
      <c r="A2082" t="s">
        <v>6898</v>
      </c>
      <c r="B2082" s="10">
        <v>44542</v>
      </c>
      <c r="C2082" t="s">
        <v>4680</v>
      </c>
      <c r="D2082">
        <v>1</v>
      </c>
      <c r="E2082">
        <v>3</v>
      </c>
      <c r="F2082">
        <v>1</v>
      </c>
      <c r="G2082">
        <v>117757674</v>
      </c>
      <c r="H2082">
        <v>294417</v>
      </c>
    </row>
    <row r="2083" spans="1:8">
      <c r="A2083" t="s">
        <v>6899</v>
      </c>
      <c r="B2083" s="10">
        <v>44542</v>
      </c>
      <c r="C2083" t="s">
        <v>4680</v>
      </c>
      <c r="D2083">
        <v>1</v>
      </c>
      <c r="E2083">
        <v>1</v>
      </c>
      <c r="F2083">
        <v>1</v>
      </c>
      <c r="G2083">
        <v>117808816</v>
      </c>
      <c r="H2083">
        <v>294418</v>
      </c>
    </row>
    <row r="2084" spans="1:8">
      <c r="A2084" t="s">
        <v>6900</v>
      </c>
      <c r="B2084" s="10">
        <v>44542</v>
      </c>
      <c r="C2084" t="s">
        <v>4679</v>
      </c>
      <c r="D2084">
        <v>4</v>
      </c>
      <c r="E2084">
        <v>4</v>
      </c>
      <c r="F2084">
        <v>4</v>
      </c>
      <c r="G2084">
        <v>124300831</v>
      </c>
      <c r="H2084">
        <v>294421</v>
      </c>
    </row>
    <row r="2085" spans="1:8">
      <c r="A2085" t="s">
        <v>6901</v>
      </c>
      <c r="B2085" s="10">
        <v>44542</v>
      </c>
      <c r="C2085" t="s">
        <v>4686</v>
      </c>
      <c r="D2085">
        <v>5</v>
      </c>
      <c r="E2085">
        <v>2</v>
      </c>
      <c r="F2085">
        <v>1</v>
      </c>
      <c r="G2085">
        <v>126633825</v>
      </c>
      <c r="H2085">
        <v>294422</v>
      </c>
    </row>
    <row r="2086" spans="1:8">
      <c r="A2086" t="s">
        <v>6902</v>
      </c>
      <c r="B2086" s="10">
        <v>44542</v>
      </c>
      <c r="C2086" t="s">
        <v>4680</v>
      </c>
      <c r="D2086">
        <v>5</v>
      </c>
      <c r="E2086">
        <v>5</v>
      </c>
      <c r="F2086">
        <v>5</v>
      </c>
      <c r="G2086">
        <v>129310520</v>
      </c>
      <c r="H2086">
        <v>294423</v>
      </c>
    </row>
    <row r="2087" spans="1:8">
      <c r="A2087" t="s">
        <v>6903</v>
      </c>
      <c r="B2087" s="10">
        <v>44542</v>
      </c>
      <c r="C2087" t="s">
        <v>4684</v>
      </c>
      <c r="D2087">
        <v>5</v>
      </c>
      <c r="E2087">
        <v>5</v>
      </c>
      <c r="F2087">
        <v>5</v>
      </c>
      <c r="G2087">
        <v>129601084</v>
      </c>
      <c r="H2087">
        <v>294425</v>
      </c>
    </row>
    <row r="2088" spans="1:8">
      <c r="A2088" t="s">
        <v>6904</v>
      </c>
      <c r="B2088" s="10">
        <v>44542</v>
      </c>
      <c r="C2088" t="s">
        <v>4679</v>
      </c>
      <c r="D2088">
        <v>5</v>
      </c>
      <c r="E2088">
        <v>5</v>
      </c>
      <c r="F2088">
        <v>5</v>
      </c>
      <c r="G2088">
        <v>129833331</v>
      </c>
      <c r="H2088">
        <v>294426</v>
      </c>
    </row>
    <row r="2089" spans="1:8">
      <c r="A2089" t="s">
        <v>6905</v>
      </c>
      <c r="B2089" s="10">
        <v>44542</v>
      </c>
      <c r="C2089" t="s">
        <v>4679</v>
      </c>
      <c r="D2089">
        <v>2</v>
      </c>
      <c r="E2089">
        <v>3</v>
      </c>
      <c r="F2089">
        <v>4</v>
      </c>
      <c r="G2089">
        <v>129833331</v>
      </c>
      <c r="H2089">
        <v>294428</v>
      </c>
    </row>
    <row r="2090" spans="1:8">
      <c r="A2090" t="s">
        <v>6906</v>
      </c>
      <c r="B2090" s="10">
        <v>44542</v>
      </c>
      <c r="C2090" t="s">
        <v>4679</v>
      </c>
      <c r="D2090">
        <v>1</v>
      </c>
      <c r="E2090">
        <v>3</v>
      </c>
      <c r="F2090">
        <v>3</v>
      </c>
      <c r="G2090">
        <v>131105082</v>
      </c>
      <c r="H2090">
        <v>294429</v>
      </c>
    </row>
    <row r="2091" spans="1:8">
      <c r="A2091" t="s">
        <v>6907</v>
      </c>
      <c r="B2091" s="10">
        <v>44542</v>
      </c>
      <c r="C2091" t="s">
        <v>4679</v>
      </c>
      <c r="D2091">
        <v>5</v>
      </c>
      <c r="E2091">
        <v>5</v>
      </c>
      <c r="F2091">
        <v>5</v>
      </c>
      <c r="G2091">
        <v>131106049</v>
      </c>
      <c r="H2091">
        <v>294431</v>
      </c>
    </row>
    <row r="2092" spans="1:8">
      <c r="A2092" t="s">
        <v>6908</v>
      </c>
      <c r="B2092" s="10">
        <v>44542</v>
      </c>
      <c r="C2092" t="s">
        <v>4679</v>
      </c>
      <c r="D2092">
        <v>3</v>
      </c>
      <c r="E2092">
        <v>4</v>
      </c>
      <c r="F2092">
        <v>3</v>
      </c>
      <c r="G2092">
        <v>131268526</v>
      </c>
      <c r="H2092">
        <v>294433</v>
      </c>
    </row>
    <row r="2093" spans="1:8">
      <c r="A2093" t="s">
        <v>6909</v>
      </c>
      <c r="B2093" s="10">
        <v>44542</v>
      </c>
      <c r="C2093" t="s">
        <v>4679</v>
      </c>
      <c r="D2093">
        <v>5</v>
      </c>
      <c r="E2093">
        <v>5</v>
      </c>
      <c r="F2093">
        <v>5</v>
      </c>
      <c r="G2093">
        <v>131268526</v>
      </c>
      <c r="H2093">
        <v>294434</v>
      </c>
    </row>
    <row r="2094" spans="1:8">
      <c r="A2094" t="s">
        <v>6910</v>
      </c>
      <c r="B2094" s="10">
        <v>44542</v>
      </c>
      <c r="C2094" t="s">
        <v>4679</v>
      </c>
      <c r="D2094">
        <v>5</v>
      </c>
      <c r="E2094">
        <v>5</v>
      </c>
      <c r="F2094">
        <v>5</v>
      </c>
      <c r="G2094">
        <v>132395567</v>
      </c>
      <c r="H2094">
        <v>294435</v>
      </c>
    </row>
    <row r="2095" spans="1:8">
      <c r="A2095" t="s">
        <v>6911</v>
      </c>
      <c r="B2095" s="10">
        <v>44542</v>
      </c>
      <c r="C2095" t="s">
        <v>4680</v>
      </c>
      <c r="D2095">
        <v>5</v>
      </c>
      <c r="E2095">
        <v>5</v>
      </c>
      <c r="F2095">
        <v>5</v>
      </c>
      <c r="G2095">
        <v>133465047</v>
      </c>
      <c r="H2095">
        <v>294437</v>
      </c>
    </row>
    <row r="2096" spans="1:8" ht="409.6">
      <c r="A2096" s="177" t="s">
        <v>6912</v>
      </c>
      <c r="B2096" s="10">
        <v>44542</v>
      </c>
      <c r="C2096" t="s">
        <v>4680</v>
      </c>
      <c r="D2096">
        <v>3</v>
      </c>
      <c r="E2096">
        <v>5</v>
      </c>
      <c r="F2096">
        <v>3</v>
      </c>
      <c r="G2096">
        <v>133664870</v>
      </c>
      <c r="H2096">
        <v>294438</v>
      </c>
    </row>
    <row r="2097" spans="1:8">
      <c r="A2097" t="s">
        <v>6913</v>
      </c>
      <c r="B2097" s="10">
        <v>44542</v>
      </c>
      <c r="C2097" t="s">
        <v>4681</v>
      </c>
      <c r="D2097">
        <v>1</v>
      </c>
      <c r="E2097">
        <v>1</v>
      </c>
      <c r="F2097">
        <v>1</v>
      </c>
      <c r="G2097">
        <v>134337443</v>
      </c>
      <c r="H2097">
        <v>294440</v>
      </c>
    </row>
    <row r="2098" spans="1:8">
      <c r="A2098" t="s">
        <v>6914</v>
      </c>
      <c r="B2098" s="10">
        <v>44542</v>
      </c>
      <c r="C2098" t="s">
        <v>4680</v>
      </c>
      <c r="D2098">
        <v>1</v>
      </c>
      <c r="E2098">
        <v>3</v>
      </c>
      <c r="F2098">
        <v>1</v>
      </c>
      <c r="G2098">
        <v>134397447</v>
      </c>
      <c r="H2098">
        <v>294441</v>
      </c>
    </row>
    <row r="2099" spans="1:8">
      <c r="A2099" t="s">
        <v>6915</v>
      </c>
      <c r="B2099" s="10">
        <v>44542</v>
      </c>
      <c r="C2099" t="s">
        <v>4680</v>
      </c>
      <c r="D2099">
        <v>3</v>
      </c>
      <c r="E2099">
        <v>2</v>
      </c>
      <c r="F2099">
        <v>3</v>
      </c>
      <c r="G2099">
        <v>135413060</v>
      </c>
      <c r="H2099">
        <v>294443</v>
      </c>
    </row>
    <row r="2100" spans="1:8">
      <c r="A2100" t="s">
        <v>6916</v>
      </c>
      <c r="B2100" s="10">
        <v>44542</v>
      </c>
      <c r="C2100" t="s">
        <v>4681</v>
      </c>
      <c r="D2100">
        <v>1</v>
      </c>
      <c r="E2100">
        <v>3</v>
      </c>
      <c r="F2100">
        <v>3</v>
      </c>
      <c r="G2100">
        <v>135645216</v>
      </c>
      <c r="H2100">
        <v>294444</v>
      </c>
    </row>
    <row r="2101" spans="1:8" ht="345.6">
      <c r="A2101" s="177" t="s">
        <v>6917</v>
      </c>
      <c r="B2101" s="10">
        <v>44542</v>
      </c>
      <c r="C2101" t="s">
        <v>4681</v>
      </c>
      <c r="D2101">
        <v>1</v>
      </c>
      <c r="E2101">
        <v>3</v>
      </c>
      <c r="F2101">
        <v>2</v>
      </c>
      <c r="G2101">
        <v>136875499</v>
      </c>
      <c r="H2101">
        <v>294445</v>
      </c>
    </row>
    <row r="2102" spans="1:8" ht="158.4">
      <c r="A2102" s="177" t="s">
        <v>6918</v>
      </c>
      <c r="B2102" s="10">
        <v>44542</v>
      </c>
      <c r="C2102" t="s">
        <v>4686</v>
      </c>
      <c r="D2102">
        <v>1</v>
      </c>
      <c r="E2102">
        <v>1</v>
      </c>
      <c r="F2102">
        <v>1</v>
      </c>
      <c r="G2102">
        <v>136921822</v>
      </c>
      <c r="H2102">
        <v>294446</v>
      </c>
    </row>
    <row r="2103" spans="1:8">
      <c r="A2103" t="s">
        <v>6919</v>
      </c>
      <c r="B2103" s="10">
        <v>44542</v>
      </c>
      <c r="C2103" t="s">
        <v>4680</v>
      </c>
      <c r="D2103">
        <v>5</v>
      </c>
      <c r="E2103">
        <v>4</v>
      </c>
      <c r="F2103">
        <v>5</v>
      </c>
      <c r="G2103">
        <v>136932696</v>
      </c>
      <c r="H2103">
        <v>294447</v>
      </c>
    </row>
    <row r="2104" spans="1:8" ht="259.2">
      <c r="A2104" s="177" t="s">
        <v>6920</v>
      </c>
      <c r="B2104" s="10">
        <v>44542</v>
      </c>
      <c r="C2104" t="s">
        <v>4680</v>
      </c>
      <c r="D2104">
        <v>5</v>
      </c>
      <c r="E2104">
        <v>5</v>
      </c>
      <c r="F2104">
        <v>5</v>
      </c>
      <c r="G2104">
        <v>136932696</v>
      </c>
      <c r="H2104">
        <v>294448</v>
      </c>
    </row>
    <row r="2105" spans="1:8">
      <c r="A2105" t="s">
        <v>6921</v>
      </c>
      <c r="B2105" s="10">
        <v>44542</v>
      </c>
      <c r="C2105" t="s">
        <v>4680</v>
      </c>
      <c r="D2105">
        <v>5</v>
      </c>
      <c r="E2105">
        <v>5</v>
      </c>
      <c r="F2105">
        <v>5</v>
      </c>
      <c r="G2105">
        <v>136932696</v>
      </c>
      <c r="H2105">
        <v>294449</v>
      </c>
    </row>
    <row r="2106" spans="1:8" ht="273.60000000000002">
      <c r="A2106" s="177" t="s">
        <v>6922</v>
      </c>
      <c r="B2106" s="10">
        <v>44542</v>
      </c>
      <c r="C2106" t="s">
        <v>4679</v>
      </c>
      <c r="D2106">
        <v>1</v>
      </c>
      <c r="E2106">
        <v>3</v>
      </c>
      <c r="F2106">
        <v>2</v>
      </c>
      <c r="G2106">
        <v>20000340</v>
      </c>
      <c r="H2106">
        <v>294450</v>
      </c>
    </row>
    <row r="2107" spans="1:8">
      <c r="A2107" t="s">
        <v>6923</v>
      </c>
      <c r="B2107" s="10">
        <v>44542</v>
      </c>
      <c r="C2107" t="s">
        <v>4679</v>
      </c>
      <c r="D2107">
        <v>1</v>
      </c>
      <c r="E2107">
        <v>3</v>
      </c>
      <c r="F2107">
        <v>3</v>
      </c>
      <c r="G2107">
        <v>20000343</v>
      </c>
      <c r="H2107">
        <v>294452</v>
      </c>
    </row>
    <row r="2108" spans="1:8">
      <c r="A2108" t="s">
        <v>6924</v>
      </c>
      <c r="B2108" s="10">
        <v>44542</v>
      </c>
      <c r="C2108" t="s">
        <v>4679</v>
      </c>
      <c r="D2108">
        <v>1</v>
      </c>
      <c r="E2108">
        <v>1</v>
      </c>
      <c r="F2108">
        <v>1</v>
      </c>
      <c r="G2108">
        <v>20000346</v>
      </c>
      <c r="H2108">
        <v>294453</v>
      </c>
    </row>
    <row r="2109" spans="1:8">
      <c r="A2109" t="s">
        <v>6925</v>
      </c>
      <c r="B2109" s="10">
        <v>44542</v>
      </c>
      <c r="C2109" t="s">
        <v>4679</v>
      </c>
      <c r="D2109">
        <v>5</v>
      </c>
      <c r="E2109">
        <v>5</v>
      </c>
      <c r="F2109">
        <v>5</v>
      </c>
      <c r="G2109">
        <v>20000526</v>
      </c>
      <c r="H2109">
        <v>294456</v>
      </c>
    </row>
    <row r="2110" spans="1:8">
      <c r="A2110" t="s">
        <v>6926</v>
      </c>
      <c r="B2110" s="10">
        <v>44542</v>
      </c>
      <c r="C2110" t="s">
        <v>4679</v>
      </c>
      <c r="D2110">
        <v>5</v>
      </c>
      <c r="E2110">
        <v>4</v>
      </c>
      <c r="F2110">
        <v>5</v>
      </c>
      <c r="G2110">
        <v>20000526</v>
      </c>
      <c r="H2110">
        <v>294457</v>
      </c>
    </row>
    <row r="2111" spans="1:8">
      <c r="A2111" t="s">
        <v>6927</v>
      </c>
      <c r="B2111" s="10">
        <v>44542</v>
      </c>
      <c r="C2111" t="s">
        <v>4679</v>
      </c>
      <c r="D2111">
        <v>5</v>
      </c>
      <c r="E2111">
        <v>5</v>
      </c>
      <c r="F2111">
        <v>5</v>
      </c>
      <c r="G2111">
        <v>20000526</v>
      </c>
      <c r="H2111">
        <v>294458</v>
      </c>
    </row>
    <row r="2112" spans="1:8">
      <c r="A2112" t="s">
        <v>6928</v>
      </c>
      <c r="B2112" s="10">
        <v>44542</v>
      </c>
      <c r="C2112" t="s">
        <v>4679</v>
      </c>
      <c r="D2112">
        <v>5</v>
      </c>
      <c r="E2112">
        <v>4</v>
      </c>
      <c r="F2112">
        <v>5</v>
      </c>
      <c r="G2112">
        <v>20000526</v>
      </c>
      <c r="H2112">
        <v>294460</v>
      </c>
    </row>
    <row r="2113" spans="1:8">
      <c r="A2113" t="s">
        <v>6929</v>
      </c>
      <c r="B2113" s="10">
        <v>44542</v>
      </c>
      <c r="C2113" t="s">
        <v>4679</v>
      </c>
      <c r="D2113">
        <v>5</v>
      </c>
      <c r="E2113">
        <v>5</v>
      </c>
      <c r="F2113">
        <v>5</v>
      </c>
      <c r="G2113">
        <v>20000526</v>
      </c>
      <c r="H2113">
        <v>294461</v>
      </c>
    </row>
    <row r="2114" spans="1:8">
      <c r="A2114" t="s">
        <v>6930</v>
      </c>
      <c r="B2114" s="10">
        <v>44542</v>
      </c>
      <c r="C2114" t="s">
        <v>4679</v>
      </c>
      <c r="D2114">
        <v>5</v>
      </c>
      <c r="E2114">
        <v>5</v>
      </c>
      <c r="F2114">
        <v>5</v>
      </c>
      <c r="G2114">
        <v>20000530</v>
      </c>
      <c r="H2114">
        <v>294462</v>
      </c>
    </row>
    <row r="2115" spans="1:8">
      <c r="A2115" t="s">
        <v>6931</v>
      </c>
      <c r="B2115" s="10">
        <v>44542</v>
      </c>
      <c r="C2115" t="s">
        <v>4679</v>
      </c>
      <c r="D2115">
        <v>4</v>
      </c>
      <c r="E2115">
        <v>5</v>
      </c>
      <c r="F2115">
        <v>5</v>
      </c>
      <c r="G2115">
        <v>20000538</v>
      </c>
      <c r="H2115">
        <v>294463</v>
      </c>
    </row>
    <row r="2116" spans="1:8">
      <c r="A2116" t="s">
        <v>6932</v>
      </c>
      <c r="B2116" s="10">
        <v>44542</v>
      </c>
      <c r="C2116" t="s">
        <v>4679</v>
      </c>
      <c r="D2116">
        <v>1</v>
      </c>
      <c r="E2116">
        <v>4</v>
      </c>
      <c r="F2116">
        <v>3</v>
      </c>
      <c r="G2116">
        <v>20000538</v>
      </c>
      <c r="H2116">
        <v>294464</v>
      </c>
    </row>
    <row r="2117" spans="1:8">
      <c r="A2117" t="s">
        <v>6933</v>
      </c>
      <c r="B2117" s="10">
        <v>44542</v>
      </c>
      <c r="C2117" t="s">
        <v>4679</v>
      </c>
      <c r="D2117">
        <v>5</v>
      </c>
      <c r="E2117">
        <v>5</v>
      </c>
      <c r="F2117">
        <v>5</v>
      </c>
      <c r="G2117">
        <v>20000538</v>
      </c>
      <c r="H2117">
        <v>294465</v>
      </c>
    </row>
    <row r="2118" spans="1:8">
      <c r="A2118" t="s">
        <v>6934</v>
      </c>
      <c r="B2118" s="10">
        <v>44542</v>
      </c>
      <c r="C2118" t="s">
        <v>4680</v>
      </c>
      <c r="D2118">
        <v>5</v>
      </c>
      <c r="E2118">
        <v>5</v>
      </c>
      <c r="F2118">
        <v>5</v>
      </c>
      <c r="G2118">
        <v>20000619</v>
      </c>
      <c r="H2118">
        <v>294466</v>
      </c>
    </row>
    <row r="2119" spans="1:8">
      <c r="A2119" t="s">
        <v>6935</v>
      </c>
      <c r="B2119" s="10">
        <v>44542</v>
      </c>
      <c r="C2119" t="s">
        <v>4680</v>
      </c>
      <c r="D2119">
        <v>2</v>
      </c>
      <c r="E2119">
        <v>3</v>
      </c>
      <c r="F2119">
        <v>4</v>
      </c>
      <c r="G2119">
        <v>20000619</v>
      </c>
      <c r="H2119">
        <v>294467</v>
      </c>
    </row>
    <row r="2120" spans="1:8">
      <c r="A2120" t="s">
        <v>6936</v>
      </c>
      <c r="B2120" s="10">
        <v>44542</v>
      </c>
      <c r="C2120" t="s">
        <v>4680</v>
      </c>
      <c r="D2120">
        <v>5</v>
      </c>
      <c r="E2120">
        <v>5</v>
      </c>
      <c r="F2120">
        <v>5</v>
      </c>
      <c r="G2120">
        <v>20000629</v>
      </c>
      <c r="H2120">
        <v>294468</v>
      </c>
    </row>
    <row r="2121" spans="1:8">
      <c r="A2121" t="s">
        <v>6937</v>
      </c>
      <c r="B2121" s="10">
        <v>44542</v>
      </c>
      <c r="C2121" t="s">
        <v>4680</v>
      </c>
      <c r="D2121">
        <v>4</v>
      </c>
      <c r="E2121">
        <v>3</v>
      </c>
      <c r="F2121">
        <v>5</v>
      </c>
      <c r="G2121">
        <v>20000629</v>
      </c>
      <c r="H2121">
        <v>294469</v>
      </c>
    </row>
    <row r="2122" spans="1:8" ht="409.6">
      <c r="A2122" s="177" t="s">
        <v>6938</v>
      </c>
      <c r="B2122" s="10">
        <v>44542</v>
      </c>
      <c r="C2122" t="s">
        <v>4679</v>
      </c>
      <c r="D2122">
        <v>5</v>
      </c>
      <c r="E2122">
        <v>5</v>
      </c>
      <c r="F2122">
        <v>5</v>
      </c>
      <c r="G2122">
        <v>200030537</v>
      </c>
      <c r="H2122">
        <v>294470</v>
      </c>
    </row>
    <row r="2123" spans="1:8">
      <c r="A2123" t="s">
        <v>6939</v>
      </c>
      <c r="B2123" s="10">
        <v>44542</v>
      </c>
      <c r="C2123" t="s">
        <v>4681</v>
      </c>
      <c r="D2123">
        <v>2</v>
      </c>
      <c r="E2123">
        <v>5</v>
      </c>
      <c r="F2123">
        <v>2</v>
      </c>
      <c r="G2123">
        <v>200268175</v>
      </c>
      <c r="H2123">
        <v>294472</v>
      </c>
    </row>
    <row r="2124" spans="1:8" ht="216">
      <c r="A2124" s="177" t="s">
        <v>6940</v>
      </c>
      <c r="B2124" s="10">
        <v>44542</v>
      </c>
      <c r="C2124" t="s">
        <v>4681</v>
      </c>
      <c r="D2124">
        <v>1</v>
      </c>
      <c r="E2124">
        <v>4</v>
      </c>
      <c r="F2124">
        <v>1</v>
      </c>
      <c r="G2124">
        <v>200268175</v>
      </c>
      <c r="H2124">
        <v>294473</v>
      </c>
    </row>
    <row r="2125" spans="1:8">
      <c r="A2125" t="s">
        <v>6941</v>
      </c>
      <c r="B2125" s="10">
        <v>44698</v>
      </c>
      <c r="C2125" t="s">
        <v>4679</v>
      </c>
      <c r="D2125">
        <v>5</v>
      </c>
      <c r="E2125">
        <v>5</v>
      </c>
      <c r="F2125">
        <v>5</v>
      </c>
      <c r="G2125">
        <v>72000041</v>
      </c>
      <c r="H2125">
        <v>327650</v>
      </c>
    </row>
    <row r="2126" spans="1:8">
      <c r="A2126" t="s">
        <v>6942</v>
      </c>
      <c r="B2126" s="10">
        <v>44698</v>
      </c>
      <c r="C2126" t="s">
        <v>4679</v>
      </c>
      <c r="D2126">
        <v>2</v>
      </c>
      <c r="E2126">
        <v>3</v>
      </c>
      <c r="F2126">
        <v>5</v>
      </c>
      <c r="G2126">
        <v>72000047</v>
      </c>
      <c r="H2126">
        <v>327651</v>
      </c>
    </row>
    <row r="2127" spans="1:8">
      <c r="A2127" t="s">
        <v>6943</v>
      </c>
      <c r="B2127" s="10">
        <v>44698</v>
      </c>
      <c r="C2127" t="s">
        <v>4679</v>
      </c>
      <c r="D2127">
        <v>1</v>
      </c>
      <c r="E2127">
        <v>1</v>
      </c>
      <c r="F2127">
        <v>1</v>
      </c>
      <c r="G2127">
        <v>72000048</v>
      </c>
      <c r="H2127">
        <v>327652</v>
      </c>
    </row>
    <row r="2128" spans="1:8">
      <c r="A2128" t="s">
        <v>6944</v>
      </c>
      <c r="B2128" s="10">
        <v>44698</v>
      </c>
      <c r="C2128" t="s">
        <v>4679</v>
      </c>
      <c r="D2128">
        <v>5</v>
      </c>
      <c r="E2128">
        <v>5</v>
      </c>
      <c r="F2128">
        <v>5</v>
      </c>
      <c r="G2128">
        <v>72000054</v>
      </c>
      <c r="H2128">
        <v>327653</v>
      </c>
    </row>
    <row r="2129" spans="1:8">
      <c r="A2129" t="s">
        <v>6945</v>
      </c>
      <c r="B2129" s="10">
        <v>44698</v>
      </c>
      <c r="C2129" t="s">
        <v>4679</v>
      </c>
      <c r="D2129">
        <v>1</v>
      </c>
      <c r="E2129">
        <v>5</v>
      </c>
      <c r="F2129">
        <v>5</v>
      </c>
      <c r="G2129">
        <v>72000057</v>
      </c>
      <c r="H2129">
        <v>327654</v>
      </c>
    </row>
    <row r="2130" spans="1:8">
      <c r="A2130" t="s">
        <v>6946</v>
      </c>
      <c r="B2130" s="10">
        <v>44698</v>
      </c>
      <c r="C2130" t="s">
        <v>4679</v>
      </c>
      <c r="D2130">
        <v>1</v>
      </c>
      <c r="E2130">
        <v>2</v>
      </c>
      <c r="F2130">
        <v>2</v>
      </c>
      <c r="G2130">
        <v>72000059</v>
      </c>
      <c r="H2130">
        <v>327655</v>
      </c>
    </row>
    <row r="2131" spans="1:8">
      <c r="A2131" t="s">
        <v>6947</v>
      </c>
      <c r="B2131" s="10">
        <v>44698</v>
      </c>
      <c r="C2131" t="s">
        <v>4679</v>
      </c>
      <c r="D2131">
        <v>5</v>
      </c>
      <c r="E2131">
        <v>5</v>
      </c>
      <c r="F2131">
        <v>5</v>
      </c>
      <c r="G2131">
        <v>72000064</v>
      </c>
      <c r="H2131">
        <v>327656</v>
      </c>
    </row>
    <row r="2132" spans="1:8">
      <c r="A2132" t="s">
        <v>6948</v>
      </c>
      <c r="B2132" s="10">
        <v>44698</v>
      </c>
      <c r="C2132" t="s">
        <v>4679</v>
      </c>
      <c r="D2132">
        <v>5</v>
      </c>
      <c r="E2132">
        <v>5</v>
      </c>
      <c r="F2132">
        <v>5</v>
      </c>
      <c r="G2132">
        <v>72000067</v>
      </c>
      <c r="H2132">
        <v>327657</v>
      </c>
    </row>
    <row r="2133" spans="1:8">
      <c r="A2133" t="s">
        <v>6949</v>
      </c>
      <c r="B2133" s="10">
        <v>44698</v>
      </c>
      <c r="C2133" t="s">
        <v>4683</v>
      </c>
      <c r="D2133">
        <v>5</v>
      </c>
      <c r="E2133">
        <v>5</v>
      </c>
      <c r="F2133">
        <v>5</v>
      </c>
      <c r="G2133">
        <v>99999979</v>
      </c>
      <c r="H2133">
        <v>327658</v>
      </c>
    </row>
    <row r="2134" spans="1:8">
      <c r="A2134" t="s">
        <v>6950</v>
      </c>
      <c r="B2134" s="10">
        <v>44698</v>
      </c>
      <c r="C2134" t="s">
        <v>4680</v>
      </c>
      <c r="D2134">
        <v>1</v>
      </c>
      <c r="E2134">
        <v>2</v>
      </c>
      <c r="F2134">
        <v>2</v>
      </c>
      <c r="G2134">
        <v>136645116</v>
      </c>
      <c r="H2134">
        <v>327659</v>
      </c>
    </row>
    <row r="2135" spans="1:8">
      <c r="A2135" t="s">
        <v>6951</v>
      </c>
      <c r="B2135" s="10">
        <v>44698</v>
      </c>
      <c r="C2135" t="s">
        <v>4680</v>
      </c>
      <c r="D2135">
        <v>1</v>
      </c>
      <c r="E2135">
        <v>2</v>
      </c>
      <c r="F2135">
        <v>1</v>
      </c>
      <c r="G2135">
        <v>136688140</v>
      </c>
      <c r="H2135">
        <v>327660</v>
      </c>
    </row>
    <row r="2136" spans="1:8">
      <c r="A2136" t="s">
        <v>6952</v>
      </c>
      <c r="B2136" s="10">
        <v>44698</v>
      </c>
      <c r="C2136" t="s">
        <v>4681</v>
      </c>
      <c r="D2136">
        <v>2</v>
      </c>
      <c r="E2136">
        <v>3</v>
      </c>
      <c r="F2136">
        <v>5</v>
      </c>
      <c r="G2136">
        <v>136734670</v>
      </c>
      <c r="H2136">
        <v>327661</v>
      </c>
    </row>
    <row r="2137" spans="1:8">
      <c r="A2137" t="s">
        <v>6069</v>
      </c>
      <c r="B2137" s="10">
        <v>44698</v>
      </c>
      <c r="C2137" t="s">
        <v>4679</v>
      </c>
      <c r="D2137">
        <v>5</v>
      </c>
      <c r="E2137">
        <v>5</v>
      </c>
      <c r="F2137">
        <v>5</v>
      </c>
      <c r="G2137">
        <v>136946191</v>
      </c>
      <c r="H2137">
        <v>327662</v>
      </c>
    </row>
    <row r="2138" spans="1:8">
      <c r="A2138" t="s">
        <v>6953</v>
      </c>
      <c r="B2138" s="10">
        <v>44698</v>
      </c>
      <c r="C2138" t="s">
        <v>4686</v>
      </c>
      <c r="D2138">
        <v>1</v>
      </c>
      <c r="E2138">
        <v>2</v>
      </c>
      <c r="F2138">
        <v>1</v>
      </c>
      <c r="G2138">
        <v>137282414</v>
      </c>
      <c r="H2138">
        <v>327663</v>
      </c>
    </row>
    <row r="2139" spans="1:8">
      <c r="A2139" t="s">
        <v>6954</v>
      </c>
      <c r="B2139" s="10">
        <v>44698</v>
      </c>
      <c r="C2139" t="s">
        <v>4679</v>
      </c>
      <c r="D2139">
        <v>5</v>
      </c>
      <c r="E2139">
        <v>5</v>
      </c>
      <c r="F2139">
        <v>5</v>
      </c>
      <c r="G2139">
        <v>20000410</v>
      </c>
      <c r="H2139">
        <v>327665</v>
      </c>
    </row>
    <row r="2140" spans="1:8">
      <c r="A2140" t="s">
        <v>6955</v>
      </c>
      <c r="B2140" s="10">
        <v>44698</v>
      </c>
      <c r="C2140" t="s">
        <v>4679</v>
      </c>
      <c r="D2140">
        <v>1</v>
      </c>
      <c r="E2140">
        <v>1</v>
      </c>
      <c r="F2140">
        <v>1</v>
      </c>
      <c r="G2140">
        <v>20000539</v>
      </c>
      <c r="H2140">
        <v>327667</v>
      </c>
    </row>
    <row r="2141" spans="1:8">
      <c r="A2141" t="s">
        <v>6956</v>
      </c>
      <c r="B2141" s="10">
        <v>44698</v>
      </c>
      <c r="C2141" t="s">
        <v>4680</v>
      </c>
      <c r="D2141">
        <v>1</v>
      </c>
      <c r="E2141">
        <v>2</v>
      </c>
      <c r="F2141">
        <v>2</v>
      </c>
      <c r="G2141">
        <v>20000704</v>
      </c>
      <c r="H2141">
        <v>327670</v>
      </c>
    </row>
    <row r="2142" spans="1:8">
      <c r="A2142" t="s">
        <v>6957</v>
      </c>
      <c r="B2142" s="10">
        <v>44698</v>
      </c>
      <c r="C2142" t="s">
        <v>4680</v>
      </c>
      <c r="D2142">
        <v>1</v>
      </c>
      <c r="E2142">
        <v>1</v>
      </c>
      <c r="F2142">
        <v>1</v>
      </c>
      <c r="G2142">
        <v>20000707</v>
      </c>
      <c r="H2142">
        <v>327671</v>
      </c>
    </row>
    <row r="2143" spans="1:8">
      <c r="A2143" t="s">
        <v>6958</v>
      </c>
      <c r="B2143" s="10">
        <v>44698</v>
      </c>
      <c r="C2143" t="s">
        <v>4680</v>
      </c>
      <c r="D2143">
        <v>1</v>
      </c>
      <c r="E2143">
        <v>3</v>
      </c>
      <c r="F2143">
        <v>1</v>
      </c>
      <c r="G2143">
        <v>20000710</v>
      </c>
      <c r="H2143">
        <v>327672</v>
      </c>
    </row>
    <row r="2144" spans="1:8">
      <c r="A2144" t="s">
        <v>6959</v>
      </c>
      <c r="B2144" s="10">
        <v>44698</v>
      </c>
      <c r="C2144" t="s">
        <v>4680</v>
      </c>
      <c r="D2144">
        <v>4</v>
      </c>
      <c r="E2144">
        <v>3</v>
      </c>
      <c r="F2144">
        <v>3</v>
      </c>
      <c r="G2144">
        <v>20000711</v>
      </c>
      <c r="H2144">
        <v>327673</v>
      </c>
    </row>
    <row r="2145" spans="1:8">
      <c r="A2145" t="s">
        <v>6960</v>
      </c>
      <c r="B2145" s="10">
        <v>44698</v>
      </c>
      <c r="C2145" t="s">
        <v>4680</v>
      </c>
      <c r="D2145">
        <v>3</v>
      </c>
      <c r="E2145">
        <v>3</v>
      </c>
      <c r="F2145">
        <v>2</v>
      </c>
      <c r="G2145">
        <v>20000711</v>
      </c>
      <c r="H2145">
        <v>327674</v>
      </c>
    </row>
    <row r="2146" spans="1:8">
      <c r="A2146" t="s">
        <v>6961</v>
      </c>
      <c r="B2146" s="10">
        <v>44698</v>
      </c>
      <c r="C2146" t="s">
        <v>4679</v>
      </c>
      <c r="D2146">
        <v>5</v>
      </c>
      <c r="E2146">
        <v>5</v>
      </c>
      <c r="F2146">
        <v>5</v>
      </c>
      <c r="G2146">
        <v>20000785</v>
      </c>
      <c r="H2146">
        <v>327678</v>
      </c>
    </row>
    <row r="2147" spans="1:8">
      <c r="A2147" t="s">
        <v>6962</v>
      </c>
      <c r="B2147" s="10">
        <v>44698</v>
      </c>
      <c r="C2147" t="s">
        <v>4679</v>
      </c>
      <c r="D2147">
        <v>2</v>
      </c>
      <c r="E2147">
        <v>3</v>
      </c>
      <c r="F2147">
        <v>4</v>
      </c>
      <c r="G2147">
        <v>20000787</v>
      </c>
      <c r="H2147">
        <v>327679</v>
      </c>
    </row>
    <row r="2148" spans="1:8">
      <c r="A2148" t="s">
        <v>6963</v>
      </c>
      <c r="B2148" s="10">
        <v>44698</v>
      </c>
      <c r="C2148" t="s">
        <v>4679</v>
      </c>
      <c r="D2148">
        <v>5</v>
      </c>
      <c r="E2148">
        <v>5</v>
      </c>
      <c r="F2148">
        <v>5</v>
      </c>
      <c r="G2148">
        <v>20000789</v>
      </c>
      <c r="H2148">
        <v>327680</v>
      </c>
    </row>
    <row r="2149" spans="1:8">
      <c r="A2149" t="s">
        <v>6964</v>
      </c>
      <c r="B2149" s="10">
        <v>44698</v>
      </c>
      <c r="C2149" t="s">
        <v>4679</v>
      </c>
      <c r="D2149">
        <v>4</v>
      </c>
      <c r="E2149">
        <v>3</v>
      </c>
      <c r="F2149">
        <v>5</v>
      </c>
      <c r="G2149">
        <v>20000789</v>
      </c>
      <c r="H2149">
        <v>327681</v>
      </c>
    </row>
    <row r="2150" spans="1:8">
      <c r="A2150" t="s">
        <v>6965</v>
      </c>
      <c r="B2150" s="10">
        <v>44698</v>
      </c>
      <c r="C2150" t="s">
        <v>4680</v>
      </c>
      <c r="D2150">
        <v>1</v>
      </c>
      <c r="E2150">
        <v>3</v>
      </c>
      <c r="F2150">
        <v>1</v>
      </c>
      <c r="G2150">
        <v>200066872</v>
      </c>
      <c r="H2150">
        <v>327682</v>
      </c>
    </row>
    <row r="2151" spans="1:8">
      <c r="A2151" t="s">
        <v>6966</v>
      </c>
      <c r="B2151" s="10">
        <v>44698</v>
      </c>
      <c r="C2151" t="s">
        <v>4680</v>
      </c>
      <c r="D2151">
        <v>1</v>
      </c>
      <c r="E2151">
        <v>1</v>
      </c>
      <c r="F2151">
        <v>1</v>
      </c>
      <c r="G2151">
        <v>200066872</v>
      </c>
      <c r="H2151">
        <v>327683</v>
      </c>
    </row>
    <row r="2152" spans="1:8">
      <c r="A2152" t="s">
        <v>6967</v>
      </c>
      <c r="B2152" s="10">
        <v>44698</v>
      </c>
      <c r="C2152" t="s">
        <v>4680</v>
      </c>
      <c r="D2152">
        <v>2</v>
      </c>
      <c r="E2152">
        <v>3</v>
      </c>
      <c r="F2152">
        <v>2</v>
      </c>
      <c r="G2152">
        <v>200066872</v>
      </c>
      <c r="H2152">
        <v>327687</v>
      </c>
    </row>
    <row r="2153" spans="1:8">
      <c r="A2153" t="s">
        <v>6968</v>
      </c>
      <c r="B2153" s="10">
        <v>44698</v>
      </c>
      <c r="C2153" t="s">
        <v>4680</v>
      </c>
      <c r="D2153">
        <v>3</v>
      </c>
      <c r="E2153">
        <v>2</v>
      </c>
      <c r="F2153">
        <v>5</v>
      </c>
      <c r="G2153">
        <v>200066872</v>
      </c>
      <c r="H2153">
        <v>327688</v>
      </c>
    </row>
    <row r="2154" spans="1:8">
      <c r="A2154" t="s">
        <v>6969</v>
      </c>
      <c r="B2154" s="10">
        <v>44698</v>
      </c>
      <c r="C2154" t="s">
        <v>4682</v>
      </c>
      <c r="D2154">
        <v>1</v>
      </c>
      <c r="E2154">
        <v>2</v>
      </c>
      <c r="F2154">
        <v>3</v>
      </c>
      <c r="G2154">
        <v>200269159</v>
      </c>
      <c r="H2154">
        <v>327689</v>
      </c>
    </row>
    <row r="2155" spans="1:8">
      <c r="A2155" t="s">
        <v>6970</v>
      </c>
      <c r="B2155" s="10">
        <v>44698</v>
      </c>
      <c r="C2155" t="s">
        <v>4682</v>
      </c>
      <c r="D2155">
        <v>1</v>
      </c>
      <c r="E2155">
        <v>2</v>
      </c>
      <c r="F2155">
        <v>4</v>
      </c>
      <c r="G2155">
        <v>200270258</v>
      </c>
      <c r="H2155">
        <v>327690</v>
      </c>
    </row>
    <row r="2156" spans="1:8" ht="144">
      <c r="A2156" s="177" t="s">
        <v>6971</v>
      </c>
      <c r="B2156" s="10">
        <v>44698</v>
      </c>
      <c r="C2156" t="s">
        <v>4682</v>
      </c>
      <c r="D2156">
        <v>2</v>
      </c>
      <c r="E2156">
        <v>2</v>
      </c>
      <c r="F2156">
        <v>3</v>
      </c>
      <c r="G2156">
        <v>200270258</v>
      </c>
      <c r="H2156">
        <v>327691</v>
      </c>
    </row>
    <row r="2157" spans="1:8">
      <c r="A2157" t="s">
        <v>6972</v>
      </c>
      <c r="B2157" s="10">
        <v>44698</v>
      </c>
      <c r="C2157" t="s">
        <v>4682</v>
      </c>
      <c r="D2157">
        <v>5</v>
      </c>
      <c r="E2157">
        <v>4</v>
      </c>
      <c r="F2157">
        <v>5</v>
      </c>
      <c r="G2157">
        <v>200270258</v>
      </c>
      <c r="H2157">
        <v>327692</v>
      </c>
    </row>
    <row r="2158" spans="1:8">
      <c r="A2158" t="s">
        <v>6973</v>
      </c>
      <c r="B2158" s="10">
        <v>44698</v>
      </c>
      <c r="C2158" t="s">
        <v>4682</v>
      </c>
      <c r="D2158">
        <v>2</v>
      </c>
      <c r="E2158">
        <v>3</v>
      </c>
      <c r="F2158">
        <v>3</v>
      </c>
      <c r="G2158">
        <v>200270258</v>
      </c>
      <c r="H2158">
        <v>327693</v>
      </c>
    </row>
    <row r="2159" spans="1:8">
      <c r="A2159" t="s">
        <v>6974</v>
      </c>
      <c r="B2159" s="10">
        <v>44698</v>
      </c>
      <c r="C2159" t="s">
        <v>4680</v>
      </c>
      <c r="D2159">
        <v>1</v>
      </c>
      <c r="E2159">
        <v>5</v>
      </c>
      <c r="F2159">
        <v>2</v>
      </c>
      <c r="G2159">
        <v>200310232</v>
      </c>
      <c r="H2159">
        <v>327694</v>
      </c>
    </row>
    <row r="2160" spans="1:8">
      <c r="A2160" t="s">
        <v>6975</v>
      </c>
      <c r="B2160" s="10">
        <v>44698</v>
      </c>
      <c r="C2160" t="s">
        <v>4680</v>
      </c>
      <c r="D2160">
        <v>3</v>
      </c>
      <c r="E2160">
        <v>2</v>
      </c>
      <c r="F2160">
        <v>4</v>
      </c>
      <c r="G2160">
        <v>200310232</v>
      </c>
      <c r="H2160">
        <v>327695</v>
      </c>
    </row>
    <row r="2161" spans="1:8">
      <c r="A2161" t="s">
        <v>6976</v>
      </c>
      <c r="B2161" s="10">
        <v>44698</v>
      </c>
      <c r="C2161" t="s">
        <v>4679</v>
      </c>
      <c r="D2161">
        <v>1</v>
      </c>
      <c r="E2161">
        <v>2</v>
      </c>
      <c r="F2161">
        <v>2</v>
      </c>
      <c r="G2161">
        <v>61000018</v>
      </c>
      <c r="H2161">
        <v>327696</v>
      </c>
    </row>
    <row r="2162" spans="1:8" ht="158.4">
      <c r="A2162" s="177" t="s">
        <v>6977</v>
      </c>
      <c r="B2162" s="10">
        <v>44698</v>
      </c>
      <c r="C2162" t="s">
        <v>4680</v>
      </c>
      <c r="D2162">
        <v>1</v>
      </c>
      <c r="E2162">
        <v>3</v>
      </c>
      <c r="F2162">
        <v>1</v>
      </c>
      <c r="G2162">
        <v>61000027</v>
      </c>
      <c r="H2162">
        <v>327698</v>
      </c>
    </row>
    <row r="2163" spans="1:8">
      <c r="A2163" t="s">
        <v>6978</v>
      </c>
      <c r="B2163" s="10">
        <v>44698</v>
      </c>
      <c r="C2163" t="s">
        <v>4680</v>
      </c>
      <c r="D2163">
        <v>1</v>
      </c>
      <c r="E2163">
        <v>1</v>
      </c>
      <c r="F2163">
        <v>1</v>
      </c>
      <c r="G2163">
        <v>61000027</v>
      </c>
      <c r="H2163">
        <v>327699</v>
      </c>
    </row>
    <row r="2164" spans="1:8">
      <c r="A2164" t="s">
        <v>6979</v>
      </c>
      <c r="B2164" s="10">
        <v>44698</v>
      </c>
      <c r="C2164" t="s">
        <v>4680</v>
      </c>
      <c r="D2164">
        <v>5</v>
      </c>
      <c r="E2164">
        <v>5</v>
      </c>
      <c r="F2164">
        <v>5</v>
      </c>
      <c r="G2164">
        <v>61000027</v>
      </c>
      <c r="H2164">
        <v>327700</v>
      </c>
    </row>
    <row r="2165" spans="1:8">
      <c r="A2165" t="s">
        <v>6687</v>
      </c>
      <c r="B2165" s="10">
        <v>44698</v>
      </c>
      <c r="C2165" t="s">
        <v>4683</v>
      </c>
      <c r="D2165">
        <v>5</v>
      </c>
      <c r="E2165">
        <v>5</v>
      </c>
      <c r="F2165">
        <v>5</v>
      </c>
      <c r="G2165">
        <v>61000053</v>
      </c>
      <c r="H2165">
        <v>327702</v>
      </c>
    </row>
    <row r="2166" spans="1:8">
      <c r="A2166" t="s">
        <v>6980</v>
      </c>
      <c r="B2166" s="10">
        <v>44698</v>
      </c>
      <c r="C2166" t="s">
        <v>4683</v>
      </c>
      <c r="D2166">
        <v>5</v>
      </c>
      <c r="E2166">
        <v>5</v>
      </c>
      <c r="F2166">
        <v>5</v>
      </c>
      <c r="G2166">
        <v>61000053</v>
      </c>
      <c r="H2166">
        <v>327703</v>
      </c>
    </row>
    <row r="2167" spans="1:8" ht="259.2">
      <c r="A2167" s="177" t="s">
        <v>6981</v>
      </c>
      <c r="B2167" s="10">
        <v>44698</v>
      </c>
      <c r="C2167" t="s">
        <v>4680</v>
      </c>
      <c r="D2167">
        <v>1</v>
      </c>
      <c r="E2167">
        <v>4</v>
      </c>
      <c r="F2167">
        <v>5</v>
      </c>
      <c r="G2167">
        <v>61000059</v>
      </c>
      <c r="H2167">
        <v>327706</v>
      </c>
    </row>
    <row r="2168" spans="1:8">
      <c r="A2168" t="s">
        <v>6982</v>
      </c>
      <c r="B2168" s="10">
        <v>44698</v>
      </c>
      <c r="C2168" t="s">
        <v>4679</v>
      </c>
      <c r="D2168">
        <v>5</v>
      </c>
      <c r="E2168">
        <v>4</v>
      </c>
      <c r="F2168">
        <v>5</v>
      </c>
      <c r="G2168">
        <v>61000074</v>
      </c>
      <c r="H2168">
        <v>327707</v>
      </c>
    </row>
    <row r="2169" spans="1:8">
      <c r="A2169" t="s">
        <v>6983</v>
      </c>
      <c r="B2169" s="10">
        <v>44698</v>
      </c>
      <c r="C2169" t="s">
        <v>4679</v>
      </c>
      <c r="D2169">
        <v>2</v>
      </c>
      <c r="E2169">
        <v>4</v>
      </c>
      <c r="F2169">
        <v>2</v>
      </c>
      <c r="G2169">
        <v>61000086</v>
      </c>
      <c r="H2169">
        <v>327708</v>
      </c>
    </row>
    <row r="2170" spans="1:8">
      <c r="A2170" t="s">
        <v>6984</v>
      </c>
      <c r="B2170" s="10">
        <v>44698</v>
      </c>
      <c r="C2170" t="s">
        <v>4680</v>
      </c>
      <c r="D2170">
        <v>5</v>
      </c>
      <c r="E2170">
        <v>1</v>
      </c>
      <c r="F2170">
        <v>4</v>
      </c>
      <c r="G2170">
        <v>200633758</v>
      </c>
      <c r="H2170">
        <v>327709</v>
      </c>
    </row>
    <row r="2171" spans="1:8">
      <c r="A2171" t="s">
        <v>6985</v>
      </c>
      <c r="B2171" s="10">
        <v>44698</v>
      </c>
      <c r="C2171" t="s">
        <v>4679</v>
      </c>
      <c r="D2171">
        <v>5</v>
      </c>
      <c r="E2171">
        <v>5</v>
      </c>
      <c r="F2171">
        <v>5</v>
      </c>
      <c r="G2171">
        <v>200675725</v>
      </c>
      <c r="H2171">
        <v>327711</v>
      </c>
    </row>
    <row r="2172" spans="1:8">
      <c r="A2172" t="s">
        <v>6986</v>
      </c>
      <c r="B2172" s="10">
        <v>44698</v>
      </c>
      <c r="C2172" t="s">
        <v>4679</v>
      </c>
      <c r="D2172">
        <v>3</v>
      </c>
      <c r="E2172">
        <v>4</v>
      </c>
      <c r="F2172">
        <v>5</v>
      </c>
      <c r="G2172">
        <v>200675725</v>
      </c>
      <c r="H2172">
        <v>327712</v>
      </c>
    </row>
    <row r="2173" spans="1:8">
      <c r="A2173" t="s">
        <v>6987</v>
      </c>
      <c r="B2173" s="10">
        <v>44698</v>
      </c>
      <c r="C2173" t="s">
        <v>4681</v>
      </c>
      <c r="D2173">
        <v>3</v>
      </c>
      <c r="E2173">
        <v>4</v>
      </c>
      <c r="F2173">
        <v>5</v>
      </c>
      <c r="G2173">
        <v>200697534</v>
      </c>
      <c r="H2173">
        <v>327713</v>
      </c>
    </row>
    <row r="2174" spans="1:8">
      <c r="A2174" t="s">
        <v>6988</v>
      </c>
      <c r="B2174" s="10">
        <v>44698</v>
      </c>
      <c r="C2174" t="s">
        <v>4679</v>
      </c>
      <c r="D2174">
        <v>4</v>
      </c>
      <c r="E2174">
        <v>5</v>
      </c>
      <c r="F2174">
        <v>5</v>
      </c>
      <c r="G2174">
        <v>33000111</v>
      </c>
      <c r="H2174">
        <v>327715</v>
      </c>
    </row>
    <row r="2175" spans="1:8">
      <c r="A2175" t="s">
        <v>6989</v>
      </c>
      <c r="B2175" s="10">
        <v>44698</v>
      </c>
      <c r="C2175" t="s">
        <v>4680</v>
      </c>
      <c r="D2175">
        <v>2</v>
      </c>
      <c r="E2175">
        <v>2</v>
      </c>
      <c r="F2175">
        <v>3</v>
      </c>
      <c r="G2175">
        <v>40000081</v>
      </c>
      <c r="H2175">
        <v>327716</v>
      </c>
    </row>
    <row r="2176" spans="1:8">
      <c r="A2176" t="s">
        <v>6990</v>
      </c>
      <c r="B2176" s="10">
        <v>44698</v>
      </c>
      <c r="C2176" t="s">
        <v>4679</v>
      </c>
      <c r="D2176">
        <v>2</v>
      </c>
      <c r="E2176">
        <v>4</v>
      </c>
      <c r="F2176">
        <v>3</v>
      </c>
      <c r="G2176">
        <v>40000148</v>
      </c>
      <c r="H2176">
        <v>327717</v>
      </c>
    </row>
    <row r="2177" spans="1:8">
      <c r="A2177" t="s">
        <v>6991</v>
      </c>
      <c r="B2177" s="10">
        <v>44698</v>
      </c>
      <c r="C2177" t="s">
        <v>4680</v>
      </c>
      <c r="D2177">
        <v>5</v>
      </c>
      <c r="E2177">
        <v>1</v>
      </c>
      <c r="F2177">
        <v>1</v>
      </c>
      <c r="G2177">
        <v>50000108</v>
      </c>
      <c r="H2177">
        <v>327718</v>
      </c>
    </row>
    <row r="2178" spans="1:8">
      <c r="A2178" t="s">
        <v>6992</v>
      </c>
      <c r="B2178" s="10">
        <v>44698</v>
      </c>
      <c r="C2178" t="s">
        <v>4680</v>
      </c>
      <c r="D2178">
        <v>1</v>
      </c>
      <c r="E2178">
        <v>1</v>
      </c>
      <c r="F2178">
        <v>1</v>
      </c>
      <c r="G2178">
        <v>50000108</v>
      </c>
      <c r="H2178">
        <v>327719</v>
      </c>
    </row>
    <row r="2179" spans="1:8">
      <c r="A2179" t="s">
        <v>6993</v>
      </c>
      <c r="B2179" s="10">
        <v>44698</v>
      </c>
      <c r="C2179" t="s">
        <v>4683</v>
      </c>
      <c r="D2179">
        <v>1</v>
      </c>
      <c r="E2179">
        <v>1</v>
      </c>
      <c r="F2179">
        <v>3</v>
      </c>
      <c r="G2179">
        <v>50000114</v>
      </c>
      <c r="H2179">
        <v>327721</v>
      </c>
    </row>
    <row r="2180" spans="1:8">
      <c r="A2180" t="s">
        <v>6994</v>
      </c>
      <c r="B2180" s="10">
        <v>44698</v>
      </c>
      <c r="C2180" t="s">
        <v>4679</v>
      </c>
      <c r="D2180">
        <v>5</v>
      </c>
      <c r="E2180">
        <v>5</v>
      </c>
      <c r="F2180">
        <v>5</v>
      </c>
      <c r="G2180">
        <v>50000122</v>
      </c>
      <c r="H2180">
        <v>327722</v>
      </c>
    </row>
    <row r="2181" spans="1:8">
      <c r="A2181" t="s">
        <v>6776</v>
      </c>
      <c r="B2181" s="10">
        <v>44698</v>
      </c>
      <c r="C2181" t="s">
        <v>4683</v>
      </c>
      <c r="D2181">
        <v>5</v>
      </c>
      <c r="E2181">
        <v>5</v>
      </c>
      <c r="F2181">
        <v>4</v>
      </c>
      <c r="G2181">
        <v>50000120</v>
      </c>
      <c r="H2181">
        <v>327723</v>
      </c>
    </row>
    <row r="2182" spans="1:8">
      <c r="A2182" t="s">
        <v>6995</v>
      </c>
      <c r="B2182" s="10">
        <v>44698</v>
      </c>
      <c r="C2182" t="s">
        <v>4679</v>
      </c>
      <c r="D2182">
        <v>5</v>
      </c>
      <c r="E2182">
        <v>4</v>
      </c>
      <c r="F2182">
        <v>5</v>
      </c>
      <c r="G2182">
        <v>61000094</v>
      </c>
      <c r="H2182">
        <v>327724</v>
      </c>
    </row>
    <row r="2183" spans="1:8">
      <c r="A2183" t="s">
        <v>6996</v>
      </c>
      <c r="B2183" s="10">
        <v>44698</v>
      </c>
      <c r="C2183" t="s">
        <v>4679</v>
      </c>
      <c r="D2183">
        <v>1</v>
      </c>
      <c r="E2183">
        <v>1</v>
      </c>
      <c r="F2183">
        <v>5</v>
      </c>
      <c r="G2183">
        <v>61000095</v>
      </c>
      <c r="H2183">
        <v>327726</v>
      </c>
    </row>
    <row r="2184" spans="1:8">
      <c r="A2184" t="s">
        <v>6069</v>
      </c>
      <c r="B2184" s="10">
        <v>44698</v>
      </c>
      <c r="C2184" t="s">
        <v>4679</v>
      </c>
      <c r="D2184">
        <v>5</v>
      </c>
      <c r="E2184">
        <v>5</v>
      </c>
      <c r="F2184">
        <v>4</v>
      </c>
      <c r="G2184">
        <v>61000098</v>
      </c>
      <c r="H2184">
        <v>327727</v>
      </c>
    </row>
    <row r="2185" spans="1:8">
      <c r="A2185" t="s">
        <v>6997</v>
      </c>
      <c r="B2185" s="10">
        <v>44698</v>
      </c>
      <c r="C2185" t="s">
        <v>4679</v>
      </c>
      <c r="D2185">
        <v>4</v>
      </c>
      <c r="E2185">
        <v>4</v>
      </c>
      <c r="F2185">
        <v>5</v>
      </c>
      <c r="G2185">
        <v>61000104</v>
      </c>
      <c r="H2185">
        <v>327728</v>
      </c>
    </row>
    <row r="2186" spans="1:8" ht="216">
      <c r="A2186" s="177" t="s">
        <v>6998</v>
      </c>
      <c r="B2186" s="10">
        <v>44698</v>
      </c>
      <c r="C2186" t="s">
        <v>4679</v>
      </c>
      <c r="D2186">
        <v>5</v>
      </c>
      <c r="E2186">
        <v>5</v>
      </c>
      <c r="F2186">
        <v>5</v>
      </c>
      <c r="G2186">
        <v>61000116</v>
      </c>
      <c r="H2186">
        <v>327730</v>
      </c>
    </row>
    <row r="2187" spans="1:8">
      <c r="A2187" t="s">
        <v>6999</v>
      </c>
      <c r="B2187" s="10">
        <v>44698</v>
      </c>
      <c r="C2187" t="s">
        <v>4679</v>
      </c>
      <c r="D2187">
        <v>5</v>
      </c>
      <c r="E2187">
        <v>5</v>
      </c>
      <c r="F2187">
        <v>5</v>
      </c>
      <c r="G2187">
        <v>61000117</v>
      </c>
      <c r="H2187">
        <v>327731</v>
      </c>
    </row>
    <row r="2188" spans="1:8">
      <c r="A2188" t="s">
        <v>7000</v>
      </c>
      <c r="B2188" s="10">
        <v>44698</v>
      </c>
      <c r="C2188" t="s">
        <v>4679</v>
      </c>
      <c r="D2188">
        <v>5</v>
      </c>
      <c r="E2188">
        <v>5</v>
      </c>
      <c r="F2188">
        <v>5</v>
      </c>
      <c r="G2188">
        <v>61000117</v>
      </c>
      <c r="H2188">
        <v>327733</v>
      </c>
    </row>
    <row r="2189" spans="1:8">
      <c r="A2189" t="s">
        <v>7001</v>
      </c>
      <c r="B2189" s="10">
        <v>44698</v>
      </c>
      <c r="C2189" t="s">
        <v>4679</v>
      </c>
      <c r="D2189">
        <v>4</v>
      </c>
      <c r="E2189">
        <v>4</v>
      </c>
      <c r="F2189">
        <v>4</v>
      </c>
      <c r="G2189">
        <v>61000118</v>
      </c>
      <c r="H2189">
        <v>327734</v>
      </c>
    </row>
    <row r="2190" spans="1:8">
      <c r="A2190" t="s">
        <v>7002</v>
      </c>
      <c r="B2190" s="10">
        <v>44698</v>
      </c>
      <c r="C2190" t="s">
        <v>4679</v>
      </c>
      <c r="D2190">
        <v>1</v>
      </c>
      <c r="E2190">
        <v>5</v>
      </c>
      <c r="F2190">
        <v>5</v>
      </c>
      <c r="G2190">
        <v>61000118</v>
      </c>
      <c r="H2190">
        <v>327735</v>
      </c>
    </row>
    <row r="2191" spans="1:8">
      <c r="A2191" t="s">
        <v>7003</v>
      </c>
      <c r="B2191" s="10">
        <v>44698</v>
      </c>
      <c r="C2191" t="s">
        <v>4679</v>
      </c>
      <c r="D2191">
        <v>5</v>
      </c>
      <c r="E2191">
        <v>5</v>
      </c>
      <c r="F2191">
        <v>5</v>
      </c>
      <c r="G2191">
        <v>61000118</v>
      </c>
      <c r="H2191">
        <v>327736</v>
      </c>
    </row>
    <row r="2192" spans="1:8">
      <c r="A2192" t="s">
        <v>7004</v>
      </c>
      <c r="B2192" s="10">
        <v>44698</v>
      </c>
      <c r="C2192" t="s">
        <v>4679</v>
      </c>
      <c r="D2192">
        <v>1</v>
      </c>
      <c r="E2192">
        <v>2</v>
      </c>
      <c r="F2192">
        <v>1</v>
      </c>
      <c r="G2192">
        <v>61000120</v>
      </c>
      <c r="H2192">
        <v>327737</v>
      </c>
    </row>
    <row r="2193" spans="1:8">
      <c r="A2193" t="s">
        <v>7005</v>
      </c>
      <c r="B2193" s="10">
        <v>44698</v>
      </c>
      <c r="C2193" t="s">
        <v>4679</v>
      </c>
      <c r="D2193">
        <v>5</v>
      </c>
      <c r="E2193">
        <v>5</v>
      </c>
      <c r="F2193">
        <v>5</v>
      </c>
      <c r="G2193">
        <v>61000122</v>
      </c>
      <c r="H2193">
        <v>327738</v>
      </c>
    </row>
    <row r="2194" spans="1:8">
      <c r="A2194" t="s">
        <v>7006</v>
      </c>
      <c r="B2194" s="10">
        <v>44698</v>
      </c>
      <c r="C2194" t="s">
        <v>4679</v>
      </c>
      <c r="D2194">
        <v>5</v>
      </c>
      <c r="E2194">
        <v>5</v>
      </c>
      <c r="F2194">
        <v>5</v>
      </c>
      <c r="G2194">
        <v>71000195</v>
      </c>
      <c r="H2194">
        <v>327739</v>
      </c>
    </row>
    <row r="2195" spans="1:8">
      <c r="A2195" t="s">
        <v>7007</v>
      </c>
      <c r="B2195" s="10">
        <v>44698</v>
      </c>
      <c r="C2195" t="s">
        <v>4685</v>
      </c>
      <c r="D2195">
        <v>5</v>
      </c>
      <c r="E2195">
        <v>5</v>
      </c>
      <c r="F2195">
        <v>5</v>
      </c>
      <c r="G2195">
        <v>71000218</v>
      </c>
      <c r="H2195">
        <v>327740</v>
      </c>
    </row>
    <row r="2196" spans="1:8">
      <c r="A2196" t="s">
        <v>7008</v>
      </c>
      <c r="B2196" s="10">
        <v>44698</v>
      </c>
      <c r="C2196" t="s">
        <v>4679</v>
      </c>
      <c r="D2196">
        <v>5</v>
      </c>
      <c r="E2196" t="s">
        <v>5977</v>
      </c>
      <c r="F2196">
        <v>5</v>
      </c>
      <c r="G2196">
        <v>71000224</v>
      </c>
      <c r="H2196">
        <v>327741</v>
      </c>
    </row>
    <row r="2197" spans="1:8">
      <c r="A2197" t="s">
        <v>7009</v>
      </c>
      <c r="B2197" s="10">
        <v>44698</v>
      </c>
      <c r="C2197" t="s">
        <v>4679</v>
      </c>
      <c r="D2197">
        <v>1</v>
      </c>
      <c r="E2197">
        <v>2</v>
      </c>
      <c r="F2197">
        <v>2</v>
      </c>
      <c r="G2197">
        <v>71000273</v>
      </c>
      <c r="H2197">
        <v>327742</v>
      </c>
    </row>
    <row r="2198" spans="1:8">
      <c r="A2198" t="s">
        <v>7010</v>
      </c>
      <c r="B2198" s="10">
        <v>44698</v>
      </c>
      <c r="C2198" t="s">
        <v>4679</v>
      </c>
      <c r="D2198">
        <v>3</v>
      </c>
      <c r="E2198">
        <v>2</v>
      </c>
      <c r="F2198">
        <v>3</v>
      </c>
      <c r="G2198">
        <v>71000282</v>
      </c>
      <c r="H2198">
        <v>327743</v>
      </c>
    </row>
    <row r="2199" spans="1:8">
      <c r="A2199" t="s">
        <v>7011</v>
      </c>
      <c r="B2199" s="10">
        <v>44698</v>
      </c>
      <c r="C2199" t="s">
        <v>4679</v>
      </c>
      <c r="D2199">
        <v>1</v>
      </c>
      <c r="E2199">
        <v>1</v>
      </c>
      <c r="F2199">
        <v>1</v>
      </c>
      <c r="G2199">
        <v>71000362</v>
      </c>
      <c r="H2199">
        <v>327747</v>
      </c>
    </row>
    <row r="2200" spans="1:8">
      <c r="A2200" t="s">
        <v>7012</v>
      </c>
      <c r="B2200" s="10">
        <v>44698</v>
      </c>
      <c r="C2200" t="s">
        <v>4679</v>
      </c>
      <c r="D2200">
        <v>5</v>
      </c>
      <c r="E2200">
        <v>5</v>
      </c>
      <c r="F2200">
        <v>5</v>
      </c>
      <c r="G2200">
        <v>71000362</v>
      </c>
      <c r="H2200">
        <v>327748</v>
      </c>
    </row>
    <row r="2201" spans="1:8">
      <c r="A2201" t="s">
        <v>7013</v>
      </c>
      <c r="B2201" s="10">
        <v>44698</v>
      </c>
      <c r="C2201" t="s">
        <v>4679</v>
      </c>
      <c r="D2201">
        <v>1</v>
      </c>
      <c r="E2201">
        <v>3</v>
      </c>
      <c r="F2201">
        <v>2</v>
      </c>
      <c r="G2201">
        <v>71000367</v>
      </c>
      <c r="H2201">
        <v>327749</v>
      </c>
    </row>
    <row r="2202" spans="1:8">
      <c r="A2202" t="s">
        <v>7014</v>
      </c>
      <c r="B2202" s="10">
        <v>44698</v>
      </c>
      <c r="C2202" t="s">
        <v>4679</v>
      </c>
      <c r="D2202">
        <v>4</v>
      </c>
      <c r="E2202">
        <v>5</v>
      </c>
      <c r="F2202">
        <v>4</v>
      </c>
      <c r="G2202">
        <v>71000367</v>
      </c>
      <c r="H2202">
        <v>327750</v>
      </c>
    </row>
    <row r="2203" spans="1:8" ht="144">
      <c r="A2203" s="177" t="s">
        <v>7015</v>
      </c>
      <c r="B2203" s="10">
        <v>44698</v>
      </c>
      <c r="C2203" t="s">
        <v>4680</v>
      </c>
      <c r="D2203">
        <v>1</v>
      </c>
      <c r="E2203">
        <v>1</v>
      </c>
      <c r="F2203">
        <v>2</v>
      </c>
      <c r="G2203">
        <v>71000382</v>
      </c>
      <c r="H2203">
        <v>327751</v>
      </c>
    </row>
    <row r="2204" spans="1:8">
      <c r="A2204" t="s">
        <v>7016</v>
      </c>
      <c r="B2204" s="10">
        <v>44698</v>
      </c>
      <c r="C2204" t="s">
        <v>4680</v>
      </c>
      <c r="D2204">
        <v>1</v>
      </c>
      <c r="E2204">
        <v>3</v>
      </c>
      <c r="F2204">
        <v>2</v>
      </c>
      <c r="G2204">
        <v>71000382</v>
      </c>
      <c r="H2204">
        <v>327752</v>
      </c>
    </row>
    <row r="2205" spans="1:8">
      <c r="A2205" t="s">
        <v>7017</v>
      </c>
      <c r="B2205" s="10">
        <v>44698</v>
      </c>
      <c r="C2205" t="s">
        <v>4679</v>
      </c>
      <c r="D2205">
        <v>1</v>
      </c>
      <c r="E2205">
        <v>4</v>
      </c>
      <c r="F2205">
        <v>1</v>
      </c>
      <c r="G2205">
        <v>72000007</v>
      </c>
      <c r="H2205">
        <v>327753</v>
      </c>
    </row>
    <row r="2206" spans="1:8">
      <c r="A2206" t="s">
        <v>7018</v>
      </c>
      <c r="B2206" s="10">
        <v>44698</v>
      </c>
      <c r="C2206" t="s">
        <v>4679</v>
      </c>
      <c r="D2206">
        <v>1</v>
      </c>
      <c r="E2206">
        <v>3</v>
      </c>
      <c r="F2206">
        <v>1</v>
      </c>
      <c r="G2206">
        <v>72000007</v>
      </c>
      <c r="H2206">
        <v>327754</v>
      </c>
    </row>
    <row r="2207" spans="1:8">
      <c r="A2207" t="s">
        <v>7019</v>
      </c>
      <c r="B2207" s="10">
        <v>44698</v>
      </c>
      <c r="C2207" t="s">
        <v>4679</v>
      </c>
      <c r="D2207">
        <v>1</v>
      </c>
      <c r="E2207">
        <v>5</v>
      </c>
      <c r="F2207">
        <v>1</v>
      </c>
      <c r="G2207">
        <v>72000014</v>
      </c>
      <c r="H2207">
        <v>327755</v>
      </c>
    </row>
    <row r="2208" spans="1:8">
      <c r="A2208" t="s">
        <v>7020</v>
      </c>
      <c r="B2208" s="10">
        <v>44698</v>
      </c>
      <c r="C2208" t="s">
        <v>4679</v>
      </c>
      <c r="D2208">
        <v>5</v>
      </c>
      <c r="E2208">
        <v>5</v>
      </c>
      <c r="F2208">
        <v>5</v>
      </c>
      <c r="G2208">
        <v>72000014</v>
      </c>
      <c r="H2208">
        <v>327756</v>
      </c>
    </row>
    <row r="2209" spans="1:8">
      <c r="A2209" t="s">
        <v>7021</v>
      </c>
      <c r="B2209" s="10">
        <v>44698</v>
      </c>
      <c r="C2209" t="s">
        <v>4679</v>
      </c>
      <c r="D2209">
        <v>1</v>
      </c>
      <c r="E2209">
        <v>5</v>
      </c>
      <c r="F2209">
        <v>3</v>
      </c>
      <c r="G2209">
        <v>72000020</v>
      </c>
      <c r="H2209">
        <v>327757</v>
      </c>
    </row>
    <row r="2210" spans="1:8">
      <c r="A2210" t="s">
        <v>56</v>
      </c>
      <c r="B2210" s="10">
        <v>44698</v>
      </c>
      <c r="C2210" t="s">
        <v>4679</v>
      </c>
      <c r="D2210">
        <v>5</v>
      </c>
      <c r="E2210">
        <v>5</v>
      </c>
      <c r="F2210">
        <v>5</v>
      </c>
      <c r="G2210">
        <v>72000024</v>
      </c>
      <c r="H2210">
        <v>327758</v>
      </c>
    </row>
    <row r="2211" spans="1:8" ht="86.4">
      <c r="A2211" s="177" t="s">
        <v>7022</v>
      </c>
      <c r="B2211" s="10">
        <v>44698</v>
      </c>
      <c r="C2211" t="s">
        <v>4679</v>
      </c>
      <c r="D2211">
        <v>5</v>
      </c>
      <c r="E2211">
        <v>4</v>
      </c>
      <c r="F2211">
        <v>5</v>
      </c>
      <c r="G2211">
        <v>72000024</v>
      </c>
      <c r="H2211">
        <v>327759</v>
      </c>
    </row>
    <row r="2212" spans="1:8" ht="57.6">
      <c r="A2212" s="177" t="s">
        <v>7023</v>
      </c>
      <c r="B2212" s="10">
        <v>44698</v>
      </c>
      <c r="C2212" t="s">
        <v>4683</v>
      </c>
      <c r="D2212">
        <v>5</v>
      </c>
      <c r="E2212">
        <v>5</v>
      </c>
      <c r="F2212">
        <v>5</v>
      </c>
      <c r="G2212">
        <v>11191758</v>
      </c>
      <c r="H2212">
        <v>327777</v>
      </c>
    </row>
    <row r="2213" spans="1:8">
      <c r="A2213" t="s">
        <v>6299</v>
      </c>
      <c r="B2213" s="10">
        <v>44698</v>
      </c>
      <c r="C2213" t="s">
        <v>4683</v>
      </c>
      <c r="D2213">
        <v>5</v>
      </c>
      <c r="E2213">
        <v>4</v>
      </c>
      <c r="F2213">
        <v>4</v>
      </c>
      <c r="G2213">
        <v>11191758</v>
      </c>
      <c r="H2213">
        <v>327778</v>
      </c>
    </row>
    <row r="2214" spans="1:8">
      <c r="A2214" t="s">
        <v>7024</v>
      </c>
      <c r="B2214" s="10">
        <v>44698</v>
      </c>
      <c r="C2214" t="s">
        <v>4679</v>
      </c>
      <c r="D2214">
        <v>1</v>
      </c>
      <c r="E2214" t="s">
        <v>5977</v>
      </c>
      <c r="F2214">
        <v>2</v>
      </c>
      <c r="G2214">
        <v>111969853</v>
      </c>
      <c r="H2214">
        <v>327779</v>
      </c>
    </row>
    <row r="2215" spans="1:8">
      <c r="A2215" t="s">
        <v>7025</v>
      </c>
      <c r="B2215" s="10">
        <v>44698</v>
      </c>
      <c r="C2215" t="s">
        <v>4682</v>
      </c>
      <c r="D2215">
        <v>5</v>
      </c>
      <c r="E2215">
        <v>4</v>
      </c>
      <c r="F2215">
        <v>4</v>
      </c>
      <c r="G2215">
        <v>114377880</v>
      </c>
      <c r="H2215">
        <v>327784</v>
      </c>
    </row>
    <row r="2216" spans="1:8" ht="409.6">
      <c r="A2216" s="177" t="s">
        <v>7026</v>
      </c>
      <c r="B2216" s="10">
        <v>44698</v>
      </c>
      <c r="C2216" t="s">
        <v>4682</v>
      </c>
      <c r="D2216">
        <v>1</v>
      </c>
      <c r="E2216">
        <v>1</v>
      </c>
      <c r="F2216">
        <v>1</v>
      </c>
      <c r="G2216">
        <v>114377880</v>
      </c>
      <c r="H2216">
        <v>327785</v>
      </c>
    </row>
    <row r="2217" spans="1:8">
      <c r="A2217" t="s">
        <v>7027</v>
      </c>
      <c r="B2217" s="10">
        <v>44698</v>
      </c>
      <c r="C2217" t="s">
        <v>4679</v>
      </c>
      <c r="D2217">
        <v>5</v>
      </c>
      <c r="E2217">
        <v>5</v>
      </c>
      <c r="F2217">
        <v>5</v>
      </c>
      <c r="G2217">
        <v>114481872</v>
      </c>
      <c r="H2217">
        <v>327786</v>
      </c>
    </row>
    <row r="2218" spans="1:8">
      <c r="A2218" t="s">
        <v>7028</v>
      </c>
      <c r="B2218" s="10">
        <v>44698</v>
      </c>
      <c r="C2218" t="s">
        <v>4681</v>
      </c>
      <c r="D2218">
        <v>4</v>
      </c>
      <c r="E2218">
        <v>5</v>
      </c>
      <c r="F2218">
        <v>5</v>
      </c>
      <c r="G2218">
        <v>114935562</v>
      </c>
      <c r="H2218">
        <v>327787</v>
      </c>
    </row>
    <row r="2219" spans="1:8">
      <c r="A2219" t="s">
        <v>7029</v>
      </c>
      <c r="B2219" s="10">
        <v>44698</v>
      </c>
      <c r="C2219" t="s">
        <v>4686</v>
      </c>
      <c r="D2219">
        <v>1</v>
      </c>
      <c r="E2219">
        <v>1</v>
      </c>
      <c r="F2219">
        <v>3</v>
      </c>
      <c r="G2219">
        <v>115837510</v>
      </c>
      <c r="H2219">
        <v>327788</v>
      </c>
    </row>
    <row r="2220" spans="1:8">
      <c r="A2220" t="s">
        <v>7030</v>
      </c>
      <c r="B2220" s="10">
        <v>44698</v>
      </c>
      <c r="C2220" t="s">
        <v>4680</v>
      </c>
      <c r="D2220">
        <v>1</v>
      </c>
      <c r="E2220">
        <v>3</v>
      </c>
      <c r="F2220">
        <v>1</v>
      </c>
      <c r="G2220">
        <v>117808816</v>
      </c>
      <c r="H2220">
        <v>327789</v>
      </c>
    </row>
    <row r="2221" spans="1:8">
      <c r="A2221" t="s">
        <v>7031</v>
      </c>
      <c r="B2221" s="10">
        <v>44698</v>
      </c>
      <c r="C2221" t="s">
        <v>4682</v>
      </c>
      <c r="D2221">
        <v>1</v>
      </c>
      <c r="E2221">
        <v>1</v>
      </c>
      <c r="F2221">
        <v>1</v>
      </c>
      <c r="G2221">
        <v>118143809</v>
      </c>
      <c r="H2221">
        <v>327792</v>
      </c>
    </row>
    <row r="2222" spans="1:8">
      <c r="A2222" t="s">
        <v>7032</v>
      </c>
      <c r="B2222" s="10">
        <v>44698</v>
      </c>
      <c r="C2222" t="s">
        <v>4679</v>
      </c>
      <c r="D2222">
        <v>5</v>
      </c>
      <c r="E2222">
        <v>5</v>
      </c>
      <c r="F2222">
        <v>4</v>
      </c>
      <c r="G2222">
        <v>118143825</v>
      </c>
      <c r="H2222">
        <v>327793</v>
      </c>
    </row>
    <row r="2223" spans="1:8">
      <c r="A2223" t="s">
        <v>7033</v>
      </c>
      <c r="B2223" s="10">
        <v>44698</v>
      </c>
      <c r="C2223" t="s">
        <v>4682</v>
      </c>
      <c r="D2223">
        <v>1</v>
      </c>
      <c r="E2223">
        <v>3</v>
      </c>
      <c r="F2223">
        <v>2</v>
      </c>
      <c r="G2223">
        <v>118513878</v>
      </c>
      <c r="H2223">
        <v>327794</v>
      </c>
    </row>
    <row r="2224" spans="1:8">
      <c r="A2224" t="s">
        <v>7034</v>
      </c>
      <c r="B2224" s="10">
        <v>44698</v>
      </c>
      <c r="C2224" t="s">
        <v>4679</v>
      </c>
      <c r="D2224">
        <v>5</v>
      </c>
      <c r="E2224">
        <v>5</v>
      </c>
      <c r="F2224">
        <v>5</v>
      </c>
      <c r="G2224">
        <v>127088466</v>
      </c>
      <c r="H2224">
        <v>327795</v>
      </c>
    </row>
    <row r="2225" spans="1:8">
      <c r="A2225" t="s">
        <v>7035</v>
      </c>
      <c r="B2225" s="10">
        <v>44698</v>
      </c>
      <c r="C2225" t="s">
        <v>4680</v>
      </c>
      <c r="D2225">
        <v>4</v>
      </c>
      <c r="E2225">
        <v>3</v>
      </c>
      <c r="F2225">
        <v>4</v>
      </c>
      <c r="G2225">
        <v>127173904</v>
      </c>
      <c r="H2225">
        <v>327797</v>
      </c>
    </row>
    <row r="2226" spans="1:8">
      <c r="A2226" t="s">
        <v>7036</v>
      </c>
      <c r="B2226" s="10">
        <v>44698</v>
      </c>
      <c r="C2226" t="s">
        <v>4679</v>
      </c>
      <c r="D2226">
        <v>1</v>
      </c>
      <c r="E2226">
        <v>4</v>
      </c>
      <c r="F2226">
        <v>5</v>
      </c>
      <c r="G2226">
        <v>127259299</v>
      </c>
      <c r="H2226">
        <v>327798</v>
      </c>
    </row>
    <row r="2227" spans="1:8">
      <c r="A2227" t="s">
        <v>7037</v>
      </c>
      <c r="B2227" s="10">
        <v>44698</v>
      </c>
      <c r="C2227" t="s">
        <v>4679</v>
      </c>
      <c r="D2227">
        <v>5</v>
      </c>
      <c r="E2227">
        <v>5</v>
      </c>
      <c r="F2227">
        <v>5</v>
      </c>
      <c r="G2227">
        <v>129113692</v>
      </c>
      <c r="H2227">
        <v>327800</v>
      </c>
    </row>
    <row r="2228" spans="1:8">
      <c r="A2228" t="s">
        <v>7038</v>
      </c>
      <c r="B2228" s="10">
        <v>44698</v>
      </c>
      <c r="C2228" t="s">
        <v>4680</v>
      </c>
      <c r="D2228" t="s">
        <v>5977</v>
      </c>
      <c r="E2228">
        <v>1</v>
      </c>
      <c r="F2228">
        <v>1</v>
      </c>
      <c r="G2228">
        <v>129293916</v>
      </c>
      <c r="H2228">
        <v>327801</v>
      </c>
    </row>
    <row r="2229" spans="1:8">
      <c r="A2229" t="s">
        <v>7039</v>
      </c>
      <c r="B2229" s="10">
        <v>44698</v>
      </c>
      <c r="C2229" t="s">
        <v>4680</v>
      </c>
      <c r="D2229">
        <v>2</v>
      </c>
      <c r="E2229">
        <v>3</v>
      </c>
      <c r="F2229">
        <v>3</v>
      </c>
      <c r="G2229">
        <v>129293916</v>
      </c>
      <c r="H2229">
        <v>327802</v>
      </c>
    </row>
    <row r="2230" spans="1:8">
      <c r="A2230" t="s">
        <v>7040</v>
      </c>
      <c r="B2230" s="10">
        <v>44698</v>
      </c>
      <c r="C2230" t="s">
        <v>4680</v>
      </c>
      <c r="D2230">
        <v>2</v>
      </c>
      <c r="E2230">
        <v>2</v>
      </c>
      <c r="F2230">
        <v>3</v>
      </c>
      <c r="G2230">
        <v>129293916</v>
      </c>
      <c r="H2230">
        <v>327803</v>
      </c>
    </row>
    <row r="2231" spans="1:8">
      <c r="A2231" t="s">
        <v>7041</v>
      </c>
      <c r="B2231" s="10">
        <v>44698</v>
      </c>
      <c r="C2231" t="s">
        <v>4679</v>
      </c>
      <c r="D2231">
        <v>5</v>
      </c>
      <c r="E2231">
        <v>3</v>
      </c>
      <c r="F2231">
        <v>5</v>
      </c>
      <c r="G2231">
        <v>129430617</v>
      </c>
      <c r="H2231">
        <v>327804</v>
      </c>
    </row>
    <row r="2232" spans="1:8">
      <c r="A2232" t="s">
        <v>7042</v>
      </c>
      <c r="B2232" s="10">
        <v>44698</v>
      </c>
      <c r="C2232" t="s">
        <v>4680</v>
      </c>
      <c r="D2232">
        <v>4</v>
      </c>
      <c r="E2232">
        <v>1</v>
      </c>
      <c r="F2232">
        <v>5</v>
      </c>
      <c r="G2232">
        <v>130767387</v>
      </c>
      <c r="H2232">
        <v>327805</v>
      </c>
    </row>
    <row r="2233" spans="1:8">
      <c r="A2233" t="s">
        <v>7043</v>
      </c>
      <c r="B2233" s="10">
        <v>44698</v>
      </c>
      <c r="C2233" t="s">
        <v>4680</v>
      </c>
      <c r="D2233">
        <v>1</v>
      </c>
      <c r="E2233">
        <v>1</v>
      </c>
      <c r="F2233">
        <v>1</v>
      </c>
      <c r="G2233">
        <v>130767387</v>
      </c>
      <c r="H2233">
        <v>327807</v>
      </c>
    </row>
    <row r="2234" spans="1:8">
      <c r="A2234" t="s">
        <v>7044</v>
      </c>
      <c r="B2234" s="10">
        <v>44698</v>
      </c>
      <c r="C2234" t="s">
        <v>4686</v>
      </c>
      <c r="D2234">
        <v>3</v>
      </c>
      <c r="E2234">
        <v>4</v>
      </c>
      <c r="F2234">
        <v>4</v>
      </c>
      <c r="G2234">
        <v>130772841</v>
      </c>
      <c r="H2234">
        <v>327808</v>
      </c>
    </row>
    <row r="2235" spans="1:8">
      <c r="A2235" t="s">
        <v>7045</v>
      </c>
      <c r="B2235" s="10">
        <v>44698</v>
      </c>
      <c r="C2235" t="s">
        <v>4679</v>
      </c>
      <c r="D2235">
        <v>2</v>
      </c>
      <c r="E2235">
        <v>4</v>
      </c>
      <c r="F2235">
        <v>3</v>
      </c>
      <c r="G2235">
        <v>131104622</v>
      </c>
      <c r="H2235">
        <v>327811</v>
      </c>
    </row>
    <row r="2236" spans="1:8">
      <c r="A2236" t="s">
        <v>7046</v>
      </c>
      <c r="B2236" s="10">
        <v>44699</v>
      </c>
      <c r="C2236" t="s">
        <v>4680</v>
      </c>
      <c r="D2236">
        <v>5</v>
      </c>
      <c r="E2236">
        <v>5</v>
      </c>
      <c r="F2236">
        <v>5</v>
      </c>
      <c r="G2236">
        <v>113379051</v>
      </c>
      <c r="H2236">
        <v>327837</v>
      </c>
    </row>
    <row r="2237" spans="1:8" ht="86.4">
      <c r="A2237" s="177" t="s">
        <v>7047</v>
      </c>
      <c r="B2237" s="10">
        <v>44535</v>
      </c>
      <c r="C2237" t="s">
        <v>4679</v>
      </c>
      <c r="D2237">
        <v>5</v>
      </c>
      <c r="E2237">
        <v>5</v>
      </c>
      <c r="F2237">
        <v>5</v>
      </c>
      <c r="G2237">
        <v>132267006</v>
      </c>
      <c r="H2237">
        <v>292549</v>
      </c>
    </row>
    <row r="2238" spans="1:8">
      <c r="A2238" t="s">
        <v>56</v>
      </c>
      <c r="B2238" s="10">
        <v>44535</v>
      </c>
      <c r="C2238" t="s">
        <v>4679</v>
      </c>
      <c r="D2238">
        <v>5</v>
      </c>
      <c r="E2238">
        <v>5</v>
      </c>
      <c r="F2238">
        <v>5</v>
      </c>
      <c r="G2238">
        <v>132395567</v>
      </c>
      <c r="H2238">
        <v>292550</v>
      </c>
    </row>
    <row r="2239" spans="1:8" ht="72">
      <c r="A2239" s="177" t="s">
        <v>7048</v>
      </c>
      <c r="B2239" s="10">
        <v>44535</v>
      </c>
      <c r="C2239" t="s">
        <v>4679</v>
      </c>
      <c r="D2239">
        <v>2</v>
      </c>
      <c r="E2239">
        <v>2</v>
      </c>
      <c r="F2239">
        <v>3</v>
      </c>
      <c r="G2239">
        <v>132569104</v>
      </c>
      <c r="H2239">
        <v>292551</v>
      </c>
    </row>
    <row r="2240" spans="1:8" ht="302.39999999999998">
      <c r="A2240" s="177" t="s">
        <v>7049</v>
      </c>
      <c r="B2240" s="10">
        <v>44535</v>
      </c>
      <c r="C2240" t="s">
        <v>4680</v>
      </c>
      <c r="D2240">
        <v>1</v>
      </c>
      <c r="E2240">
        <v>1</v>
      </c>
      <c r="F2240">
        <v>1</v>
      </c>
      <c r="G2240">
        <v>133664870</v>
      </c>
      <c r="H2240">
        <v>292554</v>
      </c>
    </row>
    <row r="2241" spans="1:8">
      <c r="A2241" t="s">
        <v>7050</v>
      </c>
      <c r="B2241" s="10">
        <v>44535</v>
      </c>
      <c r="C2241" t="s">
        <v>4680</v>
      </c>
      <c r="D2241">
        <v>1</v>
      </c>
      <c r="E2241">
        <v>3</v>
      </c>
      <c r="F2241">
        <v>1</v>
      </c>
      <c r="G2241">
        <v>133664870</v>
      </c>
      <c r="H2241">
        <v>292555</v>
      </c>
    </row>
    <row r="2242" spans="1:8">
      <c r="A2242" t="s">
        <v>7051</v>
      </c>
      <c r="B2242" s="10">
        <v>44535</v>
      </c>
      <c r="C2242" t="s">
        <v>4680</v>
      </c>
      <c r="D2242">
        <v>1</v>
      </c>
      <c r="E2242">
        <v>1</v>
      </c>
      <c r="F2242">
        <v>1</v>
      </c>
      <c r="G2242">
        <v>134397447</v>
      </c>
      <c r="H2242">
        <v>292556</v>
      </c>
    </row>
    <row r="2243" spans="1:8">
      <c r="A2243" t="s">
        <v>7052</v>
      </c>
      <c r="B2243" s="10">
        <v>44535</v>
      </c>
      <c r="C2243" t="s">
        <v>4680</v>
      </c>
      <c r="D2243">
        <v>1</v>
      </c>
      <c r="E2243">
        <v>2</v>
      </c>
      <c r="F2243">
        <v>1</v>
      </c>
      <c r="G2243">
        <v>134397447</v>
      </c>
      <c r="H2243">
        <v>292557</v>
      </c>
    </row>
    <row r="2244" spans="1:8">
      <c r="A2244" t="s">
        <v>7053</v>
      </c>
      <c r="B2244" s="10">
        <v>44535</v>
      </c>
      <c r="C2244" t="s">
        <v>4680</v>
      </c>
      <c r="D2244">
        <v>1</v>
      </c>
      <c r="E2244">
        <v>1</v>
      </c>
      <c r="F2244">
        <v>2</v>
      </c>
      <c r="G2244">
        <v>134397447</v>
      </c>
      <c r="H2244">
        <v>292559</v>
      </c>
    </row>
    <row r="2245" spans="1:8" ht="57.6">
      <c r="A2245" s="177" t="s">
        <v>7054</v>
      </c>
      <c r="B2245" s="10">
        <v>44535</v>
      </c>
      <c r="C2245" t="s">
        <v>4680</v>
      </c>
      <c r="D2245">
        <v>5</v>
      </c>
      <c r="E2245">
        <v>5</v>
      </c>
      <c r="F2245">
        <v>5</v>
      </c>
      <c r="G2245">
        <v>135413060</v>
      </c>
      <c r="H2245">
        <v>292562</v>
      </c>
    </row>
    <row r="2246" spans="1:8">
      <c r="A2246" t="s">
        <v>7055</v>
      </c>
      <c r="B2246" s="10">
        <v>44535</v>
      </c>
      <c r="C2246" t="s">
        <v>4679</v>
      </c>
      <c r="D2246">
        <v>1</v>
      </c>
      <c r="E2246">
        <v>2</v>
      </c>
      <c r="F2246">
        <v>4</v>
      </c>
      <c r="G2246">
        <v>135523553</v>
      </c>
      <c r="H2246">
        <v>292563</v>
      </c>
    </row>
    <row r="2247" spans="1:8">
      <c r="A2247" t="s">
        <v>7056</v>
      </c>
      <c r="B2247" s="10">
        <v>44535</v>
      </c>
      <c r="C2247" t="s">
        <v>4680</v>
      </c>
      <c r="D2247">
        <v>1</v>
      </c>
      <c r="E2247">
        <v>2</v>
      </c>
      <c r="F2247">
        <v>5</v>
      </c>
      <c r="G2247">
        <v>136645116</v>
      </c>
      <c r="H2247">
        <v>292565</v>
      </c>
    </row>
    <row r="2248" spans="1:8">
      <c r="A2248" t="s">
        <v>7057</v>
      </c>
      <c r="B2248" s="10">
        <v>44535</v>
      </c>
      <c r="C2248" t="s">
        <v>4679</v>
      </c>
      <c r="D2248">
        <v>4</v>
      </c>
      <c r="E2248">
        <v>5</v>
      </c>
      <c r="F2248">
        <v>5</v>
      </c>
      <c r="G2248">
        <v>71000344</v>
      </c>
      <c r="H2248">
        <v>292622</v>
      </c>
    </row>
    <row r="2249" spans="1:8" ht="259.2">
      <c r="A2249" s="177" t="s">
        <v>7058</v>
      </c>
      <c r="B2249" s="10">
        <v>44535</v>
      </c>
      <c r="C2249" t="s">
        <v>4679</v>
      </c>
      <c r="D2249">
        <v>2</v>
      </c>
      <c r="E2249">
        <v>4</v>
      </c>
      <c r="F2249">
        <v>4</v>
      </c>
      <c r="G2249">
        <v>136730637</v>
      </c>
      <c r="H2249">
        <v>292566</v>
      </c>
    </row>
    <row r="2250" spans="1:8">
      <c r="A2250" t="s">
        <v>7059</v>
      </c>
      <c r="B2250" s="10">
        <v>44535</v>
      </c>
      <c r="C2250" t="s">
        <v>4680</v>
      </c>
      <c r="D2250">
        <v>5</v>
      </c>
      <c r="E2250">
        <v>5</v>
      </c>
      <c r="F2250">
        <v>5</v>
      </c>
      <c r="G2250">
        <v>138556204</v>
      </c>
      <c r="H2250">
        <v>292568</v>
      </c>
    </row>
    <row r="2251" spans="1:8">
      <c r="A2251" t="s">
        <v>7060</v>
      </c>
      <c r="B2251" s="10">
        <v>44535</v>
      </c>
      <c r="C2251" t="s">
        <v>4679</v>
      </c>
      <c r="D2251">
        <v>5</v>
      </c>
      <c r="E2251">
        <v>5</v>
      </c>
      <c r="F2251">
        <v>5</v>
      </c>
      <c r="G2251">
        <v>136738614</v>
      </c>
      <c r="H2251">
        <v>292569</v>
      </c>
    </row>
    <row r="2252" spans="1:8" ht="273.60000000000002">
      <c r="A2252" s="177" t="s">
        <v>7061</v>
      </c>
      <c r="B2252" s="10">
        <v>44535</v>
      </c>
      <c r="C2252" t="s">
        <v>4681</v>
      </c>
      <c r="D2252">
        <v>4</v>
      </c>
      <c r="E2252">
        <v>4</v>
      </c>
      <c r="F2252">
        <v>5</v>
      </c>
      <c r="G2252">
        <v>136875499</v>
      </c>
      <c r="H2252">
        <v>292570</v>
      </c>
    </row>
    <row r="2253" spans="1:8">
      <c r="A2253" t="s">
        <v>7062</v>
      </c>
      <c r="B2253" s="10">
        <v>44535</v>
      </c>
      <c r="C2253" t="s">
        <v>4686</v>
      </c>
      <c r="D2253">
        <v>5</v>
      </c>
      <c r="E2253">
        <v>2</v>
      </c>
      <c r="F2253">
        <v>1</v>
      </c>
      <c r="G2253">
        <v>136914199</v>
      </c>
      <c r="H2253">
        <v>292571</v>
      </c>
    </row>
    <row r="2254" spans="1:8">
      <c r="A2254" t="s">
        <v>7063</v>
      </c>
      <c r="B2254" s="10">
        <v>44535</v>
      </c>
      <c r="C2254" t="s">
        <v>4679</v>
      </c>
      <c r="D2254">
        <v>3</v>
      </c>
      <c r="E2254">
        <v>5</v>
      </c>
      <c r="F2254">
        <v>3</v>
      </c>
      <c r="G2254">
        <v>20000346</v>
      </c>
      <c r="H2254">
        <v>292574</v>
      </c>
    </row>
    <row r="2255" spans="1:8" ht="72">
      <c r="A2255" s="177" t="s">
        <v>7064</v>
      </c>
      <c r="B2255" s="10">
        <v>44535</v>
      </c>
      <c r="C2255" t="s">
        <v>4679</v>
      </c>
      <c r="D2255">
        <v>5</v>
      </c>
      <c r="E2255">
        <v>3</v>
      </c>
      <c r="F2255">
        <v>5</v>
      </c>
      <c r="G2255">
        <v>20000352</v>
      </c>
      <c r="H2255">
        <v>292576</v>
      </c>
    </row>
    <row r="2256" spans="1:8">
      <c r="A2256" t="s">
        <v>7065</v>
      </c>
      <c r="B2256" s="10">
        <v>44535</v>
      </c>
      <c r="C2256" t="s">
        <v>4679</v>
      </c>
      <c r="D2256">
        <v>5</v>
      </c>
      <c r="E2256">
        <v>5</v>
      </c>
      <c r="F2256">
        <v>5</v>
      </c>
      <c r="G2256">
        <v>20000373</v>
      </c>
      <c r="H2256">
        <v>292578</v>
      </c>
    </row>
    <row r="2257" spans="1:8">
      <c r="A2257" t="s">
        <v>7066</v>
      </c>
      <c r="B2257" s="10">
        <v>44535</v>
      </c>
      <c r="C2257" t="s">
        <v>4679</v>
      </c>
      <c r="D2257">
        <v>5</v>
      </c>
      <c r="E2257">
        <v>5</v>
      </c>
      <c r="F2257">
        <v>5</v>
      </c>
      <c r="G2257">
        <v>20000395</v>
      </c>
      <c r="H2257">
        <v>292580</v>
      </c>
    </row>
    <row r="2258" spans="1:8">
      <c r="A2258" t="s">
        <v>7067</v>
      </c>
      <c r="B2258" s="10">
        <v>44535</v>
      </c>
      <c r="C2258" t="s">
        <v>4679</v>
      </c>
      <c r="D2258">
        <v>5</v>
      </c>
      <c r="E2258">
        <v>5</v>
      </c>
      <c r="F2258">
        <v>5</v>
      </c>
      <c r="G2258">
        <v>20000516</v>
      </c>
      <c r="H2258">
        <v>292581</v>
      </c>
    </row>
    <row r="2259" spans="1:8" ht="43.2">
      <c r="A2259" s="177" t="s">
        <v>7068</v>
      </c>
      <c r="B2259" s="10">
        <v>44535</v>
      </c>
      <c r="C2259" t="s">
        <v>4679</v>
      </c>
      <c r="D2259">
        <v>4</v>
      </c>
      <c r="E2259">
        <v>4</v>
      </c>
      <c r="F2259">
        <v>5</v>
      </c>
      <c r="G2259">
        <v>20000528</v>
      </c>
      <c r="H2259">
        <v>292582</v>
      </c>
    </row>
    <row r="2260" spans="1:8" ht="115.2">
      <c r="A2260" s="177" t="s">
        <v>7069</v>
      </c>
      <c r="B2260" s="10">
        <v>44535</v>
      </c>
      <c r="C2260" t="s">
        <v>4679</v>
      </c>
      <c r="D2260">
        <v>5</v>
      </c>
      <c r="E2260">
        <v>5</v>
      </c>
      <c r="F2260">
        <v>5</v>
      </c>
      <c r="G2260">
        <v>20000538</v>
      </c>
      <c r="H2260">
        <v>292583</v>
      </c>
    </row>
    <row r="2261" spans="1:8">
      <c r="A2261" t="s">
        <v>7070</v>
      </c>
      <c r="B2261" s="10">
        <v>44535</v>
      </c>
      <c r="C2261" t="s">
        <v>4679</v>
      </c>
      <c r="D2261">
        <v>5</v>
      </c>
      <c r="E2261">
        <v>5</v>
      </c>
      <c r="F2261">
        <v>5</v>
      </c>
      <c r="G2261">
        <v>20000538</v>
      </c>
      <c r="H2261">
        <v>292584</v>
      </c>
    </row>
    <row r="2262" spans="1:8" ht="144">
      <c r="A2262" s="177" t="s">
        <v>7071</v>
      </c>
      <c r="B2262" s="10">
        <v>44535</v>
      </c>
      <c r="C2262" t="s">
        <v>4680</v>
      </c>
      <c r="D2262">
        <v>2</v>
      </c>
      <c r="E2262">
        <v>4</v>
      </c>
      <c r="F2262">
        <v>2</v>
      </c>
      <c r="G2262">
        <v>20000619</v>
      </c>
      <c r="H2262">
        <v>292586</v>
      </c>
    </row>
    <row r="2263" spans="1:8">
      <c r="A2263" t="s">
        <v>7072</v>
      </c>
      <c r="B2263" s="10">
        <v>44535</v>
      </c>
      <c r="C2263" t="s">
        <v>4679</v>
      </c>
      <c r="D2263">
        <v>1</v>
      </c>
      <c r="E2263">
        <v>4</v>
      </c>
      <c r="F2263">
        <v>3</v>
      </c>
      <c r="G2263">
        <v>200031114</v>
      </c>
      <c r="H2263">
        <v>292587</v>
      </c>
    </row>
    <row r="2264" spans="1:8">
      <c r="A2264" t="s">
        <v>7073</v>
      </c>
      <c r="B2264" s="10">
        <v>44535</v>
      </c>
      <c r="C2264" t="s">
        <v>4687</v>
      </c>
      <c r="D2264">
        <v>5</v>
      </c>
      <c r="E2264">
        <v>5</v>
      </c>
      <c r="F2264">
        <v>5</v>
      </c>
      <c r="G2264">
        <v>200031909</v>
      </c>
      <c r="H2264">
        <v>292588</v>
      </c>
    </row>
    <row r="2265" spans="1:8">
      <c r="A2265" t="s">
        <v>7074</v>
      </c>
      <c r="B2265" s="10">
        <v>44535</v>
      </c>
      <c r="C2265" t="s">
        <v>4679</v>
      </c>
      <c r="D2265">
        <v>4</v>
      </c>
      <c r="E2265">
        <v>5</v>
      </c>
      <c r="F2265">
        <v>5</v>
      </c>
      <c r="G2265">
        <v>200106183</v>
      </c>
      <c r="H2265">
        <v>292589</v>
      </c>
    </row>
    <row r="2266" spans="1:8">
      <c r="A2266" t="s">
        <v>7075</v>
      </c>
      <c r="B2266" s="10">
        <v>44535</v>
      </c>
      <c r="C2266" t="s">
        <v>4679</v>
      </c>
      <c r="D2266">
        <v>1</v>
      </c>
      <c r="E2266">
        <v>3</v>
      </c>
      <c r="F2266">
        <v>3</v>
      </c>
      <c r="G2266">
        <v>200106183</v>
      </c>
      <c r="H2266">
        <v>292590</v>
      </c>
    </row>
    <row r="2267" spans="1:8" ht="302.39999999999998">
      <c r="A2267" s="177" t="s">
        <v>7076</v>
      </c>
      <c r="B2267" s="10">
        <v>44535</v>
      </c>
      <c r="C2267" t="s">
        <v>4679</v>
      </c>
      <c r="D2267">
        <v>1</v>
      </c>
      <c r="E2267">
        <v>3</v>
      </c>
      <c r="F2267">
        <v>2</v>
      </c>
      <c r="G2267">
        <v>200106183</v>
      </c>
      <c r="H2267">
        <v>292591</v>
      </c>
    </row>
    <row r="2268" spans="1:8">
      <c r="A2268" t="s">
        <v>7077</v>
      </c>
      <c r="B2268" s="10">
        <v>44535</v>
      </c>
      <c r="C2268" t="s">
        <v>4682</v>
      </c>
      <c r="D2268">
        <v>1</v>
      </c>
      <c r="E2268">
        <v>2</v>
      </c>
      <c r="F2268">
        <v>2</v>
      </c>
      <c r="G2268">
        <v>200268175</v>
      </c>
      <c r="H2268">
        <v>292594</v>
      </c>
    </row>
    <row r="2269" spans="1:8">
      <c r="A2269" t="s">
        <v>7078</v>
      </c>
      <c r="B2269" s="10">
        <v>44535</v>
      </c>
      <c r="C2269" t="s">
        <v>4682</v>
      </c>
      <c r="D2269">
        <v>1</v>
      </c>
      <c r="E2269">
        <v>1</v>
      </c>
      <c r="F2269">
        <v>1</v>
      </c>
      <c r="G2269">
        <v>200269159</v>
      </c>
      <c r="H2269">
        <v>292595</v>
      </c>
    </row>
    <row r="2270" spans="1:8">
      <c r="A2270" t="s">
        <v>7079</v>
      </c>
      <c r="B2270" s="10">
        <v>44535</v>
      </c>
      <c r="C2270" t="s">
        <v>4679</v>
      </c>
      <c r="D2270">
        <v>1</v>
      </c>
      <c r="E2270">
        <v>1</v>
      </c>
      <c r="F2270">
        <v>3</v>
      </c>
      <c r="G2270">
        <v>200387550</v>
      </c>
      <c r="H2270">
        <v>292596</v>
      </c>
    </row>
    <row r="2271" spans="1:8">
      <c r="A2271" t="s">
        <v>7080</v>
      </c>
      <c r="B2271" s="10">
        <v>44535</v>
      </c>
      <c r="C2271" t="s">
        <v>4679</v>
      </c>
      <c r="D2271">
        <v>5</v>
      </c>
      <c r="E2271">
        <v>5</v>
      </c>
      <c r="F2271">
        <v>5</v>
      </c>
      <c r="G2271">
        <v>33000092</v>
      </c>
      <c r="H2271">
        <v>292600</v>
      </c>
    </row>
    <row r="2272" spans="1:8">
      <c r="A2272" t="s">
        <v>7081</v>
      </c>
      <c r="B2272" s="10">
        <v>44535</v>
      </c>
      <c r="C2272" t="s">
        <v>4680</v>
      </c>
      <c r="D2272">
        <v>5</v>
      </c>
      <c r="E2272">
        <v>5</v>
      </c>
      <c r="F2272">
        <v>5</v>
      </c>
      <c r="G2272">
        <v>40000081</v>
      </c>
      <c r="H2272">
        <v>292601</v>
      </c>
    </row>
    <row r="2273" spans="1:8">
      <c r="A2273" t="s">
        <v>7082</v>
      </c>
      <c r="B2273" s="10">
        <v>44535</v>
      </c>
      <c r="C2273" t="s">
        <v>4679</v>
      </c>
      <c r="D2273">
        <v>5</v>
      </c>
      <c r="E2273">
        <v>4</v>
      </c>
      <c r="F2273">
        <v>5</v>
      </c>
      <c r="G2273">
        <v>71000058</v>
      </c>
      <c r="H2273">
        <v>292602</v>
      </c>
    </row>
    <row r="2274" spans="1:8">
      <c r="A2274" t="s">
        <v>6381</v>
      </c>
      <c r="B2274" s="10">
        <v>44535</v>
      </c>
      <c r="C2274" t="s">
        <v>4679</v>
      </c>
      <c r="D2274">
        <v>5</v>
      </c>
      <c r="E2274">
        <v>5</v>
      </c>
      <c r="F2274">
        <v>5</v>
      </c>
      <c r="G2274">
        <v>71000058</v>
      </c>
      <c r="H2274">
        <v>292603</v>
      </c>
    </row>
    <row r="2275" spans="1:8">
      <c r="A2275" t="s">
        <v>7083</v>
      </c>
      <c r="B2275" s="10">
        <v>44535</v>
      </c>
      <c r="C2275" t="s">
        <v>4679</v>
      </c>
      <c r="D2275">
        <v>5</v>
      </c>
      <c r="E2275">
        <v>5</v>
      </c>
      <c r="F2275">
        <v>5</v>
      </c>
      <c r="G2275">
        <v>71000104</v>
      </c>
      <c r="H2275">
        <v>292604</v>
      </c>
    </row>
    <row r="2276" spans="1:8">
      <c r="A2276" t="s">
        <v>7084</v>
      </c>
      <c r="B2276" s="10">
        <v>44535</v>
      </c>
      <c r="C2276" t="s">
        <v>4679</v>
      </c>
      <c r="D2276">
        <v>5</v>
      </c>
      <c r="E2276">
        <v>5</v>
      </c>
      <c r="F2276">
        <v>5</v>
      </c>
      <c r="G2276">
        <v>71000107</v>
      </c>
      <c r="H2276">
        <v>292605</v>
      </c>
    </row>
    <row r="2277" spans="1:8">
      <c r="A2277" t="s">
        <v>7085</v>
      </c>
      <c r="B2277" s="10">
        <v>44535</v>
      </c>
      <c r="C2277" t="s">
        <v>4679</v>
      </c>
      <c r="D2277">
        <v>5</v>
      </c>
      <c r="E2277">
        <v>5</v>
      </c>
      <c r="F2277">
        <v>5</v>
      </c>
      <c r="G2277">
        <v>71000107</v>
      </c>
      <c r="H2277">
        <v>292606</v>
      </c>
    </row>
    <row r="2278" spans="1:8">
      <c r="A2278" t="s">
        <v>7086</v>
      </c>
      <c r="B2278" s="10">
        <v>44535</v>
      </c>
      <c r="C2278" t="s">
        <v>4679</v>
      </c>
      <c r="D2278">
        <v>4</v>
      </c>
      <c r="E2278">
        <v>5</v>
      </c>
      <c r="F2278">
        <v>5</v>
      </c>
      <c r="G2278">
        <v>71000273</v>
      </c>
      <c r="H2278">
        <v>292609</v>
      </c>
    </row>
    <row r="2279" spans="1:8">
      <c r="A2279" t="s">
        <v>7087</v>
      </c>
      <c r="B2279" s="10">
        <v>44535</v>
      </c>
      <c r="C2279" t="s">
        <v>4679</v>
      </c>
      <c r="D2279">
        <v>1</v>
      </c>
      <c r="E2279">
        <v>3</v>
      </c>
      <c r="F2279">
        <v>2</v>
      </c>
      <c r="G2279">
        <v>71000273</v>
      </c>
      <c r="H2279">
        <v>292610</v>
      </c>
    </row>
    <row r="2280" spans="1:8">
      <c r="A2280" t="s">
        <v>7088</v>
      </c>
      <c r="B2280" s="10">
        <v>44535</v>
      </c>
      <c r="C2280" t="s">
        <v>4679</v>
      </c>
      <c r="D2280">
        <v>5</v>
      </c>
      <c r="E2280">
        <v>5</v>
      </c>
      <c r="F2280">
        <v>5</v>
      </c>
      <c r="G2280">
        <v>71000283</v>
      </c>
      <c r="H2280">
        <v>292613</v>
      </c>
    </row>
    <row r="2281" spans="1:8">
      <c r="A2281" t="s">
        <v>7089</v>
      </c>
      <c r="B2281" s="10">
        <v>44535</v>
      </c>
      <c r="C2281" t="s">
        <v>4679</v>
      </c>
      <c r="D2281">
        <v>4</v>
      </c>
      <c r="E2281">
        <v>4</v>
      </c>
      <c r="F2281">
        <v>5</v>
      </c>
      <c r="G2281">
        <v>71000283</v>
      </c>
      <c r="H2281">
        <v>292614</v>
      </c>
    </row>
    <row r="2282" spans="1:8">
      <c r="A2282" t="s">
        <v>7090</v>
      </c>
      <c r="B2282" s="10">
        <v>44535</v>
      </c>
      <c r="C2282" t="s">
        <v>4679</v>
      </c>
      <c r="D2282">
        <v>5</v>
      </c>
      <c r="E2282">
        <v>5</v>
      </c>
      <c r="F2282">
        <v>5</v>
      </c>
      <c r="G2282">
        <v>71000302</v>
      </c>
      <c r="H2282">
        <v>292617</v>
      </c>
    </row>
    <row r="2283" spans="1:8">
      <c r="A2283" t="s">
        <v>7091</v>
      </c>
      <c r="B2283" s="10">
        <v>44535</v>
      </c>
      <c r="C2283" t="s">
        <v>4679</v>
      </c>
      <c r="D2283">
        <v>5</v>
      </c>
      <c r="E2283">
        <v>5</v>
      </c>
      <c r="F2283">
        <v>5</v>
      </c>
      <c r="G2283">
        <v>71000331</v>
      </c>
      <c r="H2283">
        <v>292619</v>
      </c>
    </row>
    <row r="2284" spans="1:8">
      <c r="A2284" t="s">
        <v>7092</v>
      </c>
      <c r="B2284" s="10">
        <v>44535</v>
      </c>
      <c r="C2284" t="s">
        <v>4679</v>
      </c>
      <c r="D2284">
        <v>1</v>
      </c>
      <c r="E2284">
        <v>3</v>
      </c>
      <c r="F2284">
        <v>2</v>
      </c>
      <c r="G2284">
        <v>71000331</v>
      </c>
      <c r="H2284">
        <v>292620</v>
      </c>
    </row>
    <row r="2285" spans="1:8">
      <c r="A2285" t="s">
        <v>7093</v>
      </c>
      <c r="B2285" s="10">
        <v>44535</v>
      </c>
      <c r="C2285" t="s">
        <v>4679</v>
      </c>
      <c r="D2285">
        <v>3</v>
      </c>
      <c r="E2285">
        <v>4</v>
      </c>
      <c r="F2285">
        <v>2</v>
      </c>
      <c r="G2285">
        <v>71000344</v>
      </c>
      <c r="H2285">
        <v>292623</v>
      </c>
    </row>
    <row r="2286" spans="1:8">
      <c r="A2286" t="s">
        <v>7094</v>
      </c>
      <c r="B2286" s="10">
        <v>44535</v>
      </c>
      <c r="C2286" t="s">
        <v>4679</v>
      </c>
      <c r="D2286">
        <v>5</v>
      </c>
      <c r="E2286">
        <v>5</v>
      </c>
      <c r="F2286">
        <v>5</v>
      </c>
      <c r="G2286">
        <v>71000344</v>
      </c>
      <c r="H2286">
        <v>292624</v>
      </c>
    </row>
    <row r="2287" spans="1:8">
      <c r="A2287" t="s">
        <v>7095</v>
      </c>
      <c r="B2287" s="10">
        <v>44535</v>
      </c>
      <c r="C2287" t="s">
        <v>4679</v>
      </c>
      <c r="D2287">
        <v>5</v>
      </c>
      <c r="E2287">
        <v>5</v>
      </c>
      <c r="F2287">
        <v>5</v>
      </c>
      <c r="G2287">
        <v>71000350</v>
      </c>
      <c r="H2287">
        <v>292625</v>
      </c>
    </row>
    <row r="2288" spans="1:8">
      <c r="A2288" t="s">
        <v>7096</v>
      </c>
      <c r="B2288" s="10">
        <v>44535</v>
      </c>
      <c r="C2288" t="s">
        <v>4680</v>
      </c>
      <c r="D2288">
        <v>4</v>
      </c>
      <c r="E2288">
        <v>5</v>
      </c>
      <c r="F2288">
        <v>5</v>
      </c>
      <c r="G2288">
        <v>71000352</v>
      </c>
      <c r="H2288">
        <v>292626</v>
      </c>
    </row>
    <row r="2289" spans="1:8">
      <c r="A2289" t="s">
        <v>7097</v>
      </c>
      <c r="B2289" s="10">
        <v>44535</v>
      </c>
      <c r="C2289" t="s">
        <v>4680</v>
      </c>
      <c r="D2289">
        <v>2</v>
      </c>
      <c r="E2289">
        <v>3</v>
      </c>
      <c r="F2289">
        <v>3</v>
      </c>
      <c r="G2289">
        <v>71000352</v>
      </c>
      <c r="H2289">
        <v>292627</v>
      </c>
    </row>
    <row r="2290" spans="1:8">
      <c r="A2290" t="s">
        <v>7098</v>
      </c>
      <c r="B2290" s="10">
        <v>44535</v>
      </c>
      <c r="C2290" t="s">
        <v>4679</v>
      </c>
      <c r="D2290">
        <v>5</v>
      </c>
      <c r="E2290">
        <v>4</v>
      </c>
      <c r="F2290">
        <v>5</v>
      </c>
      <c r="G2290">
        <v>71000354</v>
      </c>
      <c r="H2290">
        <v>292628</v>
      </c>
    </row>
    <row r="2291" spans="1:8">
      <c r="A2291" t="s">
        <v>7099</v>
      </c>
      <c r="B2291" s="10">
        <v>44537</v>
      </c>
      <c r="C2291" t="s">
        <v>4679</v>
      </c>
      <c r="D2291">
        <v>5</v>
      </c>
      <c r="E2291">
        <v>5</v>
      </c>
      <c r="F2291">
        <v>5</v>
      </c>
      <c r="G2291">
        <v>11109</v>
      </c>
      <c r="H2291">
        <v>292968</v>
      </c>
    </row>
    <row r="2292" spans="1:8">
      <c r="A2292" t="s">
        <v>7100</v>
      </c>
      <c r="B2292" s="10">
        <v>44537</v>
      </c>
      <c r="C2292" t="s">
        <v>4679</v>
      </c>
      <c r="D2292">
        <v>3</v>
      </c>
      <c r="E2292">
        <v>3</v>
      </c>
      <c r="F2292">
        <v>3</v>
      </c>
      <c r="G2292">
        <v>11113</v>
      </c>
      <c r="H2292">
        <v>292971</v>
      </c>
    </row>
    <row r="2293" spans="1:8">
      <c r="A2293" t="s">
        <v>7101</v>
      </c>
      <c r="B2293" s="10">
        <v>44537</v>
      </c>
      <c r="C2293" t="s">
        <v>4679</v>
      </c>
      <c r="D2293">
        <v>5</v>
      </c>
      <c r="E2293">
        <v>5</v>
      </c>
      <c r="F2293">
        <v>5</v>
      </c>
      <c r="G2293">
        <v>11126</v>
      </c>
      <c r="H2293">
        <v>292972</v>
      </c>
    </row>
    <row r="2294" spans="1:8">
      <c r="A2294" t="s">
        <v>7102</v>
      </c>
      <c r="B2294" s="10">
        <v>44537</v>
      </c>
      <c r="C2294" t="s">
        <v>4679</v>
      </c>
      <c r="D2294">
        <v>4</v>
      </c>
      <c r="E2294">
        <v>2</v>
      </c>
      <c r="F2294">
        <v>4</v>
      </c>
      <c r="G2294">
        <v>11126</v>
      </c>
      <c r="H2294">
        <v>292973</v>
      </c>
    </row>
    <row r="2295" spans="1:8" ht="409.6">
      <c r="A2295" s="177" t="s">
        <v>7103</v>
      </c>
      <c r="B2295" s="10">
        <v>44537</v>
      </c>
      <c r="C2295" t="s">
        <v>4679</v>
      </c>
      <c r="D2295">
        <v>5</v>
      </c>
      <c r="E2295">
        <v>4</v>
      </c>
      <c r="F2295">
        <v>5</v>
      </c>
      <c r="G2295">
        <v>11126</v>
      </c>
      <c r="H2295">
        <v>292974</v>
      </c>
    </row>
    <row r="2296" spans="1:8">
      <c r="A2296" t="s">
        <v>7104</v>
      </c>
      <c r="B2296" s="10">
        <v>44537</v>
      </c>
      <c r="C2296" t="s">
        <v>4679</v>
      </c>
      <c r="D2296">
        <v>5</v>
      </c>
      <c r="E2296">
        <v>5</v>
      </c>
      <c r="F2296">
        <v>5</v>
      </c>
      <c r="G2296">
        <v>11513</v>
      </c>
      <c r="H2296">
        <v>292975</v>
      </c>
    </row>
    <row r="2297" spans="1:8">
      <c r="A2297" t="s">
        <v>7105</v>
      </c>
      <c r="B2297" s="10">
        <v>44537</v>
      </c>
      <c r="C2297" t="s">
        <v>4679</v>
      </c>
      <c r="D2297">
        <v>1</v>
      </c>
      <c r="E2297">
        <v>3</v>
      </c>
      <c r="F2297">
        <v>2</v>
      </c>
      <c r="G2297">
        <v>11513</v>
      </c>
      <c r="H2297">
        <v>292977</v>
      </c>
    </row>
    <row r="2298" spans="1:8">
      <c r="A2298" t="s">
        <v>7106</v>
      </c>
      <c r="B2298" s="10">
        <v>44536</v>
      </c>
      <c r="C2298" t="s">
        <v>4679</v>
      </c>
      <c r="D2298">
        <v>5</v>
      </c>
      <c r="E2298">
        <v>5</v>
      </c>
      <c r="F2298">
        <v>5</v>
      </c>
      <c r="G2298">
        <v>11578</v>
      </c>
      <c r="H2298">
        <v>292649</v>
      </c>
    </row>
    <row r="2299" spans="1:8">
      <c r="A2299" t="s">
        <v>7107</v>
      </c>
      <c r="B2299" s="10">
        <v>44536</v>
      </c>
      <c r="C2299" t="s">
        <v>4679</v>
      </c>
      <c r="D2299">
        <v>5</v>
      </c>
      <c r="E2299">
        <v>5</v>
      </c>
      <c r="F2299">
        <v>5</v>
      </c>
      <c r="G2299">
        <v>11583</v>
      </c>
      <c r="H2299">
        <v>292651</v>
      </c>
    </row>
    <row r="2300" spans="1:8">
      <c r="A2300" t="s">
        <v>7108</v>
      </c>
      <c r="B2300" s="10">
        <v>44536</v>
      </c>
      <c r="C2300" t="s">
        <v>4679</v>
      </c>
      <c r="D2300">
        <v>5</v>
      </c>
      <c r="E2300">
        <v>4</v>
      </c>
      <c r="F2300">
        <v>5</v>
      </c>
      <c r="G2300">
        <v>11583</v>
      </c>
      <c r="H2300">
        <v>292653</v>
      </c>
    </row>
    <row r="2301" spans="1:8">
      <c r="A2301" t="s">
        <v>7109</v>
      </c>
      <c r="B2301" s="10">
        <v>44536</v>
      </c>
      <c r="C2301" t="s">
        <v>4679</v>
      </c>
      <c r="D2301">
        <v>5</v>
      </c>
      <c r="E2301">
        <v>5</v>
      </c>
      <c r="F2301">
        <v>5</v>
      </c>
      <c r="G2301">
        <v>11589</v>
      </c>
      <c r="H2301">
        <v>292654</v>
      </c>
    </row>
    <row r="2302" spans="1:8">
      <c r="A2302" t="s">
        <v>7110</v>
      </c>
      <c r="B2302" s="10">
        <v>44536</v>
      </c>
      <c r="C2302" t="s">
        <v>4679</v>
      </c>
      <c r="D2302">
        <v>1</v>
      </c>
      <c r="E2302">
        <v>4</v>
      </c>
      <c r="F2302">
        <v>4</v>
      </c>
      <c r="G2302">
        <v>11589</v>
      </c>
      <c r="H2302">
        <v>292655</v>
      </c>
    </row>
    <row r="2303" spans="1:8">
      <c r="A2303" t="s">
        <v>7111</v>
      </c>
      <c r="B2303" s="10">
        <v>44536</v>
      </c>
      <c r="C2303" t="s">
        <v>4679</v>
      </c>
      <c r="D2303">
        <v>1</v>
      </c>
      <c r="E2303">
        <v>3</v>
      </c>
      <c r="F2303">
        <v>3</v>
      </c>
      <c r="G2303">
        <v>11589</v>
      </c>
      <c r="H2303">
        <v>292656</v>
      </c>
    </row>
    <row r="2304" spans="1:8">
      <c r="A2304" t="s">
        <v>7112</v>
      </c>
      <c r="B2304" s="10">
        <v>44536</v>
      </c>
      <c r="C2304" t="s">
        <v>4679</v>
      </c>
      <c r="D2304">
        <v>5</v>
      </c>
      <c r="E2304">
        <v>4</v>
      </c>
      <c r="F2304">
        <v>5</v>
      </c>
      <c r="G2304">
        <v>11589</v>
      </c>
      <c r="H2304">
        <v>292657</v>
      </c>
    </row>
    <row r="2305" spans="1:8">
      <c r="A2305" t="s">
        <v>7113</v>
      </c>
      <c r="B2305" s="10">
        <v>44536</v>
      </c>
      <c r="C2305" t="s">
        <v>4679</v>
      </c>
      <c r="D2305">
        <v>5</v>
      </c>
      <c r="E2305">
        <v>5</v>
      </c>
      <c r="F2305">
        <v>5</v>
      </c>
      <c r="G2305">
        <v>11669</v>
      </c>
      <c r="H2305">
        <v>292658</v>
      </c>
    </row>
    <row r="2306" spans="1:8">
      <c r="A2306" t="s">
        <v>7114</v>
      </c>
      <c r="B2306" s="10">
        <v>44536</v>
      </c>
      <c r="C2306" t="s">
        <v>4679</v>
      </c>
      <c r="D2306">
        <v>5</v>
      </c>
      <c r="E2306">
        <v>5</v>
      </c>
      <c r="F2306">
        <v>5</v>
      </c>
      <c r="G2306">
        <v>11696</v>
      </c>
      <c r="H2306">
        <v>292660</v>
      </c>
    </row>
    <row r="2307" spans="1:8" ht="129.6">
      <c r="A2307" s="177" t="s">
        <v>7115</v>
      </c>
      <c r="B2307" s="10">
        <v>44536</v>
      </c>
      <c r="C2307" t="s">
        <v>4679</v>
      </c>
      <c r="D2307">
        <v>1</v>
      </c>
      <c r="E2307">
        <v>3</v>
      </c>
      <c r="F2307">
        <v>4</v>
      </c>
      <c r="G2307">
        <v>100896943</v>
      </c>
      <c r="H2307">
        <v>292662</v>
      </c>
    </row>
    <row r="2308" spans="1:8" ht="187.2">
      <c r="A2308" s="177" t="s">
        <v>7116</v>
      </c>
      <c r="B2308" s="10">
        <v>44536</v>
      </c>
      <c r="C2308" t="s">
        <v>4679</v>
      </c>
      <c r="D2308">
        <v>1</v>
      </c>
      <c r="E2308">
        <v>1</v>
      </c>
      <c r="F2308">
        <v>1</v>
      </c>
      <c r="G2308">
        <v>100896943</v>
      </c>
      <c r="H2308">
        <v>292663</v>
      </c>
    </row>
    <row r="2309" spans="1:8" ht="115.2">
      <c r="A2309" s="177" t="s">
        <v>7117</v>
      </c>
      <c r="B2309" s="10">
        <v>44536</v>
      </c>
      <c r="C2309" t="s">
        <v>4679</v>
      </c>
      <c r="D2309">
        <v>4</v>
      </c>
      <c r="E2309">
        <v>4</v>
      </c>
      <c r="F2309">
        <v>4</v>
      </c>
      <c r="G2309">
        <v>101478212</v>
      </c>
      <c r="H2309">
        <v>292664</v>
      </c>
    </row>
    <row r="2310" spans="1:8">
      <c r="A2310" t="s">
        <v>7118</v>
      </c>
      <c r="B2310" s="10">
        <v>44536</v>
      </c>
      <c r="C2310" t="s">
        <v>4682</v>
      </c>
      <c r="D2310">
        <v>5</v>
      </c>
      <c r="E2310">
        <v>5</v>
      </c>
      <c r="F2310">
        <v>5</v>
      </c>
      <c r="G2310">
        <v>104039144</v>
      </c>
      <c r="H2310">
        <v>292668</v>
      </c>
    </row>
    <row r="2311" spans="1:8">
      <c r="A2311" t="s">
        <v>7119</v>
      </c>
      <c r="B2311" s="10">
        <v>44536</v>
      </c>
      <c r="C2311" t="s">
        <v>4680</v>
      </c>
      <c r="D2311">
        <v>2</v>
      </c>
      <c r="E2311">
        <v>1</v>
      </c>
      <c r="F2311">
        <v>2</v>
      </c>
      <c r="G2311">
        <v>105717052</v>
      </c>
      <c r="H2311">
        <v>292672</v>
      </c>
    </row>
    <row r="2312" spans="1:8" ht="216">
      <c r="A2312" s="177" t="s">
        <v>7120</v>
      </c>
      <c r="B2312" s="10">
        <v>44536</v>
      </c>
      <c r="C2312" t="s">
        <v>4679</v>
      </c>
      <c r="D2312">
        <v>5</v>
      </c>
      <c r="E2312">
        <v>5</v>
      </c>
      <c r="F2312">
        <v>5</v>
      </c>
      <c r="G2312">
        <v>104590112</v>
      </c>
      <c r="H2312">
        <v>292673</v>
      </c>
    </row>
    <row r="2313" spans="1:8">
      <c r="A2313" t="s">
        <v>7121</v>
      </c>
      <c r="B2313" s="10">
        <v>44536</v>
      </c>
      <c r="C2313" t="s">
        <v>4679</v>
      </c>
      <c r="D2313">
        <v>5</v>
      </c>
      <c r="E2313">
        <v>4</v>
      </c>
      <c r="F2313">
        <v>5</v>
      </c>
      <c r="G2313">
        <v>104590112</v>
      </c>
      <c r="H2313">
        <v>292674</v>
      </c>
    </row>
    <row r="2314" spans="1:8">
      <c r="A2314" t="s">
        <v>7122</v>
      </c>
      <c r="B2314" s="10">
        <v>44536</v>
      </c>
      <c r="C2314" t="s">
        <v>4679</v>
      </c>
      <c r="D2314">
        <v>2</v>
      </c>
      <c r="E2314">
        <v>4</v>
      </c>
      <c r="F2314">
        <v>5</v>
      </c>
      <c r="G2314">
        <v>11124375</v>
      </c>
      <c r="H2314">
        <v>292676</v>
      </c>
    </row>
    <row r="2315" spans="1:8" ht="230.4">
      <c r="A2315" s="177" t="s">
        <v>7123</v>
      </c>
      <c r="B2315" s="10">
        <v>44536</v>
      </c>
      <c r="C2315" t="s">
        <v>4680</v>
      </c>
      <c r="D2315">
        <v>1</v>
      </c>
      <c r="E2315">
        <v>4</v>
      </c>
      <c r="F2315">
        <v>4</v>
      </c>
      <c r="G2315">
        <v>105717052</v>
      </c>
      <c r="H2315">
        <v>292678</v>
      </c>
    </row>
    <row r="2316" spans="1:8">
      <c r="A2316" t="s">
        <v>7124</v>
      </c>
      <c r="B2316" s="10">
        <v>44536</v>
      </c>
      <c r="C2316" t="s">
        <v>4679</v>
      </c>
      <c r="D2316">
        <v>2</v>
      </c>
      <c r="E2316">
        <v>4</v>
      </c>
      <c r="F2316">
        <v>5</v>
      </c>
      <c r="G2316">
        <v>11062361</v>
      </c>
      <c r="H2316">
        <v>292679</v>
      </c>
    </row>
    <row r="2317" spans="1:8">
      <c r="A2317" t="s">
        <v>7125</v>
      </c>
      <c r="B2317" s="10">
        <v>44536</v>
      </c>
      <c r="C2317" t="s">
        <v>4679</v>
      </c>
      <c r="D2317">
        <v>5</v>
      </c>
      <c r="E2317">
        <v>4</v>
      </c>
      <c r="F2317">
        <v>5</v>
      </c>
      <c r="G2317">
        <v>11062361</v>
      </c>
      <c r="H2317">
        <v>292680</v>
      </c>
    </row>
    <row r="2318" spans="1:8">
      <c r="A2318" t="s">
        <v>7126</v>
      </c>
      <c r="B2318" s="10">
        <v>44536</v>
      </c>
      <c r="C2318" t="s">
        <v>4679</v>
      </c>
      <c r="D2318">
        <v>5</v>
      </c>
      <c r="E2318">
        <v>5</v>
      </c>
      <c r="F2318">
        <v>4</v>
      </c>
      <c r="G2318">
        <v>11062361</v>
      </c>
      <c r="H2318">
        <v>292681</v>
      </c>
    </row>
    <row r="2319" spans="1:8">
      <c r="A2319" t="s">
        <v>7127</v>
      </c>
      <c r="B2319" s="10">
        <v>44536</v>
      </c>
      <c r="C2319" t="s">
        <v>4683</v>
      </c>
      <c r="D2319">
        <v>5</v>
      </c>
      <c r="E2319">
        <v>5</v>
      </c>
      <c r="F2319">
        <v>5</v>
      </c>
      <c r="G2319">
        <v>11169337</v>
      </c>
      <c r="H2319">
        <v>292682</v>
      </c>
    </row>
    <row r="2320" spans="1:8">
      <c r="A2320" t="s">
        <v>7128</v>
      </c>
      <c r="B2320" s="10">
        <v>44536</v>
      </c>
      <c r="C2320" t="s">
        <v>4683</v>
      </c>
      <c r="D2320">
        <v>1</v>
      </c>
      <c r="E2320">
        <v>1</v>
      </c>
      <c r="F2320">
        <v>1</v>
      </c>
      <c r="G2320">
        <v>11290212</v>
      </c>
      <c r="H2320">
        <v>292683</v>
      </c>
    </row>
    <row r="2321" spans="1:8">
      <c r="A2321" t="s">
        <v>7129</v>
      </c>
      <c r="B2321" s="10">
        <v>44536</v>
      </c>
      <c r="C2321" t="s">
        <v>4680</v>
      </c>
      <c r="D2321">
        <v>5</v>
      </c>
      <c r="E2321">
        <v>5</v>
      </c>
      <c r="F2321">
        <v>5</v>
      </c>
      <c r="G2321">
        <v>113251375</v>
      </c>
      <c r="H2321">
        <v>292684</v>
      </c>
    </row>
    <row r="2322" spans="1:8">
      <c r="A2322" t="s">
        <v>7130</v>
      </c>
      <c r="B2322" s="10">
        <v>44536</v>
      </c>
      <c r="C2322" t="s">
        <v>4679</v>
      </c>
      <c r="D2322">
        <v>5</v>
      </c>
      <c r="E2322">
        <v>5</v>
      </c>
      <c r="F2322">
        <v>5</v>
      </c>
      <c r="G2322">
        <v>11326700</v>
      </c>
      <c r="H2322">
        <v>292687</v>
      </c>
    </row>
    <row r="2323" spans="1:8" ht="158.4">
      <c r="A2323" s="177" t="s">
        <v>7131</v>
      </c>
      <c r="B2323" s="10">
        <v>44536</v>
      </c>
      <c r="C2323" t="s">
        <v>4679</v>
      </c>
      <c r="D2323">
        <v>3</v>
      </c>
      <c r="E2323">
        <v>3</v>
      </c>
      <c r="F2323">
        <v>3</v>
      </c>
      <c r="G2323">
        <v>11330899</v>
      </c>
      <c r="H2323">
        <v>292688</v>
      </c>
    </row>
    <row r="2324" spans="1:8">
      <c r="A2324" t="s">
        <v>7132</v>
      </c>
      <c r="B2324" s="10">
        <v>44536</v>
      </c>
      <c r="C2324" t="s">
        <v>4680</v>
      </c>
      <c r="D2324">
        <v>1</v>
      </c>
      <c r="E2324">
        <v>1</v>
      </c>
      <c r="F2324">
        <v>1</v>
      </c>
      <c r="G2324">
        <v>113405286</v>
      </c>
      <c r="H2324">
        <v>292690</v>
      </c>
    </row>
    <row r="2325" spans="1:8">
      <c r="A2325" t="s">
        <v>7133</v>
      </c>
      <c r="B2325" s="10">
        <v>44536</v>
      </c>
      <c r="C2325" t="s">
        <v>4682</v>
      </c>
      <c r="D2325">
        <v>1</v>
      </c>
      <c r="E2325">
        <v>5</v>
      </c>
      <c r="F2325">
        <v>1</v>
      </c>
      <c r="G2325">
        <v>114377880</v>
      </c>
      <c r="H2325">
        <v>292694</v>
      </c>
    </row>
    <row r="2326" spans="1:8" ht="316.8">
      <c r="A2326" s="177" t="s">
        <v>7134</v>
      </c>
      <c r="B2326" s="10">
        <v>44536</v>
      </c>
      <c r="C2326" t="s">
        <v>4679</v>
      </c>
      <c r="D2326">
        <v>3</v>
      </c>
      <c r="E2326">
        <v>4</v>
      </c>
      <c r="F2326">
        <v>5</v>
      </c>
      <c r="G2326">
        <v>115199838</v>
      </c>
      <c r="H2326">
        <v>292698</v>
      </c>
    </row>
    <row r="2327" spans="1:8">
      <c r="A2327" t="s">
        <v>7135</v>
      </c>
      <c r="B2327" s="10">
        <v>44536</v>
      </c>
      <c r="C2327" t="s">
        <v>4684</v>
      </c>
      <c r="D2327">
        <v>3</v>
      </c>
      <c r="E2327">
        <v>1</v>
      </c>
      <c r="F2327">
        <v>2</v>
      </c>
      <c r="G2327">
        <v>115530081</v>
      </c>
      <c r="H2327">
        <v>292699</v>
      </c>
    </row>
    <row r="2328" spans="1:8">
      <c r="A2328" t="s">
        <v>7136</v>
      </c>
      <c r="B2328" s="10">
        <v>44536</v>
      </c>
      <c r="C2328" t="s">
        <v>4681</v>
      </c>
      <c r="D2328">
        <v>1</v>
      </c>
      <c r="E2328">
        <v>2</v>
      </c>
      <c r="F2328">
        <v>1</v>
      </c>
      <c r="G2328">
        <v>118388040</v>
      </c>
      <c r="H2328">
        <v>292701</v>
      </c>
    </row>
    <row r="2329" spans="1:8">
      <c r="A2329" t="s">
        <v>7137</v>
      </c>
      <c r="B2329" s="10">
        <v>44536</v>
      </c>
      <c r="C2329" t="s">
        <v>4680</v>
      </c>
      <c r="D2329">
        <v>1</v>
      </c>
      <c r="E2329">
        <v>3</v>
      </c>
      <c r="F2329">
        <v>4</v>
      </c>
      <c r="G2329">
        <v>117757674</v>
      </c>
      <c r="H2329">
        <v>292702</v>
      </c>
    </row>
    <row r="2330" spans="1:8">
      <c r="A2330" t="s">
        <v>7138</v>
      </c>
      <c r="B2330" s="10">
        <v>44536</v>
      </c>
      <c r="C2330" t="s">
        <v>4680</v>
      </c>
      <c r="D2330">
        <v>5</v>
      </c>
      <c r="E2330">
        <v>5</v>
      </c>
      <c r="F2330">
        <v>5</v>
      </c>
      <c r="G2330">
        <v>117757674</v>
      </c>
      <c r="H2330">
        <v>292703</v>
      </c>
    </row>
    <row r="2331" spans="1:8">
      <c r="A2331" t="s">
        <v>7139</v>
      </c>
      <c r="B2331" s="10">
        <v>44536</v>
      </c>
      <c r="C2331" t="s">
        <v>4682</v>
      </c>
      <c r="D2331">
        <v>3</v>
      </c>
      <c r="E2331">
        <v>3</v>
      </c>
      <c r="F2331">
        <v>3</v>
      </c>
      <c r="G2331">
        <v>118143809</v>
      </c>
      <c r="H2331">
        <v>292704</v>
      </c>
    </row>
    <row r="2332" spans="1:8">
      <c r="A2332" t="s">
        <v>7140</v>
      </c>
      <c r="B2332" s="10">
        <v>44536</v>
      </c>
      <c r="C2332" t="s">
        <v>4680</v>
      </c>
      <c r="D2332">
        <v>5</v>
      </c>
      <c r="E2332">
        <v>5</v>
      </c>
      <c r="F2332">
        <v>5</v>
      </c>
      <c r="G2332">
        <v>129293916</v>
      </c>
      <c r="H2332">
        <v>292721</v>
      </c>
    </row>
    <row r="2333" spans="1:8">
      <c r="A2333" t="s">
        <v>7141</v>
      </c>
      <c r="B2333" s="10">
        <v>44536</v>
      </c>
      <c r="C2333" t="s">
        <v>4686</v>
      </c>
      <c r="D2333">
        <v>1</v>
      </c>
      <c r="E2333">
        <v>1</v>
      </c>
      <c r="F2333">
        <v>1</v>
      </c>
      <c r="G2333">
        <v>131131393</v>
      </c>
      <c r="H2333">
        <v>292740</v>
      </c>
    </row>
    <row r="2334" spans="1:8" ht="409.6">
      <c r="A2334" s="177" t="s">
        <v>7142</v>
      </c>
      <c r="B2334" s="10">
        <v>44570</v>
      </c>
      <c r="C2334" t="s">
        <v>4679</v>
      </c>
      <c r="D2334">
        <v>5</v>
      </c>
      <c r="E2334">
        <v>3</v>
      </c>
      <c r="F2334">
        <v>5</v>
      </c>
      <c r="G2334">
        <v>61000077</v>
      </c>
      <c r="H2334">
        <v>299780</v>
      </c>
    </row>
    <row r="2335" spans="1:8">
      <c r="A2335" t="s">
        <v>7143</v>
      </c>
      <c r="B2335" s="10">
        <v>44570</v>
      </c>
      <c r="C2335" t="s">
        <v>4679</v>
      </c>
      <c r="D2335">
        <v>5</v>
      </c>
      <c r="E2335">
        <v>4</v>
      </c>
      <c r="F2335">
        <v>5</v>
      </c>
      <c r="G2335">
        <v>71000282</v>
      </c>
      <c r="H2335">
        <v>299782</v>
      </c>
    </row>
    <row r="2336" spans="1:8">
      <c r="A2336" t="s">
        <v>7144</v>
      </c>
      <c r="B2336" s="10">
        <v>44570</v>
      </c>
      <c r="C2336" t="s">
        <v>4679</v>
      </c>
      <c r="D2336">
        <v>4</v>
      </c>
      <c r="E2336">
        <v>5</v>
      </c>
      <c r="F2336">
        <v>5</v>
      </c>
      <c r="G2336">
        <v>71000313</v>
      </c>
      <c r="H2336">
        <v>299783</v>
      </c>
    </row>
    <row r="2337" spans="1:8">
      <c r="A2337" t="s">
        <v>7145</v>
      </c>
      <c r="B2337" s="10">
        <v>44570</v>
      </c>
      <c r="C2337" t="s">
        <v>4679</v>
      </c>
      <c r="D2337">
        <v>5</v>
      </c>
      <c r="E2337">
        <v>5</v>
      </c>
      <c r="F2337">
        <v>5</v>
      </c>
      <c r="G2337">
        <v>71000313</v>
      </c>
      <c r="H2337">
        <v>299784</v>
      </c>
    </row>
    <row r="2338" spans="1:8">
      <c r="A2338" t="s">
        <v>7146</v>
      </c>
      <c r="B2338" s="10">
        <v>44570</v>
      </c>
      <c r="C2338" t="s">
        <v>4679</v>
      </c>
      <c r="D2338">
        <v>5</v>
      </c>
      <c r="E2338">
        <v>5</v>
      </c>
      <c r="F2338">
        <v>5</v>
      </c>
      <c r="G2338">
        <v>71000313</v>
      </c>
      <c r="H2338">
        <v>299785</v>
      </c>
    </row>
    <row r="2339" spans="1:8">
      <c r="A2339" t="s">
        <v>7147</v>
      </c>
      <c r="B2339" s="10">
        <v>44570</v>
      </c>
      <c r="C2339" t="s">
        <v>4679</v>
      </c>
      <c r="D2339">
        <v>1</v>
      </c>
      <c r="E2339">
        <v>5</v>
      </c>
      <c r="F2339">
        <v>3</v>
      </c>
      <c r="G2339">
        <v>71000313</v>
      </c>
      <c r="H2339">
        <v>299786</v>
      </c>
    </row>
    <row r="2340" spans="1:8">
      <c r="A2340" t="s">
        <v>7148</v>
      </c>
      <c r="B2340" s="10">
        <v>44570</v>
      </c>
      <c r="C2340" t="s">
        <v>4679</v>
      </c>
      <c r="D2340">
        <v>5</v>
      </c>
      <c r="E2340">
        <v>4</v>
      </c>
      <c r="F2340">
        <v>5</v>
      </c>
      <c r="G2340">
        <v>71000313</v>
      </c>
      <c r="H2340">
        <v>299787</v>
      </c>
    </row>
    <row r="2341" spans="1:8">
      <c r="A2341" t="s">
        <v>7149</v>
      </c>
      <c r="B2341" s="10">
        <v>44570</v>
      </c>
      <c r="C2341" t="s">
        <v>4679</v>
      </c>
      <c r="D2341">
        <v>5</v>
      </c>
      <c r="E2341">
        <v>5</v>
      </c>
      <c r="F2341">
        <v>5</v>
      </c>
      <c r="G2341">
        <v>71000320</v>
      </c>
      <c r="H2341">
        <v>299788</v>
      </c>
    </row>
    <row r="2342" spans="1:8">
      <c r="A2342" t="s">
        <v>7150</v>
      </c>
      <c r="B2342" s="10">
        <v>44571</v>
      </c>
      <c r="C2342" t="s">
        <v>4679</v>
      </c>
      <c r="D2342">
        <v>5</v>
      </c>
      <c r="E2342">
        <v>5</v>
      </c>
      <c r="F2342">
        <v>5</v>
      </c>
      <c r="G2342">
        <v>60000072</v>
      </c>
      <c r="H2342">
        <v>299789</v>
      </c>
    </row>
    <row r="2343" spans="1:8">
      <c r="A2343" t="s">
        <v>7151</v>
      </c>
      <c r="B2343" s="10">
        <v>44571</v>
      </c>
      <c r="C2343" t="s">
        <v>4679</v>
      </c>
      <c r="D2343">
        <v>5</v>
      </c>
      <c r="E2343">
        <v>5</v>
      </c>
      <c r="F2343">
        <v>5</v>
      </c>
      <c r="G2343">
        <v>60000075</v>
      </c>
      <c r="H2343">
        <v>299793</v>
      </c>
    </row>
    <row r="2344" spans="1:8">
      <c r="A2344" t="s">
        <v>7152</v>
      </c>
      <c r="B2344" s="10">
        <v>44571</v>
      </c>
      <c r="C2344" t="s">
        <v>4679</v>
      </c>
      <c r="D2344">
        <v>5</v>
      </c>
      <c r="E2344">
        <v>5</v>
      </c>
      <c r="F2344">
        <v>5</v>
      </c>
      <c r="G2344">
        <v>60000087</v>
      </c>
      <c r="H2344">
        <v>299795</v>
      </c>
    </row>
    <row r="2345" spans="1:8">
      <c r="A2345" t="s">
        <v>7153</v>
      </c>
      <c r="B2345" s="10">
        <v>44571</v>
      </c>
      <c r="C2345" t="s">
        <v>4679</v>
      </c>
      <c r="D2345">
        <v>1</v>
      </c>
      <c r="E2345">
        <v>2</v>
      </c>
      <c r="F2345">
        <v>2</v>
      </c>
      <c r="G2345">
        <v>61000010</v>
      </c>
      <c r="H2345">
        <v>299797</v>
      </c>
    </row>
    <row r="2346" spans="1:8">
      <c r="A2346" t="s">
        <v>7154</v>
      </c>
      <c r="B2346" s="10">
        <v>44571</v>
      </c>
      <c r="C2346" t="s">
        <v>4679</v>
      </c>
      <c r="D2346">
        <v>5</v>
      </c>
      <c r="E2346">
        <v>4</v>
      </c>
      <c r="F2346">
        <v>5</v>
      </c>
      <c r="G2346">
        <v>71000184</v>
      </c>
      <c r="H2346">
        <v>299799</v>
      </c>
    </row>
    <row r="2347" spans="1:8" ht="158.4">
      <c r="A2347" s="177" t="s">
        <v>7155</v>
      </c>
      <c r="B2347" s="10">
        <v>44571</v>
      </c>
      <c r="C2347" t="s">
        <v>4679</v>
      </c>
      <c r="D2347">
        <v>5</v>
      </c>
      <c r="E2347">
        <v>5</v>
      </c>
      <c r="F2347">
        <v>5</v>
      </c>
      <c r="G2347">
        <v>71000195</v>
      </c>
      <c r="H2347">
        <v>299801</v>
      </c>
    </row>
    <row r="2348" spans="1:8">
      <c r="A2348" t="s">
        <v>7156</v>
      </c>
      <c r="B2348" s="10">
        <v>44571</v>
      </c>
      <c r="C2348" t="s">
        <v>4679</v>
      </c>
      <c r="D2348">
        <v>1</v>
      </c>
      <c r="E2348">
        <v>2</v>
      </c>
      <c r="F2348">
        <v>1</v>
      </c>
      <c r="G2348">
        <v>71000215</v>
      </c>
      <c r="H2348">
        <v>299802</v>
      </c>
    </row>
    <row r="2349" spans="1:8">
      <c r="A2349" t="s">
        <v>7157</v>
      </c>
      <c r="B2349" s="10">
        <v>44571</v>
      </c>
      <c r="C2349" t="s">
        <v>4679</v>
      </c>
      <c r="D2349">
        <v>5</v>
      </c>
      <c r="E2349">
        <v>5</v>
      </c>
      <c r="F2349">
        <v>5</v>
      </c>
      <c r="G2349">
        <v>71000215</v>
      </c>
      <c r="H2349">
        <v>299804</v>
      </c>
    </row>
    <row r="2350" spans="1:8">
      <c r="A2350" t="s">
        <v>7158</v>
      </c>
      <c r="B2350" s="10">
        <v>44571</v>
      </c>
      <c r="C2350" t="s">
        <v>4679</v>
      </c>
      <c r="D2350">
        <v>1</v>
      </c>
      <c r="E2350">
        <v>4</v>
      </c>
      <c r="F2350">
        <v>5</v>
      </c>
      <c r="G2350">
        <v>71000224</v>
      </c>
      <c r="H2350">
        <v>299805</v>
      </c>
    </row>
    <row r="2351" spans="1:8">
      <c r="A2351" t="s">
        <v>7159</v>
      </c>
      <c r="B2351" s="10">
        <v>44571</v>
      </c>
      <c r="C2351" t="s">
        <v>4679</v>
      </c>
      <c r="D2351">
        <v>2</v>
      </c>
      <c r="E2351">
        <v>2</v>
      </c>
      <c r="F2351">
        <v>3</v>
      </c>
      <c r="G2351">
        <v>71000224</v>
      </c>
      <c r="H2351">
        <v>299806</v>
      </c>
    </row>
    <row r="2352" spans="1:8">
      <c r="A2352" t="s">
        <v>7160</v>
      </c>
      <c r="B2352" s="10">
        <v>44571</v>
      </c>
      <c r="C2352" t="s">
        <v>4679</v>
      </c>
      <c r="D2352">
        <v>5</v>
      </c>
      <c r="E2352">
        <v>5</v>
      </c>
      <c r="F2352">
        <v>5</v>
      </c>
      <c r="G2352">
        <v>71000262</v>
      </c>
      <c r="H2352">
        <v>299807</v>
      </c>
    </row>
    <row r="2353" spans="1:8">
      <c r="A2353" t="s">
        <v>7161</v>
      </c>
      <c r="B2353" s="10">
        <v>44571</v>
      </c>
      <c r="C2353" t="s">
        <v>4679</v>
      </c>
      <c r="D2353">
        <v>5</v>
      </c>
      <c r="E2353">
        <v>5</v>
      </c>
      <c r="F2353">
        <v>5</v>
      </c>
      <c r="G2353">
        <v>71000304</v>
      </c>
      <c r="H2353">
        <v>299808</v>
      </c>
    </row>
    <row r="2354" spans="1:8">
      <c r="A2354" t="s">
        <v>7162</v>
      </c>
      <c r="B2354" s="10">
        <v>44571</v>
      </c>
      <c r="C2354" t="s">
        <v>4679</v>
      </c>
      <c r="D2354">
        <v>5</v>
      </c>
      <c r="E2354">
        <v>5</v>
      </c>
      <c r="F2354">
        <v>5</v>
      </c>
      <c r="G2354">
        <v>71000324</v>
      </c>
      <c r="H2354">
        <v>299809</v>
      </c>
    </row>
    <row r="2355" spans="1:8">
      <c r="A2355" t="s">
        <v>7163</v>
      </c>
      <c r="B2355" s="10">
        <v>44571</v>
      </c>
      <c r="C2355" t="s">
        <v>4679</v>
      </c>
      <c r="D2355">
        <v>5</v>
      </c>
      <c r="E2355">
        <v>5</v>
      </c>
      <c r="F2355">
        <v>5</v>
      </c>
      <c r="G2355">
        <v>71000328</v>
      </c>
      <c r="H2355">
        <v>299810</v>
      </c>
    </row>
    <row r="2356" spans="1:8">
      <c r="A2356" t="s">
        <v>7164</v>
      </c>
      <c r="B2356" s="10">
        <v>44571</v>
      </c>
      <c r="C2356" t="s">
        <v>4679</v>
      </c>
      <c r="D2356">
        <v>5</v>
      </c>
      <c r="E2356">
        <v>5</v>
      </c>
      <c r="F2356">
        <v>5</v>
      </c>
      <c r="G2356">
        <v>71000328</v>
      </c>
      <c r="H2356">
        <v>299811</v>
      </c>
    </row>
    <row r="2357" spans="1:8" ht="259.2">
      <c r="A2357" s="177" t="s">
        <v>7165</v>
      </c>
      <c r="B2357" s="10">
        <v>44571</v>
      </c>
      <c r="C2357" t="s">
        <v>4680</v>
      </c>
      <c r="D2357">
        <v>1</v>
      </c>
      <c r="E2357">
        <v>3</v>
      </c>
      <c r="F2357">
        <v>3</v>
      </c>
      <c r="G2357">
        <v>99999996</v>
      </c>
      <c r="H2357">
        <v>299812</v>
      </c>
    </row>
    <row r="2358" spans="1:8">
      <c r="A2358" t="s">
        <v>7166</v>
      </c>
      <c r="B2358" s="10">
        <v>44571</v>
      </c>
      <c r="C2358" t="s">
        <v>4680</v>
      </c>
      <c r="D2358">
        <v>1</v>
      </c>
      <c r="E2358">
        <v>1</v>
      </c>
      <c r="F2358">
        <v>1</v>
      </c>
      <c r="G2358">
        <v>99999996</v>
      </c>
      <c r="H2358">
        <v>299813</v>
      </c>
    </row>
    <row r="2359" spans="1:8">
      <c r="A2359" t="s">
        <v>7167</v>
      </c>
      <c r="B2359" s="10">
        <v>44571</v>
      </c>
      <c r="C2359" t="s">
        <v>4683</v>
      </c>
      <c r="D2359">
        <v>1</v>
      </c>
      <c r="E2359">
        <v>2</v>
      </c>
      <c r="F2359">
        <v>2</v>
      </c>
      <c r="G2359">
        <v>99999999</v>
      </c>
      <c r="H2359">
        <v>299814</v>
      </c>
    </row>
    <row r="2360" spans="1:8">
      <c r="A2360" t="s">
        <v>7168</v>
      </c>
      <c r="B2360" s="10">
        <v>44571</v>
      </c>
      <c r="C2360" t="s">
        <v>4679</v>
      </c>
      <c r="D2360">
        <v>5</v>
      </c>
      <c r="E2360">
        <v>5</v>
      </c>
      <c r="F2360">
        <v>5</v>
      </c>
      <c r="G2360">
        <v>11126</v>
      </c>
      <c r="H2360">
        <v>299815</v>
      </c>
    </row>
    <row r="2361" spans="1:8">
      <c r="A2361" t="s">
        <v>7169</v>
      </c>
      <c r="B2361" s="10">
        <v>44571</v>
      </c>
      <c r="C2361" t="s">
        <v>4679</v>
      </c>
      <c r="D2361">
        <v>5</v>
      </c>
      <c r="E2361">
        <v>5</v>
      </c>
      <c r="F2361">
        <v>5</v>
      </c>
      <c r="G2361">
        <v>11126</v>
      </c>
      <c r="H2361">
        <v>299816</v>
      </c>
    </row>
    <row r="2362" spans="1:8">
      <c r="A2362" t="s">
        <v>7170</v>
      </c>
      <c r="B2362" s="10">
        <v>44571</v>
      </c>
      <c r="C2362" t="s">
        <v>4679</v>
      </c>
      <c r="D2362">
        <v>4</v>
      </c>
      <c r="E2362">
        <v>5</v>
      </c>
      <c r="F2362">
        <v>4</v>
      </c>
      <c r="G2362">
        <v>11139</v>
      </c>
      <c r="H2362">
        <v>299817</v>
      </c>
    </row>
    <row r="2363" spans="1:8">
      <c r="A2363" t="s">
        <v>7171</v>
      </c>
      <c r="B2363" s="10">
        <v>44571</v>
      </c>
      <c r="C2363" t="s">
        <v>4679</v>
      </c>
      <c r="D2363">
        <v>5</v>
      </c>
      <c r="E2363">
        <v>5</v>
      </c>
      <c r="F2363">
        <v>5</v>
      </c>
      <c r="G2363">
        <v>11179</v>
      </c>
      <c r="H2363">
        <v>299819</v>
      </c>
    </row>
    <row r="2364" spans="1:8">
      <c r="A2364" t="s">
        <v>7172</v>
      </c>
      <c r="B2364" s="10">
        <v>44571</v>
      </c>
      <c r="C2364" t="s">
        <v>4679</v>
      </c>
      <c r="D2364">
        <v>5</v>
      </c>
      <c r="E2364">
        <v>5</v>
      </c>
      <c r="F2364">
        <v>5</v>
      </c>
      <c r="G2364">
        <v>11514</v>
      </c>
      <c r="H2364">
        <v>299820</v>
      </c>
    </row>
    <row r="2365" spans="1:8">
      <c r="A2365" t="s">
        <v>7173</v>
      </c>
      <c r="B2365" s="10">
        <v>44571</v>
      </c>
      <c r="C2365" t="s">
        <v>4679</v>
      </c>
      <c r="D2365">
        <v>5</v>
      </c>
      <c r="E2365">
        <v>5</v>
      </c>
      <c r="F2365">
        <v>5</v>
      </c>
      <c r="G2365">
        <v>11514</v>
      </c>
      <c r="H2365">
        <v>299821</v>
      </c>
    </row>
    <row r="2366" spans="1:8" ht="302.39999999999998">
      <c r="A2366" s="177" t="s">
        <v>7174</v>
      </c>
      <c r="B2366" s="10">
        <v>44571</v>
      </c>
      <c r="C2366" t="s">
        <v>4679</v>
      </c>
      <c r="D2366">
        <v>3</v>
      </c>
      <c r="E2366">
        <v>5</v>
      </c>
      <c r="F2366">
        <v>5</v>
      </c>
      <c r="G2366">
        <v>11563</v>
      </c>
      <c r="H2366">
        <v>299822</v>
      </c>
    </row>
    <row r="2367" spans="1:8">
      <c r="A2367" t="s">
        <v>7175</v>
      </c>
      <c r="B2367" s="10">
        <v>44571</v>
      </c>
      <c r="C2367" t="s">
        <v>4679</v>
      </c>
      <c r="D2367">
        <v>5</v>
      </c>
      <c r="E2367">
        <v>5</v>
      </c>
      <c r="F2367">
        <v>5</v>
      </c>
      <c r="G2367">
        <v>11563</v>
      </c>
      <c r="H2367">
        <v>299823</v>
      </c>
    </row>
    <row r="2368" spans="1:8">
      <c r="A2368" t="s">
        <v>7176</v>
      </c>
      <c r="B2368" s="10">
        <v>44571</v>
      </c>
      <c r="C2368" t="s">
        <v>4679</v>
      </c>
      <c r="D2368">
        <v>5</v>
      </c>
      <c r="E2368">
        <v>4</v>
      </c>
      <c r="F2368">
        <v>5</v>
      </c>
      <c r="G2368">
        <v>11563</v>
      </c>
      <c r="H2368">
        <v>299824</v>
      </c>
    </row>
    <row r="2369" spans="1:8">
      <c r="A2369" t="s">
        <v>7177</v>
      </c>
      <c r="B2369" s="10">
        <v>44571</v>
      </c>
      <c r="C2369" t="s">
        <v>4679</v>
      </c>
      <c r="D2369">
        <v>5</v>
      </c>
      <c r="E2369">
        <v>5</v>
      </c>
      <c r="F2369">
        <v>5</v>
      </c>
      <c r="G2369">
        <v>11583</v>
      </c>
      <c r="H2369">
        <v>299825</v>
      </c>
    </row>
    <row r="2370" spans="1:8">
      <c r="A2370" t="s">
        <v>7178</v>
      </c>
      <c r="B2370" s="10">
        <v>44571</v>
      </c>
      <c r="C2370" t="s">
        <v>4679</v>
      </c>
      <c r="D2370">
        <v>3</v>
      </c>
      <c r="E2370">
        <v>4</v>
      </c>
      <c r="F2370">
        <v>5</v>
      </c>
      <c r="G2370">
        <v>11583</v>
      </c>
      <c r="H2370">
        <v>299826</v>
      </c>
    </row>
    <row r="2371" spans="1:8">
      <c r="A2371" t="s">
        <v>7179</v>
      </c>
      <c r="B2371" s="10">
        <v>44571</v>
      </c>
      <c r="C2371" t="s">
        <v>4679</v>
      </c>
      <c r="D2371">
        <v>3</v>
      </c>
      <c r="E2371">
        <v>4</v>
      </c>
      <c r="F2371">
        <v>3</v>
      </c>
      <c r="G2371">
        <v>11679</v>
      </c>
      <c r="H2371">
        <v>299827</v>
      </c>
    </row>
    <row r="2372" spans="1:8">
      <c r="A2372" t="s">
        <v>7180</v>
      </c>
      <c r="B2372" s="10">
        <v>44571</v>
      </c>
      <c r="C2372" t="s">
        <v>4679</v>
      </c>
      <c r="D2372">
        <v>5</v>
      </c>
      <c r="E2372">
        <v>5</v>
      </c>
      <c r="F2372">
        <v>5</v>
      </c>
      <c r="G2372">
        <v>11694</v>
      </c>
      <c r="H2372">
        <v>299831</v>
      </c>
    </row>
    <row r="2373" spans="1:8">
      <c r="A2373" t="s">
        <v>7181</v>
      </c>
      <c r="B2373" s="10">
        <v>44571</v>
      </c>
      <c r="C2373" t="s">
        <v>4679</v>
      </c>
      <c r="D2373">
        <v>4</v>
      </c>
      <c r="E2373">
        <v>3</v>
      </c>
      <c r="F2373">
        <v>5</v>
      </c>
      <c r="G2373">
        <v>101478212</v>
      </c>
      <c r="H2373">
        <v>299833</v>
      </c>
    </row>
    <row r="2374" spans="1:8">
      <c r="A2374" t="s">
        <v>7182</v>
      </c>
      <c r="B2374" s="10">
        <v>44571</v>
      </c>
      <c r="C2374" t="s">
        <v>4680</v>
      </c>
      <c r="D2374">
        <v>1</v>
      </c>
      <c r="E2374">
        <v>2</v>
      </c>
      <c r="F2374">
        <v>1</v>
      </c>
      <c r="G2374">
        <v>11190071</v>
      </c>
      <c r="H2374">
        <v>299837</v>
      </c>
    </row>
    <row r="2375" spans="1:8">
      <c r="A2375" t="s">
        <v>7183</v>
      </c>
      <c r="B2375" s="10">
        <v>44571</v>
      </c>
      <c r="C2375" t="s">
        <v>4683</v>
      </c>
      <c r="D2375">
        <v>5</v>
      </c>
      <c r="E2375">
        <v>5</v>
      </c>
      <c r="F2375">
        <v>5</v>
      </c>
      <c r="G2375">
        <v>11191758</v>
      </c>
      <c r="H2375">
        <v>299838</v>
      </c>
    </row>
    <row r="2376" spans="1:8">
      <c r="A2376" t="s">
        <v>7184</v>
      </c>
      <c r="B2376" s="10">
        <v>44571</v>
      </c>
      <c r="C2376" t="s">
        <v>4680</v>
      </c>
      <c r="D2376">
        <v>1</v>
      </c>
      <c r="E2376">
        <v>2</v>
      </c>
      <c r="F2376">
        <v>1</v>
      </c>
      <c r="G2376">
        <v>112629225</v>
      </c>
      <c r="H2376">
        <v>299840</v>
      </c>
    </row>
    <row r="2377" spans="1:8">
      <c r="A2377" t="s">
        <v>7185</v>
      </c>
      <c r="B2377" s="10">
        <v>44571</v>
      </c>
      <c r="C2377" t="s">
        <v>4679</v>
      </c>
      <c r="D2377">
        <v>5</v>
      </c>
      <c r="E2377">
        <v>5</v>
      </c>
      <c r="F2377">
        <v>5</v>
      </c>
      <c r="G2377">
        <v>11270654</v>
      </c>
      <c r="H2377">
        <v>299842</v>
      </c>
    </row>
    <row r="2378" spans="1:8">
      <c r="A2378" t="s">
        <v>7186</v>
      </c>
      <c r="B2378" s="10">
        <v>44571</v>
      </c>
      <c r="C2378" t="s">
        <v>4679</v>
      </c>
      <c r="D2378">
        <v>5</v>
      </c>
      <c r="E2378">
        <v>5</v>
      </c>
      <c r="F2378">
        <v>5</v>
      </c>
      <c r="G2378">
        <v>11270654</v>
      </c>
      <c r="H2378">
        <v>299843</v>
      </c>
    </row>
    <row r="2379" spans="1:8">
      <c r="A2379" t="s">
        <v>7187</v>
      </c>
      <c r="B2379" s="10">
        <v>44571</v>
      </c>
      <c r="C2379" t="s">
        <v>4679</v>
      </c>
      <c r="D2379">
        <v>5</v>
      </c>
      <c r="E2379">
        <v>5</v>
      </c>
      <c r="F2379">
        <v>5</v>
      </c>
      <c r="G2379">
        <v>113606081</v>
      </c>
      <c r="H2379">
        <v>299845</v>
      </c>
    </row>
    <row r="2380" spans="1:8">
      <c r="A2380" t="s">
        <v>7188</v>
      </c>
      <c r="B2380" s="10">
        <v>44571</v>
      </c>
      <c r="C2380" t="s">
        <v>4679</v>
      </c>
      <c r="D2380">
        <v>1</v>
      </c>
      <c r="E2380">
        <v>3</v>
      </c>
      <c r="F2380">
        <v>4</v>
      </c>
      <c r="G2380">
        <v>115199838</v>
      </c>
      <c r="H2380">
        <v>299848</v>
      </c>
    </row>
    <row r="2381" spans="1:8">
      <c r="A2381" t="s">
        <v>6554</v>
      </c>
      <c r="B2381" s="10">
        <v>44571</v>
      </c>
      <c r="C2381" t="s">
        <v>4679</v>
      </c>
      <c r="D2381">
        <v>5</v>
      </c>
      <c r="E2381">
        <v>5</v>
      </c>
      <c r="F2381">
        <v>5</v>
      </c>
      <c r="G2381">
        <v>116003369</v>
      </c>
      <c r="H2381">
        <v>299849</v>
      </c>
    </row>
    <row r="2382" spans="1:8">
      <c r="A2382" t="s">
        <v>7189</v>
      </c>
      <c r="B2382" s="10">
        <v>44571</v>
      </c>
      <c r="C2382" t="s">
        <v>4679</v>
      </c>
      <c r="D2382">
        <v>1</v>
      </c>
      <c r="E2382">
        <v>2</v>
      </c>
      <c r="F2382">
        <v>2</v>
      </c>
      <c r="G2382">
        <v>116003369</v>
      </c>
      <c r="H2382">
        <v>299851</v>
      </c>
    </row>
    <row r="2383" spans="1:8">
      <c r="A2383" t="s">
        <v>7190</v>
      </c>
      <c r="B2383" s="10">
        <v>44571</v>
      </c>
      <c r="C2383" t="s">
        <v>4679</v>
      </c>
      <c r="D2383">
        <v>1</v>
      </c>
      <c r="E2383">
        <v>2</v>
      </c>
      <c r="F2383">
        <v>4</v>
      </c>
      <c r="G2383">
        <v>116003369</v>
      </c>
      <c r="H2383">
        <v>299852</v>
      </c>
    </row>
    <row r="2384" spans="1:8" ht="129.6">
      <c r="A2384" s="177" t="s">
        <v>7191</v>
      </c>
      <c r="B2384" s="10">
        <v>44571</v>
      </c>
      <c r="C2384" t="s">
        <v>4679</v>
      </c>
      <c r="D2384">
        <v>2</v>
      </c>
      <c r="E2384">
        <v>3</v>
      </c>
      <c r="F2384">
        <v>2</v>
      </c>
      <c r="G2384">
        <v>116242546</v>
      </c>
      <c r="H2384">
        <v>299853</v>
      </c>
    </row>
    <row r="2385" spans="1:8">
      <c r="A2385" t="s">
        <v>7192</v>
      </c>
      <c r="B2385" s="10">
        <v>44571</v>
      </c>
      <c r="C2385" t="s">
        <v>4679</v>
      </c>
      <c r="D2385">
        <v>5</v>
      </c>
      <c r="E2385">
        <v>4</v>
      </c>
      <c r="F2385">
        <v>5</v>
      </c>
      <c r="G2385">
        <v>116242546</v>
      </c>
      <c r="H2385">
        <v>299854</v>
      </c>
    </row>
    <row r="2386" spans="1:8">
      <c r="A2386" t="s">
        <v>7193</v>
      </c>
      <c r="B2386" s="10">
        <v>44571</v>
      </c>
      <c r="C2386" t="s">
        <v>4682</v>
      </c>
      <c r="D2386">
        <v>5</v>
      </c>
      <c r="E2386">
        <v>5</v>
      </c>
      <c r="F2386">
        <v>5</v>
      </c>
      <c r="G2386">
        <v>118143809</v>
      </c>
      <c r="H2386">
        <v>299857</v>
      </c>
    </row>
    <row r="2387" spans="1:8">
      <c r="A2387" t="s">
        <v>7194</v>
      </c>
      <c r="B2387" s="10">
        <v>44571</v>
      </c>
      <c r="C2387" t="s">
        <v>4679</v>
      </c>
      <c r="D2387">
        <v>4</v>
      </c>
      <c r="E2387">
        <v>4</v>
      </c>
      <c r="F2387">
        <v>5</v>
      </c>
      <c r="G2387">
        <v>124300831</v>
      </c>
      <c r="H2387">
        <v>299858</v>
      </c>
    </row>
    <row r="2388" spans="1:8">
      <c r="A2388" t="s">
        <v>7195</v>
      </c>
      <c r="B2388" s="10">
        <v>44571</v>
      </c>
      <c r="C2388" t="s">
        <v>4679</v>
      </c>
      <c r="D2388">
        <v>5</v>
      </c>
      <c r="E2388">
        <v>5</v>
      </c>
      <c r="F2388">
        <v>5</v>
      </c>
      <c r="G2388">
        <v>124300831</v>
      </c>
      <c r="H2388">
        <v>299859</v>
      </c>
    </row>
    <row r="2389" spans="1:8" ht="57.6">
      <c r="A2389" s="177" t="s">
        <v>7196</v>
      </c>
      <c r="B2389" s="10">
        <v>44571</v>
      </c>
      <c r="C2389" t="s">
        <v>4679</v>
      </c>
      <c r="D2389">
        <v>4</v>
      </c>
      <c r="E2389">
        <v>4</v>
      </c>
      <c r="F2389">
        <v>5</v>
      </c>
      <c r="G2389">
        <v>124300831</v>
      </c>
      <c r="H2389">
        <v>299860</v>
      </c>
    </row>
    <row r="2390" spans="1:8">
      <c r="A2390" t="s">
        <v>7197</v>
      </c>
      <c r="B2390" s="10">
        <v>44571</v>
      </c>
      <c r="C2390" t="s">
        <v>4679</v>
      </c>
      <c r="D2390">
        <v>5</v>
      </c>
      <c r="E2390">
        <v>4</v>
      </c>
      <c r="F2390">
        <v>5</v>
      </c>
      <c r="G2390">
        <v>127088466</v>
      </c>
      <c r="H2390">
        <v>299863</v>
      </c>
    </row>
    <row r="2391" spans="1:8">
      <c r="A2391" t="s">
        <v>7198</v>
      </c>
      <c r="B2391" s="10">
        <v>44571</v>
      </c>
      <c r="C2391" t="s">
        <v>4679</v>
      </c>
      <c r="D2391">
        <v>5</v>
      </c>
      <c r="E2391">
        <v>5</v>
      </c>
      <c r="F2391">
        <v>5</v>
      </c>
      <c r="G2391">
        <v>127259299</v>
      </c>
      <c r="H2391">
        <v>299865</v>
      </c>
    </row>
    <row r="2392" spans="1:8">
      <c r="A2392" t="s">
        <v>7199</v>
      </c>
      <c r="B2392" s="10">
        <v>44571</v>
      </c>
      <c r="C2392" t="s">
        <v>4679</v>
      </c>
      <c r="D2392">
        <v>1</v>
      </c>
      <c r="E2392">
        <v>5</v>
      </c>
      <c r="F2392">
        <v>2</v>
      </c>
      <c r="G2392">
        <v>127259299</v>
      </c>
      <c r="H2392">
        <v>299866</v>
      </c>
    </row>
    <row r="2393" spans="1:8">
      <c r="A2393" t="s">
        <v>7200</v>
      </c>
      <c r="B2393" s="10">
        <v>44571</v>
      </c>
      <c r="C2393" t="s">
        <v>4686</v>
      </c>
      <c r="D2393">
        <v>1</v>
      </c>
      <c r="E2393">
        <v>5</v>
      </c>
      <c r="F2393">
        <v>5</v>
      </c>
      <c r="G2393">
        <v>127996650</v>
      </c>
      <c r="H2393">
        <v>299867</v>
      </c>
    </row>
    <row r="2394" spans="1:8" ht="288">
      <c r="A2394" s="177" t="s">
        <v>7201</v>
      </c>
      <c r="B2394" s="10">
        <v>44571</v>
      </c>
      <c r="C2394" t="s">
        <v>4679</v>
      </c>
      <c r="D2394">
        <v>1</v>
      </c>
      <c r="E2394">
        <v>2</v>
      </c>
      <c r="F2394">
        <v>2</v>
      </c>
      <c r="G2394">
        <v>130275241</v>
      </c>
      <c r="H2394">
        <v>299868</v>
      </c>
    </row>
    <row r="2395" spans="1:8">
      <c r="A2395" t="s">
        <v>7202</v>
      </c>
      <c r="B2395" s="10">
        <v>44571</v>
      </c>
      <c r="C2395" t="s">
        <v>4679</v>
      </c>
      <c r="D2395">
        <v>5</v>
      </c>
      <c r="E2395">
        <v>5</v>
      </c>
      <c r="F2395">
        <v>5</v>
      </c>
      <c r="G2395">
        <v>130692379</v>
      </c>
      <c r="H2395">
        <v>299869</v>
      </c>
    </row>
    <row r="2396" spans="1:8">
      <c r="A2396" t="s">
        <v>7203</v>
      </c>
      <c r="B2396" s="10">
        <v>44571</v>
      </c>
      <c r="C2396" t="s">
        <v>4686</v>
      </c>
      <c r="D2396">
        <v>1</v>
      </c>
      <c r="E2396">
        <v>2</v>
      </c>
      <c r="F2396">
        <v>1</v>
      </c>
      <c r="G2396">
        <v>130772841</v>
      </c>
      <c r="H2396">
        <v>299871</v>
      </c>
    </row>
    <row r="2397" spans="1:8">
      <c r="A2397" t="s">
        <v>7204</v>
      </c>
      <c r="B2397" s="10">
        <v>44571</v>
      </c>
      <c r="C2397" t="s">
        <v>4679</v>
      </c>
      <c r="D2397">
        <v>5</v>
      </c>
      <c r="E2397">
        <v>5</v>
      </c>
      <c r="F2397">
        <v>5</v>
      </c>
      <c r="G2397">
        <v>131104622</v>
      </c>
      <c r="H2397">
        <v>299872</v>
      </c>
    </row>
    <row r="2398" spans="1:8">
      <c r="A2398" t="s">
        <v>7205</v>
      </c>
      <c r="B2398" s="10">
        <v>44571</v>
      </c>
      <c r="C2398" t="s">
        <v>4680</v>
      </c>
      <c r="D2398">
        <v>1</v>
      </c>
      <c r="E2398">
        <v>4</v>
      </c>
      <c r="F2398">
        <v>1</v>
      </c>
      <c r="G2398">
        <v>132027517</v>
      </c>
      <c r="H2398">
        <v>299873</v>
      </c>
    </row>
    <row r="2399" spans="1:8">
      <c r="A2399" t="s">
        <v>7206</v>
      </c>
      <c r="B2399" s="10">
        <v>44571</v>
      </c>
      <c r="C2399" t="s">
        <v>4679</v>
      </c>
      <c r="D2399">
        <v>5</v>
      </c>
      <c r="E2399">
        <v>5</v>
      </c>
      <c r="F2399">
        <v>5</v>
      </c>
      <c r="G2399">
        <v>132183203</v>
      </c>
      <c r="H2399">
        <v>299876</v>
      </c>
    </row>
    <row r="2400" spans="1:8">
      <c r="A2400" t="s">
        <v>7207</v>
      </c>
      <c r="B2400" s="10">
        <v>44571</v>
      </c>
      <c r="C2400" t="s">
        <v>4680</v>
      </c>
      <c r="D2400">
        <v>1</v>
      </c>
      <c r="E2400">
        <v>1</v>
      </c>
      <c r="F2400">
        <v>1</v>
      </c>
      <c r="G2400">
        <v>132223330</v>
      </c>
      <c r="H2400">
        <v>299878</v>
      </c>
    </row>
    <row r="2401" spans="1:8">
      <c r="A2401" t="s">
        <v>7208</v>
      </c>
      <c r="B2401" s="10">
        <v>44571</v>
      </c>
      <c r="C2401" t="s">
        <v>4679</v>
      </c>
      <c r="D2401">
        <v>5</v>
      </c>
      <c r="E2401">
        <v>5</v>
      </c>
      <c r="F2401">
        <v>5</v>
      </c>
      <c r="G2401">
        <v>132267006</v>
      </c>
      <c r="H2401">
        <v>299880</v>
      </c>
    </row>
    <row r="2402" spans="1:8">
      <c r="A2402" t="s">
        <v>6776</v>
      </c>
      <c r="B2402" s="10">
        <v>44571</v>
      </c>
      <c r="C2402" t="s">
        <v>4679</v>
      </c>
      <c r="D2402">
        <v>4</v>
      </c>
      <c r="E2402">
        <v>4</v>
      </c>
      <c r="F2402">
        <v>4</v>
      </c>
      <c r="G2402">
        <v>132267006</v>
      </c>
      <c r="H2402">
        <v>299881</v>
      </c>
    </row>
    <row r="2403" spans="1:8" ht="273.60000000000002">
      <c r="A2403" s="177" t="s">
        <v>7209</v>
      </c>
      <c r="B2403" s="10">
        <v>44571</v>
      </c>
      <c r="C2403" t="s">
        <v>4681</v>
      </c>
      <c r="D2403">
        <v>1</v>
      </c>
      <c r="E2403">
        <v>1</v>
      </c>
      <c r="F2403">
        <v>1</v>
      </c>
      <c r="G2403">
        <v>132527433</v>
      </c>
      <c r="H2403">
        <v>299882</v>
      </c>
    </row>
    <row r="2404" spans="1:8">
      <c r="A2404" t="s">
        <v>7210</v>
      </c>
      <c r="B2404" s="10">
        <v>44571</v>
      </c>
      <c r="C2404" t="s">
        <v>4679</v>
      </c>
      <c r="D2404">
        <v>2</v>
      </c>
      <c r="E2404">
        <v>4</v>
      </c>
      <c r="F2404">
        <v>3</v>
      </c>
      <c r="G2404">
        <v>132569104</v>
      </c>
      <c r="H2404">
        <v>299883</v>
      </c>
    </row>
    <row r="2405" spans="1:8" ht="409.6">
      <c r="A2405" s="177" t="s">
        <v>7211</v>
      </c>
      <c r="B2405" s="10">
        <v>44571</v>
      </c>
      <c r="C2405" t="s">
        <v>4680</v>
      </c>
      <c r="D2405">
        <v>5</v>
      </c>
      <c r="E2405">
        <v>5</v>
      </c>
      <c r="F2405">
        <v>5</v>
      </c>
      <c r="G2405">
        <v>132570334</v>
      </c>
      <c r="H2405">
        <v>299884</v>
      </c>
    </row>
    <row r="2406" spans="1:8">
      <c r="A2406" t="s">
        <v>7212</v>
      </c>
      <c r="B2406" s="10">
        <v>44571</v>
      </c>
      <c r="C2406" t="s">
        <v>4680</v>
      </c>
      <c r="D2406">
        <v>3</v>
      </c>
      <c r="E2406">
        <v>2</v>
      </c>
      <c r="F2406">
        <v>3</v>
      </c>
      <c r="G2406">
        <v>132570334</v>
      </c>
      <c r="H2406">
        <v>299885</v>
      </c>
    </row>
    <row r="2407" spans="1:8">
      <c r="A2407" t="s">
        <v>7213</v>
      </c>
      <c r="B2407" s="10">
        <v>44571</v>
      </c>
      <c r="C2407" t="s">
        <v>4681</v>
      </c>
      <c r="D2407">
        <v>1</v>
      </c>
      <c r="E2407">
        <v>5</v>
      </c>
      <c r="F2407">
        <v>3</v>
      </c>
      <c r="G2407">
        <v>132595455</v>
      </c>
      <c r="H2407">
        <v>299886</v>
      </c>
    </row>
    <row r="2408" spans="1:8">
      <c r="A2408" t="s">
        <v>7214</v>
      </c>
      <c r="B2408" s="10">
        <v>44571</v>
      </c>
      <c r="C2408" t="s">
        <v>4680</v>
      </c>
      <c r="D2408">
        <v>1</v>
      </c>
      <c r="E2408">
        <v>3</v>
      </c>
      <c r="F2408">
        <v>5</v>
      </c>
      <c r="G2408">
        <v>132758582</v>
      </c>
      <c r="H2408">
        <v>299887</v>
      </c>
    </row>
    <row r="2409" spans="1:8">
      <c r="A2409" t="s">
        <v>7215</v>
      </c>
      <c r="B2409" s="10">
        <v>44571</v>
      </c>
      <c r="C2409" t="s">
        <v>4680</v>
      </c>
      <c r="D2409">
        <v>1</v>
      </c>
      <c r="E2409">
        <v>3</v>
      </c>
      <c r="F2409">
        <v>1</v>
      </c>
      <c r="G2409">
        <v>132758582</v>
      </c>
      <c r="H2409">
        <v>299888</v>
      </c>
    </row>
    <row r="2410" spans="1:8" ht="409.6">
      <c r="A2410" s="177" t="s">
        <v>7216</v>
      </c>
      <c r="B2410" s="10">
        <v>44571</v>
      </c>
      <c r="C2410" t="s">
        <v>4680</v>
      </c>
      <c r="D2410">
        <v>1</v>
      </c>
      <c r="E2410">
        <v>1</v>
      </c>
      <c r="F2410">
        <v>1</v>
      </c>
      <c r="G2410">
        <v>134397447</v>
      </c>
      <c r="H2410">
        <v>299889</v>
      </c>
    </row>
    <row r="2411" spans="1:8">
      <c r="A2411" t="s">
        <v>7217</v>
      </c>
      <c r="B2411" s="10">
        <v>44571</v>
      </c>
      <c r="C2411" t="s">
        <v>4680</v>
      </c>
      <c r="D2411">
        <v>3</v>
      </c>
      <c r="E2411">
        <v>3</v>
      </c>
      <c r="F2411">
        <v>2</v>
      </c>
      <c r="G2411">
        <v>134552819</v>
      </c>
      <c r="H2411">
        <v>299891</v>
      </c>
    </row>
    <row r="2412" spans="1:8">
      <c r="A2412" t="s">
        <v>7218</v>
      </c>
      <c r="B2412" s="10">
        <v>44571</v>
      </c>
      <c r="C2412" t="s">
        <v>4686</v>
      </c>
      <c r="D2412">
        <v>1</v>
      </c>
      <c r="E2412">
        <v>2</v>
      </c>
      <c r="F2412">
        <v>1</v>
      </c>
      <c r="G2412">
        <v>135296838</v>
      </c>
      <c r="H2412">
        <v>299892</v>
      </c>
    </row>
    <row r="2413" spans="1:8">
      <c r="A2413" t="s">
        <v>7219</v>
      </c>
      <c r="B2413" s="10">
        <v>44571</v>
      </c>
      <c r="C2413" t="s">
        <v>4681</v>
      </c>
      <c r="D2413">
        <v>5</v>
      </c>
      <c r="E2413">
        <v>5</v>
      </c>
      <c r="F2413">
        <v>5</v>
      </c>
      <c r="G2413">
        <v>135339513</v>
      </c>
      <c r="H2413">
        <v>299894</v>
      </c>
    </row>
    <row r="2414" spans="1:8">
      <c r="A2414" t="s">
        <v>7220</v>
      </c>
      <c r="B2414" s="10">
        <v>44571</v>
      </c>
      <c r="C2414" t="s">
        <v>4680</v>
      </c>
      <c r="D2414">
        <v>1</v>
      </c>
      <c r="E2414">
        <v>3</v>
      </c>
      <c r="F2414">
        <v>2</v>
      </c>
      <c r="G2414">
        <v>136647468</v>
      </c>
      <c r="H2414">
        <v>299897</v>
      </c>
    </row>
    <row r="2415" spans="1:8">
      <c r="A2415" t="s">
        <v>7221</v>
      </c>
      <c r="B2415" s="10">
        <v>44571</v>
      </c>
      <c r="C2415" t="s">
        <v>4680</v>
      </c>
      <c r="D2415">
        <v>1</v>
      </c>
      <c r="E2415">
        <v>1</v>
      </c>
      <c r="F2415">
        <v>2</v>
      </c>
      <c r="G2415">
        <v>136647468</v>
      </c>
      <c r="H2415">
        <v>299898</v>
      </c>
    </row>
    <row r="2416" spans="1:8" ht="409.6">
      <c r="A2416" s="177" t="s">
        <v>7222</v>
      </c>
      <c r="B2416" s="10">
        <v>44571</v>
      </c>
      <c r="C2416" t="s">
        <v>4682</v>
      </c>
      <c r="D2416">
        <v>1</v>
      </c>
      <c r="E2416">
        <v>1</v>
      </c>
      <c r="F2416">
        <v>2</v>
      </c>
      <c r="G2416">
        <v>136734670</v>
      </c>
      <c r="H2416">
        <v>299901</v>
      </c>
    </row>
    <row r="2417" spans="1:8">
      <c r="A2417" t="s">
        <v>7223</v>
      </c>
      <c r="B2417" s="10">
        <v>44571</v>
      </c>
      <c r="C2417" t="s">
        <v>4679</v>
      </c>
      <c r="D2417">
        <v>4</v>
      </c>
      <c r="E2417">
        <v>4</v>
      </c>
      <c r="F2417">
        <v>3</v>
      </c>
      <c r="G2417">
        <v>20000352</v>
      </c>
      <c r="H2417">
        <v>299905</v>
      </c>
    </row>
    <row r="2418" spans="1:8">
      <c r="A2418" t="s">
        <v>7224</v>
      </c>
      <c r="B2418" s="10">
        <v>44571</v>
      </c>
      <c r="C2418" t="s">
        <v>4679</v>
      </c>
      <c r="D2418">
        <v>5</v>
      </c>
      <c r="E2418">
        <v>5</v>
      </c>
      <c r="F2418">
        <v>5</v>
      </c>
      <c r="G2418">
        <v>200049486</v>
      </c>
      <c r="H2418">
        <v>299907</v>
      </c>
    </row>
    <row r="2419" spans="1:8">
      <c r="A2419" t="s">
        <v>6776</v>
      </c>
      <c r="B2419" s="10">
        <v>44571</v>
      </c>
      <c r="C2419" t="s">
        <v>4679</v>
      </c>
      <c r="D2419">
        <v>5</v>
      </c>
      <c r="E2419">
        <v>4</v>
      </c>
      <c r="F2419">
        <v>4</v>
      </c>
      <c r="G2419">
        <v>200060846</v>
      </c>
      <c r="H2419">
        <v>299908</v>
      </c>
    </row>
    <row r="2420" spans="1:8">
      <c r="A2420" t="s">
        <v>7225</v>
      </c>
      <c r="B2420" s="10">
        <v>44571</v>
      </c>
      <c r="C2420" t="s">
        <v>4680</v>
      </c>
      <c r="D2420">
        <v>1</v>
      </c>
      <c r="E2420">
        <v>3</v>
      </c>
      <c r="F2420">
        <v>4</v>
      </c>
      <c r="G2420">
        <v>200066872</v>
      </c>
      <c r="H2420">
        <v>299909</v>
      </c>
    </row>
    <row r="2421" spans="1:8">
      <c r="A2421" t="s">
        <v>7226</v>
      </c>
      <c r="B2421" s="10">
        <v>44571</v>
      </c>
      <c r="C2421" t="s">
        <v>4680</v>
      </c>
      <c r="D2421">
        <v>1</v>
      </c>
      <c r="E2421">
        <v>1</v>
      </c>
      <c r="F2421">
        <v>1</v>
      </c>
      <c r="G2421">
        <v>200066872</v>
      </c>
      <c r="H2421">
        <v>299911</v>
      </c>
    </row>
    <row r="2422" spans="1:8">
      <c r="A2422" t="s">
        <v>7227</v>
      </c>
      <c r="B2422" s="10">
        <v>44571</v>
      </c>
      <c r="C2422" t="s">
        <v>4682</v>
      </c>
      <c r="D2422">
        <v>5</v>
      </c>
      <c r="E2422">
        <v>5</v>
      </c>
      <c r="F2422">
        <v>5</v>
      </c>
      <c r="G2422">
        <v>200215278</v>
      </c>
      <c r="H2422">
        <v>299913</v>
      </c>
    </row>
    <row r="2423" spans="1:8" ht="259.2">
      <c r="A2423" s="177" t="s">
        <v>7228</v>
      </c>
      <c r="B2423" s="10">
        <v>44571</v>
      </c>
      <c r="C2423" t="s">
        <v>4682</v>
      </c>
      <c r="D2423">
        <v>2</v>
      </c>
      <c r="E2423">
        <v>3</v>
      </c>
      <c r="F2423">
        <v>2</v>
      </c>
      <c r="G2423">
        <v>200215278</v>
      </c>
      <c r="H2423">
        <v>299914</v>
      </c>
    </row>
    <row r="2424" spans="1:8">
      <c r="A2424" t="s">
        <v>7229</v>
      </c>
      <c r="B2424" s="10">
        <v>44571</v>
      </c>
      <c r="C2424" t="s">
        <v>4682</v>
      </c>
      <c r="D2424">
        <v>3</v>
      </c>
      <c r="E2424">
        <v>5</v>
      </c>
      <c r="F2424">
        <v>3</v>
      </c>
      <c r="G2424">
        <v>200268175</v>
      </c>
      <c r="H2424">
        <v>299915</v>
      </c>
    </row>
    <row r="2425" spans="1:8">
      <c r="A2425" t="s">
        <v>7230</v>
      </c>
      <c r="B2425" s="10">
        <v>44571</v>
      </c>
      <c r="C2425" t="s">
        <v>4679</v>
      </c>
      <c r="D2425">
        <v>5</v>
      </c>
      <c r="E2425">
        <v>5</v>
      </c>
      <c r="F2425">
        <v>5</v>
      </c>
      <c r="G2425">
        <v>33000092</v>
      </c>
      <c r="H2425">
        <v>299916</v>
      </c>
    </row>
    <row r="2426" spans="1:8">
      <c r="A2426" t="s">
        <v>7231</v>
      </c>
      <c r="B2426" s="10">
        <v>44571</v>
      </c>
      <c r="C2426" t="s">
        <v>4679</v>
      </c>
      <c r="D2426">
        <v>5</v>
      </c>
      <c r="E2426">
        <v>5</v>
      </c>
      <c r="F2426">
        <v>5</v>
      </c>
      <c r="G2426">
        <v>33000111</v>
      </c>
      <c r="H2426">
        <v>299917</v>
      </c>
    </row>
    <row r="2427" spans="1:8">
      <c r="A2427" t="s">
        <v>7232</v>
      </c>
      <c r="B2427" s="10">
        <v>44571</v>
      </c>
      <c r="C2427" t="s">
        <v>4679</v>
      </c>
      <c r="D2427">
        <v>2</v>
      </c>
      <c r="E2427">
        <v>5</v>
      </c>
      <c r="F2427">
        <v>5</v>
      </c>
      <c r="G2427">
        <v>40000028</v>
      </c>
      <c r="H2427">
        <v>299919</v>
      </c>
    </row>
    <row r="2428" spans="1:8">
      <c r="A2428" t="s">
        <v>7233</v>
      </c>
      <c r="B2428" s="10">
        <v>44571</v>
      </c>
      <c r="C2428" t="s">
        <v>4679</v>
      </c>
      <c r="D2428">
        <v>1</v>
      </c>
      <c r="E2428">
        <v>3</v>
      </c>
      <c r="F2428">
        <v>3</v>
      </c>
      <c r="G2428">
        <v>40000028</v>
      </c>
      <c r="H2428">
        <v>299920</v>
      </c>
    </row>
    <row r="2429" spans="1:8">
      <c r="A2429" t="s">
        <v>7234</v>
      </c>
      <c r="B2429" s="10">
        <v>44571</v>
      </c>
      <c r="C2429" t="s">
        <v>4679</v>
      </c>
      <c r="D2429">
        <v>4</v>
      </c>
      <c r="E2429">
        <v>5</v>
      </c>
      <c r="F2429">
        <v>5</v>
      </c>
      <c r="G2429">
        <v>11485</v>
      </c>
      <c r="H2429">
        <v>299923</v>
      </c>
    </row>
    <row r="2430" spans="1:8">
      <c r="A2430" t="s">
        <v>7235</v>
      </c>
      <c r="B2430" s="10">
        <v>44571</v>
      </c>
      <c r="C2430" t="s">
        <v>4679</v>
      </c>
      <c r="D2430">
        <v>2</v>
      </c>
      <c r="E2430">
        <v>4</v>
      </c>
      <c r="F2430">
        <v>4</v>
      </c>
      <c r="G2430">
        <v>11513</v>
      </c>
      <c r="H2430">
        <v>299927</v>
      </c>
    </row>
    <row r="2431" spans="1:8">
      <c r="A2431" t="s">
        <v>7236</v>
      </c>
      <c r="B2431" s="10">
        <v>44571</v>
      </c>
      <c r="C2431" t="s">
        <v>4679</v>
      </c>
      <c r="D2431">
        <v>4</v>
      </c>
      <c r="E2431">
        <v>5</v>
      </c>
      <c r="F2431">
        <v>4</v>
      </c>
      <c r="G2431">
        <v>11513</v>
      </c>
      <c r="H2431">
        <v>299929</v>
      </c>
    </row>
    <row r="2432" spans="1:8">
      <c r="A2432" t="s">
        <v>7237</v>
      </c>
      <c r="B2432" s="10">
        <v>44571</v>
      </c>
      <c r="C2432" t="s">
        <v>4679</v>
      </c>
      <c r="D2432">
        <v>1</v>
      </c>
      <c r="E2432">
        <v>4</v>
      </c>
      <c r="F2432">
        <v>3</v>
      </c>
      <c r="G2432">
        <v>11589</v>
      </c>
      <c r="H2432">
        <v>299930</v>
      </c>
    </row>
    <row r="2433" spans="1:8">
      <c r="A2433" t="s">
        <v>7238</v>
      </c>
      <c r="B2433" s="10">
        <v>44571</v>
      </c>
      <c r="C2433" t="s">
        <v>4680</v>
      </c>
      <c r="D2433">
        <v>1</v>
      </c>
      <c r="E2433">
        <v>3</v>
      </c>
      <c r="F2433">
        <v>4</v>
      </c>
      <c r="G2433">
        <v>11594</v>
      </c>
      <c r="H2433">
        <v>299931</v>
      </c>
    </row>
    <row r="2434" spans="1:8">
      <c r="A2434" t="s">
        <v>7239</v>
      </c>
      <c r="B2434" s="10">
        <v>44571</v>
      </c>
      <c r="C2434" t="s">
        <v>4679</v>
      </c>
      <c r="D2434">
        <v>5</v>
      </c>
      <c r="E2434">
        <v>3</v>
      </c>
      <c r="F2434">
        <v>5</v>
      </c>
      <c r="G2434">
        <v>11650</v>
      </c>
      <c r="H2434">
        <v>299932</v>
      </c>
    </row>
    <row r="2435" spans="1:8">
      <c r="A2435" t="s">
        <v>7240</v>
      </c>
      <c r="B2435" s="10">
        <v>44571</v>
      </c>
      <c r="C2435" t="s">
        <v>4679</v>
      </c>
      <c r="D2435">
        <v>5</v>
      </c>
      <c r="E2435">
        <v>3</v>
      </c>
      <c r="F2435">
        <v>5</v>
      </c>
      <c r="G2435">
        <v>11650</v>
      </c>
      <c r="H2435">
        <v>299933</v>
      </c>
    </row>
    <row r="2436" spans="1:8">
      <c r="A2436" t="s">
        <v>7241</v>
      </c>
      <c r="B2436" s="10">
        <v>44571</v>
      </c>
      <c r="C2436" t="s">
        <v>4679</v>
      </c>
      <c r="D2436">
        <v>5</v>
      </c>
      <c r="E2436">
        <v>5</v>
      </c>
      <c r="F2436">
        <v>5</v>
      </c>
      <c r="G2436">
        <v>11660</v>
      </c>
      <c r="H2436">
        <v>299934</v>
      </c>
    </row>
    <row r="2437" spans="1:8">
      <c r="A2437" t="s">
        <v>7242</v>
      </c>
      <c r="B2437" s="10">
        <v>44547</v>
      </c>
      <c r="C2437" t="s">
        <v>4680</v>
      </c>
      <c r="D2437">
        <v>1</v>
      </c>
      <c r="E2437">
        <v>2</v>
      </c>
      <c r="F2437">
        <v>1</v>
      </c>
      <c r="G2437">
        <v>71000352</v>
      </c>
      <c r="H2437">
        <v>295389</v>
      </c>
    </row>
    <row r="2438" spans="1:8">
      <c r="A2438" t="s">
        <v>7243</v>
      </c>
      <c r="B2438" s="10">
        <v>44547</v>
      </c>
      <c r="C2438" t="s">
        <v>4679</v>
      </c>
      <c r="D2438">
        <v>4</v>
      </c>
      <c r="E2438">
        <v>4</v>
      </c>
      <c r="F2438">
        <v>4</v>
      </c>
      <c r="G2438">
        <v>99999963</v>
      </c>
      <c r="H2438">
        <v>295390</v>
      </c>
    </row>
    <row r="2439" spans="1:8">
      <c r="A2439" t="s">
        <v>7244</v>
      </c>
      <c r="B2439" s="10">
        <v>44547</v>
      </c>
      <c r="C2439" t="s">
        <v>4683</v>
      </c>
      <c r="D2439">
        <v>5</v>
      </c>
      <c r="E2439">
        <v>5</v>
      </c>
      <c r="F2439">
        <v>5</v>
      </c>
      <c r="G2439">
        <v>99999979</v>
      </c>
      <c r="H2439">
        <v>295391</v>
      </c>
    </row>
    <row r="2440" spans="1:8">
      <c r="A2440" t="s">
        <v>7245</v>
      </c>
      <c r="B2440" s="10">
        <v>44547</v>
      </c>
      <c r="C2440" t="s">
        <v>4680</v>
      </c>
      <c r="D2440">
        <v>1</v>
      </c>
      <c r="E2440">
        <v>1</v>
      </c>
      <c r="F2440">
        <v>1</v>
      </c>
      <c r="G2440">
        <v>99999996</v>
      </c>
      <c r="H2440">
        <v>295392</v>
      </c>
    </row>
    <row r="2441" spans="1:8">
      <c r="A2441" t="s">
        <v>7246</v>
      </c>
      <c r="B2441" s="10">
        <v>44547</v>
      </c>
      <c r="C2441" t="s">
        <v>4679</v>
      </c>
      <c r="D2441">
        <v>5</v>
      </c>
      <c r="E2441">
        <v>3</v>
      </c>
      <c r="F2441">
        <v>5</v>
      </c>
      <c r="G2441">
        <v>11179</v>
      </c>
      <c r="H2441">
        <v>295396</v>
      </c>
    </row>
    <row r="2442" spans="1:8">
      <c r="A2442" t="s">
        <v>7247</v>
      </c>
      <c r="B2442" s="10">
        <v>44547</v>
      </c>
      <c r="C2442" t="s">
        <v>4679</v>
      </c>
      <c r="D2442">
        <v>5</v>
      </c>
      <c r="E2442">
        <v>5</v>
      </c>
      <c r="F2442">
        <v>5</v>
      </c>
      <c r="G2442">
        <v>11503</v>
      </c>
      <c r="H2442">
        <v>295398</v>
      </c>
    </row>
    <row r="2443" spans="1:8">
      <c r="A2443" t="s">
        <v>7248</v>
      </c>
      <c r="B2443" s="10">
        <v>44547</v>
      </c>
      <c r="C2443" t="s">
        <v>4679</v>
      </c>
      <c r="D2443">
        <v>4</v>
      </c>
      <c r="E2443" t="s">
        <v>5977</v>
      </c>
      <c r="F2443">
        <v>5</v>
      </c>
      <c r="G2443">
        <v>11503</v>
      </c>
      <c r="H2443">
        <v>295399</v>
      </c>
    </row>
    <row r="2444" spans="1:8">
      <c r="A2444" t="s">
        <v>7249</v>
      </c>
      <c r="B2444" s="10">
        <v>44547</v>
      </c>
      <c r="C2444" t="s">
        <v>4679</v>
      </c>
      <c r="D2444">
        <v>5</v>
      </c>
      <c r="E2444">
        <v>5</v>
      </c>
      <c r="F2444">
        <v>5</v>
      </c>
      <c r="G2444">
        <v>11513</v>
      </c>
      <c r="H2444">
        <v>295400</v>
      </c>
    </row>
    <row r="2445" spans="1:8" ht="201.6">
      <c r="A2445" s="177" t="s">
        <v>7250</v>
      </c>
      <c r="B2445" s="10">
        <v>44547</v>
      </c>
      <c r="C2445" t="s">
        <v>4679</v>
      </c>
      <c r="D2445">
        <v>4</v>
      </c>
      <c r="E2445">
        <v>5</v>
      </c>
      <c r="F2445">
        <v>5</v>
      </c>
      <c r="G2445">
        <v>11513</v>
      </c>
      <c r="H2445">
        <v>295401</v>
      </c>
    </row>
    <row r="2446" spans="1:8">
      <c r="A2446" t="s">
        <v>7251</v>
      </c>
      <c r="B2446" s="10">
        <v>44547</v>
      </c>
      <c r="C2446" t="s">
        <v>4679</v>
      </c>
      <c r="D2446">
        <v>5</v>
      </c>
      <c r="E2446">
        <v>5</v>
      </c>
      <c r="F2446">
        <v>5</v>
      </c>
      <c r="G2446">
        <v>11583</v>
      </c>
      <c r="H2446">
        <v>295403</v>
      </c>
    </row>
    <row r="2447" spans="1:8">
      <c r="A2447" t="s">
        <v>7252</v>
      </c>
      <c r="B2447" s="10">
        <v>44547</v>
      </c>
      <c r="C2447" t="s">
        <v>4679</v>
      </c>
      <c r="D2447">
        <v>5</v>
      </c>
      <c r="E2447">
        <v>4</v>
      </c>
      <c r="F2447">
        <v>5</v>
      </c>
      <c r="G2447">
        <v>11589</v>
      </c>
      <c r="H2447">
        <v>295404</v>
      </c>
    </row>
    <row r="2448" spans="1:8">
      <c r="A2448" t="s">
        <v>7253</v>
      </c>
      <c r="B2448" s="10">
        <v>44547</v>
      </c>
      <c r="C2448" t="s">
        <v>4679</v>
      </c>
      <c r="D2448">
        <v>5</v>
      </c>
      <c r="E2448">
        <v>4</v>
      </c>
      <c r="F2448">
        <v>5</v>
      </c>
      <c r="G2448">
        <v>11589</v>
      </c>
      <c r="H2448">
        <v>295405</v>
      </c>
    </row>
    <row r="2449" spans="1:8">
      <c r="A2449" t="s">
        <v>7254</v>
      </c>
      <c r="B2449" s="10">
        <v>44547</v>
      </c>
      <c r="C2449" t="s">
        <v>4679</v>
      </c>
      <c r="D2449">
        <v>5</v>
      </c>
      <c r="E2449">
        <v>5</v>
      </c>
      <c r="F2449">
        <v>5</v>
      </c>
      <c r="G2449">
        <v>11665</v>
      </c>
      <c r="H2449">
        <v>295407</v>
      </c>
    </row>
    <row r="2450" spans="1:8">
      <c r="A2450" t="s">
        <v>7255</v>
      </c>
      <c r="B2450" s="10">
        <v>44547</v>
      </c>
      <c r="C2450" t="s">
        <v>4679</v>
      </c>
      <c r="D2450">
        <v>5</v>
      </c>
      <c r="E2450">
        <v>5</v>
      </c>
      <c r="F2450">
        <v>5</v>
      </c>
      <c r="G2450">
        <v>11669</v>
      </c>
      <c r="H2450">
        <v>295408</v>
      </c>
    </row>
    <row r="2451" spans="1:8">
      <c r="A2451" t="s">
        <v>7256</v>
      </c>
      <c r="B2451" s="10">
        <v>44547</v>
      </c>
      <c r="C2451" t="s">
        <v>4679</v>
      </c>
      <c r="D2451">
        <v>1</v>
      </c>
      <c r="E2451">
        <v>1</v>
      </c>
      <c r="F2451">
        <v>4</v>
      </c>
      <c r="G2451">
        <v>100896943</v>
      </c>
      <c r="H2451">
        <v>295409</v>
      </c>
    </row>
    <row r="2452" spans="1:8">
      <c r="A2452" t="s">
        <v>7257</v>
      </c>
      <c r="B2452" s="10">
        <v>44547</v>
      </c>
      <c r="C2452" t="s">
        <v>4680</v>
      </c>
      <c r="D2452">
        <v>5</v>
      </c>
      <c r="E2452">
        <v>5</v>
      </c>
      <c r="F2452">
        <v>5</v>
      </c>
      <c r="G2452">
        <v>105717052</v>
      </c>
      <c r="H2452">
        <v>295412</v>
      </c>
    </row>
    <row r="2453" spans="1:8">
      <c r="A2453" t="s">
        <v>7258</v>
      </c>
      <c r="B2453" s="10">
        <v>44547</v>
      </c>
      <c r="C2453" t="s">
        <v>4683</v>
      </c>
      <c r="D2453">
        <v>5</v>
      </c>
      <c r="E2453">
        <v>5</v>
      </c>
      <c r="F2453">
        <v>5</v>
      </c>
      <c r="G2453">
        <v>11277480</v>
      </c>
      <c r="H2453">
        <v>295414</v>
      </c>
    </row>
    <row r="2454" spans="1:8">
      <c r="A2454" t="s">
        <v>7259</v>
      </c>
      <c r="B2454" s="10">
        <v>44547</v>
      </c>
      <c r="C2454" t="s">
        <v>4683</v>
      </c>
      <c r="D2454">
        <v>5</v>
      </c>
      <c r="E2454">
        <v>5</v>
      </c>
      <c r="F2454">
        <v>5</v>
      </c>
      <c r="G2454">
        <v>11277762</v>
      </c>
      <c r="H2454">
        <v>295416</v>
      </c>
    </row>
    <row r="2455" spans="1:8">
      <c r="A2455" t="s">
        <v>7260</v>
      </c>
      <c r="B2455" s="10">
        <v>44547</v>
      </c>
      <c r="C2455" t="s">
        <v>4680</v>
      </c>
      <c r="D2455">
        <v>5</v>
      </c>
      <c r="E2455">
        <v>5</v>
      </c>
      <c r="F2455">
        <v>5</v>
      </c>
      <c r="G2455">
        <v>113251375</v>
      </c>
      <c r="H2455">
        <v>295418</v>
      </c>
    </row>
    <row r="2456" spans="1:8">
      <c r="A2456" t="s">
        <v>7261</v>
      </c>
      <c r="B2456" s="10">
        <v>44547</v>
      </c>
      <c r="C2456" t="s">
        <v>4680</v>
      </c>
      <c r="D2456">
        <v>1</v>
      </c>
      <c r="E2456">
        <v>3</v>
      </c>
      <c r="F2456">
        <v>2</v>
      </c>
      <c r="G2456">
        <v>113251375</v>
      </c>
      <c r="H2456">
        <v>295419</v>
      </c>
    </row>
    <row r="2457" spans="1:8" ht="86.4">
      <c r="A2457" s="177" t="s">
        <v>7262</v>
      </c>
      <c r="B2457" s="10">
        <v>44547</v>
      </c>
      <c r="C2457" t="s">
        <v>4680</v>
      </c>
      <c r="D2457">
        <v>5</v>
      </c>
      <c r="E2457">
        <v>5</v>
      </c>
      <c r="F2457">
        <v>5</v>
      </c>
      <c r="G2457">
        <v>113379051</v>
      </c>
      <c r="H2457">
        <v>295420</v>
      </c>
    </row>
    <row r="2458" spans="1:8">
      <c r="A2458" t="s">
        <v>7263</v>
      </c>
      <c r="B2458" s="10">
        <v>44547</v>
      </c>
      <c r="C2458" t="s">
        <v>4680</v>
      </c>
      <c r="D2458">
        <v>5</v>
      </c>
      <c r="E2458">
        <v>5</v>
      </c>
      <c r="F2458">
        <v>5</v>
      </c>
      <c r="G2458">
        <v>113379051</v>
      </c>
      <c r="H2458">
        <v>295421</v>
      </c>
    </row>
    <row r="2459" spans="1:8">
      <c r="A2459" t="s">
        <v>7264</v>
      </c>
      <c r="B2459" s="10">
        <v>44547</v>
      </c>
      <c r="C2459" t="s">
        <v>4680</v>
      </c>
      <c r="D2459">
        <v>5</v>
      </c>
      <c r="E2459">
        <v>5</v>
      </c>
      <c r="F2459">
        <v>5</v>
      </c>
      <c r="G2459">
        <v>113379051</v>
      </c>
      <c r="H2459">
        <v>295422</v>
      </c>
    </row>
    <row r="2460" spans="1:8">
      <c r="A2460" t="s">
        <v>7265</v>
      </c>
      <c r="B2460" s="10">
        <v>44547</v>
      </c>
      <c r="C2460" t="s">
        <v>4680</v>
      </c>
      <c r="D2460">
        <v>5</v>
      </c>
      <c r="E2460">
        <v>5</v>
      </c>
      <c r="F2460">
        <v>5</v>
      </c>
      <c r="G2460">
        <v>113379051</v>
      </c>
      <c r="H2460">
        <v>295423</v>
      </c>
    </row>
    <row r="2461" spans="1:8">
      <c r="A2461" t="s">
        <v>7266</v>
      </c>
      <c r="B2461" s="10">
        <v>44547</v>
      </c>
      <c r="C2461" t="s">
        <v>4680</v>
      </c>
      <c r="D2461">
        <v>5</v>
      </c>
      <c r="E2461">
        <v>5</v>
      </c>
      <c r="F2461">
        <v>5</v>
      </c>
      <c r="G2461">
        <v>113379051</v>
      </c>
      <c r="H2461">
        <v>295425</v>
      </c>
    </row>
    <row r="2462" spans="1:8">
      <c r="A2462" t="s">
        <v>7267</v>
      </c>
      <c r="B2462" s="10">
        <v>44547</v>
      </c>
      <c r="C2462" t="s">
        <v>4679</v>
      </c>
      <c r="D2462">
        <v>3</v>
      </c>
      <c r="E2462">
        <v>2</v>
      </c>
      <c r="F2462">
        <v>4</v>
      </c>
      <c r="G2462">
        <v>114481872</v>
      </c>
      <c r="H2462">
        <v>295426</v>
      </c>
    </row>
    <row r="2463" spans="1:8" ht="86.4">
      <c r="A2463" s="177" t="s">
        <v>7268</v>
      </c>
      <c r="B2463" s="10">
        <v>44547</v>
      </c>
      <c r="C2463" t="s">
        <v>4679</v>
      </c>
      <c r="D2463">
        <v>5</v>
      </c>
      <c r="E2463">
        <v>5</v>
      </c>
      <c r="F2463">
        <v>5</v>
      </c>
      <c r="G2463">
        <v>116242546</v>
      </c>
      <c r="H2463">
        <v>295429</v>
      </c>
    </row>
    <row r="2464" spans="1:8">
      <c r="A2464" t="s">
        <v>7269</v>
      </c>
      <c r="B2464" s="10">
        <v>44547</v>
      </c>
      <c r="C2464" t="s">
        <v>4679</v>
      </c>
      <c r="D2464">
        <v>1</v>
      </c>
      <c r="E2464">
        <v>3</v>
      </c>
      <c r="F2464">
        <v>1</v>
      </c>
      <c r="G2464">
        <v>116734666</v>
      </c>
      <c r="H2464">
        <v>295431</v>
      </c>
    </row>
    <row r="2465" spans="1:8">
      <c r="A2465" t="s">
        <v>7270</v>
      </c>
      <c r="B2465" s="10">
        <v>44547</v>
      </c>
      <c r="C2465" t="s">
        <v>4679</v>
      </c>
      <c r="D2465">
        <v>5</v>
      </c>
      <c r="E2465">
        <v>5</v>
      </c>
      <c r="F2465">
        <v>5</v>
      </c>
      <c r="G2465">
        <v>116734666</v>
      </c>
      <c r="H2465">
        <v>295432</v>
      </c>
    </row>
    <row r="2466" spans="1:8">
      <c r="A2466" t="s">
        <v>7271</v>
      </c>
      <c r="B2466" s="10">
        <v>44547</v>
      </c>
      <c r="C2466" t="s">
        <v>4679</v>
      </c>
      <c r="D2466">
        <v>5</v>
      </c>
      <c r="E2466">
        <v>5</v>
      </c>
      <c r="F2466">
        <v>5</v>
      </c>
      <c r="G2466">
        <v>116734666</v>
      </c>
      <c r="H2466">
        <v>295433</v>
      </c>
    </row>
    <row r="2467" spans="1:8">
      <c r="A2467" t="s">
        <v>7272</v>
      </c>
      <c r="B2467" s="10">
        <v>44547</v>
      </c>
      <c r="C2467" t="s">
        <v>4680</v>
      </c>
      <c r="D2467">
        <v>1</v>
      </c>
      <c r="E2467">
        <v>1</v>
      </c>
      <c r="F2467">
        <v>1</v>
      </c>
      <c r="G2467">
        <v>117434118</v>
      </c>
      <c r="H2467">
        <v>295434</v>
      </c>
    </row>
    <row r="2468" spans="1:8" ht="158.4">
      <c r="A2468" s="177" t="s">
        <v>7273</v>
      </c>
      <c r="B2468" s="10">
        <v>44547</v>
      </c>
      <c r="C2468" t="s">
        <v>4680</v>
      </c>
      <c r="D2468">
        <v>1</v>
      </c>
      <c r="E2468">
        <v>2</v>
      </c>
      <c r="F2468">
        <v>1</v>
      </c>
      <c r="G2468">
        <v>117434118</v>
      </c>
      <c r="H2468">
        <v>295435</v>
      </c>
    </row>
    <row r="2469" spans="1:8" ht="187.2">
      <c r="A2469" s="177" t="s">
        <v>7274</v>
      </c>
      <c r="B2469" s="10">
        <v>44547</v>
      </c>
      <c r="C2469" t="s">
        <v>4682</v>
      </c>
      <c r="D2469">
        <v>1</v>
      </c>
      <c r="E2469">
        <v>1</v>
      </c>
      <c r="F2469">
        <v>2</v>
      </c>
      <c r="G2469">
        <v>117756049</v>
      </c>
      <c r="H2469">
        <v>295436</v>
      </c>
    </row>
    <row r="2470" spans="1:8">
      <c r="A2470" t="s">
        <v>7275</v>
      </c>
      <c r="B2470" s="10">
        <v>44547</v>
      </c>
      <c r="C2470" t="s">
        <v>4680</v>
      </c>
      <c r="D2470">
        <v>2</v>
      </c>
      <c r="E2470">
        <v>5</v>
      </c>
      <c r="F2470">
        <v>4</v>
      </c>
      <c r="G2470">
        <v>117757674</v>
      </c>
      <c r="H2470">
        <v>295438</v>
      </c>
    </row>
    <row r="2471" spans="1:8">
      <c r="A2471" t="s">
        <v>7276</v>
      </c>
      <c r="B2471" s="10">
        <v>44547</v>
      </c>
      <c r="C2471" t="s">
        <v>4679</v>
      </c>
      <c r="D2471">
        <v>4</v>
      </c>
      <c r="E2471">
        <v>5</v>
      </c>
      <c r="F2471">
        <v>4</v>
      </c>
      <c r="G2471">
        <v>118143825</v>
      </c>
      <c r="H2471">
        <v>295441</v>
      </c>
    </row>
    <row r="2472" spans="1:8">
      <c r="A2472" t="s">
        <v>7277</v>
      </c>
      <c r="B2472" s="10">
        <v>44547</v>
      </c>
      <c r="C2472" t="s">
        <v>4679</v>
      </c>
      <c r="D2472">
        <v>3</v>
      </c>
      <c r="E2472">
        <v>2</v>
      </c>
      <c r="F2472">
        <v>5</v>
      </c>
      <c r="G2472">
        <v>118143825</v>
      </c>
      <c r="H2472">
        <v>295442</v>
      </c>
    </row>
    <row r="2473" spans="1:8">
      <c r="A2473" t="s">
        <v>7278</v>
      </c>
      <c r="B2473" s="10">
        <v>44547</v>
      </c>
      <c r="C2473" t="s">
        <v>4679</v>
      </c>
      <c r="D2473">
        <v>5</v>
      </c>
      <c r="E2473">
        <v>5</v>
      </c>
      <c r="F2473">
        <v>5</v>
      </c>
      <c r="G2473">
        <v>118143825</v>
      </c>
      <c r="H2473">
        <v>295443</v>
      </c>
    </row>
    <row r="2474" spans="1:8">
      <c r="A2474" t="s">
        <v>7279</v>
      </c>
      <c r="B2474" s="10">
        <v>44547</v>
      </c>
      <c r="C2474" t="s">
        <v>4679</v>
      </c>
      <c r="D2474">
        <v>3</v>
      </c>
      <c r="E2474">
        <v>3</v>
      </c>
      <c r="F2474">
        <v>3</v>
      </c>
      <c r="G2474">
        <v>122470909</v>
      </c>
      <c r="H2474">
        <v>295444</v>
      </c>
    </row>
    <row r="2475" spans="1:8" ht="230.4">
      <c r="A2475" s="177" t="s">
        <v>7280</v>
      </c>
      <c r="B2475" s="10">
        <v>44547</v>
      </c>
      <c r="C2475" t="s">
        <v>4679</v>
      </c>
      <c r="D2475">
        <v>5</v>
      </c>
      <c r="E2475">
        <v>5</v>
      </c>
      <c r="F2475">
        <v>5</v>
      </c>
      <c r="G2475">
        <v>122470909</v>
      </c>
      <c r="H2475">
        <v>295445</v>
      </c>
    </row>
    <row r="2476" spans="1:8">
      <c r="A2476" t="s">
        <v>7281</v>
      </c>
      <c r="B2476" s="10">
        <v>44547</v>
      </c>
      <c r="C2476" t="s">
        <v>4679</v>
      </c>
      <c r="D2476">
        <v>3</v>
      </c>
      <c r="E2476">
        <v>3</v>
      </c>
      <c r="F2476">
        <v>5</v>
      </c>
      <c r="G2476">
        <v>122470909</v>
      </c>
      <c r="H2476">
        <v>295446</v>
      </c>
    </row>
    <row r="2477" spans="1:8">
      <c r="A2477" t="s">
        <v>7282</v>
      </c>
      <c r="B2477" s="10">
        <v>44547</v>
      </c>
      <c r="C2477" t="s">
        <v>4679</v>
      </c>
      <c r="D2477">
        <v>1</v>
      </c>
      <c r="E2477">
        <v>4</v>
      </c>
      <c r="F2477">
        <v>2</v>
      </c>
      <c r="G2477">
        <v>125852079</v>
      </c>
      <c r="H2477">
        <v>295447</v>
      </c>
    </row>
    <row r="2478" spans="1:8">
      <c r="A2478" t="s">
        <v>7283</v>
      </c>
      <c r="B2478" s="10">
        <v>44547</v>
      </c>
      <c r="C2478" t="s">
        <v>4679</v>
      </c>
      <c r="D2478">
        <v>5</v>
      </c>
      <c r="E2478">
        <v>5</v>
      </c>
      <c r="F2478">
        <v>5</v>
      </c>
      <c r="G2478">
        <v>125852079</v>
      </c>
      <c r="H2478">
        <v>295448</v>
      </c>
    </row>
    <row r="2479" spans="1:8">
      <c r="A2479" t="s">
        <v>7284</v>
      </c>
      <c r="B2479" s="10">
        <v>44547</v>
      </c>
      <c r="C2479" t="s">
        <v>4679</v>
      </c>
      <c r="D2479">
        <v>5</v>
      </c>
      <c r="E2479">
        <v>5</v>
      </c>
      <c r="F2479">
        <v>5</v>
      </c>
      <c r="G2479">
        <v>126653534</v>
      </c>
      <c r="H2479">
        <v>295450</v>
      </c>
    </row>
    <row r="2480" spans="1:8">
      <c r="A2480" t="s">
        <v>7285</v>
      </c>
      <c r="B2480" s="10">
        <v>44547</v>
      </c>
      <c r="C2480" t="s">
        <v>4680</v>
      </c>
      <c r="D2480">
        <v>1</v>
      </c>
      <c r="E2480">
        <v>2</v>
      </c>
      <c r="F2480">
        <v>5</v>
      </c>
      <c r="G2480">
        <v>127173904</v>
      </c>
      <c r="H2480">
        <v>295451</v>
      </c>
    </row>
    <row r="2481" spans="1:8">
      <c r="A2481" t="s">
        <v>7286</v>
      </c>
      <c r="B2481" s="10">
        <v>44547</v>
      </c>
      <c r="C2481" t="s">
        <v>4686</v>
      </c>
      <c r="D2481">
        <v>1</v>
      </c>
      <c r="E2481">
        <v>3</v>
      </c>
      <c r="F2481">
        <v>1</v>
      </c>
      <c r="G2481">
        <v>127996650</v>
      </c>
      <c r="H2481">
        <v>295453</v>
      </c>
    </row>
    <row r="2482" spans="1:8">
      <c r="A2482" t="s">
        <v>56</v>
      </c>
      <c r="B2482" s="10">
        <v>44547</v>
      </c>
      <c r="C2482" t="s">
        <v>4679</v>
      </c>
      <c r="D2482">
        <v>5</v>
      </c>
      <c r="E2482">
        <v>5</v>
      </c>
      <c r="F2482">
        <v>5</v>
      </c>
      <c r="G2482">
        <v>129833331</v>
      </c>
      <c r="H2482">
        <v>295456</v>
      </c>
    </row>
    <row r="2483" spans="1:8" ht="28.8">
      <c r="A2483" s="177" t="s">
        <v>7287</v>
      </c>
      <c r="B2483" s="10">
        <v>44547</v>
      </c>
      <c r="C2483" t="s">
        <v>4679</v>
      </c>
      <c r="D2483">
        <v>5</v>
      </c>
      <c r="E2483">
        <v>5</v>
      </c>
      <c r="F2483">
        <v>5</v>
      </c>
      <c r="G2483">
        <v>129833331</v>
      </c>
      <c r="H2483">
        <v>295457</v>
      </c>
    </row>
    <row r="2484" spans="1:8">
      <c r="A2484" t="s">
        <v>7288</v>
      </c>
      <c r="B2484" s="10">
        <v>44547</v>
      </c>
      <c r="C2484" t="s">
        <v>4680</v>
      </c>
      <c r="D2484">
        <v>1</v>
      </c>
      <c r="E2484">
        <v>1</v>
      </c>
      <c r="F2484">
        <v>5</v>
      </c>
      <c r="G2484">
        <v>130248008</v>
      </c>
      <c r="H2484">
        <v>295458</v>
      </c>
    </row>
    <row r="2485" spans="1:8">
      <c r="A2485" t="s">
        <v>7289</v>
      </c>
      <c r="B2485" s="10">
        <v>44547</v>
      </c>
      <c r="C2485" t="s">
        <v>4680</v>
      </c>
      <c r="D2485">
        <v>1</v>
      </c>
      <c r="E2485">
        <v>3</v>
      </c>
      <c r="F2485">
        <v>2</v>
      </c>
      <c r="G2485">
        <v>130248008</v>
      </c>
      <c r="H2485">
        <v>295459</v>
      </c>
    </row>
    <row r="2486" spans="1:8">
      <c r="A2486" t="s">
        <v>7290</v>
      </c>
      <c r="B2486" s="10">
        <v>44547</v>
      </c>
      <c r="C2486" t="s">
        <v>4679</v>
      </c>
      <c r="D2486">
        <v>1</v>
      </c>
      <c r="E2486">
        <v>2</v>
      </c>
      <c r="F2486">
        <v>2</v>
      </c>
      <c r="G2486">
        <v>130275241</v>
      </c>
      <c r="H2486">
        <v>295461</v>
      </c>
    </row>
    <row r="2487" spans="1:8">
      <c r="A2487" t="s">
        <v>7291</v>
      </c>
      <c r="B2487" s="10">
        <v>44547</v>
      </c>
      <c r="C2487" t="s">
        <v>4679</v>
      </c>
      <c r="D2487">
        <v>5</v>
      </c>
      <c r="E2487">
        <v>5</v>
      </c>
      <c r="F2487">
        <v>5</v>
      </c>
      <c r="G2487">
        <v>130275241</v>
      </c>
      <c r="H2487">
        <v>295463</v>
      </c>
    </row>
    <row r="2488" spans="1:8">
      <c r="A2488" t="s">
        <v>7292</v>
      </c>
      <c r="B2488" s="10">
        <v>44547</v>
      </c>
      <c r="C2488" t="s">
        <v>4679</v>
      </c>
      <c r="D2488">
        <v>5</v>
      </c>
      <c r="E2488">
        <v>4</v>
      </c>
      <c r="F2488">
        <v>5</v>
      </c>
      <c r="G2488">
        <v>130275241</v>
      </c>
      <c r="H2488">
        <v>295464</v>
      </c>
    </row>
    <row r="2489" spans="1:8">
      <c r="A2489" t="s">
        <v>7293</v>
      </c>
      <c r="B2489" s="10">
        <v>44547</v>
      </c>
      <c r="C2489" t="s">
        <v>4681</v>
      </c>
      <c r="D2489">
        <v>1</v>
      </c>
      <c r="E2489">
        <v>4</v>
      </c>
      <c r="F2489">
        <v>1</v>
      </c>
      <c r="G2489">
        <v>130695273</v>
      </c>
      <c r="H2489">
        <v>295465</v>
      </c>
    </row>
    <row r="2490" spans="1:8">
      <c r="A2490" t="s">
        <v>7294</v>
      </c>
      <c r="B2490" s="10">
        <v>44547</v>
      </c>
      <c r="C2490" t="s">
        <v>4679</v>
      </c>
      <c r="D2490">
        <v>1</v>
      </c>
      <c r="E2490">
        <v>3</v>
      </c>
      <c r="F2490">
        <v>2</v>
      </c>
      <c r="G2490">
        <v>131106049</v>
      </c>
      <c r="H2490">
        <v>295466</v>
      </c>
    </row>
    <row r="2491" spans="1:8">
      <c r="A2491" t="s">
        <v>7295</v>
      </c>
      <c r="B2491" s="10">
        <v>44547</v>
      </c>
      <c r="C2491" t="s">
        <v>4679</v>
      </c>
      <c r="D2491">
        <v>5</v>
      </c>
      <c r="E2491">
        <v>5</v>
      </c>
      <c r="F2491">
        <v>5</v>
      </c>
      <c r="G2491">
        <v>131106049</v>
      </c>
      <c r="H2491">
        <v>295468</v>
      </c>
    </row>
    <row r="2492" spans="1:8">
      <c r="A2492" t="s">
        <v>7296</v>
      </c>
      <c r="B2492" s="10">
        <v>44547</v>
      </c>
      <c r="C2492" t="s">
        <v>4679</v>
      </c>
      <c r="D2492">
        <v>5</v>
      </c>
      <c r="E2492">
        <v>3</v>
      </c>
      <c r="F2492">
        <v>5</v>
      </c>
      <c r="G2492">
        <v>131268526</v>
      </c>
      <c r="H2492">
        <v>295470</v>
      </c>
    </row>
    <row r="2493" spans="1:8">
      <c r="A2493" t="s">
        <v>7297</v>
      </c>
      <c r="B2493" s="10">
        <v>44547</v>
      </c>
      <c r="C2493" t="s">
        <v>4679</v>
      </c>
      <c r="D2493">
        <v>4</v>
      </c>
      <c r="E2493">
        <v>5</v>
      </c>
      <c r="F2493">
        <v>4</v>
      </c>
      <c r="G2493">
        <v>131416992</v>
      </c>
      <c r="H2493">
        <v>295471</v>
      </c>
    </row>
    <row r="2494" spans="1:8">
      <c r="A2494" t="s">
        <v>7298</v>
      </c>
      <c r="B2494" s="10">
        <v>44547</v>
      </c>
      <c r="C2494" t="s">
        <v>4680</v>
      </c>
      <c r="D2494">
        <v>1</v>
      </c>
      <c r="E2494">
        <v>1</v>
      </c>
      <c r="F2494">
        <v>1</v>
      </c>
      <c r="G2494">
        <v>131865610</v>
      </c>
      <c r="H2494">
        <v>295472</v>
      </c>
    </row>
    <row r="2495" spans="1:8">
      <c r="A2495" t="s">
        <v>7299</v>
      </c>
      <c r="B2495" s="10">
        <v>44547</v>
      </c>
      <c r="C2495" t="s">
        <v>4680</v>
      </c>
      <c r="D2495">
        <v>1</v>
      </c>
      <c r="E2495">
        <v>1</v>
      </c>
      <c r="F2495">
        <v>1</v>
      </c>
      <c r="G2495">
        <v>131865610</v>
      </c>
      <c r="H2495">
        <v>295473</v>
      </c>
    </row>
    <row r="2496" spans="1:8">
      <c r="A2496" t="s">
        <v>7300</v>
      </c>
      <c r="B2496" s="10">
        <v>44547</v>
      </c>
      <c r="C2496" t="s">
        <v>4680</v>
      </c>
      <c r="D2496">
        <v>1</v>
      </c>
      <c r="E2496">
        <v>3</v>
      </c>
      <c r="F2496">
        <v>1</v>
      </c>
      <c r="G2496">
        <v>132036245</v>
      </c>
      <c r="H2496">
        <v>295474</v>
      </c>
    </row>
    <row r="2497" spans="1:8">
      <c r="A2497" t="s">
        <v>7301</v>
      </c>
      <c r="B2497" s="10">
        <v>44547</v>
      </c>
      <c r="C2497" t="s">
        <v>4680</v>
      </c>
      <c r="D2497">
        <v>2</v>
      </c>
      <c r="E2497">
        <v>4</v>
      </c>
      <c r="F2497">
        <v>3</v>
      </c>
      <c r="G2497">
        <v>132570334</v>
      </c>
      <c r="H2497">
        <v>295477</v>
      </c>
    </row>
    <row r="2498" spans="1:8">
      <c r="A2498" t="s">
        <v>7302</v>
      </c>
      <c r="B2498" s="10">
        <v>44547</v>
      </c>
      <c r="C2498" t="s">
        <v>4680</v>
      </c>
      <c r="D2498">
        <v>5</v>
      </c>
      <c r="E2498">
        <v>4</v>
      </c>
      <c r="F2498">
        <v>5</v>
      </c>
      <c r="G2498">
        <v>132758582</v>
      </c>
      <c r="H2498">
        <v>295478</v>
      </c>
    </row>
    <row r="2499" spans="1:8">
      <c r="A2499" t="s">
        <v>7303</v>
      </c>
      <c r="B2499" s="10">
        <v>44547</v>
      </c>
      <c r="C2499" t="s">
        <v>4680</v>
      </c>
      <c r="D2499">
        <v>1</v>
      </c>
      <c r="E2499">
        <v>2</v>
      </c>
      <c r="F2499">
        <v>1</v>
      </c>
      <c r="G2499">
        <v>132758582</v>
      </c>
      <c r="H2499">
        <v>295479</v>
      </c>
    </row>
    <row r="2500" spans="1:8">
      <c r="A2500" t="s">
        <v>7304</v>
      </c>
      <c r="B2500" s="10">
        <v>44547</v>
      </c>
      <c r="C2500" t="s">
        <v>4681</v>
      </c>
      <c r="D2500">
        <v>5</v>
      </c>
      <c r="E2500">
        <v>4</v>
      </c>
      <c r="F2500">
        <v>4</v>
      </c>
      <c r="G2500">
        <v>132868498</v>
      </c>
      <c r="H2500">
        <v>295480</v>
      </c>
    </row>
    <row r="2501" spans="1:8">
      <c r="A2501" t="s">
        <v>7305</v>
      </c>
      <c r="B2501" s="10">
        <v>44547</v>
      </c>
      <c r="C2501" t="s">
        <v>4686</v>
      </c>
      <c r="D2501">
        <v>1</v>
      </c>
      <c r="E2501">
        <v>4</v>
      </c>
      <c r="F2501">
        <v>5</v>
      </c>
      <c r="G2501">
        <v>133108316</v>
      </c>
      <c r="H2501">
        <v>295481</v>
      </c>
    </row>
    <row r="2502" spans="1:8">
      <c r="A2502" t="s">
        <v>7306</v>
      </c>
      <c r="B2502" s="10">
        <v>44547</v>
      </c>
      <c r="C2502" t="s">
        <v>4679</v>
      </c>
      <c r="D2502">
        <v>5</v>
      </c>
      <c r="E2502">
        <v>5</v>
      </c>
      <c r="F2502">
        <v>5</v>
      </c>
      <c r="G2502">
        <v>133254631</v>
      </c>
      <c r="H2502">
        <v>295482</v>
      </c>
    </row>
    <row r="2503" spans="1:8">
      <c r="A2503" t="s">
        <v>7307</v>
      </c>
      <c r="B2503" s="10">
        <v>44547</v>
      </c>
      <c r="C2503" t="s">
        <v>4687</v>
      </c>
      <c r="D2503">
        <v>3</v>
      </c>
      <c r="E2503">
        <v>3</v>
      </c>
      <c r="F2503">
        <v>3</v>
      </c>
      <c r="G2503">
        <v>134378405</v>
      </c>
      <c r="H2503">
        <v>295483</v>
      </c>
    </row>
    <row r="2504" spans="1:8">
      <c r="A2504" t="s">
        <v>7308</v>
      </c>
      <c r="B2504" s="10">
        <v>44547</v>
      </c>
      <c r="C2504" t="s">
        <v>4680</v>
      </c>
      <c r="D2504">
        <v>1</v>
      </c>
      <c r="E2504">
        <v>4</v>
      </c>
      <c r="F2504">
        <v>4</v>
      </c>
      <c r="G2504">
        <v>134397447</v>
      </c>
      <c r="H2504">
        <v>295484</v>
      </c>
    </row>
    <row r="2505" spans="1:8" ht="230.4">
      <c r="A2505" s="177" t="s">
        <v>7309</v>
      </c>
      <c r="B2505" s="10">
        <v>44547</v>
      </c>
      <c r="C2505" t="s">
        <v>4682</v>
      </c>
      <c r="D2505">
        <v>1</v>
      </c>
      <c r="E2505">
        <v>1</v>
      </c>
      <c r="F2505">
        <v>3</v>
      </c>
      <c r="G2505">
        <v>134420405</v>
      </c>
      <c r="H2505">
        <v>295485</v>
      </c>
    </row>
    <row r="2506" spans="1:8">
      <c r="A2506" t="s">
        <v>7310</v>
      </c>
      <c r="B2506" s="10">
        <v>44547</v>
      </c>
      <c r="C2506" t="s">
        <v>4680</v>
      </c>
      <c r="D2506" t="s">
        <v>5977</v>
      </c>
      <c r="E2506">
        <v>3</v>
      </c>
      <c r="F2506">
        <v>1</v>
      </c>
      <c r="G2506">
        <v>134552819</v>
      </c>
      <c r="H2506">
        <v>295486</v>
      </c>
    </row>
    <row r="2507" spans="1:8">
      <c r="A2507" t="s">
        <v>7311</v>
      </c>
      <c r="B2507" s="10">
        <v>44547</v>
      </c>
      <c r="C2507" t="s">
        <v>4680</v>
      </c>
      <c r="D2507">
        <v>5</v>
      </c>
      <c r="E2507">
        <v>4</v>
      </c>
      <c r="F2507">
        <v>5</v>
      </c>
      <c r="G2507">
        <v>135312726</v>
      </c>
      <c r="H2507">
        <v>295487</v>
      </c>
    </row>
    <row r="2508" spans="1:8">
      <c r="A2508" t="s">
        <v>7312</v>
      </c>
      <c r="B2508" s="10">
        <v>44547</v>
      </c>
      <c r="C2508" t="s">
        <v>4680</v>
      </c>
      <c r="D2508">
        <v>5</v>
      </c>
      <c r="E2508">
        <v>5</v>
      </c>
      <c r="F2508">
        <v>5</v>
      </c>
      <c r="G2508">
        <v>135430445</v>
      </c>
      <c r="H2508">
        <v>295488</v>
      </c>
    </row>
    <row r="2509" spans="1:8">
      <c r="A2509" t="s">
        <v>7313</v>
      </c>
      <c r="B2509" s="10">
        <v>44547</v>
      </c>
      <c r="C2509" t="s">
        <v>4680</v>
      </c>
      <c r="D2509">
        <v>2</v>
      </c>
      <c r="E2509">
        <v>1</v>
      </c>
      <c r="F2509">
        <v>3</v>
      </c>
      <c r="G2509">
        <v>135430445</v>
      </c>
      <c r="H2509">
        <v>295489</v>
      </c>
    </row>
    <row r="2510" spans="1:8">
      <c r="A2510" t="s">
        <v>7314</v>
      </c>
      <c r="B2510" s="10">
        <v>44547</v>
      </c>
      <c r="C2510" t="s">
        <v>4681</v>
      </c>
      <c r="D2510">
        <v>1</v>
      </c>
      <c r="E2510">
        <v>1</v>
      </c>
      <c r="F2510">
        <v>3</v>
      </c>
      <c r="G2510">
        <v>135538940</v>
      </c>
      <c r="H2510">
        <v>295492</v>
      </c>
    </row>
    <row r="2511" spans="1:8">
      <c r="A2511" t="s">
        <v>7315</v>
      </c>
      <c r="B2511" s="10">
        <v>44547</v>
      </c>
      <c r="C2511" t="s">
        <v>4686</v>
      </c>
      <c r="D2511">
        <v>4</v>
      </c>
      <c r="E2511">
        <v>2</v>
      </c>
      <c r="F2511">
        <v>4</v>
      </c>
      <c r="G2511">
        <v>135635688</v>
      </c>
      <c r="H2511">
        <v>295493</v>
      </c>
    </row>
    <row r="2512" spans="1:8">
      <c r="A2512" t="s">
        <v>7316</v>
      </c>
      <c r="B2512" s="10">
        <v>44547</v>
      </c>
      <c r="C2512" t="s">
        <v>4686</v>
      </c>
      <c r="D2512">
        <v>5</v>
      </c>
      <c r="E2512">
        <v>5</v>
      </c>
      <c r="F2512">
        <v>5</v>
      </c>
      <c r="G2512">
        <v>136603347</v>
      </c>
      <c r="H2512">
        <v>295494</v>
      </c>
    </row>
    <row r="2513" spans="1:8" ht="129.6">
      <c r="A2513" s="177" t="s">
        <v>7317</v>
      </c>
      <c r="B2513" s="10">
        <v>44547</v>
      </c>
      <c r="C2513" t="s">
        <v>4680</v>
      </c>
      <c r="D2513">
        <v>1</v>
      </c>
      <c r="E2513">
        <v>5</v>
      </c>
      <c r="F2513">
        <v>3</v>
      </c>
      <c r="G2513">
        <v>136642485</v>
      </c>
      <c r="H2513">
        <v>295495</v>
      </c>
    </row>
    <row r="2514" spans="1:8">
      <c r="A2514" t="s">
        <v>7318</v>
      </c>
      <c r="B2514" s="10">
        <v>44547</v>
      </c>
      <c r="C2514" t="s">
        <v>4680</v>
      </c>
      <c r="D2514">
        <v>3</v>
      </c>
      <c r="E2514">
        <v>3</v>
      </c>
      <c r="F2514">
        <v>3</v>
      </c>
      <c r="G2514">
        <v>136642485</v>
      </c>
      <c r="H2514">
        <v>295496</v>
      </c>
    </row>
    <row r="2515" spans="1:8">
      <c r="A2515" t="s">
        <v>7319</v>
      </c>
      <c r="B2515" s="10">
        <v>44547</v>
      </c>
      <c r="C2515" t="s">
        <v>4680</v>
      </c>
      <c r="D2515">
        <v>5</v>
      </c>
      <c r="E2515">
        <v>5</v>
      </c>
      <c r="F2515">
        <v>5</v>
      </c>
      <c r="G2515">
        <v>136643855</v>
      </c>
      <c r="H2515">
        <v>295498</v>
      </c>
    </row>
    <row r="2516" spans="1:8">
      <c r="A2516" t="s">
        <v>7320</v>
      </c>
      <c r="B2516" s="10">
        <v>44547</v>
      </c>
      <c r="C2516" t="s">
        <v>4680</v>
      </c>
      <c r="D2516">
        <v>1</v>
      </c>
      <c r="E2516">
        <v>1</v>
      </c>
      <c r="F2516">
        <v>1</v>
      </c>
      <c r="G2516">
        <v>136688140</v>
      </c>
      <c r="H2516">
        <v>295499</v>
      </c>
    </row>
    <row r="2517" spans="1:8">
      <c r="A2517" t="s">
        <v>7321</v>
      </c>
      <c r="B2517" s="10">
        <v>44547</v>
      </c>
      <c r="C2517" t="s">
        <v>4679</v>
      </c>
      <c r="D2517">
        <v>5</v>
      </c>
      <c r="E2517">
        <v>5</v>
      </c>
      <c r="F2517">
        <v>5</v>
      </c>
      <c r="G2517">
        <v>136946191</v>
      </c>
      <c r="H2517">
        <v>295502</v>
      </c>
    </row>
    <row r="2518" spans="1:8">
      <c r="A2518" t="s">
        <v>7322</v>
      </c>
      <c r="B2518" s="10">
        <v>44547</v>
      </c>
      <c r="C2518" t="s">
        <v>4679</v>
      </c>
      <c r="D2518">
        <v>5</v>
      </c>
      <c r="E2518">
        <v>5</v>
      </c>
      <c r="F2518">
        <v>5</v>
      </c>
      <c r="G2518">
        <v>136946191</v>
      </c>
      <c r="H2518">
        <v>295503</v>
      </c>
    </row>
    <row r="2519" spans="1:8">
      <c r="A2519" t="s">
        <v>7323</v>
      </c>
      <c r="B2519" s="10">
        <v>44547</v>
      </c>
      <c r="C2519" t="s">
        <v>4679</v>
      </c>
      <c r="D2519">
        <v>2</v>
      </c>
      <c r="E2519">
        <v>5</v>
      </c>
      <c r="F2519">
        <v>5</v>
      </c>
      <c r="G2519">
        <v>137241634</v>
      </c>
      <c r="H2519">
        <v>295504</v>
      </c>
    </row>
    <row r="2520" spans="1:8">
      <c r="A2520" t="s">
        <v>7324</v>
      </c>
      <c r="B2520" s="10">
        <v>44547</v>
      </c>
      <c r="C2520" t="s">
        <v>4681</v>
      </c>
      <c r="D2520">
        <v>3</v>
      </c>
      <c r="E2520">
        <v>3</v>
      </c>
      <c r="F2520">
        <v>2</v>
      </c>
      <c r="G2520">
        <v>138325493</v>
      </c>
      <c r="H2520">
        <v>295505</v>
      </c>
    </row>
    <row r="2521" spans="1:8">
      <c r="A2521" t="s">
        <v>7325</v>
      </c>
      <c r="B2521" s="10">
        <v>44547</v>
      </c>
      <c r="C2521" t="s">
        <v>4681</v>
      </c>
      <c r="D2521">
        <v>2</v>
      </c>
      <c r="E2521">
        <v>2</v>
      </c>
      <c r="F2521">
        <v>2</v>
      </c>
      <c r="G2521">
        <v>138561782</v>
      </c>
      <c r="H2521">
        <v>295506</v>
      </c>
    </row>
    <row r="2522" spans="1:8">
      <c r="A2522" t="s">
        <v>7326</v>
      </c>
      <c r="B2522" s="10">
        <v>44547</v>
      </c>
      <c r="C2522" t="s">
        <v>4679</v>
      </c>
      <c r="D2522">
        <v>1</v>
      </c>
      <c r="E2522">
        <v>5</v>
      </c>
      <c r="F2522">
        <v>1</v>
      </c>
      <c r="G2522">
        <v>20000296</v>
      </c>
      <c r="H2522">
        <v>295509</v>
      </c>
    </row>
    <row r="2523" spans="1:8">
      <c r="A2523" t="s">
        <v>7327</v>
      </c>
      <c r="B2523" s="10">
        <v>44547</v>
      </c>
      <c r="C2523" t="s">
        <v>4679</v>
      </c>
      <c r="D2523">
        <v>5</v>
      </c>
      <c r="E2523">
        <v>4</v>
      </c>
      <c r="F2523">
        <v>5</v>
      </c>
      <c r="G2523">
        <v>20000352</v>
      </c>
      <c r="H2523">
        <v>295513</v>
      </c>
    </row>
    <row r="2524" spans="1:8" ht="57.6">
      <c r="A2524" s="177" t="s">
        <v>7328</v>
      </c>
      <c r="B2524" s="10">
        <v>44547</v>
      </c>
      <c r="C2524" t="s">
        <v>4679</v>
      </c>
      <c r="D2524">
        <v>5</v>
      </c>
      <c r="E2524">
        <v>5</v>
      </c>
      <c r="F2524">
        <v>5</v>
      </c>
      <c r="G2524">
        <v>20000358</v>
      </c>
      <c r="H2524">
        <v>295515</v>
      </c>
    </row>
    <row r="2525" spans="1:8">
      <c r="A2525" t="s">
        <v>7329</v>
      </c>
      <c r="B2525" s="10">
        <v>44547</v>
      </c>
      <c r="C2525" t="s">
        <v>4679</v>
      </c>
      <c r="D2525">
        <v>2</v>
      </c>
      <c r="E2525">
        <v>5</v>
      </c>
      <c r="F2525">
        <v>5</v>
      </c>
      <c r="G2525">
        <v>20000373</v>
      </c>
      <c r="H2525">
        <v>295516</v>
      </c>
    </row>
    <row r="2526" spans="1:8">
      <c r="A2526" t="s">
        <v>7330</v>
      </c>
      <c r="B2526" s="10">
        <v>44547</v>
      </c>
      <c r="C2526" t="s">
        <v>4679</v>
      </c>
      <c r="D2526">
        <v>5</v>
      </c>
      <c r="E2526">
        <v>5</v>
      </c>
      <c r="F2526">
        <v>5</v>
      </c>
      <c r="G2526">
        <v>20000410</v>
      </c>
      <c r="H2526">
        <v>295518</v>
      </c>
    </row>
    <row r="2527" spans="1:8" ht="43.2">
      <c r="A2527" s="177" t="s">
        <v>7331</v>
      </c>
      <c r="B2527" s="10">
        <v>44547</v>
      </c>
      <c r="C2527" t="s">
        <v>4679</v>
      </c>
      <c r="D2527">
        <v>5</v>
      </c>
      <c r="E2527">
        <v>5</v>
      </c>
      <c r="F2527">
        <v>5</v>
      </c>
      <c r="G2527">
        <v>20000410</v>
      </c>
      <c r="H2527">
        <v>295519</v>
      </c>
    </row>
    <row r="2528" spans="1:8">
      <c r="A2528" t="s">
        <v>7332</v>
      </c>
      <c r="B2528" s="10">
        <v>44547</v>
      </c>
      <c r="C2528" t="s">
        <v>4679</v>
      </c>
      <c r="D2528">
        <v>5</v>
      </c>
      <c r="E2528">
        <v>5</v>
      </c>
      <c r="F2528">
        <v>5</v>
      </c>
      <c r="G2528">
        <v>20000411</v>
      </c>
      <c r="H2528">
        <v>295520</v>
      </c>
    </row>
    <row r="2529" spans="1:8">
      <c r="A2529" t="s">
        <v>7333</v>
      </c>
      <c r="B2529" s="10">
        <v>44547</v>
      </c>
      <c r="C2529" t="s">
        <v>4679</v>
      </c>
      <c r="D2529">
        <v>2</v>
      </c>
      <c r="E2529">
        <v>2</v>
      </c>
      <c r="F2529">
        <v>2</v>
      </c>
      <c r="G2529">
        <v>20000469</v>
      </c>
      <c r="H2529">
        <v>295521</v>
      </c>
    </row>
    <row r="2530" spans="1:8">
      <c r="A2530" t="s">
        <v>7334</v>
      </c>
      <c r="B2530" s="10">
        <v>44547</v>
      </c>
      <c r="C2530" t="s">
        <v>4680</v>
      </c>
      <c r="D2530">
        <v>1</v>
      </c>
      <c r="E2530">
        <v>4</v>
      </c>
      <c r="F2530">
        <v>3</v>
      </c>
      <c r="G2530">
        <v>20000629</v>
      </c>
      <c r="H2530">
        <v>295523</v>
      </c>
    </row>
    <row r="2531" spans="1:8">
      <c r="A2531" t="s">
        <v>7335</v>
      </c>
      <c r="B2531" s="10">
        <v>44547</v>
      </c>
      <c r="C2531" t="s">
        <v>4680</v>
      </c>
      <c r="D2531">
        <v>5</v>
      </c>
      <c r="E2531">
        <v>5</v>
      </c>
      <c r="F2531">
        <v>5</v>
      </c>
      <c r="G2531">
        <v>20000629</v>
      </c>
      <c r="H2531">
        <v>295524</v>
      </c>
    </row>
    <row r="2532" spans="1:8">
      <c r="A2532" t="s">
        <v>7336</v>
      </c>
      <c r="B2532" s="10">
        <v>44547</v>
      </c>
      <c r="C2532" t="s">
        <v>4680</v>
      </c>
      <c r="D2532">
        <v>5</v>
      </c>
      <c r="E2532">
        <v>5</v>
      </c>
      <c r="F2532">
        <v>5</v>
      </c>
      <c r="G2532">
        <v>200066872</v>
      </c>
      <c r="H2532">
        <v>295526</v>
      </c>
    </row>
    <row r="2533" spans="1:8">
      <c r="A2533" t="s">
        <v>7337</v>
      </c>
      <c r="B2533" s="10">
        <v>44547</v>
      </c>
      <c r="C2533" t="s">
        <v>4682</v>
      </c>
      <c r="D2533">
        <v>5</v>
      </c>
      <c r="E2533">
        <v>4</v>
      </c>
      <c r="F2533">
        <v>4</v>
      </c>
      <c r="G2533">
        <v>200268175</v>
      </c>
      <c r="H2533">
        <v>295527</v>
      </c>
    </row>
    <row r="2534" spans="1:8">
      <c r="A2534" t="s">
        <v>7338</v>
      </c>
      <c r="B2534" s="10">
        <v>44547</v>
      </c>
      <c r="C2534" t="s">
        <v>4682</v>
      </c>
      <c r="D2534">
        <v>2</v>
      </c>
      <c r="E2534">
        <v>3</v>
      </c>
      <c r="F2534">
        <v>4</v>
      </c>
      <c r="G2534">
        <v>200268175</v>
      </c>
      <c r="H2534">
        <v>295528</v>
      </c>
    </row>
    <row r="2535" spans="1:8">
      <c r="A2535" t="s">
        <v>7339</v>
      </c>
      <c r="B2535" s="10">
        <v>44547</v>
      </c>
      <c r="C2535" t="s">
        <v>4681</v>
      </c>
      <c r="D2535">
        <v>4</v>
      </c>
      <c r="E2535">
        <v>5</v>
      </c>
      <c r="F2535">
        <v>5</v>
      </c>
      <c r="G2535">
        <v>200270258</v>
      </c>
      <c r="H2535">
        <v>295529</v>
      </c>
    </row>
    <row r="2536" spans="1:8" ht="144">
      <c r="A2536" s="177" t="s">
        <v>7340</v>
      </c>
      <c r="B2536" s="10">
        <v>44547</v>
      </c>
      <c r="C2536" t="s">
        <v>4679</v>
      </c>
      <c r="D2536">
        <v>5</v>
      </c>
      <c r="E2536">
        <v>5</v>
      </c>
      <c r="F2536">
        <v>5</v>
      </c>
      <c r="G2536">
        <v>200387550</v>
      </c>
      <c r="H2536">
        <v>295530</v>
      </c>
    </row>
    <row r="2537" spans="1:8">
      <c r="A2537" t="s">
        <v>7341</v>
      </c>
      <c r="B2537" s="10">
        <v>44547</v>
      </c>
      <c r="C2537" t="s">
        <v>4679</v>
      </c>
      <c r="D2537">
        <v>5</v>
      </c>
      <c r="E2537">
        <v>5</v>
      </c>
      <c r="F2537">
        <v>5</v>
      </c>
      <c r="G2537">
        <v>200387550</v>
      </c>
      <c r="H2537">
        <v>295531</v>
      </c>
    </row>
    <row r="2538" spans="1:8">
      <c r="A2538" t="s">
        <v>7342</v>
      </c>
      <c r="B2538" s="10">
        <v>44549</v>
      </c>
      <c r="C2538" t="s">
        <v>4679</v>
      </c>
      <c r="D2538">
        <v>5</v>
      </c>
      <c r="E2538">
        <v>3</v>
      </c>
      <c r="F2538">
        <v>5</v>
      </c>
      <c r="G2538">
        <v>20000343</v>
      </c>
      <c r="H2538">
        <v>295808</v>
      </c>
    </row>
    <row r="2539" spans="1:8">
      <c r="A2539" t="s">
        <v>56</v>
      </c>
      <c r="B2539" s="10">
        <v>44549</v>
      </c>
      <c r="C2539" t="s">
        <v>4679</v>
      </c>
      <c r="D2539">
        <v>5</v>
      </c>
      <c r="E2539">
        <v>3</v>
      </c>
      <c r="F2539">
        <v>5</v>
      </c>
      <c r="G2539">
        <v>20000352</v>
      </c>
      <c r="H2539">
        <v>295810</v>
      </c>
    </row>
    <row r="2540" spans="1:8" ht="28.8">
      <c r="A2540" s="177" t="s">
        <v>7343</v>
      </c>
      <c r="B2540" s="10">
        <v>44549</v>
      </c>
      <c r="C2540" t="s">
        <v>4679</v>
      </c>
      <c r="D2540">
        <v>5</v>
      </c>
      <c r="E2540">
        <v>5</v>
      </c>
      <c r="F2540">
        <v>5</v>
      </c>
      <c r="G2540">
        <v>20000352</v>
      </c>
      <c r="H2540">
        <v>295811</v>
      </c>
    </row>
    <row r="2541" spans="1:8">
      <c r="A2541" t="s">
        <v>7344</v>
      </c>
      <c r="B2541" s="10">
        <v>44549</v>
      </c>
      <c r="C2541" t="s">
        <v>4679</v>
      </c>
      <c r="D2541">
        <v>5</v>
      </c>
      <c r="E2541">
        <v>5</v>
      </c>
      <c r="F2541">
        <v>5</v>
      </c>
      <c r="G2541">
        <v>20000373</v>
      </c>
      <c r="H2541">
        <v>295812</v>
      </c>
    </row>
    <row r="2542" spans="1:8">
      <c r="A2542" t="s">
        <v>7345</v>
      </c>
      <c r="B2542" s="10">
        <v>44549</v>
      </c>
      <c r="C2542" t="s">
        <v>4679</v>
      </c>
      <c r="D2542">
        <v>5</v>
      </c>
      <c r="E2542">
        <v>5</v>
      </c>
      <c r="F2542">
        <v>5</v>
      </c>
      <c r="G2542">
        <v>20000373</v>
      </c>
      <c r="H2542">
        <v>295813</v>
      </c>
    </row>
    <row r="2543" spans="1:8">
      <c r="A2543" t="s">
        <v>7346</v>
      </c>
      <c r="B2543" s="10">
        <v>44549</v>
      </c>
      <c r="C2543" t="s">
        <v>4679</v>
      </c>
      <c r="D2543">
        <v>5</v>
      </c>
      <c r="E2543">
        <v>5</v>
      </c>
      <c r="F2543">
        <v>5</v>
      </c>
      <c r="G2543">
        <v>20000391</v>
      </c>
      <c r="H2543">
        <v>295814</v>
      </c>
    </row>
    <row r="2544" spans="1:8">
      <c r="A2544" t="s">
        <v>7347</v>
      </c>
      <c r="B2544" s="10">
        <v>44549</v>
      </c>
      <c r="C2544" t="s">
        <v>4679</v>
      </c>
      <c r="D2544">
        <v>5</v>
      </c>
      <c r="E2544">
        <v>5</v>
      </c>
      <c r="F2544">
        <v>5</v>
      </c>
      <c r="G2544">
        <v>20000411</v>
      </c>
      <c r="H2544">
        <v>295815</v>
      </c>
    </row>
    <row r="2545" spans="1:8" ht="172.8">
      <c r="A2545" s="177" t="s">
        <v>7348</v>
      </c>
      <c r="B2545" s="10">
        <v>44549</v>
      </c>
      <c r="C2545" t="s">
        <v>4679</v>
      </c>
      <c r="D2545">
        <v>5</v>
      </c>
      <c r="E2545">
        <v>5</v>
      </c>
      <c r="F2545">
        <v>5</v>
      </c>
      <c r="G2545">
        <v>20000411</v>
      </c>
      <c r="H2545">
        <v>295816</v>
      </c>
    </row>
    <row r="2546" spans="1:8">
      <c r="A2546" t="s">
        <v>7349</v>
      </c>
      <c r="B2546" s="10">
        <v>44549</v>
      </c>
      <c r="C2546" t="s">
        <v>4680</v>
      </c>
      <c r="D2546">
        <v>5</v>
      </c>
      <c r="E2546">
        <v>3</v>
      </c>
      <c r="F2546">
        <v>5</v>
      </c>
      <c r="G2546">
        <v>20000429</v>
      </c>
      <c r="H2546">
        <v>295817</v>
      </c>
    </row>
    <row r="2547" spans="1:8">
      <c r="A2547" t="s">
        <v>7350</v>
      </c>
      <c r="B2547" s="10">
        <v>44549</v>
      </c>
      <c r="C2547" t="s">
        <v>4679</v>
      </c>
      <c r="D2547">
        <v>5</v>
      </c>
      <c r="E2547">
        <v>5</v>
      </c>
      <c r="F2547">
        <v>5</v>
      </c>
      <c r="G2547">
        <v>20000469</v>
      </c>
      <c r="H2547">
        <v>295818</v>
      </c>
    </row>
    <row r="2548" spans="1:8">
      <c r="A2548" t="s">
        <v>7351</v>
      </c>
      <c r="B2548" s="10">
        <v>44173</v>
      </c>
      <c r="C2548" t="s">
        <v>4679</v>
      </c>
      <c r="D2548">
        <v>3</v>
      </c>
      <c r="E2548">
        <v>4</v>
      </c>
      <c r="F2548">
        <v>3</v>
      </c>
      <c r="G2548">
        <v>50000089</v>
      </c>
      <c r="H2548">
        <v>200471</v>
      </c>
    </row>
    <row r="2549" spans="1:8">
      <c r="A2549" t="s">
        <v>7352</v>
      </c>
      <c r="B2549" s="10">
        <v>44173</v>
      </c>
      <c r="C2549" t="s">
        <v>4679</v>
      </c>
      <c r="D2549">
        <v>1</v>
      </c>
      <c r="E2549">
        <v>3</v>
      </c>
      <c r="F2549">
        <v>1</v>
      </c>
      <c r="G2549">
        <v>50000089</v>
      </c>
      <c r="H2549">
        <v>200472</v>
      </c>
    </row>
    <row r="2550" spans="1:8">
      <c r="A2550" t="s">
        <v>7353</v>
      </c>
      <c r="B2550" s="10">
        <v>44173</v>
      </c>
      <c r="C2550" t="s">
        <v>4679</v>
      </c>
      <c r="D2550">
        <v>5</v>
      </c>
      <c r="E2550">
        <v>5</v>
      </c>
      <c r="F2550">
        <v>5</v>
      </c>
      <c r="G2550">
        <v>50000094</v>
      </c>
      <c r="H2550">
        <v>200474</v>
      </c>
    </row>
    <row r="2551" spans="1:8">
      <c r="A2551" t="s">
        <v>7354</v>
      </c>
      <c r="B2551" s="10">
        <v>44173</v>
      </c>
      <c r="C2551" t="s">
        <v>7355</v>
      </c>
      <c r="D2551">
        <v>1</v>
      </c>
      <c r="E2551">
        <v>2</v>
      </c>
      <c r="F2551">
        <v>1</v>
      </c>
      <c r="G2551">
        <v>60000019</v>
      </c>
      <c r="H2551">
        <v>200477</v>
      </c>
    </row>
    <row r="2552" spans="1:8">
      <c r="A2552" t="s">
        <v>7356</v>
      </c>
      <c r="B2552" s="10">
        <v>44173</v>
      </c>
      <c r="C2552" t="s">
        <v>4679</v>
      </c>
      <c r="D2552">
        <v>5</v>
      </c>
      <c r="E2552">
        <v>5</v>
      </c>
      <c r="F2552">
        <v>5</v>
      </c>
      <c r="G2552">
        <v>60000035</v>
      </c>
      <c r="H2552">
        <v>200478</v>
      </c>
    </row>
    <row r="2553" spans="1:8">
      <c r="A2553" t="s">
        <v>7357</v>
      </c>
      <c r="B2553" s="10">
        <v>44173</v>
      </c>
      <c r="C2553" t="s">
        <v>4679</v>
      </c>
      <c r="D2553">
        <v>4</v>
      </c>
      <c r="E2553">
        <v>4</v>
      </c>
      <c r="F2553">
        <v>3</v>
      </c>
      <c r="G2553">
        <v>60000044</v>
      </c>
      <c r="H2553">
        <v>200479</v>
      </c>
    </row>
    <row r="2554" spans="1:8">
      <c r="A2554" t="s">
        <v>7358</v>
      </c>
      <c r="B2554" s="10">
        <v>44173</v>
      </c>
      <c r="C2554" t="s">
        <v>4679</v>
      </c>
      <c r="D2554">
        <v>5</v>
      </c>
      <c r="E2554">
        <v>5</v>
      </c>
      <c r="F2554">
        <v>5</v>
      </c>
      <c r="G2554">
        <v>60000054</v>
      </c>
      <c r="H2554">
        <v>200481</v>
      </c>
    </row>
    <row r="2555" spans="1:8">
      <c r="A2555" t="s">
        <v>7359</v>
      </c>
      <c r="B2555" s="10">
        <v>44173</v>
      </c>
      <c r="C2555" t="s">
        <v>4679</v>
      </c>
      <c r="D2555">
        <v>5</v>
      </c>
      <c r="E2555">
        <v>5</v>
      </c>
      <c r="F2555">
        <v>5</v>
      </c>
      <c r="G2555">
        <v>60000068</v>
      </c>
      <c r="H2555">
        <v>200482</v>
      </c>
    </row>
    <row r="2556" spans="1:8">
      <c r="A2556" t="s">
        <v>7360</v>
      </c>
      <c r="B2556" s="10">
        <v>44173</v>
      </c>
      <c r="C2556" t="s">
        <v>4679</v>
      </c>
      <c r="D2556">
        <v>5</v>
      </c>
      <c r="E2556">
        <v>4</v>
      </c>
      <c r="F2556">
        <v>5</v>
      </c>
      <c r="G2556">
        <v>60000068</v>
      </c>
      <c r="H2556">
        <v>200483</v>
      </c>
    </row>
    <row r="2557" spans="1:8">
      <c r="A2557" t="s">
        <v>6776</v>
      </c>
      <c r="B2557" s="10">
        <v>44173</v>
      </c>
      <c r="C2557" t="s">
        <v>4679</v>
      </c>
      <c r="D2557">
        <v>5</v>
      </c>
      <c r="E2557">
        <v>4</v>
      </c>
      <c r="F2557">
        <v>5</v>
      </c>
      <c r="G2557">
        <v>60000068</v>
      </c>
      <c r="H2557">
        <v>200485</v>
      </c>
    </row>
    <row r="2558" spans="1:8">
      <c r="A2558" t="s">
        <v>7361</v>
      </c>
      <c r="B2558" s="10">
        <v>44173</v>
      </c>
      <c r="C2558" t="s">
        <v>4679</v>
      </c>
      <c r="D2558">
        <v>5</v>
      </c>
      <c r="E2558">
        <v>5</v>
      </c>
      <c r="F2558">
        <v>5</v>
      </c>
      <c r="G2558">
        <v>60000072</v>
      </c>
      <c r="H2558">
        <v>200486</v>
      </c>
    </row>
    <row r="2559" spans="1:8">
      <c r="A2559" t="s">
        <v>7362</v>
      </c>
      <c r="B2559" s="10">
        <v>44173</v>
      </c>
      <c r="C2559" t="s">
        <v>4679</v>
      </c>
      <c r="D2559">
        <v>5</v>
      </c>
      <c r="E2559">
        <v>5</v>
      </c>
      <c r="F2559">
        <v>5</v>
      </c>
      <c r="G2559">
        <v>61000013</v>
      </c>
      <c r="H2559">
        <v>200494</v>
      </c>
    </row>
    <row r="2560" spans="1:8">
      <c r="A2560" t="s">
        <v>7363</v>
      </c>
      <c r="B2560" s="10">
        <v>44173</v>
      </c>
      <c r="C2560" t="s">
        <v>4679</v>
      </c>
      <c r="D2560">
        <v>5</v>
      </c>
      <c r="E2560">
        <v>5</v>
      </c>
      <c r="F2560">
        <v>5</v>
      </c>
      <c r="G2560">
        <v>61000013</v>
      </c>
      <c r="H2560">
        <v>200495</v>
      </c>
    </row>
    <row r="2561" spans="1:8">
      <c r="A2561" t="s">
        <v>7364</v>
      </c>
      <c r="B2561" s="10">
        <v>44173</v>
      </c>
      <c r="C2561" t="s">
        <v>4679</v>
      </c>
      <c r="D2561">
        <v>3</v>
      </c>
      <c r="E2561">
        <v>3</v>
      </c>
      <c r="F2561">
        <v>5</v>
      </c>
      <c r="G2561">
        <v>61000013</v>
      </c>
      <c r="H2561">
        <v>200496</v>
      </c>
    </row>
    <row r="2562" spans="1:8">
      <c r="A2562" t="s">
        <v>7365</v>
      </c>
      <c r="B2562" s="10">
        <v>44173</v>
      </c>
      <c r="C2562" t="s">
        <v>4679</v>
      </c>
      <c r="D2562">
        <v>5</v>
      </c>
      <c r="E2562">
        <v>5</v>
      </c>
      <c r="F2562">
        <v>5</v>
      </c>
      <c r="G2562">
        <v>61000026</v>
      </c>
      <c r="H2562">
        <v>200498</v>
      </c>
    </row>
    <row r="2563" spans="1:8">
      <c r="A2563" t="s">
        <v>7366</v>
      </c>
      <c r="B2563" s="10">
        <v>44173</v>
      </c>
      <c r="C2563" t="s">
        <v>4679</v>
      </c>
      <c r="D2563">
        <v>5</v>
      </c>
      <c r="E2563">
        <v>5</v>
      </c>
      <c r="F2563">
        <v>5</v>
      </c>
      <c r="G2563">
        <v>61000028</v>
      </c>
      <c r="H2563">
        <v>200499</v>
      </c>
    </row>
    <row r="2564" spans="1:8">
      <c r="A2564" t="s">
        <v>7367</v>
      </c>
      <c r="B2564" s="10">
        <v>44173</v>
      </c>
      <c r="C2564" t="s">
        <v>4679</v>
      </c>
      <c r="D2564">
        <v>2</v>
      </c>
      <c r="E2564">
        <v>5</v>
      </c>
      <c r="F2564">
        <v>2</v>
      </c>
      <c r="G2564">
        <v>61000063</v>
      </c>
      <c r="H2564">
        <v>200500</v>
      </c>
    </row>
    <row r="2565" spans="1:8">
      <c r="A2565" t="s">
        <v>7368</v>
      </c>
      <c r="B2565" s="10">
        <v>44173</v>
      </c>
      <c r="C2565" t="s">
        <v>4679</v>
      </c>
      <c r="D2565">
        <v>5</v>
      </c>
      <c r="E2565">
        <v>5</v>
      </c>
      <c r="F2565">
        <v>5</v>
      </c>
      <c r="G2565">
        <v>61000064</v>
      </c>
      <c r="H2565">
        <v>200502</v>
      </c>
    </row>
    <row r="2566" spans="1:8">
      <c r="A2566" t="s">
        <v>7369</v>
      </c>
      <c r="B2566" s="10">
        <v>44173</v>
      </c>
      <c r="C2566" t="s">
        <v>4679</v>
      </c>
      <c r="D2566">
        <v>5</v>
      </c>
      <c r="E2566">
        <v>3</v>
      </c>
      <c r="F2566">
        <v>5</v>
      </c>
      <c r="G2566">
        <v>61000068</v>
      </c>
      <c r="H2566">
        <v>200506</v>
      </c>
    </row>
    <row r="2567" spans="1:8">
      <c r="A2567" t="s">
        <v>7370</v>
      </c>
      <c r="B2567" s="10">
        <v>44173</v>
      </c>
      <c r="C2567" t="s">
        <v>4679</v>
      </c>
      <c r="D2567">
        <v>5</v>
      </c>
      <c r="E2567">
        <v>5</v>
      </c>
      <c r="F2567">
        <v>5</v>
      </c>
      <c r="G2567">
        <v>61000069</v>
      </c>
      <c r="H2567">
        <v>200507</v>
      </c>
    </row>
    <row r="2568" spans="1:8">
      <c r="A2568" t="s">
        <v>7371</v>
      </c>
      <c r="B2568" s="10">
        <v>44173</v>
      </c>
      <c r="C2568" t="s">
        <v>4679</v>
      </c>
      <c r="D2568">
        <v>1</v>
      </c>
      <c r="E2568">
        <v>3</v>
      </c>
      <c r="F2568">
        <v>1</v>
      </c>
      <c r="G2568">
        <v>61000069</v>
      </c>
      <c r="H2568">
        <v>200508</v>
      </c>
    </row>
    <row r="2569" spans="1:8">
      <c r="A2569" t="s">
        <v>7372</v>
      </c>
      <c r="B2569" s="10">
        <v>44173</v>
      </c>
      <c r="C2569" t="s">
        <v>4679</v>
      </c>
      <c r="D2569">
        <v>3</v>
      </c>
      <c r="E2569">
        <v>4</v>
      </c>
      <c r="F2569">
        <v>4</v>
      </c>
      <c r="G2569">
        <v>61000076</v>
      </c>
      <c r="H2569">
        <v>200512</v>
      </c>
    </row>
    <row r="2570" spans="1:8">
      <c r="A2570" t="s">
        <v>7373</v>
      </c>
      <c r="B2570" s="10">
        <v>44175</v>
      </c>
      <c r="C2570" t="s">
        <v>4686</v>
      </c>
      <c r="D2570">
        <v>4</v>
      </c>
      <c r="E2570">
        <v>4</v>
      </c>
      <c r="F2570">
        <v>5</v>
      </c>
      <c r="G2570">
        <v>131131393</v>
      </c>
      <c r="H2570">
        <v>200876</v>
      </c>
    </row>
    <row r="2571" spans="1:8">
      <c r="A2571" t="s">
        <v>7374</v>
      </c>
      <c r="B2571" s="10">
        <v>44173</v>
      </c>
      <c r="C2571" t="s">
        <v>4679</v>
      </c>
      <c r="D2571">
        <v>5</v>
      </c>
      <c r="E2571">
        <v>5</v>
      </c>
      <c r="F2571">
        <v>5</v>
      </c>
      <c r="G2571">
        <v>61000077</v>
      </c>
      <c r="H2571">
        <v>200514</v>
      </c>
    </row>
    <row r="2572" spans="1:8">
      <c r="A2572" t="s">
        <v>7375</v>
      </c>
      <c r="B2572" s="10">
        <v>44173</v>
      </c>
      <c r="C2572" t="s">
        <v>4679</v>
      </c>
      <c r="D2572">
        <v>5</v>
      </c>
      <c r="E2572">
        <v>5</v>
      </c>
      <c r="F2572">
        <v>5</v>
      </c>
      <c r="G2572">
        <v>61000077</v>
      </c>
      <c r="H2572">
        <v>200517</v>
      </c>
    </row>
    <row r="2573" spans="1:8">
      <c r="A2573" t="s">
        <v>7376</v>
      </c>
      <c r="B2573" s="10">
        <v>44173</v>
      </c>
      <c r="C2573" t="s">
        <v>4679</v>
      </c>
      <c r="D2573">
        <v>5</v>
      </c>
      <c r="E2573">
        <v>4</v>
      </c>
      <c r="F2573">
        <v>5</v>
      </c>
      <c r="G2573">
        <v>71000043</v>
      </c>
      <c r="H2573">
        <v>200519</v>
      </c>
    </row>
    <row r="2574" spans="1:8">
      <c r="A2574" t="s">
        <v>7377</v>
      </c>
      <c r="B2574" s="10">
        <v>44173</v>
      </c>
      <c r="C2574" t="s">
        <v>4679</v>
      </c>
      <c r="D2574">
        <v>3</v>
      </c>
      <c r="E2574">
        <v>3</v>
      </c>
      <c r="F2574">
        <v>1</v>
      </c>
      <c r="G2574">
        <v>71000050</v>
      </c>
      <c r="H2574">
        <v>200520</v>
      </c>
    </row>
    <row r="2575" spans="1:8">
      <c r="A2575" t="s">
        <v>7378</v>
      </c>
      <c r="B2575" s="10">
        <v>44173</v>
      </c>
      <c r="C2575" t="s">
        <v>4679</v>
      </c>
      <c r="D2575">
        <v>5</v>
      </c>
      <c r="E2575">
        <v>4</v>
      </c>
      <c r="F2575">
        <v>5</v>
      </c>
      <c r="G2575">
        <v>71000050</v>
      </c>
      <c r="H2575">
        <v>200521</v>
      </c>
    </row>
    <row r="2576" spans="1:8">
      <c r="A2576" t="s">
        <v>7379</v>
      </c>
      <c r="B2576" s="10">
        <v>44173</v>
      </c>
      <c r="C2576" t="s">
        <v>4679</v>
      </c>
      <c r="D2576">
        <v>4</v>
      </c>
      <c r="E2576">
        <v>3</v>
      </c>
      <c r="F2576">
        <v>5</v>
      </c>
      <c r="G2576">
        <v>71000050</v>
      </c>
      <c r="H2576">
        <v>200522</v>
      </c>
    </row>
    <row r="2577" spans="1:8">
      <c r="A2577" t="s">
        <v>7380</v>
      </c>
      <c r="B2577" s="10">
        <v>44173</v>
      </c>
      <c r="C2577" t="s">
        <v>4679</v>
      </c>
      <c r="D2577">
        <v>5</v>
      </c>
      <c r="E2577">
        <v>5</v>
      </c>
      <c r="F2577">
        <v>5</v>
      </c>
      <c r="G2577">
        <v>71000051</v>
      </c>
      <c r="H2577">
        <v>200523</v>
      </c>
    </row>
    <row r="2578" spans="1:8" ht="345.6">
      <c r="A2578" s="177" t="s">
        <v>7381</v>
      </c>
      <c r="B2578" s="10">
        <v>44173</v>
      </c>
      <c r="C2578" t="s">
        <v>4679</v>
      </c>
      <c r="D2578">
        <v>5</v>
      </c>
      <c r="E2578">
        <v>5</v>
      </c>
      <c r="F2578">
        <v>5</v>
      </c>
      <c r="G2578">
        <v>71000058</v>
      </c>
      <c r="H2578">
        <v>200524</v>
      </c>
    </row>
    <row r="2579" spans="1:8">
      <c r="A2579" t="s">
        <v>7382</v>
      </c>
      <c r="B2579" s="10">
        <v>44173</v>
      </c>
      <c r="C2579" t="s">
        <v>4679</v>
      </c>
      <c r="D2579">
        <v>4</v>
      </c>
      <c r="E2579">
        <v>4</v>
      </c>
      <c r="F2579">
        <v>3</v>
      </c>
      <c r="G2579">
        <v>71000063</v>
      </c>
      <c r="H2579">
        <v>200525</v>
      </c>
    </row>
    <row r="2580" spans="1:8">
      <c r="A2580" t="s">
        <v>7383</v>
      </c>
      <c r="B2580" s="10">
        <v>44173</v>
      </c>
      <c r="C2580" t="s">
        <v>4679</v>
      </c>
      <c r="D2580">
        <v>5</v>
      </c>
      <c r="E2580">
        <v>5</v>
      </c>
      <c r="F2580">
        <v>5</v>
      </c>
      <c r="G2580">
        <v>71000063</v>
      </c>
      <c r="H2580">
        <v>200526</v>
      </c>
    </row>
    <row r="2581" spans="1:8">
      <c r="A2581" t="s">
        <v>7384</v>
      </c>
      <c r="B2581" s="10">
        <v>44173</v>
      </c>
      <c r="C2581" t="s">
        <v>4679</v>
      </c>
      <c r="D2581">
        <v>5</v>
      </c>
      <c r="E2581">
        <v>5</v>
      </c>
      <c r="F2581">
        <v>5</v>
      </c>
      <c r="G2581">
        <v>71000063</v>
      </c>
      <c r="H2581">
        <v>200527</v>
      </c>
    </row>
    <row r="2582" spans="1:8" ht="172.8">
      <c r="A2582" s="177" t="s">
        <v>7385</v>
      </c>
      <c r="B2582" s="10">
        <v>44173</v>
      </c>
      <c r="C2582" t="s">
        <v>4679</v>
      </c>
      <c r="D2582">
        <v>5</v>
      </c>
      <c r="E2582">
        <v>5</v>
      </c>
      <c r="F2582">
        <v>5</v>
      </c>
      <c r="G2582">
        <v>71000066</v>
      </c>
      <c r="H2582">
        <v>200533</v>
      </c>
    </row>
    <row r="2583" spans="1:8" ht="28.8">
      <c r="A2583" s="177" t="s">
        <v>7386</v>
      </c>
      <c r="B2583" s="10">
        <v>44173</v>
      </c>
      <c r="C2583" t="s">
        <v>4679</v>
      </c>
      <c r="D2583">
        <v>5</v>
      </c>
      <c r="E2583">
        <v>5</v>
      </c>
      <c r="F2583">
        <v>5</v>
      </c>
      <c r="G2583">
        <v>71000066</v>
      </c>
      <c r="H2583">
        <v>200534</v>
      </c>
    </row>
    <row r="2584" spans="1:8" ht="345.6">
      <c r="A2584" s="177" t="s">
        <v>7387</v>
      </c>
      <c r="B2584" s="10">
        <v>44173</v>
      </c>
      <c r="C2584" t="s">
        <v>4679</v>
      </c>
      <c r="D2584">
        <v>5</v>
      </c>
      <c r="E2584">
        <v>5</v>
      </c>
      <c r="F2584">
        <v>5</v>
      </c>
      <c r="G2584">
        <v>71000093</v>
      </c>
      <c r="H2584">
        <v>200538</v>
      </c>
    </row>
    <row r="2585" spans="1:8">
      <c r="A2585" t="s">
        <v>7388</v>
      </c>
      <c r="B2585" s="10">
        <v>44173</v>
      </c>
      <c r="C2585" t="s">
        <v>4679</v>
      </c>
      <c r="D2585">
        <v>5</v>
      </c>
      <c r="E2585">
        <v>5</v>
      </c>
      <c r="F2585">
        <v>5</v>
      </c>
      <c r="G2585">
        <v>71000093</v>
      </c>
      <c r="H2585">
        <v>200539</v>
      </c>
    </row>
    <row r="2586" spans="1:8" ht="57.6">
      <c r="A2586" s="177" t="s">
        <v>7389</v>
      </c>
      <c r="B2586" s="10">
        <v>44173</v>
      </c>
      <c r="C2586" t="s">
        <v>4679</v>
      </c>
      <c r="D2586">
        <v>5</v>
      </c>
      <c r="E2586">
        <v>5</v>
      </c>
      <c r="F2586">
        <v>5</v>
      </c>
      <c r="G2586">
        <v>71000096</v>
      </c>
      <c r="H2586">
        <v>200540</v>
      </c>
    </row>
    <row r="2587" spans="1:8">
      <c r="A2587" t="s">
        <v>7390</v>
      </c>
      <c r="B2587" s="10">
        <v>44173</v>
      </c>
      <c r="C2587" t="s">
        <v>4679</v>
      </c>
      <c r="D2587">
        <v>3</v>
      </c>
      <c r="E2587">
        <v>5</v>
      </c>
      <c r="F2587">
        <v>5</v>
      </c>
      <c r="G2587">
        <v>71000102</v>
      </c>
      <c r="H2587">
        <v>200543</v>
      </c>
    </row>
    <row r="2588" spans="1:8">
      <c r="A2588" t="s">
        <v>7391</v>
      </c>
      <c r="B2588" s="10">
        <v>44173</v>
      </c>
      <c r="C2588" t="s">
        <v>4679</v>
      </c>
      <c r="D2588">
        <v>2</v>
      </c>
      <c r="E2588">
        <v>3</v>
      </c>
      <c r="F2588">
        <v>2</v>
      </c>
      <c r="G2588">
        <v>71000110</v>
      </c>
      <c r="H2588">
        <v>200549</v>
      </c>
    </row>
    <row r="2589" spans="1:8">
      <c r="A2589" t="s">
        <v>7392</v>
      </c>
      <c r="B2589" s="10">
        <v>44173</v>
      </c>
      <c r="C2589" t="s">
        <v>4679</v>
      </c>
      <c r="D2589">
        <v>1</v>
      </c>
      <c r="E2589">
        <v>2</v>
      </c>
      <c r="F2589">
        <v>1</v>
      </c>
      <c r="G2589">
        <v>71000110</v>
      </c>
      <c r="H2589">
        <v>200550</v>
      </c>
    </row>
    <row r="2590" spans="1:8">
      <c r="A2590" t="s">
        <v>7393</v>
      </c>
      <c r="B2590" s="10">
        <v>44173</v>
      </c>
      <c r="C2590" t="s">
        <v>4679</v>
      </c>
      <c r="D2590">
        <v>5</v>
      </c>
      <c r="E2590">
        <v>5</v>
      </c>
      <c r="F2590">
        <v>5</v>
      </c>
      <c r="G2590">
        <v>71000113</v>
      </c>
      <c r="H2590">
        <v>200551</v>
      </c>
    </row>
    <row r="2591" spans="1:8" ht="259.2">
      <c r="A2591" s="177" t="s">
        <v>7394</v>
      </c>
      <c r="B2591" s="10">
        <v>44173</v>
      </c>
      <c r="C2591" t="s">
        <v>4679</v>
      </c>
      <c r="D2591">
        <v>3</v>
      </c>
      <c r="E2591">
        <v>4</v>
      </c>
      <c r="F2591">
        <v>4</v>
      </c>
      <c r="G2591">
        <v>71000110</v>
      </c>
      <c r="H2591">
        <v>200552</v>
      </c>
    </row>
    <row r="2592" spans="1:8" ht="409.6">
      <c r="A2592" s="177" t="s">
        <v>7395</v>
      </c>
      <c r="B2592" s="10">
        <v>44173</v>
      </c>
      <c r="C2592" t="s">
        <v>4679</v>
      </c>
      <c r="D2592">
        <v>1</v>
      </c>
      <c r="E2592">
        <v>4</v>
      </c>
      <c r="F2592">
        <v>3</v>
      </c>
      <c r="G2592">
        <v>71000113</v>
      </c>
      <c r="H2592">
        <v>200553</v>
      </c>
    </row>
    <row r="2593" spans="1:8">
      <c r="A2593" t="s">
        <v>7396</v>
      </c>
      <c r="B2593" s="10">
        <v>44173</v>
      </c>
      <c r="C2593" t="s">
        <v>4679</v>
      </c>
      <c r="D2593">
        <v>1</v>
      </c>
      <c r="E2593">
        <v>4</v>
      </c>
      <c r="F2593">
        <v>3</v>
      </c>
      <c r="G2593">
        <v>71000116</v>
      </c>
      <c r="H2593">
        <v>200554</v>
      </c>
    </row>
    <row r="2594" spans="1:8">
      <c r="A2594" t="s">
        <v>7397</v>
      </c>
      <c r="B2594" s="10">
        <v>44173</v>
      </c>
      <c r="C2594" t="s">
        <v>4679</v>
      </c>
      <c r="D2594">
        <v>5</v>
      </c>
      <c r="E2594">
        <v>5</v>
      </c>
      <c r="F2594">
        <v>5</v>
      </c>
      <c r="G2594">
        <v>71000116</v>
      </c>
      <c r="H2594">
        <v>200555</v>
      </c>
    </row>
    <row r="2595" spans="1:8">
      <c r="A2595" t="s">
        <v>7398</v>
      </c>
      <c r="B2595" s="10">
        <v>44173</v>
      </c>
      <c r="C2595" t="s">
        <v>4679</v>
      </c>
      <c r="D2595">
        <v>1</v>
      </c>
      <c r="E2595">
        <v>1</v>
      </c>
      <c r="F2595">
        <v>1</v>
      </c>
      <c r="G2595">
        <v>71000121</v>
      </c>
      <c r="H2595">
        <v>200556</v>
      </c>
    </row>
    <row r="2596" spans="1:8">
      <c r="A2596" t="s">
        <v>7399</v>
      </c>
      <c r="B2596" s="10">
        <v>44173</v>
      </c>
      <c r="C2596" t="s">
        <v>4679</v>
      </c>
      <c r="D2596">
        <v>1</v>
      </c>
      <c r="E2596">
        <v>3</v>
      </c>
      <c r="F2596">
        <v>3</v>
      </c>
      <c r="G2596">
        <v>71000123</v>
      </c>
      <c r="H2596">
        <v>200557</v>
      </c>
    </row>
    <row r="2597" spans="1:8">
      <c r="A2597" t="s">
        <v>7400</v>
      </c>
      <c r="B2597" s="10">
        <v>44173</v>
      </c>
      <c r="C2597" t="s">
        <v>4679</v>
      </c>
      <c r="D2597">
        <v>5</v>
      </c>
      <c r="E2597">
        <v>4</v>
      </c>
      <c r="F2597">
        <v>5</v>
      </c>
      <c r="G2597">
        <v>71000123</v>
      </c>
      <c r="H2597">
        <v>200558</v>
      </c>
    </row>
    <row r="2598" spans="1:8">
      <c r="A2598" t="s">
        <v>7401</v>
      </c>
      <c r="B2598" s="10">
        <v>44173</v>
      </c>
      <c r="C2598" t="s">
        <v>4679</v>
      </c>
      <c r="D2598">
        <v>1</v>
      </c>
      <c r="E2598">
        <v>5</v>
      </c>
      <c r="F2598">
        <v>2</v>
      </c>
      <c r="G2598">
        <v>71000124</v>
      </c>
      <c r="H2598">
        <v>200560</v>
      </c>
    </row>
    <row r="2599" spans="1:8">
      <c r="A2599" t="s">
        <v>7402</v>
      </c>
      <c r="B2599" s="10">
        <v>44173</v>
      </c>
      <c r="C2599" t="s">
        <v>4679</v>
      </c>
      <c r="D2599">
        <v>5</v>
      </c>
      <c r="E2599">
        <v>5</v>
      </c>
      <c r="F2599">
        <v>5</v>
      </c>
      <c r="G2599">
        <v>71000124</v>
      </c>
      <c r="H2599">
        <v>200561</v>
      </c>
    </row>
    <row r="2600" spans="1:8">
      <c r="A2600" t="s">
        <v>7403</v>
      </c>
      <c r="B2600" s="10">
        <v>44173</v>
      </c>
      <c r="C2600" t="s">
        <v>4679</v>
      </c>
      <c r="D2600">
        <v>1</v>
      </c>
      <c r="E2600">
        <v>3</v>
      </c>
      <c r="F2600">
        <v>2</v>
      </c>
      <c r="G2600">
        <v>71000129</v>
      </c>
      <c r="H2600">
        <v>200563</v>
      </c>
    </row>
    <row r="2601" spans="1:8" ht="115.2">
      <c r="A2601" s="177" t="s">
        <v>7404</v>
      </c>
      <c r="B2601" s="10">
        <v>44173</v>
      </c>
      <c r="C2601" t="s">
        <v>4679</v>
      </c>
      <c r="D2601">
        <v>1</v>
      </c>
      <c r="E2601">
        <v>3</v>
      </c>
      <c r="F2601">
        <v>1</v>
      </c>
      <c r="G2601">
        <v>71000130</v>
      </c>
      <c r="H2601">
        <v>200565</v>
      </c>
    </row>
    <row r="2602" spans="1:8">
      <c r="A2602" t="s">
        <v>7405</v>
      </c>
      <c r="B2602" s="10">
        <v>44173</v>
      </c>
      <c r="C2602" t="s">
        <v>4679</v>
      </c>
      <c r="D2602">
        <v>4</v>
      </c>
      <c r="E2602">
        <v>5</v>
      </c>
      <c r="F2602">
        <v>4</v>
      </c>
      <c r="G2602">
        <v>71000134</v>
      </c>
      <c r="H2602">
        <v>200569</v>
      </c>
    </row>
    <row r="2603" spans="1:8">
      <c r="A2603" t="s">
        <v>7406</v>
      </c>
      <c r="B2603" s="10">
        <v>44173</v>
      </c>
      <c r="C2603" t="s">
        <v>4679</v>
      </c>
      <c r="D2603">
        <v>5</v>
      </c>
      <c r="E2603">
        <v>5</v>
      </c>
      <c r="F2603">
        <v>5</v>
      </c>
      <c r="G2603">
        <v>71000137</v>
      </c>
      <c r="H2603">
        <v>200570</v>
      </c>
    </row>
    <row r="2604" spans="1:8">
      <c r="A2604" t="s">
        <v>7407</v>
      </c>
      <c r="B2604" s="10">
        <v>44173</v>
      </c>
      <c r="C2604" t="s">
        <v>4679</v>
      </c>
      <c r="D2604">
        <v>5</v>
      </c>
      <c r="E2604">
        <v>4</v>
      </c>
      <c r="F2604">
        <v>5</v>
      </c>
      <c r="G2604">
        <v>71000137</v>
      </c>
      <c r="H2604">
        <v>200571</v>
      </c>
    </row>
    <row r="2605" spans="1:8" ht="115.2">
      <c r="A2605" s="177" t="s">
        <v>7408</v>
      </c>
      <c r="B2605" s="10">
        <v>44173</v>
      </c>
      <c r="C2605" t="s">
        <v>4679</v>
      </c>
      <c r="D2605">
        <v>5</v>
      </c>
      <c r="E2605">
        <v>4</v>
      </c>
      <c r="F2605">
        <v>5</v>
      </c>
      <c r="G2605">
        <v>71000139</v>
      </c>
      <c r="H2605">
        <v>200575</v>
      </c>
    </row>
    <row r="2606" spans="1:8">
      <c r="A2606" t="s">
        <v>7409</v>
      </c>
      <c r="B2606" s="10">
        <v>44173</v>
      </c>
      <c r="C2606" t="s">
        <v>4679</v>
      </c>
      <c r="D2606">
        <v>1</v>
      </c>
      <c r="E2606">
        <v>2</v>
      </c>
      <c r="F2606">
        <v>1</v>
      </c>
      <c r="G2606">
        <v>71000139</v>
      </c>
      <c r="H2606">
        <v>200576</v>
      </c>
    </row>
    <row r="2607" spans="1:8">
      <c r="A2607" t="s">
        <v>7410</v>
      </c>
      <c r="B2607" s="10">
        <v>44173</v>
      </c>
      <c r="C2607" t="s">
        <v>4679</v>
      </c>
      <c r="D2607">
        <v>3</v>
      </c>
      <c r="E2607">
        <v>1</v>
      </c>
      <c r="F2607">
        <v>3</v>
      </c>
      <c r="G2607">
        <v>71000139</v>
      </c>
      <c r="H2607">
        <v>200579</v>
      </c>
    </row>
    <row r="2608" spans="1:8">
      <c r="A2608" t="s">
        <v>7411</v>
      </c>
      <c r="B2608" s="10">
        <v>44173</v>
      </c>
      <c r="C2608" t="s">
        <v>4679</v>
      </c>
      <c r="D2608">
        <v>1</v>
      </c>
      <c r="E2608">
        <v>2</v>
      </c>
      <c r="F2608">
        <v>2</v>
      </c>
      <c r="G2608">
        <v>71000139</v>
      </c>
      <c r="H2608">
        <v>200580</v>
      </c>
    </row>
    <row r="2609" spans="1:8">
      <c r="A2609" t="s">
        <v>7412</v>
      </c>
      <c r="B2609" s="10">
        <v>44173</v>
      </c>
      <c r="C2609" t="s">
        <v>4679</v>
      </c>
      <c r="D2609">
        <v>1</v>
      </c>
      <c r="E2609">
        <v>3</v>
      </c>
      <c r="F2609">
        <v>3</v>
      </c>
      <c r="G2609">
        <v>71000139</v>
      </c>
      <c r="H2609">
        <v>200582</v>
      </c>
    </row>
    <row r="2610" spans="1:8" ht="187.2">
      <c r="A2610" s="177" t="s">
        <v>7413</v>
      </c>
      <c r="B2610" s="10">
        <v>44173</v>
      </c>
      <c r="C2610" t="s">
        <v>4679</v>
      </c>
      <c r="D2610">
        <v>1</v>
      </c>
      <c r="E2610">
        <v>3</v>
      </c>
      <c r="F2610">
        <v>3</v>
      </c>
      <c r="G2610">
        <v>71000141</v>
      </c>
      <c r="H2610">
        <v>200584</v>
      </c>
    </row>
    <row r="2611" spans="1:8">
      <c r="A2611" t="s">
        <v>7414</v>
      </c>
      <c r="B2611" s="10">
        <v>44173</v>
      </c>
      <c r="C2611" t="s">
        <v>4679</v>
      </c>
      <c r="D2611">
        <v>5</v>
      </c>
      <c r="E2611">
        <v>5</v>
      </c>
      <c r="F2611">
        <v>5</v>
      </c>
      <c r="G2611">
        <v>71000144</v>
      </c>
      <c r="H2611">
        <v>200585</v>
      </c>
    </row>
    <row r="2612" spans="1:8">
      <c r="A2612" t="s">
        <v>7415</v>
      </c>
      <c r="B2612" s="10">
        <v>44173</v>
      </c>
      <c r="C2612" t="s">
        <v>4679</v>
      </c>
      <c r="D2612">
        <v>5</v>
      </c>
      <c r="E2612">
        <v>5</v>
      </c>
      <c r="F2612">
        <v>5</v>
      </c>
      <c r="G2612">
        <v>71000146</v>
      </c>
      <c r="H2612">
        <v>200586</v>
      </c>
    </row>
    <row r="2613" spans="1:8">
      <c r="A2613" t="s">
        <v>7416</v>
      </c>
      <c r="B2613" s="10">
        <v>44173</v>
      </c>
      <c r="C2613" t="s">
        <v>4679</v>
      </c>
      <c r="D2613">
        <v>1</v>
      </c>
      <c r="E2613">
        <v>3</v>
      </c>
      <c r="F2613">
        <v>3</v>
      </c>
      <c r="G2613">
        <v>71000146</v>
      </c>
      <c r="H2613">
        <v>200588</v>
      </c>
    </row>
    <row r="2614" spans="1:8">
      <c r="A2614" t="s">
        <v>7417</v>
      </c>
      <c r="B2614" s="10">
        <v>44173</v>
      </c>
      <c r="C2614" t="s">
        <v>4679</v>
      </c>
      <c r="D2614">
        <v>3</v>
      </c>
      <c r="E2614">
        <v>5</v>
      </c>
      <c r="F2614">
        <v>4</v>
      </c>
      <c r="G2614">
        <v>71000147</v>
      </c>
      <c r="H2614">
        <v>200589</v>
      </c>
    </row>
    <row r="2615" spans="1:8">
      <c r="A2615" t="s">
        <v>7418</v>
      </c>
      <c r="B2615" s="10">
        <v>44173</v>
      </c>
      <c r="C2615" t="s">
        <v>4679</v>
      </c>
      <c r="D2615">
        <v>5</v>
      </c>
      <c r="E2615">
        <v>5</v>
      </c>
      <c r="F2615">
        <v>5</v>
      </c>
      <c r="G2615">
        <v>99999963</v>
      </c>
      <c r="H2615">
        <v>200591</v>
      </c>
    </row>
    <row r="2616" spans="1:8">
      <c r="A2616" t="s">
        <v>7419</v>
      </c>
      <c r="B2616" s="10">
        <v>44173</v>
      </c>
      <c r="C2616" t="s">
        <v>4679</v>
      </c>
      <c r="D2616">
        <v>1</v>
      </c>
      <c r="E2616">
        <v>5</v>
      </c>
      <c r="F2616">
        <v>1</v>
      </c>
      <c r="G2616">
        <v>99999972</v>
      </c>
      <c r="H2616">
        <v>200594</v>
      </c>
    </row>
    <row r="2617" spans="1:8">
      <c r="A2617" t="s">
        <v>7420</v>
      </c>
      <c r="B2617" s="10">
        <v>44173</v>
      </c>
      <c r="C2617" t="s">
        <v>4683</v>
      </c>
      <c r="D2617">
        <v>5</v>
      </c>
      <c r="E2617">
        <v>5</v>
      </c>
      <c r="F2617">
        <v>5</v>
      </c>
      <c r="G2617">
        <v>99999979</v>
      </c>
      <c r="H2617">
        <v>200595</v>
      </c>
    </row>
    <row r="2618" spans="1:8">
      <c r="A2618" t="s">
        <v>7421</v>
      </c>
      <c r="B2618" s="10">
        <v>44173</v>
      </c>
      <c r="C2618" t="s">
        <v>4679</v>
      </c>
      <c r="D2618">
        <v>5</v>
      </c>
      <c r="E2618">
        <v>5</v>
      </c>
      <c r="F2618">
        <v>5</v>
      </c>
      <c r="G2618">
        <v>99999996</v>
      </c>
      <c r="H2618">
        <v>200596</v>
      </c>
    </row>
    <row r="2619" spans="1:8">
      <c r="A2619" t="s">
        <v>7422</v>
      </c>
      <c r="B2619" s="10">
        <v>44173</v>
      </c>
      <c r="C2619" t="s">
        <v>4683</v>
      </c>
      <c r="D2619">
        <v>5</v>
      </c>
      <c r="E2619">
        <v>4</v>
      </c>
      <c r="F2619">
        <v>5</v>
      </c>
      <c r="G2619">
        <v>99999999</v>
      </c>
      <c r="H2619">
        <v>200597</v>
      </c>
    </row>
    <row r="2620" spans="1:8">
      <c r="A2620" t="s">
        <v>7423</v>
      </c>
      <c r="B2620" s="10">
        <v>44173</v>
      </c>
      <c r="C2620" t="s">
        <v>4683</v>
      </c>
      <c r="D2620">
        <v>4</v>
      </c>
      <c r="E2620">
        <v>5</v>
      </c>
      <c r="F2620">
        <v>5</v>
      </c>
      <c r="G2620">
        <v>99999999</v>
      </c>
      <c r="H2620">
        <v>200598</v>
      </c>
    </row>
    <row r="2621" spans="1:8">
      <c r="A2621" t="s">
        <v>7424</v>
      </c>
      <c r="B2621" s="10">
        <v>44173</v>
      </c>
      <c r="C2621" t="s">
        <v>4683</v>
      </c>
      <c r="D2621">
        <v>5</v>
      </c>
      <c r="E2621">
        <v>4</v>
      </c>
      <c r="F2621">
        <v>5</v>
      </c>
      <c r="G2621">
        <v>99999999</v>
      </c>
      <c r="H2621">
        <v>200600</v>
      </c>
    </row>
    <row r="2622" spans="1:8">
      <c r="A2622" t="s">
        <v>7425</v>
      </c>
      <c r="B2622" s="10">
        <v>44175</v>
      </c>
      <c r="C2622" t="s">
        <v>4679</v>
      </c>
      <c r="D2622">
        <v>5</v>
      </c>
      <c r="E2622">
        <v>5</v>
      </c>
      <c r="F2622">
        <v>5</v>
      </c>
      <c r="G2622">
        <v>131229759</v>
      </c>
      <c r="H2622">
        <v>200877</v>
      </c>
    </row>
    <row r="2623" spans="1:8" ht="158.4">
      <c r="A2623" s="177" t="s">
        <v>7426</v>
      </c>
      <c r="B2623" s="10">
        <v>44175</v>
      </c>
      <c r="C2623" t="s">
        <v>4680</v>
      </c>
      <c r="D2623">
        <v>2</v>
      </c>
      <c r="E2623">
        <v>1</v>
      </c>
      <c r="F2623">
        <v>1</v>
      </c>
      <c r="G2623">
        <v>131791238</v>
      </c>
      <c r="H2623">
        <v>200878</v>
      </c>
    </row>
    <row r="2624" spans="1:8">
      <c r="A2624" t="s">
        <v>7427</v>
      </c>
      <c r="B2624" s="10">
        <v>44175</v>
      </c>
      <c r="C2624" t="s">
        <v>5812</v>
      </c>
      <c r="D2624">
        <v>5</v>
      </c>
      <c r="E2624">
        <v>5</v>
      </c>
      <c r="F2624">
        <v>5</v>
      </c>
      <c r="G2624">
        <v>132987165</v>
      </c>
      <c r="H2624">
        <v>200879</v>
      </c>
    </row>
    <row r="2625" spans="1:8">
      <c r="A2625" t="s">
        <v>7428</v>
      </c>
      <c r="B2625" s="10">
        <v>44175</v>
      </c>
      <c r="C2625" t="s">
        <v>4679</v>
      </c>
      <c r="D2625">
        <v>4</v>
      </c>
      <c r="E2625">
        <v>5</v>
      </c>
      <c r="F2625">
        <v>5</v>
      </c>
      <c r="G2625">
        <v>133171769</v>
      </c>
      <c r="H2625">
        <v>200880</v>
      </c>
    </row>
    <row r="2626" spans="1:8">
      <c r="A2626" t="s">
        <v>7429</v>
      </c>
      <c r="B2626" s="10">
        <v>44175</v>
      </c>
      <c r="C2626" t="s">
        <v>4679</v>
      </c>
      <c r="D2626">
        <v>5</v>
      </c>
      <c r="E2626">
        <v>3</v>
      </c>
      <c r="F2626">
        <v>5</v>
      </c>
      <c r="G2626">
        <v>114481872</v>
      </c>
      <c r="H2626">
        <v>200881</v>
      </c>
    </row>
    <row r="2627" spans="1:8">
      <c r="A2627" t="s">
        <v>7430</v>
      </c>
      <c r="B2627" s="10">
        <v>44175</v>
      </c>
      <c r="C2627" t="s">
        <v>4680</v>
      </c>
      <c r="D2627">
        <v>3</v>
      </c>
      <c r="E2627">
        <v>4</v>
      </c>
      <c r="F2627">
        <v>3</v>
      </c>
      <c r="G2627">
        <v>134397447</v>
      </c>
      <c r="H2627">
        <v>200882</v>
      </c>
    </row>
    <row r="2628" spans="1:8" ht="244.8">
      <c r="A2628" s="177" t="s">
        <v>7431</v>
      </c>
      <c r="B2628" s="10">
        <v>44175</v>
      </c>
      <c r="C2628" t="s">
        <v>4679</v>
      </c>
      <c r="D2628">
        <v>1</v>
      </c>
      <c r="E2628">
        <v>2</v>
      </c>
      <c r="F2628">
        <v>4</v>
      </c>
      <c r="G2628">
        <v>134937374</v>
      </c>
      <c r="H2628">
        <v>200883</v>
      </c>
    </row>
    <row r="2629" spans="1:8">
      <c r="A2629" t="s">
        <v>7432</v>
      </c>
      <c r="B2629" s="10">
        <v>44175</v>
      </c>
      <c r="C2629" t="s">
        <v>4680</v>
      </c>
      <c r="D2629">
        <v>1</v>
      </c>
      <c r="E2629">
        <v>3</v>
      </c>
      <c r="F2629">
        <v>1</v>
      </c>
      <c r="G2629">
        <v>136642485</v>
      </c>
      <c r="H2629">
        <v>200885</v>
      </c>
    </row>
    <row r="2630" spans="1:8" ht="187.2">
      <c r="A2630" s="177" t="s">
        <v>7433</v>
      </c>
      <c r="B2630" s="10">
        <v>44174</v>
      </c>
      <c r="C2630" t="s">
        <v>4679</v>
      </c>
      <c r="D2630">
        <v>2</v>
      </c>
      <c r="E2630">
        <v>4</v>
      </c>
      <c r="F2630">
        <v>2</v>
      </c>
      <c r="G2630">
        <v>11105</v>
      </c>
      <c r="H2630">
        <v>200602</v>
      </c>
    </row>
    <row r="2631" spans="1:8">
      <c r="A2631" t="s">
        <v>7434</v>
      </c>
      <c r="B2631" s="10">
        <v>44174</v>
      </c>
      <c r="C2631" t="s">
        <v>4679</v>
      </c>
      <c r="D2631">
        <v>5</v>
      </c>
      <c r="E2631">
        <v>5</v>
      </c>
      <c r="F2631">
        <v>5</v>
      </c>
      <c r="G2631">
        <v>11122</v>
      </c>
      <c r="H2631">
        <v>200604</v>
      </c>
    </row>
    <row r="2632" spans="1:8">
      <c r="A2632" t="s">
        <v>7435</v>
      </c>
      <c r="B2632" s="10">
        <v>44174</v>
      </c>
      <c r="C2632" t="s">
        <v>4679</v>
      </c>
      <c r="D2632">
        <v>5</v>
      </c>
      <c r="E2632">
        <v>5</v>
      </c>
      <c r="F2632">
        <v>5</v>
      </c>
      <c r="G2632">
        <v>11145</v>
      </c>
      <c r="H2632">
        <v>200605</v>
      </c>
    </row>
    <row r="2633" spans="1:8">
      <c r="A2633" t="s">
        <v>7436</v>
      </c>
      <c r="B2633" s="10">
        <v>44174</v>
      </c>
      <c r="C2633" t="s">
        <v>4679</v>
      </c>
      <c r="D2633">
        <v>5</v>
      </c>
      <c r="E2633">
        <v>5</v>
      </c>
      <c r="F2633">
        <v>5</v>
      </c>
      <c r="G2633">
        <v>11153</v>
      </c>
      <c r="H2633">
        <v>200606</v>
      </c>
    </row>
    <row r="2634" spans="1:8">
      <c r="A2634" t="s">
        <v>7437</v>
      </c>
      <c r="B2634" s="10">
        <v>44174</v>
      </c>
      <c r="C2634" t="s">
        <v>4679</v>
      </c>
      <c r="D2634">
        <v>5</v>
      </c>
      <c r="E2634">
        <v>5</v>
      </c>
      <c r="F2634">
        <v>5</v>
      </c>
      <c r="G2634">
        <v>11154</v>
      </c>
      <c r="H2634">
        <v>200607</v>
      </c>
    </row>
    <row r="2635" spans="1:8" ht="100.8">
      <c r="A2635" s="177" t="s">
        <v>7438</v>
      </c>
      <c r="B2635" s="10">
        <v>44174</v>
      </c>
      <c r="C2635" t="s">
        <v>4679</v>
      </c>
      <c r="D2635">
        <v>5</v>
      </c>
      <c r="E2635">
        <v>5</v>
      </c>
      <c r="F2635">
        <v>4</v>
      </c>
      <c r="G2635">
        <v>11154</v>
      </c>
      <c r="H2635">
        <v>200608</v>
      </c>
    </row>
    <row r="2636" spans="1:8">
      <c r="A2636" t="s">
        <v>7439</v>
      </c>
      <c r="B2636" s="10">
        <v>44174</v>
      </c>
      <c r="C2636" t="s">
        <v>4679</v>
      </c>
      <c r="D2636">
        <v>5</v>
      </c>
      <c r="E2636">
        <v>5</v>
      </c>
      <c r="F2636">
        <v>5</v>
      </c>
      <c r="G2636">
        <v>11154</v>
      </c>
      <c r="H2636">
        <v>200609</v>
      </c>
    </row>
    <row r="2637" spans="1:8" ht="43.2">
      <c r="A2637" s="177" t="s">
        <v>7440</v>
      </c>
      <c r="B2637" s="10">
        <v>44174</v>
      </c>
      <c r="C2637" t="s">
        <v>4679</v>
      </c>
      <c r="D2637">
        <v>1</v>
      </c>
      <c r="E2637">
        <v>2</v>
      </c>
      <c r="F2637">
        <v>1</v>
      </c>
      <c r="G2637">
        <v>11154</v>
      </c>
      <c r="H2637">
        <v>200610</v>
      </c>
    </row>
    <row r="2638" spans="1:8">
      <c r="A2638" t="s">
        <v>7441</v>
      </c>
      <c r="B2638" s="10">
        <v>44174</v>
      </c>
      <c r="C2638" t="s">
        <v>4679</v>
      </c>
      <c r="D2638">
        <v>2</v>
      </c>
      <c r="E2638">
        <v>2</v>
      </c>
      <c r="F2638">
        <v>3</v>
      </c>
      <c r="G2638">
        <v>11161</v>
      </c>
      <c r="H2638">
        <v>200611</v>
      </c>
    </row>
    <row r="2639" spans="1:8">
      <c r="A2639" t="s">
        <v>7442</v>
      </c>
      <c r="B2639" s="10">
        <v>44174</v>
      </c>
      <c r="C2639" t="s">
        <v>4679</v>
      </c>
      <c r="D2639">
        <v>1</v>
      </c>
      <c r="E2639">
        <v>4</v>
      </c>
      <c r="F2639">
        <v>1</v>
      </c>
      <c r="G2639">
        <v>11161</v>
      </c>
      <c r="H2639">
        <v>200612</v>
      </c>
    </row>
    <row r="2640" spans="1:8">
      <c r="A2640" t="s">
        <v>7443</v>
      </c>
      <c r="B2640" s="10">
        <v>44174</v>
      </c>
      <c r="C2640" t="s">
        <v>4679</v>
      </c>
      <c r="D2640">
        <v>5</v>
      </c>
      <c r="E2640">
        <v>5</v>
      </c>
      <c r="F2640">
        <v>5</v>
      </c>
      <c r="G2640">
        <v>100896943</v>
      </c>
      <c r="H2640">
        <v>200613</v>
      </c>
    </row>
    <row r="2641" spans="1:8">
      <c r="A2641" t="s">
        <v>7444</v>
      </c>
      <c r="B2641" s="10">
        <v>44174</v>
      </c>
      <c r="C2641" t="s">
        <v>4680</v>
      </c>
      <c r="D2641">
        <v>1</v>
      </c>
      <c r="E2641">
        <v>2</v>
      </c>
      <c r="F2641">
        <v>4</v>
      </c>
      <c r="G2641">
        <v>102514809</v>
      </c>
      <c r="H2641">
        <v>200614</v>
      </c>
    </row>
    <row r="2642" spans="1:8">
      <c r="A2642" t="s">
        <v>7445</v>
      </c>
      <c r="B2642" s="10">
        <v>44174</v>
      </c>
      <c r="C2642" t="s">
        <v>4680</v>
      </c>
      <c r="D2642">
        <v>1</v>
      </c>
      <c r="E2642">
        <v>2</v>
      </c>
      <c r="F2642">
        <v>1</v>
      </c>
      <c r="G2642">
        <v>102514809</v>
      </c>
      <c r="H2642">
        <v>200615</v>
      </c>
    </row>
    <row r="2643" spans="1:8">
      <c r="A2643" t="s">
        <v>7446</v>
      </c>
      <c r="B2643" s="10">
        <v>44174</v>
      </c>
      <c r="C2643" t="s">
        <v>4679</v>
      </c>
      <c r="D2643">
        <v>4</v>
      </c>
      <c r="E2643">
        <v>4</v>
      </c>
      <c r="F2643">
        <v>5</v>
      </c>
      <c r="G2643">
        <v>11169295</v>
      </c>
      <c r="H2643">
        <v>200616</v>
      </c>
    </row>
    <row r="2644" spans="1:8">
      <c r="A2644" t="s">
        <v>7447</v>
      </c>
      <c r="B2644" s="10">
        <v>44174</v>
      </c>
      <c r="C2644" t="s">
        <v>4679</v>
      </c>
      <c r="D2644">
        <v>2</v>
      </c>
      <c r="E2644">
        <v>2</v>
      </c>
      <c r="F2644">
        <v>5</v>
      </c>
      <c r="G2644">
        <v>11169295</v>
      </c>
      <c r="H2644">
        <v>200617</v>
      </c>
    </row>
    <row r="2645" spans="1:8">
      <c r="A2645" t="s">
        <v>7448</v>
      </c>
      <c r="B2645" s="10">
        <v>44174</v>
      </c>
      <c r="C2645" t="s">
        <v>4685</v>
      </c>
      <c r="D2645">
        <v>5</v>
      </c>
      <c r="E2645">
        <v>5</v>
      </c>
      <c r="F2645">
        <v>5</v>
      </c>
      <c r="G2645">
        <v>11179555</v>
      </c>
      <c r="H2645">
        <v>200618</v>
      </c>
    </row>
    <row r="2646" spans="1:8">
      <c r="A2646" t="s">
        <v>7449</v>
      </c>
      <c r="B2646" s="10">
        <v>44159</v>
      </c>
      <c r="C2646" t="s">
        <v>4679</v>
      </c>
      <c r="D2646">
        <v>4</v>
      </c>
      <c r="E2646">
        <v>3</v>
      </c>
      <c r="F2646">
        <v>4</v>
      </c>
      <c r="G2646">
        <v>133729574</v>
      </c>
      <c r="H2646">
        <v>196036</v>
      </c>
    </row>
    <row r="2647" spans="1:8">
      <c r="A2647" t="s">
        <v>7450</v>
      </c>
      <c r="B2647" s="10">
        <v>44159</v>
      </c>
      <c r="C2647" t="s">
        <v>4681</v>
      </c>
      <c r="D2647">
        <v>5</v>
      </c>
      <c r="E2647">
        <v>5</v>
      </c>
      <c r="F2647">
        <v>5</v>
      </c>
      <c r="G2647">
        <v>133829176</v>
      </c>
      <c r="H2647">
        <v>196038</v>
      </c>
    </row>
    <row r="2648" spans="1:8">
      <c r="A2648" t="s">
        <v>7451</v>
      </c>
      <c r="B2648" s="10">
        <v>44159</v>
      </c>
      <c r="C2648" t="s">
        <v>4680</v>
      </c>
      <c r="D2648">
        <v>4</v>
      </c>
      <c r="E2648">
        <v>4</v>
      </c>
      <c r="F2648">
        <v>4</v>
      </c>
      <c r="G2648">
        <v>133856013</v>
      </c>
      <c r="H2648">
        <v>196040</v>
      </c>
    </row>
    <row r="2649" spans="1:8">
      <c r="A2649" t="s">
        <v>7452</v>
      </c>
      <c r="B2649" s="10">
        <v>44159</v>
      </c>
      <c r="C2649" t="s">
        <v>4681</v>
      </c>
      <c r="D2649">
        <v>1</v>
      </c>
      <c r="E2649">
        <v>2</v>
      </c>
      <c r="F2649">
        <v>1</v>
      </c>
      <c r="G2649">
        <v>134297274</v>
      </c>
      <c r="H2649">
        <v>196041</v>
      </c>
    </row>
    <row r="2650" spans="1:8">
      <c r="A2650" t="s">
        <v>7453</v>
      </c>
      <c r="B2650" s="10">
        <v>44159</v>
      </c>
      <c r="C2650" t="s">
        <v>4681</v>
      </c>
      <c r="D2650">
        <v>4</v>
      </c>
      <c r="E2650">
        <v>4</v>
      </c>
      <c r="F2650">
        <v>5</v>
      </c>
      <c r="G2650">
        <v>134297274</v>
      </c>
      <c r="H2650">
        <v>196042</v>
      </c>
    </row>
    <row r="2651" spans="1:8">
      <c r="A2651" t="s">
        <v>7454</v>
      </c>
      <c r="B2651" s="10">
        <v>44159</v>
      </c>
      <c r="C2651" t="s">
        <v>5812</v>
      </c>
      <c r="D2651">
        <v>5</v>
      </c>
      <c r="E2651">
        <v>5</v>
      </c>
      <c r="F2651">
        <v>5</v>
      </c>
      <c r="G2651">
        <v>134337443</v>
      </c>
      <c r="H2651">
        <v>196043</v>
      </c>
    </row>
    <row r="2652" spans="1:8">
      <c r="A2652" t="s">
        <v>7455</v>
      </c>
      <c r="B2652" s="10">
        <v>44159</v>
      </c>
      <c r="C2652" t="s">
        <v>4680</v>
      </c>
      <c r="D2652">
        <v>1</v>
      </c>
      <c r="E2652">
        <v>5</v>
      </c>
      <c r="F2652">
        <v>1</v>
      </c>
      <c r="G2652">
        <v>134397447</v>
      </c>
      <c r="H2652">
        <v>196044</v>
      </c>
    </row>
    <row r="2653" spans="1:8">
      <c r="A2653" t="s">
        <v>7456</v>
      </c>
      <c r="B2653" s="10">
        <v>44159</v>
      </c>
      <c r="C2653" t="s">
        <v>4680</v>
      </c>
      <c r="D2653">
        <v>5</v>
      </c>
      <c r="E2653">
        <v>5</v>
      </c>
      <c r="F2653">
        <v>5</v>
      </c>
      <c r="G2653">
        <v>134552819</v>
      </c>
      <c r="H2653">
        <v>196046</v>
      </c>
    </row>
    <row r="2654" spans="1:8">
      <c r="A2654" t="s">
        <v>7457</v>
      </c>
      <c r="B2654" s="10">
        <v>44159</v>
      </c>
      <c r="C2654" t="s">
        <v>4679</v>
      </c>
      <c r="D2654">
        <v>5</v>
      </c>
      <c r="E2654">
        <v>5</v>
      </c>
      <c r="F2654">
        <v>5</v>
      </c>
      <c r="G2654">
        <v>134937374</v>
      </c>
      <c r="H2654">
        <v>196047</v>
      </c>
    </row>
    <row r="2655" spans="1:8">
      <c r="A2655" t="s">
        <v>7458</v>
      </c>
      <c r="B2655" s="10">
        <v>44159</v>
      </c>
      <c r="C2655" t="s">
        <v>4679</v>
      </c>
      <c r="D2655">
        <v>3</v>
      </c>
      <c r="E2655">
        <v>5</v>
      </c>
      <c r="F2655">
        <v>5</v>
      </c>
      <c r="G2655">
        <v>134937374</v>
      </c>
      <c r="H2655">
        <v>196048</v>
      </c>
    </row>
    <row r="2656" spans="1:8" ht="144">
      <c r="A2656" s="177" t="s">
        <v>7459</v>
      </c>
      <c r="B2656" s="10">
        <v>44159</v>
      </c>
      <c r="C2656" t="s">
        <v>4679</v>
      </c>
      <c r="D2656">
        <v>1</v>
      </c>
      <c r="E2656">
        <v>4</v>
      </c>
      <c r="F2656">
        <v>2</v>
      </c>
      <c r="G2656">
        <v>134937374</v>
      </c>
      <c r="H2656">
        <v>196049</v>
      </c>
    </row>
    <row r="2657" spans="1:8" ht="158.4">
      <c r="A2657" s="177" t="s">
        <v>7460</v>
      </c>
      <c r="B2657" s="10">
        <v>44159</v>
      </c>
      <c r="C2657" t="s">
        <v>4686</v>
      </c>
      <c r="D2657">
        <v>3</v>
      </c>
      <c r="E2657">
        <v>3</v>
      </c>
      <c r="F2657">
        <v>5</v>
      </c>
      <c r="G2657">
        <v>135296838</v>
      </c>
      <c r="H2657">
        <v>196052</v>
      </c>
    </row>
    <row r="2658" spans="1:8">
      <c r="A2658" t="s">
        <v>7461</v>
      </c>
      <c r="B2658" s="10">
        <v>44159</v>
      </c>
      <c r="C2658" t="s">
        <v>4680</v>
      </c>
      <c r="D2658">
        <v>5</v>
      </c>
      <c r="E2658">
        <v>5</v>
      </c>
      <c r="F2658">
        <v>5</v>
      </c>
      <c r="G2658">
        <v>135312726</v>
      </c>
      <c r="H2658">
        <v>196053</v>
      </c>
    </row>
    <row r="2659" spans="1:8">
      <c r="A2659" t="s">
        <v>7462</v>
      </c>
      <c r="B2659" s="10">
        <v>44159</v>
      </c>
      <c r="C2659" t="s">
        <v>4680</v>
      </c>
      <c r="D2659">
        <v>2</v>
      </c>
      <c r="E2659">
        <v>3</v>
      </c>
      <c r="F2659">
        <v>5</v>
      </c>
      <c r="G2659">
        <v>135312726</v>
      </c>
      <c r="H2659">
        <v>196054</v>
      </c>
    </row>
    <row r="2660" spans="1:8">
      <c r="A2660" t="s">
        <v>7463</v>
      </c>
      <c r="B2660" s="10">
        <v>44159</v>
      </c>
      <c r="C2660" t="s">
        <v>4680</v>
      </c>
      <c r="D2660">
        <v>5</v>
      </c>
      <c r="E2660">
        <v>5</v>
      </c>
      <c r="F2660">
        <v>5</v>
      </c>
      <c r="G2660">
        <v>135336873</v>
      </c>
      <c r="H2660">
        <v>196055</v>
      </c>
    </row>
    <row r="2661" spans="1:8">
      <c r="A2661" t="s">
        <v>7464</v>
      </c>
      <c r="B2661" s="10">
        <v>44159</v>
      </c>
      <c r="C2661" t="s">
        <v>4680</v>
      </c>
      <c r="D2661">
        <v>1</v>
      </c>
      <c r="E2661">
        <v>1</v>
      </c>
      <c r="F2661">
        <v>5</v>
      </c>
      <c r="G2661">
        <v>135336873</v>
      </c>
      <c r="H2661">
        <v>196056</v>
      </c>
    </row>
    <row r="2662" spans="1:8">
      <c r="A2662" t="s">
        <v>7465</v>
      </c>
      <c r="B2662" s="10">
        <v>44159</v>
      </c>
      <c r="C2662" t="s">
        <v>4680</v>
      </c>
      <c r="D2662">
        <v>1</v>
      </c>
      <c r="E2662">
        <v>2</v>
      </c>
      <c r="F2662">
        <v>2</v>
      </c>
      <c r="G2662">
        <v>135336873</v>
      </c>
      <c r="H2662">
        <v>196057</v>
      </c>
    </row>
    <row r="2663" spans="1:8">
      <c r="A2663" t="s">
        <v>7466</v>
      </c>
      <c r="B2663" s="10">
        <v>44159</v>
      </c>
      <c r="C2663" t="s">
        <v>4680</v>
      </c>
      <c r="D2663">
        <v>1</v>
      </c>
      <c r="E2663">
        <v>1</v>
      </c>
      <c r="F2663">
        <v>2</v>
      </c>
      <c r="G2663">
        <v>135413060</v>
      </c>
      <c r="H2663">
        <v>196059</v>
      </c>
    </row>
    <row r="2664" spans="1:8">
      <c r="A2664" t="s">
        <v>7467</v>
      </c>
      <c r="B2664" s="10">
        <v>44159</v>
      </c>
      <c r="C2664" t="s">
        <v>5812</v>
      </c>
      <c r="D2664">
        <v>1</v>
      </c>
      <c r="E2664">
        <v>1</v>
      </c>
      <c r="F2664">
        <v>1</v>
      </c>
      <c r="G2664">
        <v>135430759</v>
      </c>
      <c r="H2664">
        <v>196062</v>
      </c>
    </row>
    <row r="2665" spans="1:8">
      <c r="A2665" t="s">
        <v>7468</v>
      </c>
      <c r="B2665" s="10">
        <v>44159</v>
      </c>
      <c r="C2665" t="s">
        <v>4680</v>
      </c>
      <c r="D2665">
        <v>2</v>
      </c>
      <c r="E2665">
        <v>4</v>
      </c>
      <c r="F2665">
        <v>2</v>
      </c>
      <c r="G2665">
        <v>135525541</v>
      </c>
      <c r="H2665">
        <v>196065</v>
      </c>
    </row>
    <row r="2666" spans="1:8">
      <c r="A2666" t="s">
        <v>7469</v>
      </c>
      <c r="B2666" s="10">
        <v>44159</v>
      </c>
      <c r="C2666" t="s">
        <v>4680</v>
      </c>
      <c r="D2666">
        <v>2</v>
      </c>
      <c r="E2666">
        <v>3</v>
      </c>
      <c r="F2666">
        <v>5</v>
      </c>
      <c r="G2666">
        <v>135525541</v>
      </c>
      <c r="H2666">
        <v>196066</v>
      </c>
    </row>
    <row r="2667" spans="1:8" ht="129.6">
      <c r="A2667" s="177" t="s">
        <v>7470</v>
      </c>
      <c r="B2667" s="10">
        <v>44159</v>
      </c>
      <c r="C2667" t="s">
        <v>5812</v>
      </c>
      <c r="D2667">
        <v>5</v>
      </c>
      <c r="E2667">
        <v>5</v>
      </c>
      <c r="F2667">
        <v>5</v>
      </c>
      <c r="G2667">
        <v>135526986</v>
      </c>
      <c r="H2667">
        <v>196068</v>
      </c>
    </row>
    <row r="2668" spans="1:8">
      <c r="A2668" t="s">
        <v>7471</v>
      </c>
      <c r="B2668" s="10">
        <v>44159</v>
      </c>
      <c r="C2668" t="s">
        <v>5812</v>
      </c>
      <c r="D2668">
        <v>1</v>
      </c>
      <c r="E2668">
        <v>3</v>
      </c>
      <c r="F2668">
        <v>1</v>
      </c>
      <c r="G2668">
        <v>135526986</v>
      </c>
      <c r="H2668">
        <v>196069</v>
      </c>
    </row>
    <row r="2669" spans="1:8">
      <c r="A2669" t="s">
        <v>7472</v>
      </c>
      <c r="B2669" s="10">
        <v>44159</v>
      </c>
      <c r="C2669" t="s">
        <v>5812</v>
      </c>
      <c r="D2669">
        <v>5</v>
      </c>
      <c r="E2669">
        <v>4</v>
      </c>
      <c r="F2669">
        <v>5</v>
      </c>
      <c r="G2669">
        <v>135526986</v>
      </c>
      <c r="H2669">
        <v>196070</v>
      </c>
    </row>
    <row r="2670" spans="1:8" ht="187.2">
      <c r="A2670" s="177" t="s">
        <v>7473</v>
      </c>
      <c r="B2670" s="10">
        <v>44159</v>
      </c>
      <c r="C2670" t="s">
        <v>5812</v>
      </c>
      <c r="D2670">
        <v>4</v>
      </c>
      <c r="E2670">
        <v>5</v>
      </c>
      <c r="F2670">
        <v>4</v>
      </c>
      <c r="G2670">
        <v>135533305</v>
      </c>
      <c r="H2670">
        <v>196071</v>
      </c>
    </row>
    <row r="2671" spans="1:8" ht="302.39999999999998">
      <c r="A2671" s="177" t="s">
        <v>7474</v>
      </c>
      <c r="B2671" s="10">
        <v>44159</v>
      </c>
      <c r="C2671" t="s">
        <v>4681</v>
      </c>
      <c r="D2671">
        <v>5</v>
      </c>
      <c r="E2671">
        <v>5</v>
      </c>
      <c r="F2671">
        <v>5</v>
      </c>
      <c r="G2671">
        <v>135635670</v>
      </c>
      <c r="H2671">
        <v>196073</v>
      </c>
    </row>
    <row r="2672" spans="1:8" ht="302.39999999999998">
      <c r="A2672" s="177" t="s">
        <v>7475</v>
      </c>
      <c r="B2672" s="10">
        <v>44159</v>
      </c>
      <c r="C2672" t="s">
        <v>4680</v>
      </c>
      <c r="D2672">
        <v>1</v>
      </c>
      <c r="E2672">
        <v>1</v>
      </c>
      <c r="F2672">
        <v>5</v>
      </c>
      <c r="G2672">
        <v>135637478</v>
      </c>
      <c r="H2672">
        <v>196074</v>
      </c>
    </row>
    <row r="2673" spans="1:8">
      <c r="A2673" t="s">
        <v>7476</v>
      </c>
      <c r="B2673" s="10">
        <v>44159</v>
      </c>
      <c r="C2673" t="s">
        <v>4681</v>
      </c>
      <c r="D2673">
        <v>1</v>
      </c>
      <c r="E2673">
        <v>1</v>
      </c>
      <c r="F2673">
        <v>1</v>
      </c>
      <c r="G2673">
        <v>135645216</v>
      </c>
      <c r="H2673">
        <v>196075</v>
      </c>
    </row>
    <row r="2674" spans="1:8">
      <c r="A2674" t="s">
        <v>7477</v>
      </c>
      <c r="B2674" s="10">
        <v>44159</v>
      </c>
      <c r="C2674" t="s">
        <v>5812</v>
      </c>
      <c r="D2674">
        <v>5</v>
      </c>
      <c r="E2674">
        <v>5</v>
      </c>
      <c r="F2674">
        <v>5</v>
      </c>
      <c r="G2674">
        <v>135802007</v>
      </c>
      <c r="H2674">
        <v>196077</v>
      </c>
    </row>
    <row r="2675" spans="1:8">
      <c r="A2675" t="s">
        <v>7478</v>
      </c>
      <c r="B2675" s="10">
        <v>44159</v>
      </c>
      <c r="C2675" t="s">
        <v>4679</v>
      </c>
      <c r="D2675">
        <v>1</v>
      </c>
      <c r="E2675">
        <v>4</v>
      </c>
      <c r="F2675">
        <v>2</v>
      </c>
      <c r="G2675">
        <v>136193216</v>
      </c>
      <c r="H2675">
        <v>196078</v>
      </c>
    </row>
    <row r="2676" spans="1:8">
      <c r="A2676" t="s">
        <v>7479</v>
      </c>
      <c r="B2676" s="10">
        <v>44159</v>
      </c>
      <c r="C2676" t="s">
        <v>4680</v>
      </c>
      <c r="D2676">
        <v>1</v>
      </c>
      <c r="E2676">
        <v>3</v>
      </c>
      <c r="F2676">
        <v>2</v>
      </c>
      <c r="G2676">
        <v>136302064</v>
      </c>
      <c r="H2676">
        <v>196079</v>
      </c>
    </row>
    <row r="2677" spans="1:8">
      <c r="A2677" t="s">
        <v>7480</v>
      </c>
      <c r="B2677" s="10">
        <v>44159</v>
      </c>
      <c r="C2677" t="s">
        <v>4686</v>
      </c>
      <c r="D2677">
        <v>3</v>
      </c>
      <c r="E2677">
        <v>3</v>
      </c>
      <c r="F2677">
        <v>5</v>
      </c>
      <c r="G2677">
        <v>136603347</v>
      </c>
      <c r="H2677">
        <v>196080</v>
      </c>
    </row>
    <row r="2678" spans="1:8">
      <c r="A2678" t="s">
        <v>7481</v>
      </c>
      <c r="B2678" s="10">
        <v>44159</v>
      </c>
      <c r="C2678" t="s">
        <v>4686</v>
      </c>
      <c r="D2678">
        <v>1</v>
      </c>
      <c r="E2678">
        <v>2</v>
      </c>
      <c r="F2678">
        <v>1</v>
      </c>
      <c r="G2678">
        <v>136603347</v>
      </c>
      <c r="H2678">
        <v>196081</v>
      </c>
    </row>
    <row r="2679" spans="1:8">
      <c r="A2679" t="s">
        <v>7482</v>
      </c>
      <c r="B2679" s="10">
        <v>44159</v>
      </c>
      <c r="C2679" t="s">
        <v>4680</v>
      </c>
      <c r="D2679">
        <v>1</v>
      </c>
      <c r="E2679">
        <v>3</v>
      </c>
      <c r="F2679">
        <v>5</v>
      </c>
      <c r="G2679">
        <v>136638244</v>
      </c>
      <c r="H2679">
        <v>196083</v>
      </c>
    </row>
    <row r="2680" spans="1:8" ht="259.2">
      <c r="A2680" s="177" t="s">
        <v>7483</v>
      </c>
      <c r="B2680" s="10">
        <v>44159</v>
      </c>
      <c r="C2680" t="s">
        <v>4680</v>
      </c>
      <c r="D2680">
        <v>5</v>
      </c>
      <c r="E2680">
        <v>5</v>
      </c>
      <c r="F2680">
        <v>5</v>
      </c>
      <c r="G2680">
        <v>136638244</v>
      </c>
      <c r="H2680">
        <v>196084</v>
      </c>
    </row>
    <row r="2681" spans="1:8">
      <c r="A2681" t="s">
        <v>7484</v>
      </c>
      <c r="B2681" s="10">
        <v>44159</v>
      </c>
      <c r="C2681" t="s">
        <v>4680</v>
      </c>
      <c r="D2681">
        <v>4</v>
      </c>
      <c r="E2681">
        <v>3</v>
      </c>
      <c r="F2681">
        <v>5</v>
      </c>
      <c r="G2681">
        <v>136638244</v>
      </c>
      <c r="H2681">
        <v>196085</v>
      </c>
    </row>
    <row r="2682" spans="1:8" ht="100.8">
      <c r="A2682" s="177" t="s">
        <v>7485</v>
      </c>
      <c r="B2682" s="10">
        <v>44159</v>
      </c>
      <c r="C2682" t="s">
        <v>5812</v>
      </c>
      <c r="D2682">
        <v>5</v>
      </c>
      <c r="E2682">
        <v>5</v>
      </c>
      <c r="F2682">
        <v>5</v>
      </c>
      <c r="G2682">
        <v>136638277</v>
      </c>
      <c r="H2682">
        <v>196087</v>
      </c>
    </row>
    <row r="2683" spans="1:8">
      <c r="A2683" t="s">
        <v>7486</v>
      </c>
      <c r="B2683" s="10">
        <v>44159</v>
      </c>
      <c r="C2683" t="s">
        <v>4679</v>
      </c>
      <c r="D2683">
        <v>1</v>
      </c>
      <c r="E2683">
        <v>3</v>
      </c>
      <c r="F2683">
        <v>1</v>
      </c>
      <c r="G2683">
        <v>136680089</v>
      </c>
      <c r="H2683">
        <v>196104</v>
      </c>
    </row>
    <row r="2684" spans="1:8">
      <c r="A2684" t="s">
        <v>7487</v>
      </c>
      <c r="B2684" s="10">
        <v>44159</v>
      </c>
      <c r="C2684" t="s">
        <v>4680</v>
      </c>
      <c r="D2684">
        <v>1</v>
      </c>
      <c r="E2684">
        <v>1</v>
      </c>
      <c r="F2684">
        <v>1</v>
      </c>
      <c r="G2684">
        <v>136640828</v>
      </c>
      <c r="H2684">
        <v>196088</v>
      </c>
    </row>
    <row r="2685" spans="1:8">
      <c r="A2685" t="s">
        <v>7488</v>
      </c>
      <c r="B2685" s="10">
        <v>44159</v>
      </c>
      <c r="C2685" t="s">
        <v>4680</v>
      </c>
      <c r="D2685">
        <v>4</v>
      </c>
      <c r="E2685">
        <v>4</v>
      </c>
      <c r="F2685">
        <v>4</v>
      </c>
      <c r="G2685">
        <v>136642451</v>
      </c>
      <c r="H2685">
        <v>196089</v>
      </c>
    </row>
    <row r="2686" spans="1:8" ht="409.6">
      <c r="A2686" s="177" t="s">
        <v>7489</v>
      </c>
      <c r="B2686" s="10">
        <v>44159</v>
      </c>
      <c r="C2686" t="s">
        <v>4680</v>
      </c>
      <c r="D2686">
        <v>1</v>
      </c>
      <c r="E2686">
        <v>3</v>
      </c>
      <c r="F2686">
        <v>2</v>
      </c>
      <c r="G2686">
        <v>136642485</v>
      </c>
      <c r="H2686">
        <v>196091</v>
      </c>
    </row>
    <row r="2687" spans="1:8" ht="158.4">
      <c r="A2687" s="177" t="s">
        <v>7490</v>
      </c>
      <c r="B2687" s="10">
        <v>44159</v>
      </c>
      <c r="C2687" t="s">
        <v>4680</v>
      </c>
      <c r="D2687">
        <v>2</v>
      </c>
      <c r="E2687">
        <v>4</v>
      </c>
      <c r="F2687">
        <v>4</v>
      </c>
      <c r="G2687">
        <v>136642485</v>
      </c>
      <c r="H2687">
        <v>196092</v>
      </c>
    </row>
    <row r="2688" spans="1:8">
      <c r="A2688" t="s">
        <v>7491</v>
      </c>
      <c r="B2688" s="10">
        <v>44159</v>
      </c>
      <c r="C2688" t="s">
        <v>4680</v>
      </c>
      <c r="D2688">
        <v>1</v>
      </c>
      <c r="E2688">
        <v>1</v>
      </c>
      <c r="F2688">
        <v>1</v>
      </c>
      <c r="G2688">
        <v>136642485</v>
      </c>
      <c r="H2688">
        <v>196093</v>
      </c>
    </row>
    <row r="2689" spans="1:8">
      <c r="A2689" t="s">
        <v>7492</v>
      </c>
      <c r="B2689" s="10">
        <v>44159</v>
      </c>
      <c r="C2689" t="s">
        <v>6357</v>
      </c>
      <c r="D2689">
        <v>1</v>
      </c>
      <c r="E2689">
        <v>4</v>
      </c>
      <c r="F2689">
        <v>5</v>
      </c>
      <c r="G2689">
        <v>136642535</v>
      </c>
      <c r="H2689">
        <v>196095</v>
      </c>
    </row>
    <row r="2690" spans="1:8">
      <c r="A2690" t="s">
        <v>7493</v>
      </c>
      <c r="B2690" s="10">
        <v>44159</v>
      </c>
      <c r="C2690" t="s">
        <v>4680</v>
      </c>
      <c r="D2690">
        <v>1</v>
      </c>
      <c r="E2690">
        <v>1</v>
      </c>
      <c r="F2690">
        <v>1</v>
      </c>
      <c r="G2690">
        <v>136643780</v>
      </c>
      <c r="H2690">
        <v>196096</v>
      </c>
    </row>
    <row r="2691" spans="1:8">
      <c r="A2691" t="s">
        <v>7494</v>
      </c>
      <c r="B2691" s="10">
        <v>44159</v>
      </c>
      <c r="C2691" t="s">
        <v>4680</v>
      </c>
      <c r="D2691">
        <v>1</v>
      </c>
      <c r="E2691">
        <v>1</v>
      </c>
      <c r="F2691">
        <v>1</v>
      </c>
      <c r="G2691">
        <v>136643830</v>
      </c>
      <c r="H2691">
        <v>196097</v>
      </c>
    </row>
    <row r="2692" spans="1:8">
      <c r="A2692" t="s">
        <v>7495</v>
      </c>
      <c r="B2692" s="10">
        <v>44159</v>
      </c>
      <c r="C2692" t="s">
        <v>4680</v>
      </c>
      <c r="D2692">
        <v>4</v>
      </c>
      <c r="E2692">
        <v>5</v>
      </c>
      <c r="F2692">
        <v>4</v>
      </c>
      <c r="G2692">
        <v>136643830</v>
      </c>
      <c r="H2692">
        <v>196098</v>
      </c>
    </row>
    <row r="2693" spans="1:8">
      <c r="A2693" t="s">
        <v>7496</v>
      </c>
      <c r="B2693" s="10">
        <v>44159</v>
      </c>
      <c r="C2693" t="s">
        <v>4680</v>
      </c>
      <c r="D2693">
        <v>4</v>
      </c>
      <c r="E2693">
        <v>4</v>
      </c>
      <c r="F2693">
        <v>3</v>
      </c>
      <c r="G2693">
        <v>136644366</v>
      </c>
      <c r="H2693">
        <v>196099</v>
      </c>
    </row>
    <row r="2694" spans="1:8">
      <c r="A2694" t="s">
        <v>7497</v>
      </c>
      <c r="B2694" s="10">
        <v>44159</v>
      </c>
      <c r="C2694" t="s">
        <v>4680</v>
      </c>
      <c r="D2694">
        <v>1</v>
      </c>
      <c r="E2694">
        <v>1</v>
      </c>
      <c r="F2694">
        <v>2</v>
      </c>
      <c r="G2694">
        <v>136647468</v>
      </c>
      <c r="H2694">
        <v>196101</v>
      </c>
    </row>
    <row r="2695" spans="1:8">
      <c r="A2695" t="s">
        <v>7498</v>
      </c>
      <c r="B2695" s="10">
        <v>44159</v>
      </c>
      <c r="C2695" t="s">
        <v>4679</v>
      </c>
      <c r="D2695">
        <v>4</v>
      </c>
      <c r="E2695">
        <v>5</v>
      </c>
      <c r="F2695">
        <v>4</v>
      </c>
      <c r="G2695">
        <v>136680089</v>
      </c>
      <c r="H2695">
        <v>196102</v>
      </c>
    </row>
    <row r="2696" spans="1:8">
      <c r="A2696" t="s">
        <v>7499</v>
      </c>
      <c r="B2696" s="10">
        <v>44159</v>
      </c>
      <c r="C2696" t="s">
        <v>4680</v>
      </c>
      <c r="D2696">
        <v>1</v>
      </c>
      <c r="E2696">
        <v>4</v>
      </c>
      <c r="F2696">
        <v>2</v>
      </c>
      <c r="G2696">
        <v>136688140</v>
      </c>
      <c r="H2696">
        <v>196106</v>
      </c>
    </row>
    <row r="2697" spans="1:8" ht="201.6">
      <c r="A2697" s="177" t="s">
        <v>7500</v>
      </c>
      <c r="B2697" s="10">
        <v>44159</v>
      </c>
      <c r="C2697" t="s">
        <v>4680</v>
      </c>
      <c r="D2697">
        <v>1</v>
      </c>
      <c r="E2697">
        <v>2</v>
      </c>
      <c r="F2697">
        <v>3</v>
      </c>
      <c r="G2697">
        <v>136688140</v>
      </c>
      <c r="H2697">
        <v>196107</v>
      </c>
    </row>
    <row r="2698" spans="1:8">
      <c r="A2698" t="s">
        <v>7501</v>
      </c>
      <c r="B2698" s="10">
        <v>44159</v>
      </c>
      <c r="C2698" t="s">
        <v>4679</v>
      </c>
      <c r="D2698">
        <v>1</v>
      </c>
      <c r="E2698">
        <v>1</v>
      </c>
      <c r="F2698">
        <v>1</v>
      </c>
      <c r="G2698">
        <v>136731288</v>
      </c>
      <c r="H2698">
        <v>196109</v>
      </c>
    </row>
    <row r="2699" spans="1:8">
      <c r="A2699" t="s">
        <v>7502</v>
      </c>
      <c r="B2699" s="10">
        <v>44159</v>
      </c>
      <c r="C2699" t="s">
        <v>4679</v>
      </c>
      <c r="D2699">
        <v>1</v>
      </c>
      <c r="E2699">
        <v>2</v>
      </c>
      <c r="F2699">
        <v>2</v>
      </c>
      <c r="G2699">
        <v>136742285</v>
      </c>
      <c r="H2699">
        <v>196112</v>
      </c>
    </row>
    <row r="2700" spans="1:8" ht="144">
      <c r="A2700" s="177" t="s">
        <v>7503</v>
      </c>
      <c r="B2700" s="10">
        <v>44159</v>
      </c>
      <c r="C2700" t="s">
        <v>4681</v>
      </c>
      <c r="D2700">
        <v>3</v>
      </c>
      <c r="E2700">
        <v>2</v>
      </c>
      <c r="F2700">
        <v>4</v>
      </c>
      <c r="G2700">
        <v>136875499</v>
      </c>
      <c r="H2700">
        <v>196114</v>
      </c>
    </row>
    <row r="2701" spans="1:8">
      <c r="A2701" t="s">
        <v>7504</v>
      </c>
      <c r="B2701" s="10">
        <v>44159</v>
      </c>
      <c r="C2701" t="s">
        <v>5812</v>
      </c>
      <c r="D2701">
        <v>5</v>
      </c>
      <c r="E2701" t="s">
        <v>5977</v>
      </c>
      <c r="F2701">
        <v>4</v>
      </c>
      <c r="G2701">
        <v>136921822</v>
      </c>
      <c r="H2701">
        <v>196115</v>
      </c>
    </row>
    <row r="2702" spans="1:8">
      <c r="A2702" t="s">
        <v>7505</v>
      </c>
      <c r="B2702" s="10">
        <v>44159</v>
      </c>
      <c r="C2702" t="s">
        <v>4680</v>
      </c>
      <c r="D2702">
        <v>1</v>
      </c>
      <c r="E2702">
        <v>3</v>
      </c>
      <c r="F2702">
        <v>1</v>
      </c>
      <c r="G2702">
        <v>137189635</v>
      </c>
      <c r="H2702">
        <v>196116</v>
      </c>
    </row>
    <row r="2703" spans="1:8">
      <c r="A2703" t="s">
        <v>7506</v>
      </c>
      <c r="B2703" s="10">
        <v>44159</v>
      </c>
      <c r="C2703" t="s">
        <v>4680</v>
      </c>
      <c r="D2703">
        <v>1</v>
      </c>
      <c r="E2703">
        <v>1</v>
      </c>
      <c r="F2703">
        <v>5</v>
      </c>
      <c r="G2703">
        <v>137189635</v>
      </c>
      <c r="H2703">
        <v>196117</v>
      </c>
    </row>
    <row r="2704" spans="1:8">
      <c r="A2704" t="s">
        <v>7507</v>
      </c>
      <c r="B2704" s="10">
        <v>44159</v>
      </c>
      <c r="C2704" t="s">
        <v>4680</v>
      </c>
      <c r="D2704">
        <v>1</v>
      </c>
      <c r="E2704">
        <v>1</v>
      </c>
      <c r="F2704">
        <v>1</v>
      </c>
      <c r="G2704">
        <v>137189635</v>
      </c>
      <c r="H2704">
        <v>196118</v>
      </c>
    </row>
    <row r="2705" spans="1:8" ht="216">
      <c r="A2705" s="177" t="s">
        <v>7508</v>
      </c>
      <c r="B2705" s="10">
        <v>44159</v>
      </c>
      <c r="C2705" t="s">
        <v>4679</v>
      </c>
      <c r="D2705">
        <v>5</v>
      </c>
      <c r="E2705">
        <v>5</v>
      </c>
      <c r="F2705">
        <v>5</v>
      </c>
      <c r="G2705">
        <v>137241634</v>
      </c>
      <c r="H2705">
        <v>196121</v>
      </c>
    </row>
    <row r="2706" spans="1:8">
      <c r="A2706" t="s">
        <v>7509</v>
      </c>
      <c r="B2706" s="10">
        <v>44159</v>
      </c>
      <c r="C2706" t="s">
        <v>4679</v>
      </c>
      <c r="D2706">
        <v>5</v>
      </c>
      <c r="E2706">
        <v>5</v>
      </c>
      <c r="F2706">
        <v>5</v>
      </c>
      <c r="G2706">
        <v>137241634</v>
      </c>
      <c r="H2706">
        <v>196122</v>
      </c>
    </row>
    <row r="2707" spans="1:8">
      <c r="A2707" t="s">
        <v>7510</v>
      </c>
      <c r="B2707" s="10">
        <v>44159</v>
      </c>
      <c r="C2707" t="s">
        <v>4679</v>
      </c>
      <c r="D2707">
        <v>5</v>
      </c>
      <c r="E2707">
        <v>5</v>
      </c>
      <c r="F2707">
        <v>5</v>
      </c>
      <c r="G2707">
        <v>137242913</v>
      </c>
      <c r="H2707">
        <v>196123</v>
      </c>
    </row>
    <row r="2708" spans="1:8">
      <c r="A2708" t="s">
        <v>7511</v>
      </c>
      <c r="B2708" s="10">
        <v>44159</v>
      </c>
      <c r="C2708" t="s">
        <v>4681</v>
      </c>
      <c r="D2708">
        <v>1</v>
      </c>
      <c r="E2708">
        <v>1</v>
      </c>
      <c r="F2708">
        <v>1</v>
      </c>
      <c r="G2708">
        <v>138310180</v>
      </c>
      <c r="H2708">
        <v>196125</v>
      </c>
    </row>
    <row r="2709" spans="1:8">
      <c r="A2709" t="s">
        <v>7512</v>
      </c>
      <c r="B2709" s="10">
        <v>44159</v>
      </c>
      <c r="C2709" t="s">
        <v>4681</v>
      </c>
      <c r="D2709">
        <v>3</v>
      </c>
      <c r="E2709">
        <v>3</v>
      </c>
      <c r="F2709">
        <v>3</v>
      </c>
      <c r="G2709">
        <v>138310180</v>
      </c>
      <c r="H2709">
        <v>196126</v>
      </c>
    </row>
    <row r="2710" spans="1:8">
      <c r="A2710" t="s">
        <v>7513</v>
      </c>
      <c r="B2710" s="10">
        <v>44159</v>
      </c>
      <c r="C2710" t="s">
        <v>4681</v>
      </c>
      <c r="D2710">
        <v>1</v>
      </c>
      <c r="E2710">
        <v>4</v>
      </c>
      <c r="F2710">
        <v>4</v>
      </c>
      <c r="G2710">
        <v>138545751</v>
      </c>
      <c r="H2710">
        <v>196129</v>
      </c>
    </row>
    <row r="2711" spans="1:8">
      <c r="A2711" t="s">
        <v>7514</v>
      </c>
      <c r="B2711" s="10">
        <v>44159</v>
      </c>
      <c r="C2711" t="s">
        <v>4680</v>
      </c>
      <c r="D2711">
        <v>1</v>
      </c>
      <c r="E2711">
        <v>2</v>
      </c>
      <c r="F2711">
        <v>3</v>
      </c>
      <c r="G2711">
        <v>138556204</v>
      </c>
      <c r="H2711">
        <v>196131</v>
      </c>
    </row>
    <row r="2712" spans="1:8" ht="57.6">
      <c r="A2712" s="177" t="s">
        <v>7515</v>
      </c>
      <c r="B2712" s="10">
        <v>44159</v>
      </c>
      <c r="C2712" t="s">
        <v>4680</v>
      </c>
      <c r="D2712">
        <v>5</v>
      </c>
      <c r="E2712">
        <v>5</v>
      </c>
      <c r="F2712">
        <v>5</v>
      </c>
      <c r="G2712">
        <v>138556204</v>
      </c>
      <c r="H2712">
        <v>196132</v>
      </c>
    </row>
    <row r="2713" spans="1:8" ht="43.2">
      <c r="A2713" s="177" t="s">
        <v>7516</v>
      </c>
      <c r="B2713" s="10">
        <v>44159</v>
      </c>
      <c r="C2713" t="s">
        <v>4680</v>
      </c>
      <c r="D2713">
        <v>5</v>
      </c>
      <c r="E2713">
        <v>5</v>
      </c>
      <c r="F2713">
        <v>5</v>
      </c>
      <c r="G2713">
        <v>138556204</v>
      </c>
      <c r="H2713">
        <v>196133</v>
      </c>
    </row>
    <row r="2714" spans="1:8">
      <c r="A2714" t="s">
        <v>7517</v>
      </c>
      <c r="B2714" s="10">
        <v>44159</v>
      </c>
      <c r="C2714" t="s">
        <v>4680</v>
      </c>
      <c r="D2714">
        <v>3</v>
      </c>
      <c r="E2714">
        <v>2</v>
      </c>
      <c r="F2714">
        <v>2</v>
      </c>
      <c r="G2714">
        <v>138561782</v>
      </c>
      <c r="H2714">
        <v>196134</v>
      </c>
    </row>
    <row r="2715" spans="1:8">
      <c r="A2715" t="s">
        <v>7518</v>
      </c>
      <c r="B2715" s="10">
        <v>44159</v>
      </c>
      <c r="C2715" t="s">
        <v>4679</v>
      </c>
      <c r="D2715">
        <v>4</v>
      </c>
      <c r="E2715">
        <v>5</v>
      </c>
      <c r="F2715">
        <v>5</v>
      </c>
      <c r="G2715">
        <v>20000145</v>
      </c>
      <c r="H2715">
        <v>196135</v>
      </c>
    </row>
    <row r="2716" spans="1:8" ht="115.2">
      <c r="A2716" s="177" t="s">
        <v>7519</v>
      </c>
      <c r="B2716" s="10">
        <v>44159</v>
      </c>
      <c r="C2716" t="s">
        <v>4679</v>
      </c>
      <c r="D2716">
        <v>5</v>
      </c>
      <c r="E2716">
        <v>5</v>
      </c>
      <c r="F2716">
        <v>5</v>
      </c>
      <c r="G2716">
        <v>20000146</v>
      </c>
      <c r="H2716">
        <v>196137</v>
      </c>
    </row>
    <row r="2717" spans="1:8">
      <c r="A2717" t="s">
        <v>7520</v>
      </c>
      <c r="B2717" s="10">
        <v>44159</v>
      </c>
      <c r="C2717" t="s">
        <v>4679</v>
      </c>
      <c r="D2717" t="s">
        <v>5977</v>
      </c>
      <c r="E2717">
        <v>5</v>
      </c>
      <c r="F2717">
        <v>5</v>
      </c>
      <c r="G2717">
        <v>20000260</v>
      </c>
      <c r="H2717">
        <v>196138</v>
      </c>
    </row>
    <row r="2718" spans="1:8">
      <c r="A2718" t="s">
        <v>7521</v>
      </c>
      <c r="B2718" s="10">
        <v>44159</v>
      </c>
      <c r="C2718" t="s">
        <v>4679</v>
      </c>
      <c r="D2718">
        <v>1</v>
      </c>
      <c r="E2718">
        <v>3</v>
      </c>
      <c r="F2718">
        <v>2</v>
      </c>
      <c r="G2718">
        <v>20000260</v>
      </c>
      <c r="H2718">
        <v>196139</v>
      </c>
    </row>
    <row r="2719" spans="1:8">
      <c r="A2719" t="s">
        <v>7522</v>
      </c>
      <c r="B2719" s="10">
        <v>44159</v>
      </c>
      <c r="C2719" t="s">
        <v>4679</v>
      </c>
      <c r="D2719">
        <v>1</v>
      </c>
      <c r="E2719">
        <v>3</v>
      </c>
      <c r="F2719">
        <v>2</v>
      </c>
      <c r="G2719">
        <v>200031114</v>
      </c>
      <c r="H2719">
        <v>196142</v>
      </c>
    </row>
    <row r="2720" spans="1:8" ht="144">
      <c r="A2720" s="177" t="s">
        <v>7523</v>
      </c>
      <c r="B2720" s="10">
        <v>44159</v>
      </c>
      <c r="C2720" t="s">
        <v>4679</v>
      </c>
      <c r="D2720">
        <v>3</v>
      </c>
      <c r="E2720">
        <v>4</v>
      </c>
      <c r="F2720">
        <v>5</v>
      </c>
      <c r="G2720">
        <v>200031911</v>
      </c>
      <c r="H2720">
        <v>196143</v>
      </c>
    </row>
    <row r="2721" spans="1:8">
      <c r="A2721" t="s">
        <v>7524</v>
      </c>
      <c r="B2721" s="10">
        <v>44159</v>
      </c>
      <c r="C2721" t="s">
        <v>4679</v>
      </c>
      <c r="D2721">
        <v>1</v>
      </c>
      <c r="E2721">
        <v>4</v>
      </c>
      <c r="F2721">
        <v>3</v>
      </c>
      <c r="G2721">
        <v>200033157</v>
      </c>
      <c r="H2721">
        <v>196146</v>
      </c>
    </row>
    <row r="2722" spans="1:8">
      <c r="A2722" t="s">
        <v>7525</v>
      </c>
      <c r="B2722" s="10">
        <v>44159</v>
      </c>
      <c r="C2722" t="s">
        <v>4679</v>
      </c>
      <c r="D2722">
        <v>5</v>
      </c>
      <c r="E2722">
        <v>5</v>
      </c>
      <c r="F2722">
        <v>5</v>
      </c>
      <c r="G2722">
        <v>200049486</v>
      </c>
      <c r="H2722">
        <v>196147</v>
      </c>
    </row>
    <row r="2723" spans="1:8">
      <c r="A2723" t="s">
        <v>7526</v>
      </c>
      <c r="B2723" s="10">
        <v>44159</v>
      </c>
      <c r="C2723" t="s">
        <v>4679</v>
      </c>
      <c r="D2723">
        <v>1</v>
      </c>
      <c r="E2723">
        <v>3</v>
      </c>
      <c r="F2723">
        <v>1</v>
      </c>
      <c r="G2723">
        <v>200052334</v>
      </c>
      <c r="H2723">
        <v>196148</v>
      </c>
    </row>
    <row r="2724" spans="1:8" ht="201.6">
      <c r="A2724" s="177" t="s">
        <v>7527</v>
      </c>
      <c r="B2724" s="10">
        <v>44159</v>
      </c>
      <c r="C2724" t="s">
        <v>4679</v>
      </c>
      <c r="D2724">
        <v>1</v>
      </c>
      <c r="E2724">
        <v>4</v>
      </c>
      <c r="F2724">
        <v>2</v>
      </c>
      <c r="G2724">
        <v>200052334</v>
      </c>
      <c r="H2724">
        <v>196149</v>
      </c>
    </row>
    <row r="2725" spans="1:8">
      <c r="A2725" t="s">
        <v>7528</v>
      </c>
      <c r="B2725" s="10">
        <v>44159</v>
      </c>
      <c r="C2725" t="s">
        <v>4679</v>
      </c>
      <c r="D2725">
        <v>5</v>
      </c>
      <c r="E2725">
        <v>4</v>
      </c>
      <c r="F2725">
        <v>4</v>
      </c>
      <c r="G2725">
        <v>200053729</v>
      </c>
      <c r="H2725">
        <v>196151</v>
      </c>
    </row>
    <row r="2726" spans="1:8">
      <c r="A2726" t="s">
        <v>7529</v>
      </c>
      <c r="B2726" s="10">
        <v>44159</v>
      </c>
      <c r="C2726" t="s">
        <v>4679</v>
      </c>
      <c r="D2726">
        <v>5</v>
      </c>
      <c r="E2726">
        <v>5</v>
      </c>
      <c r="F2726">
        <v>5</v>
      </c>
      <c r="G2726">
        <v>200053730</v>
      </c>
      <c r="H2726">
        <v>196152</v>
      </c>
    </row>
    <row r="2727" spans="1:8">
      <c r="A2727" t="s">
        <v>7530</v>
      </c>
      <c r="B2727" s="10">
        <v>44159</v>
      </c>
      <c r="C2727" t="s">
        <v>4679</v>
      </c>
      <c r="D2727">
        <v>4</v>
      </c>
      <c r="E2727">
        <v>2</v>
      </c>
      <c r="F2727">
        <v>4</v>
      </c>
      <c r="G2727">
        <v>200053730</v>
      </c>
      <c r="H2727">
        <v>196153</v>
      </c>
    </row>
    <row r="2728" spans="1:8">
      <c r="A2728" t="s">
        <v>7531</v>
      </c>
      <c r="B2728" s="10">
        <v>44159</v>
      </c>
      <c r="C2728" t="s">
        <v>4679</v>
      </c>
      <c r="D2728">
        <v>5</v>
      </c>
      <c r="E2728">
        <v>5</v>
      </c>
      <c r="F2728">
        <v>5</v>
      </c>
      <c r="G2728">
        <v>200056181</v>
      </c>
      <c r="H2728">
        <v>196154</v>
      </c>
    </row>
    <row r="2729" spans="1:8">
      <c r="A2729" t="s">
        <v>7532</v>
      </c>
      <c r="B2729" s="10">
        <v>44159</v>
      </c>
      <c r="C2729" t="s">
        <v>4680</v>
      </c>
      <c r="D2729">
        <v>1</v>
      </c>
      <c r="E2729">
        <v>1</v>
      </c>
      <c r="F2729">
        <v>4</v>
      </c>
      <c r="G2729">
        <v>200059672</v>
      </c>
      <c r="H2729">
        <v>196155</v>
      </c>
    </row>
    <row r="2730" spans="1:8">
      <c r="A2730" t="s">
        <v>7533</v>
      </c>
      <c r="B2730" s="10">
        <v>44159</v>
      </c>
      <c r="C2730" t="s">
        <v>4680</v>
      </c>
      <c r="D2730">
        <v>1</v>
      </c>
      <c r="E2730">
        <v>1</v>
      </c>
      <c r="F2730">
        <v>1</v>
      </c>
      <c r="G2730">
        <v>200059673</v>
      </c>
      <c r="H2730">
        <v>196156</v>
      </c>
    </row>
    <row r="2731" spans="1:8">
      <c r="A2731" t="s">
        <v>7534</v>
      </c>
      <c r="B2731" s="10">
        <v>44159</v>
      </c>
      <c r="C2731" t="s">
        <v>4679</v>
      </c>
      <c r="D2731">
        <v>2</v>
      </c>
      <c r="E2731">
        <v>3</v>
      </c>
      <c r="F2731">
        <v>3</v>
      </c>
      <c r="G2731">
        <v>200060849</v>
      </c>
      <c r="H2731">
        <v>196158</v>
      </c>
    </row>
    <row r="2732" spans="1:8">
      <c r="A2732" t="s">
        <v>7535</v>
      </c>
      <c r="B2732" s="10">
        <v>44159</v>
      </c>
      <c r="C2732" t="s">
        <v>4679</v>
      </c>
      <c r="D2732">
        <v>1</v>
      </c>
      <c r="E2732">
        <v>1</v>
      </c>
      <c r="F2732">
        <v>1</v>
      </c>
      <c r="G2732">
        <v>200060849</v>
      </c>
      <c r="H2732">
        <v>196159</v>
      </c>
    </row>
    <row r="2733" spans="1:8">
      <c r="A2733" t="s">
        <v>7536</v>
      </c>
      <c r="B2733" s="10">
        <v>44159</v>
      </c>
      <c r="C2733" t="s">
        <v>4679</v>
      </c>
      <c r="D2733">
        <v>2</v>
      </c>
      <c r="E2733">
        <v>3</v>
      </c>
      <c r="F2733">
        <v>4</v>
      </c>
      <c r="G2733">
        <v>33000009</v>
      </c>
      <c r="H2733">
        <v>196162</v>
      </c>
    </row>
    <row r="2734" spans="1:8">
      <c r="A2734" t="s">
        <v>7537</v>
      </c>
      <c r="B2734" s="10">
        <v>44159</v>
      </c>
      <c r="C2734" t="s">
        <v>4679</v>
      </c>
      <c r="D2734">
        <v>4</v>
      </c>
      <c r="E2734">
        <v>5</v>
      </c>
      <c r="F2734">
        <v>5</v>
      </c>
      <c r="G2734">
        <v>33000014</v>
      </c>
      <c r="H2734">
        <v>196165</v>
      </c>
    </row>
    <row r="2735" spans="1:8" ht="172.8">
      <c r="A2735" s="177" t="s">
        <v>7538</v>
      </c>
      <c r="B2735" s="10">
        <v>44159</v>
      </c>
      <c r="C2735" t="s">
        <v>4679</v>
      </c>
      <c r="D2735">
        <v>5</v>
      </c>
      <c r="E2735">
        <v>4</v>
      </c>
      <c r="F2735">
        <v>5</v>
      </c>
      <c r="G2735">
        <v>33000017</v>
      </c>
      <c r="H2735">
        <v>196167</v>
      </c>
    </row>
    <row r="2736" spans="1:8">
      <c r="A2736" t="s">
        <v>7539</v>
      </c>
      <c r="B2736" s="10">
        <v>44159</v>
      </c>
      <c r="C2736" t="s">
        <v>4679</v>
      </c>
      <c r="D2736">
        <v>5</v>
      </c>
      <c r="E2736">
        <v>5</v>
      </c>
      <c r="F2736">
        <v>5</v>
      </c>
      <c r="G2736">
        <v>33000022</v>
      </c>
      <c r="H2736">
        <v>196168</v>
      </c>
    </row>
    <row r="2737" spans="1:8">
      <c r="A2737" t="s">
        <v>7540</v>
      </c>
      <c r="B2737" s="10">
        <v>44159</v>
      </c>
      <c r="C2737" t="s">
        <v>4679</v>
      </c>
      <c r="D2737">
        <v>5</v>
      </c>
      <c r="E2737">
        <v>5</v>
      </c>
      <c r="F2737">
        <v>5</v>
      </c>
      <c r="G2737">
        <v>33000022</v>
      </c>
      <c r="H2737">
        <v>196169</v>
      </c>
    </row>
    <row r="2738" spans="1:8">
      <c r="A2738" t="s">
        <v>7541</v>
      </c>
      <c r="B2738" s="10">
        <v>44159</v>
      </c>
      <c r="C2738" t="s">
        <v>4679</v>
      </c>
      <c r="D2738">
        <v>4</v>
      </c>
      <c r="E2738">
        <v>4</v>
      </c>
      <c r="F2738">
        <v>3</v>
      </c>
      <c r="G2738">
        <v>33000061</v>
      </c>
      <c r="H2738">
        <v>196170</v>
      </c>
    </row>
    <row r="2739" spans="1:8" ht="409.6">
      <c r="A2739" s="177" t="s">
        <v>7542</v>
      </c>
      <c r="B2739" s="10">
        <v>44159</v>
      </c>
      <c r="C2739" t="s">
        <v>4679</v>
      </c>
      <c r="D2739">
        <v>1</v>
      </c>
      <c r="E2739">
        <v>2</v>
      </c>
      <c r="F2739">
        <v>5</v>
      </c>
      <c r="G2739">
        <v>33000061</v>
      </c>
      <c r="H2739">
        <v>196171</v>
      </c>
    </row>
    <row r="2740" spans="1:8">
      <c r="A2740" t="s">
        <v>7543</v>
      </c>
      <c r="B2740" s="10">
        <v>44159</v>
      </c>
      <c r="C2740" t="s">
        <v>4679</v>
      </c>
      <c r="D2740">
        <v>2</v>
      </c>
      <c r="E2740">
        <v>3</v>
      </c>
      <c r="F2740">
        <v>2</v>
      </c>
      <c r="G2740">
        <v>33000061</v>
      </c>
      <c r="H2740">
        <v>196172</v>
      </c>
    </row>
    <row r="2741" spans="1:8">
      <c r="A2741" t="s">
        <v>7544</v>
      </c>
      <c r="B2741" s="10">
        <v>44159</v>
      </c>
      <c r="C2741" t="s">
        <v>4679</v>
      </c>
      <c r="D2741">
        <v>5</v>
      </c>
      <c r="E2741">
        <v>5</v>
      </c>
      <c r="F2741">
        <v>5</v>
      </c>
      <c r="G2741">
        <v>33000080</v>
      </c>
      <c r="H2741">
        <v>196174</v>
      </c>
    </row>
    <row r="2742" spans="1:8">
      <c r="A2742" t="s">
        <v>7545</v>
      </c>
      <c r="B2742" s="10">
        <v>44159</v>
      </c>
      <c r="C2742" t="s">
        <v>4679</v>
      </c>
      <c r="D2742">
        <v>5</v>
      </c>
      <c r="E2742">
        <v>5</v>
      </c>
      <c r="F2742">
        <v>5</v>
      </c>
      <c r="G2742">
        <v>33000092</v>
      </c>
      <c r="H2742">
        <v>196175</v>
      </c>
    </row>
    <row r="2743" spans="1:8">
      <c r="A2743" t="s">
        <v>7546</v>
      </c>
      <c r="B2743" s="10">
        <v>44159</v>
      </c>
      <c r="C2743" t="s">
        <v>4679</v>
      </c>
      <c r="D2743">
        <v>2</v>
      </c>
      <c r="E2743">
        <v>2</v>
      </c>
      <c r="F2743">
        <v>3</v>
      </c>
      <c r="G2743">
        <v>33000092</v>
      </c>
      <c r="H2743">
        <v>196177</v>
      </c>
    </row>
    <row r="2744" spans="1:8">
      <c r="A2744" t="s">
        <v>7547</v>
      </c>
      <c r="B2744" s="10">
        <v>44159</v>
      </c>
      <c r="C2744" t="s">
        <v>4679</v>
      </c>
      <c r="D2744">
        <v>5</v>
      </c>
      <c r="E2744">
        <v>5</v>
      </c>
      <c r="F2744">
        <v>5</v>
      </c>
      <c r="G2744">
        <v>33000092</v>
      </c>
      <c r="H2744">
        <v>196178</v>
      </c>
    </row>
    <row r="2745" spans="1:8" ht="273.60000000000002">
      <c r="A2745" s="177" t="s">
        <v>7548</v>
      </c>
      <c r="B2745" s="10">
        <v>44159</v>
      </c>
      <c r="C2745" t="s">
        <v>4679</v>
      </c>
      <c r="D2745">
        <v>5</v>
      </c>
      <c r="E2745">
        <v>5</v>
      </c>
      <c r="F2745">
        <v>5</v>
      </c>
      <c r="G2745">
        <v>33000094</v>
      </c>
      <c r="H2745">
        <v>196180</v>
      </c>
    </row>
    <row r="2746" spans="1:8">
      <c r="A2746" t="s">
        <v>7549</v>
      </c>
      <c r="B2746" s="10">
        <v>44159</v>
      </c>
      <c r="C2746" t="s">
        <v>4679</v>
      </c>
      <c r="D2746">
        <v>1</v>
      </c>
      <c r="E2746">
        <v>4</v>
      </c>
      <c r="F2746">
        <v>1</v>
      </c>
      <c r="G2746">
        <v>33000100</v>
      </c>
      <c r="H2746">
        <v>196181</v>
      </c>
    </row>
    <row r="2747" spans="1:8">
      <c r="A2747" t="s">
        <v>7550</v>
      </c>
      <c r="B2747" s="10">
        <v>44159</v>
      </c>
      <c r="C2747" t="s">
        <v>4679</v>
      </c>
      <c r="D2747">
        <v>5</v>
      </c>
      <c r="E2747">
        <v>4</v>
      </c>
      <c r="F2747">
        <v>5</v>
      </c>
      <c r="G2747">
        <v>33000109</v>
      </c>
      <c r="H2747">
        <v>196184</v>
      </c>
    </row>
    <row r="2748" spans="1:8">
      <c r="A2748" t="s">
        <v>7551</v>
      </c>
      <c r="B2748" s="10">
        <v>44159</v>
      </c>
      <c r="C2748" t="s">
        <v>4679</v>
      </c>
      <c r="D2748">
        <v>5</v>
      </c>
      <c r="E2748">
        <v>5</v>
      </c>
      <c r="F2748">
        <v>5</v>
      </c>
      <c r="G2748">
        <v>33000109</v>
      </c>
      <c r="H2748">
        <v>196185</v>
      </c>
    </row>
    <row r="2749" spans="1:8">
      <c r="A2749" t="s">
        <v>7552</v>
      </c>
      <c r="B2749" s="10">
        <v>44159</v>
      </c>
      <c r="C2749" t="s">
        <v>4679</v>
      </c>
      <c r="D2749">
        <v>5</v>
      </c>
      <c r="E2749">
        <v>5</v>
      </c>
      <c r="F2749">
        <v>5</v>
      </c>
      <c r="G2749">
        <v>33000109</v>
      </c>
      <c r="H2749">
        <v>196187</v>
      </c>
    </row>
    <row r="2750" spans="1:8">
      <c r="A2750" t="s">
        <v>7553</v>
      </c>
      <c r="B2750" s="10">
        <v>44159</v>
      </c>
      <c r="C2750" t="s">
        <v>4679</v>
      </c>
      <c r="D2750">
        <v>5</v>
      </c>
      <c r="E2750">
        <v>5</v>
      </c>
      <c r="F2750">
        <v>5</v>
      </c>
      <c r="G2750">
        <v>33000111</v>
      </c>
      <c r="H2750">
        <v>196188</v>
      </c>
    </row>
    <row r="2751" spans="1:8">
      <c r="A2751" t="s">
        <v>7554</v>
      </c>
      <c r="B2751" s="10">
        <v>44159</v>
      </c>
      <c r="C2751" t="s">
        <v>4679</v>
      </c>
      <c r="D2751">
        <v>1</v>
      </c>
      <c r="E2751">
        <v>5</v>
      </c>
      <c r="F2751">
        <v>1</v>
      </c>
      <c r="G2751">
        <v>40000014</v>
      </c>
      <c r="H2751">
        <v>196189</v>
      </c>
    </row>
    <row r="2752" spans="1:8">
      <c r="A2752" t="s">
        <v>7555</v>
      </c>
      <c r="B2752" s="10">
        <v>44159</v>
      </c>
      <c r="C2752" t="s">
        <v>4679</v>
      </c>
      <c r="D2752">
        <v>4</v>
      </c>
      <c r="E2752">
        <v>4</v>
      </c>
      <c r="F2752">
        <v>4</v>
      </c>
      <c r="G2752">
        <v>40000046</v>
      </c>
      <c r="H2752">
        <v>196191</v>
      </c>
    </row>
    <row r="2753" spans="1:8">
      <c r="A2753" t="s">
        <v>6371</v>
      </c>
      <c r="B2753" s="10">
        <v>44159</v>
      </c>
      <c r="C2753" t="s">
        <v>4679</v>
      </c>
      <c r="D2753">
        <v>5</v>
      </c>
      <c r="E2753">
        <v>5</v>
      </c>
      <c r="F2753">
        <v>4</v>
      </c>
      <c r="G2753">
        <v>40000047</v>
      </c>
      <c r="H2753">
        <v>196192</v>
      </c>
    </row>
    <row r="2754" spans="1:8">
      <c r="A2754" t="s">
        <v>7556</v>
      </c>
      <c r="B2754" s="10">
        <v>44159</v>
      </c>
      <c r="C2754" t="s">
        <v>4679</v>
      </c>
      <c r="D2754">
        <v>5</v>
      </c>
      <c r="E2754">
        <v>5</v>
      </c>
      <c r="F2754">
        <v>5</v>
      </c>
      <c r="G2754">
        <v>40000047</v>
      </c>
      <c r="H2754">
        <v>196193</v>
      </c>
    </row>
    <row r="2755" spans="1:8">
      <c r="A2755" t="s">
        <v>7557</v>
      </c>
      <c r="B2755" s="10">
        <v>44159</v>
      </c>
      <c r="C2755" t="s">
        <v>4679</v>
      </c>
      <c r="D2755">
        <v>4</v>
      </c>
      <c r="E2755">
        <v>5</v>
      </c>
      <c r="F2755">
        <v>2</v>
      </c>
      <c r="G2755">
        <v>40000071</v>
      </c>
      <c r="H2755">
        <v>196195</v>
      </c>
    </row>
    <row r="2756" spans="1:8">
      <c r="A2756" t="s">
        <v>7558</v>
      </c>
      <c r="B2756" s="10">
        <v>44159</v>
      </c>
      <c r="C2756" t="s">
        <v>4679</v>
      </c>
      <c r="D2756">
        <v>5</v>
      </c>
      <c r="E2756">
        <v>5</v>
      </c>
      <c r="F2756">
        <v>5</v>
      </c>
      <c r="G2756">
        <v>40000081</v>
      </c>
      <c r="H2756">
        <v>196197</v>
      </c>
    </row>
    <row r="2757" spans="1:8">
      <c r="A2757" t="s">
        <v>7559</v>
      </c>
      <c r="B2757" s="10">
        <v>44159</v>
      </c>
      <c r="C2757" t="s">
        <v>4679</v>
      </c>
      <c r="D2757">
        <v>5</v>
      </c>
      <c r="E2757">
        <v>5</v>
      </c>
      <c r="F2757">
        <v>5</v>
      </c>
      <c r="G2757">
        <v>50000029</v>
      </c>
      <c r="H2757">
        <v>196199</v>
      </c>
    </row>
    <row r="2758" spans="1:8" ht="409.6">
      <c r="A2758" s="177" t="s">
        <v>7560</v>
      </c>
      <c r="B2758" s="10">
        <v>44159</v>
      </c>
      <c r="C2758" t="s">
        <v>4679</v>
      </c>
      <c r="D2758">
        <v>1</v>
      </c>
      <c r="E2758">
        <v>4</v>
      </c>
      <c r="F2758">
        <v>5</v>
      </c>
      <c r="G2758">
        <v>50000056</v>
      </c>
      <c r="H2758">
        <v>196200</v>
      </c>
    </row>
    <row r="2759" spans="1:8" ht="57.6">
      <c r="A2759" s="177" t="s">
        <v>7561</v>
      </c>
      <c r="B2759" s="10">
        <v>44159</v>
      </c>
      <c r="C2759" t="s">
        <v>4679</v>
      </c>
      <c r="D2759">
        <v>5</v>
      </c>
      <c r="E2759">
        <v>5</v>
      </c>
      <c r="F2759">
        <v>5</v>
      </c>
      <c r="G2759">
        <v>50000084</v>
      </c>
      <c r="H2759">
        <v>196202</v>
      </c>
    </row>
    <row r="2760" spans="1:8">
      <c r="A2760" t="s">
        <v>7562</v>
      </c>
      <c r="B2760" s="10">
        <v>44159</v>
      </c>
      <c r="C2760" t="s">
        <v>4679</v>
      </c>
      <c r="D2760">
        <v>5</v>
      </c>
      <c r="E2760">
        <v>4</v>
      </c>
      <c r="F2760">
        <v>4</v>
      </c>
      <c r="G2760">
        <v>50000094</v>
      </c>
      <c r="H2760">
        <v>196206</v>
      </c>
    </row>
    <row r="2761" spans="1:8">
      <c r="A2761" t="s">
        <v>7563</v>
      </c>
      <c r="B2761" s="10">
        <v>44159</v>
      </c>
      <c r="C2761" t="s">
        <v>4679</v>
      </c>
      <c r="D2761">
        <v>5</v>
      </c>
      <c r="E2761">
        <v>4</v>
      </c>
      <c r="F2761">
        <v>5</v>
      </c>
      <c r="G2761">
        <v>60000018</v>
      </c>
      <c r="H2761">
        <v>196207</v>
      </c>
    </row>
    <row r="2762" spans="1:8">
      <c r="A2762" t="s">
        <v>7564</v>
      </c>
      <c r="B2762" s="10">
        <v>44159</v>
      </c>
      <c r="C2762" t="s">
        <v>4679</v>
      </c>
      <c r="D2762">
        <v>5</v>
      </c>
      <c r="E2762">
        <v>5</v>
      </c>
      <c r="F2762">
        <v>5</v>
      </c>
      <c r="G2762">
        <v>60000035</v>
      </c>
      <c r="H2762">
        <v>196209</v>
      </c>
    </row>
    <row r="2763" spans="1:8">
      <c r="A2763" t="s">
        <v>7565</v>
      </c>
      <c r="B2763" s="10">
        <v>44159</v>
      </c>
      <c r="C2763" t="s">
        <v>4679</v>
      </c>
      <c r="D2763">
        <v>1</v>
      </c>
      <c r="E2763">
        <v>2</v>
      </c>
      <c r="F2763">
        <v>3</v>
      </c>
      <c r="G2763">
        <v>60000061</v>
      </c>
      <c r="H2763">
        <v>196210</v>
      </c>
    </row>
    <row r="2764" spans="1:8">
      <c r="A2764" t="s">
        <v>7566</v>
      </c>
      <c r="B2764" s="10">
        <v>44159</v>
      </c>
      <c r="C2764" t="s">
        <v>4679</v>
      </c>
      <c r="D2764">
        <v>2</v>
      </c>
      <c r="E2764">
        <v>4</v>
      </c>
      <c r="F2764">
        <v>4</v>
      </c>
      <c r="G2764">
        <v>60000068</v>
      </c>
      <c r="H2764">
        <v>196212</v>
      </c>
    </row>
    <row r="2765" spans="1:8">
      <c r="A2765" t="s">
        <v>7567</v>
      </c>
      <c r="B2765" s="10">
        <v>44159</v>
      </c>
      <c r="C2765" t="s">
        <v>4679</v>
      </c>
      <c r="D2765">
        <v>5</v>
      </c>
      <c r="E2765">
        <v>5</v>
      </c>
      <c r="F2765">
        <v>5</v>
      </c>
      <c r="G2765">
        <v>60000072</v>
      </c>
      <c r="H2765">
        <v>196216</v>
      </c>
    </row>
    <row r="2766" spans="1:8">
      <c r="A2766" t="s">
        <v>7568</v>
      </c>
      <c r="B2766" s="10">
        <v>44159</v>
      </c>
      <c r="C2766" t="s">
        <v>4679</v>
      </c>
      <c r="D2766">
        <v>5</v>
      </c>
      <c r="E2766">
        <v>5</v>
      </c>
      <c r="F2766">
        <v>5</v>
      </c>
      <c r="G2766">
        <v>60000074</v>
      </c>
      <c r="H2766">
        <v>196217</v>
      </c>
    </row>
    <row r="2767" spans="1:8">
      <c r="A2767" t="s">
        <v>7569</v>
      </c>
      <c r="B2767" s="10">
        <v>44159</v>
      </c>
      <c r="C2767" t="s">
        <v>4679</v>
      </c>
      <c r="D2767">
        <v>2</v>
      </c>
      <c r="E2767">
        <v>4</v>
      </c>
      <c r="F2767">
        <v>3</v>
      </c>
      <c r="G2767">
        <v>60000074</v>
      </c>
      <c r="H2767">
        <v>196218</v>
      </c>
    </row>
    <row r="2768" spans="1:8">
      <c r="A2768" t="s">
        <v>7570</v>
      </c>
      <c r="B2768" s="10">
        <v>44159</v>
      </c>
      <c r="C2768" t="s">
        <v>4679</v>
      </c>
      <c r="D2768">
        <v>5</v>
      </c>
      <c r="E2768">
        <v>5</v>
      </c>
      <c r="F2768">
        <v>5</v>
      </c>
      <c r="G2768">
        <v>60000075</v>
      </c>
      <c r="H2768">
        <v>196220</v>
      </c>
    </row>
    <row r="2769" spans="1:8">
      <c r="A2769" t="s">
        <v>7571</v>
      </c>
      <c r="B2769" s="10">
        <v>44159</v>
      </c>
      <c r="C2769" t="s">
        <v>4679</v>
      </c>
      <c r="D2769">
        <v>1</v>
      </c>
      <c r="E2769">
        <v>2</v>
      </c>
      <c r="F2769">
        <v>4</v>
      </c>
      <c r="G2769">
        <v>60000075</v>
      </c>
      <c r="H2769">
        <v>196221</v>
      </c>
    </row>
    <row r="2770" spans="1:8" ht="72">
      <c r="A2770" s="177" t="s">
        <v>7572</v>
      </c>
      <c r="B2770" s="10">
        <v>44159</v>
      </c>
      <c r="C2770" t="s">
        <v>4679</v>
      </c>
      <c r="D2770">
        <v>5</v>
      </c>
      <c r="E2770">
        <v>5</v>
      </c>
      <c r="F2770">
        <v>5</v>
      </c>
      <c r="G2770">
        <v>60000087</v>
      </c>
      <c r="H2770">
        <v>196222</v>
      </c>
    </row>
    <row r="2771" spans="1:8">
      <c r="A2771" t="s">
        <v>7573</v>
      </c>
      <c r="B2771" s="10">
        <v>44159</v>
      </c>
      <c r="C2771" t="s">
        <v>4679</v>
      </c>
      <c r="D2771">
        <v>2</v>
      </c>
      <c r="E2771">
        <v>3</v>
      </c>
      <c r="F2771">
        <v>2</v>
      </c>
      <c r="G2771">
        <v>61000013</v>
      </c>
      <c r="H2771">
        <v>196223</v>
      </c>
    </row>
    <row r="2772" spans="1:8">
      <c r="A2772" t="s">
        <v>6911</v>
      </c>
      <c r="B2772" s="10">
        <v>44159</v>
      </c>
      <c r="C2772" t="s">
        <v>4679</v>
      </c>
      <c r="D2772">
        <v>5</v>
      </c>
      <c r="E2772">
        <v>4</v>
      </c>
      <c r="F2772">
        <v>5</v>
      </c>
      <c r="G2772">
        <v>61000013</v>
      </c>
      <c r="H2772">
        <v>196225</v>
      </c>
    </row>
    <row r="2773" spans="1:8">
      <c r="A2773" t="s">
        <v>7574</v>
      </c>
      <c r="B2773" s="10">
        <v>44159</v>
      </c>
      <c r="C2773" t="s">
        <v>4679</v>
      </c>
      <c r="D2773">
        <v>5</v>
      </c>
      <c r="E2773">
        <v>4</v>
      </c>
      <c r="F2773">
        <v>5</v>
      </c>
      <c r="G2773">
        <v>61000023</v>
      </c>
      <c r="H2773">
        <v>196226</v>
      </c>
    </row>
    <row r="2774" spans="1:8">
      <c r="A2774" t="s">
        <v>7575</v>
      </c>
      <c r="B2774" s="10">
        <v>44159</v>
      </c>
      <c r="C2774" t="s">
        <v>4679</v>
      </c>
      <c r="D2774">
        <v>5</v>
      </c>
      <c r="E2774">
        <v>5</v>
      </c>
      <c r="F2774">
        <v>5</v>
      </c>
      <c r="G2774">
        <v>61000023</v>
      </c>
      <c r="H2774">
        <v>196227</v>
      </c>
    </row>
    <row r="2775" spans="1:8">
      <c r="A2775" t="s">
        <v>7576</v>
      </c>
      <c r="B2775" s="10">
        <v>44159</v>
      </c>
      <c r="C2775" t="s">
        <v>4679</v>
      </c>
      <c r="D2775">
        <v>5</v>
      </c>
      <c r="E2775">
        <v>5</v>
      </c>
      <c r="F2775">
        <v>5</v>
      </c>
      <c r="G2775">
        <v>61000064</v>
      </c>
      <c r="H2775">
        <v>196232</v>
      </c>
    </row>
    <row r="2776" spans="1:8">
      <c r="A2776" t="s">
        <v>7577</v>
      </c>
      <c r="B2776" s="10">
        <v>44159</v>
      </c>
      <c r="C2776" t="s">
        <v>4679</v>
      </c>
      <c r="D2776">
        <v>5</v>
      </c>
      <c r="E2776">
        <v>5</v>
      </c>
      <c r="F2776">
        <v>5</v>
      </c>
      <c r="G2776">
        <v>61000068</v>
      </c>
      <c r="H2776">
        <v>196234</v>
      </c>
    </row>
    <row r="2777" spans="1:8">
      <c r="A2777" t="s">
        <v>7578</v>
      </c>
      <c r="B2777" s="10">
        <v>44159</v>
      </c>
      <c r="C2777" t="s">
        <v>4679</v>
      </c>
      <c r="D2777">
        <v>5</v>
      </c>
      <c r="E2777">
        <v>5</v>
      </c>
      <c r="F2777">
        <v>5</v>
      </c>
      <c r="G2777">
        <v>61000068</v>
      </c>
      <c r="H2777">
        <v>196235</v>
      </c>
    </row>
    <row r="2778" spans="1:8">
      <c r="A2778" t="s">
        <v>7579</v>
      </c>
      <c r="B2778" s="10">
        <v>44159</v>
      </c>
      <c r="C2778" t="s">
        <v>4679</v>
      </c>
      <c r="D2778">
        <v>5</v>
      </c>
      <c r="E2778">
        <v>5</v>
      </c>
      <c r="F2778">
        <v>4</v>
      </c>
      <c r="G2778">
        <v>61000068</v>
      </c>
      <c r="H2778">
        <v>196236</v>
      </c>
    </row>
    <row r="2779" spans="1:8">
      <c r="A2779" t="s">
        <v>7580</v>
      </c>
      <c r="B2779" s="10">
        <v>44159</v>
      </c>
      <c r="C2779" t="s">
        <v>4679</v>
      </c>
      <c r="D2779">
        <v>5</v>
      </c>
      <c r="E2779">
        <v>5</v>
      </c>
      <c r="F2779">
        <v>5</v>
      </c>
      <c r="G2779">
        <v>61000068</v>
      </c>
      <c r="H2779">
        <v>196238</v>
      </c>
    </row>
    <row r="2780" spans="1:8">
      <c r="A2780" t="s">
        <v>7581</v>
      </c>
      <c r="B2780" s="10">
        <v>44159</v>
      </c>
      <c r="C2780" t="s">
        <v>4679</v>
      </c>
      <c r="D2780">
        <v>2</v>
      </c>
      <c r="E2780">
        <v>4</v>
      </c>
      <c r="F2780">
        <v>2</v>
      </c>
      <c r="G2780">
        <v>61000068</v>
      </c>
      <c r="H2780">
        <v>196239</v>
      </c>
    </row>
    <row r="2781" spans="1:8">
      <c r="A2781" t="s">
        <v>7582</v>
      </c>
      <c r="B2781" s="10">
        <v>44159</v>
      </c>
      <c r="C2781" t="s">
        <v>4679</v>
      </c>
      <c r="D2781">
        <v>5</v>
      </c>
      <c r="E2781">
        <v>5</v>
      </c>
      <c r="F2781">
        <v>5</v>
      </c>
      <c r="G2781">
        <v>61000069</v>
      </c>
      <c r="H2781">
        <v>196240</v>
      </c>
    </row>
    <row r="2782" spans="1:8" ht="129.6">
      <c r="A2782" s="177" t="s">
        <v>7583</v>
      </c>
      <c r="B2782" s="10">
        <v>44159</v>
      </c>
      <c r="C2782" t="s">
        <v>4679</v>
      </c>
      <c r="D2782">
        <v>1</v>
      </c>
      <c r="E2782">
        <v>3</v>
      </c>
      <c r="F2782">
        <v>2</v>
      </c>
      <c r="G2782">
        <v>61000069</v>
      </c>
      <c r="H2782">
        <v>196241</v>
      </c>
    </row>
    <row r="2783" spans="1:8">
      <c r="A2783" t="s">
        <v>7584</v>
      </c>
      <c r="B2783" s="10">
        <v>44159</v>
      </c>
      <c r="C2783" t="s">
        <v>4679</v>
      </c>
      <c r="D2783">
        <v>1</v>
      </c>
      <c r="E2783">
        <v>2</v>
      </c>
      <c r="F2783">
        <v>1</v>
      </c>
      <c r="G2783">
        <v>61000072</v>
      </c>
      <c r="H2783">
        <v>196242</v>
      </c>
    </row>
    <row r="2784" spans="1:8">
      <c r="A2784" t="s">
        <v>7585</v>
      </c>
      <c r="B2784" s="10">
        <v>44159</v>
      </c>
      <c r="C2784" t="s">
        <v>4679</v>
      </c>
      <c r="D2784">
        <v>1</v>
      </c>
      <c r="E2784">
        <v>3</v>
      </c>
      <c r="F2784">
        <v>2</v>
      </c>
      <c r="G2784">
        <v>61000072</v>
      </c>
      <c r="H2784">
        <v>196243</v>
      </c>
    </row>
    <row r="2785" spans="1:8">
      <c r="A2785" t="s">
        <v>7586</v>
      </c>
      <c r="B2785" s="10">
        <v>44159</v>
      </c>
      <c r="C2785" t="s">
        <v>4679</v>
      </c>
      <c r="D2785">
        <v>5</v>
      </c>
      <c r="E2785">
        <v>5</v>
      </c>
      <c r="F2785">
        <v>5</v>
      </c>
      <c r="G2785">
        <v>61000076</v>
      </c>
      <c r="H2785">
        <v>196244</v>
      </c>
    </row>
    <row r="2786" spans="1:8">
      <c r="A2786" t="s">
        <v>7587</v>
      </c>
      <c r="B2786" s="10">
        <v>44159</v>
      </c>
      <c r="C2786" t="s">
        <v>4679</v>
      </c>
      <c r="D2786">
        <v>5</v>
      </c>
      <c r="E2786">
        <v>5</v>
      </c>
      <c r="F2786">
        <v>5</v>
      </c>
      <c r="G2786">
        <v>61000078</v>
      </c>
      <c r="H2786">
        <v>196245</v>
      </c>
    </row>
    <row r="2787" spans="1:8">
      <c r="A2787" t="s">
        <v>7588</v>
      </c>
      <c r="B2787" s="10">
        <v>44159</v>
      </c>
      <c r="C2787" t="s">
        <v>4679</v>
      </c>
      <c r="D2787">
        <v>5</v>
      </c>
      <c r="E2787">
        <v>5</v>
      </c>
      <c r="F2787">
        <v>5</v>
      </c>
      <c r="G2787">
        <v>61000078</v>
      </c>
      <c r="H2787">
        <v>196246</v>
      </c>
    </row>
    <row r="2788" spans="1:8">
      <c r="A2788" t="s">
        <v>7589</v>
      </c>
      <c r="B2788" s="10">
        <v>44159</v>
      </c>
      <c r="C2788" t="s">
        <v>4679</v>
      </c>
      <c r="D2788">
        <v>5</v>
      </c>
      <c r="E2788">
        <v>5</v>
      </c>
      <c r="F2788">
        <v>5</v>
      </c>
      <c r="G2788">
        <v>61000079</v>
      </c>
      <c r="H2788">
        <v>196247</v>
      </c>
    </row>
    <row r="2789" spans="1:8">
      <c r="A2789" t="s">
        <v>7590</v>
      </c>
      <c r="B2789" s="10">
        <v>44159</v>
      </c>
      <c r="C2789" t="s">
        <v>4679</v>
      </c>
      <c r="D2789">
        <v>3</v>
      </c>
      <c r="E2789">
        <v>4</v>
      </c>
      <c r="F2789">
        <v>3</v>
      </c>
      <c r="G2789">
        <v>71000058</v>
      </c>
      <c r="H2789">
        <v>196249</v>
      </c>
    </row>
    <row r="2790" spans="1:8">
      <c r="A2790" t="s">
        <v>7591</v>
      </c>
      <c r="B2790" s="10">
        <v>44159</v>
      </c>
      <c r="C2790" t="s">
        <v>4679</v>
      </c>
      <c r="D2790">
        <v>5</v>
      </c>
      <c r="E2790">
        <v>5</v>
      </c>
      <c r="F2790">
        <v>5</v>
      </c>
      <c r="G2790">
        <v>71000063</v>
      </c>
      <c r="H2790">
        <v>196252</v>
      </c>
    </row>
    <row r="2791" spans="1:8">
      <c r="A2791" t="s">
        <v>7592</v>
      </c>
      <c r="B2791" s="10">
        <v>44159</v>
      </c>
      <c r="C2791" t="s">
        <v>4679</v>
      </c>
      <c r="D2791">
        <v>5</v>
      </c>
      <c r="E2791">
        <v>5</v>
      </c>
      <c r="F2791">
        <v>5</v>
      </c>
      <c r="G2791">
        <v>71000066</v>
      </c>
      <c r="H2791">
        <v>196253</v>
      </c>
    </row>
    <row r="2792" spans="1:8">
      <c r="A2792" t="s">
        <v>7593</v>
      </c>
      <c r="B2792" s="10">
        <v>44159</v>
      </c>
      <c r="C2792" t="s">
        <v>4679</v>
      </c>
      <c r="D2792">
        <v>5</v>
      </c>
      <c r="E2792">
        <v>5</v>
      </c>
      <c r="F2792">
        <v>5</v>
      </c>
      <c r="G2792">
        <v>71000091</v>
      </c>
      <c r="H2792">
        <v>196255</v>
      </c>
    </row>
    <row r="2793" spans="1:8">
      <c r="A2793" t="s">
        <v>7594</v>
      </c>
      <c r="B2793" s="10">
        <v>44159</v>
      </c>
      <c r="C2793" t="s">
        <v>4679</v>
      </c>
      <c r="D2793">
        <v>5</v>
      </c>
      <c r="E2793">
        <v>5</v>
      </c>
      <c r="F2793">
        <v>5</v>
      </c>
      <c r="G2793">
        <v>71000091</v>
      </c>
      <c r="H2793">
        <v>196256</v>
      </c>
    </row>
    <row r="2794" spans="1:8">
      <c r="A2794" t="s">
        <v>7595</v>
      </c>
      <c r="B2794" s="10">
        <v>44159</v>
      </c>
      <c r="C2794" t="s">
        <v>4679</v>
      </c>
      <c r="D2794">
        <v>4</v>
      </c>
      <c r="E2794">
        <v>4</v>
      </c>
      <c r="F2794">
        <v>5</v>
      </c>
      <c r="G2794">
        <v>71000091</v>
      </c>
      <c r="H2794">
        <v>196257</v>
      </c>
    </row>
    <row r="2795" spans="1:8">
      <c r="A2795" t="s">
        <v>7596</v>
      </c>
      <c r="B2795" s="10">
        <v>44159</v>
      </c>
      <c r="C2795" t="s">
        <v>4679</v>
      </c>
      <c r="D2795">
        <v>5</v>
      </c>
      <c r="E2795">
        <v>5</v>
      </c>
      <c r="F2795">
        <v>4</v>
      </c>
      <c r="G2795">
        <v>71000093</v>
      </c>
      <c r="H2795">
        <v>196259</v>
      </c>
    </row>
    <row r="2796" spans="1:8">
      <c r="A2796" t="s">
        <v>7597</v>
      </c>
      <c r="B2796" s="10">
        <v>44159</v>
      </c>
      <c r="C2796" t="s">
        <v>4679</v>
      </c>
      <c r="D2796">
        <v>5</v>
      </c>
      <c r="E2796">
        <v>5</v>
      </c>
      <c r="F2796">
        <v>5</v>
      </c>
      <c r="G2796">
        <v>71000096</v>
      </c>
      <c r="H2796">
        <v>196261</v>
      </c>
    </row>
    <row r="2797" spans="1:8">
      <c r="A2797" t="s">
        <v>7598</v>
      </c>
      <c r="B2797" s="10">
        <v>44159</v>
      </c>
      <c r="C2797" t="s">
        <v>4679</v>
      </c>
      <c r="D2797">
        <v>5</v>
      </c>
      <c r="E2797">
        <v>4</v>
      </c>
      <c r="F2797">
        <v>4</v>
      </c>
      <c r="G2797">
        <v>71000096</v>
      </c>
      <c r="H2797">
        <v>196262</v>
      </c>
    </row>
    <row r="2798" spans="1:8">
      <c r="A2798" t="s">
        <v>7599</v>
      </c>
      <c r="B2798" s="10">
        <v>44159</v>
      </c>
      <c r="C2798" t="s">
        <v>4679</v>
      </c>
      <c r="D2798">
        <v>5</v>
      </c>
      <c r="E2798">
        <v>5</v>
      </c>
      <c r="F2798">
        <v>5</v>
      </c>
      <c r="G2798">
        <v>71000096</v>
      </c>
      <c r="H2798">
        <v>196263</v>
      </c>
    </row>
    <row r="2799" spans="1:8">
      <c r="A2799" t="s">
        <v>7600</v>
      </c>
      <c r="B2799" s="10">
        <v>44159</v>
      </c>
      <c r="C2799" t="s">
        <v>4679</v>
      </c>
      <c r="D2799">
        <v>1</v>
      </c>
      <c r="E2799">
        <v>3</v>
      </c>
      <c r="F2799">
        <v>1</v>
      </c>
      <c r="G2799">
        <v>71000098</v>
      </c>
      <c r="H2799">
        <v>196264</v>
      </c>
    </row>
    <row r="2800" spans="1:8">
      <c r="A2800" t="s">
        <v>7601</v>
      </c>
      <c r="B2800" s="10">
        <v>44159</v>
      </c>
      <c r="C2800" t="s">
        <v>4679</v>
      </c>
      <c r="D2800">
        <v>3</v>
      </c>
      <c r="E2800">
        <v>3</v>
      </c>
      <c r="F2800">
        <v>5</v>
      </c>
      <c r="G2800">
        <v>71000098</v>
      </c>
      <c r="H2800">
        <v>196265</v>
      </c>
    </row>
    <row r="2801" spans="1:8">
      <c r="A2801" t="s">
        <v>7602</v>
      </c>
      <c r="B2801" s="10">
        <v>44159</v>
      </c>
      <c r="C2801" t="s">
        <v>4679</v>
      </c>
      <c r="D2801">
        <v>2</v>
      </c>
      <c r="E2801">
        <v>3</v>
      </c>
      <c r="F2801">
        <v>3</v>
      </c>
      <c r="G2801">
        <v>71000104</v>
      </c>
      <c r="H2801">
        <v>196267</v>
      </c>
    </row>
    <row r="2802" spans="1:8" ht="216">
      <c r="A2802" s="177" t="s">
        <v>7603</v>
      </c>
      <c r="B2802" s="10">
        <v>44159</v>
      </c>
      <c r="C2802" t="s">
        <v>4679</v>
      </c>
      <c r="D2802">
        <v>5</v>
      </c>
      <c r="E2802">
        <v>5</v>
      </c>
      <c r="F2802">
        <v>5</v>
      </c>
      <c r="G2802">
        <v>71000104</v>
      </c>
      <c r="H2802">
        <v>196268</v>
      </c>
    </row>
    <row r="2803" spans="1:8">
      <c r="A2803" t="s">
        <v>7604</v>
      </c>
      <c r="B2803" s="10">
        <v>44159</v>
      </c>
      <c r="C2803" t="s">
        <v>4679</v>
      </c>
      <c r="D2803">
        <v>5</v>
      </c>
      <c r="E2803">
        <v>5</v>
      </c>
      <c r="F2803">
        <v>5</v>
      </c>
      <c r="G2803">
        <v>71000104</v>
      </c>
      <c r="H2803">
        <v>196270</v>
      </c>
    </row>
    <row r="2804" spans="1:8">
      <c r="A2804" t="s">
        <v>7605</v>
      </c>
      <c r="B2804" s="10">
        <v>44159</v>
      </c>
      <c r="C2804" t="s">
        <v>4679</v>
      </c>
      <c r="D2804">
        <v>2</v>
      </c>
      <c r="E2804">
        <v>4</v>
      </c>
      <c r="F2804">
        <v>3</v>
      </c>
      <c r="G2804">
        <v>71000105</v>
      </c>
      <c r="H2804">
        <v>196272</v>
      </c>
    </row>
    <row r="2805" spans="1:8">
      <c r="A2805" t="s">
        <v>7606</v>
      </c>
      <c r="B2805" s="10">
        <v>44159</v>
      </c>
      <c r="C2805" t="s">
        <v>4679</v>
      </c>
      <c r="D2805">
        <v>5</v>
      </c>
      <c r="E2805">
        <v>5</v>
      </c>
      <c r="F2805">
        <v>5</v>
      </c>
      <c r="G2805">
        <v>71000107</v>
      </c>
      <c r="H2805">
        <v>196276</v>
      </c>
    </row>
    <row r="2806" spans="1:8">
      <c r="A2806" t="s">
        <v>7607</v>
      </c>
      <c r="B2806" s="10">
        <v>44159</v>
      </c>
      <c r="C2806" t="s">
        <v>4679</v>
      </c>
      <c r="D2806">
        <v>3</v>
      </c>
      <c r="E2806">
        <v>4</v>
      </c>
      <c r="F2806">
        <v>4</v>
      </c>
      <c r="G2806">
        <v>71000109</v>
      </c>
      <c r="H2806">
        <v>196277</v>
      </c>
    </row>
    <row r="2807" spans="1:8">
      <c r="A2807" t="s">
        <v>7608</v>
      </c>
      <c r="B2807" s="10">
        <v>44159</v>
      </c>
      <c r="C2807" t="s">
        <v>4679</v>
      </c>
      <c r="D2807">
        <v>4</v>
      </c>
      <c r="E2807">
        <v>4</v>
      </c>
      <c r="F2807">
        <v>4</v>
      </c>
      <c r="G2807">
        <v>71000110</v>
      </c>
      <c r="H2807">
        <v>196278</v>
      </c>
    </row>
    <row r="2808" spans="1:8">
      <c r="A2808" t="s">
        <v>7609</v>
      </c>
      <c r="B2808" s="10">
        <v>44159</v>
      </c>
      <c r="C2808" t="s">
        <v>4679</v>
      </c>
      <c r="D2808">
        <v>5</v>
      </c>
      <c r="E2808">
        <v>5</v>
      </c>
      <c r="F2808">
        <v>5</v>
      </c>
      <c r="G2808">
        <v>71000110</v>
      </c>
      <c r="H2808">
        <v>196279</v>
      </c>
    </row>
    <row r="2809" spans="1:8">
      <c r="A2809" t="s">
        <v>7610</v>
      </c>
      <c r="B2809" s="10">
        <v>44159</v>
      </c>
      <c r="C2809" t="s">
        <v>4679</v>
      </c>
      <c r="D2809">
        <v>4</v>
      </c>
      <c r="E2809">
        <v>4</v>
      </c>
      <c r="F2809">
        <v>5</v>
      </c>
      <c r="G2809">
        <v>11156</v>
      </c>
      <c r="H2809">
        <v>196322</v>
      </c>
    </row>
    <row r="2810" spans="1:8">
      <c r="A2810" t="s">
        <v>7611</v>
      </c>
      <c r="B2810" s="10">
        <v>44159</v>
      </c>
      <c r="C2810" t="s">
        <v>4679</v>
      </c>
      <c r="D2810">
        <v>1</v>
      </c>
      <c r="E2810">
        <v>4</v>
      </c>
      <c r="F2810">
        <v>2</v>
      </c>
      <c r="G2810">
        <v>71000110</v>
      </c>
      <c r="H2810">
        <v>196280</v>
      </c>
    </row>
    <row r="2811" spans="1:8">
      <c r="A2811" t="s">
        <v>7612</v>
      </c>
      <c r="B2811" s="10">
        <v>44159</v>
      </c>
      <c r="C2811" t="s">
        <v>4679</v>
      </c>
      <c r="D2811">
        <v>5</v>
      </c>
      <c r="E2811">
        <v>5</v>
      </c>
      <c r="F2811">
        <v>5</v>
      </c>
      <c r="G2811">
        <v>71000110</v>
      </c>
      <c r="H2811">
        <v>196281</v>
      </c>
    </row>
    <row r="2812" spans="1:8">
      <c r="A2812" t="s">
        <v>7613</v>
      </c>
      <c r="B2812" s="10">
        <v>44159</v>
      </c>
      <c r="C2812" t="s">
        <v>4679</v>
      </c>
      <c r="D2812">
        <v>1</v>
      </c>
      <c r="E2812">
        <v>3</v>
      </c>
      <c r="F2812">
        <v>3</v>
      </c>
      <c r="G2812">
        <v>71000110</v>
      </c>
      <c r="H2812">
        <v>196282</v>
      </c>
    </row>
    <row r="2813" spans="1:8">
      <c r="A2813" t="s">
        <v>7614</v>
      </c>
      <c r="B2813" s="10">
        <v>44159</v>
      </c>
      <c r="C2813" t="s">
        <v>4679</v>
      </c>
      <c r="D2813">
        <v>1</v>
      </c>
      <c r="E2813">
        <v>3</v>
      </c>
      <c r="F2813">
        <v>1</v>
      </c>
      <c r="G2813">
        <v>71000110</v>
      </c>
      <c r="H2813">
        <v>196283</v>
      </c>
    </row>
    <row r="2814" spans="1:8">
      <c r="A2814" t="s">
        <v>7615</v>
      </c>
      <c r="B2814" s="10">
        <v>44159</v>
      </c>
      <c r="C2814" t="s">
        <v>4679</v>
      </c>
      <c r="D2814">
        <v>5</v>
      </c>
      <c r="E2814">
        <v>5</v>
      </c>
      <c r="F2814">
        <v>5</v>
      </c>
      <c r="G2814">
        <v>71000121</v>
      </c>
      <c r="H2814">
        <v>196285</v>
      </c>
    </row>
    <row r="2815" spans="1:8">
      <c r="A2815" t="s">
        <v>7616</v>
      </c>
      <c r="B2815" s="10">
        <v>44159</v>
      </c>
      <c r="C2815" t="s">
        <v>4679</v>
      </c>
      <c r="D2815">
        <v>1</v>
      </c>
      <c r="E2815">
        <v>1</v>
      </c>
      <c r="F2815">
        <v>1</v>
      </c>
      <c r="G2815">
        <v>71000128</v>
      </c>
      <c r="H2815">
        <v>196286</v>
      </c>
    </row>
    <row r="2816" spans="1:8">
      <c r="A2816" t="s">
        <v>7617</v>
      </c>
      <c r="B2816" s="10">
        <v>44159</v>
      </c>
      <c r="C2816" t="s">
        <v>4679</v>
      </c>
      <c r="D2816">
        <v>5</v>
      </c>
      <c r="E2816">
        <v>5</v>
      </c>
      <c r="F2816">
        <v>4</v>
      </c>
      <c r="G2816">
        <v>71000130</v>
      </c>
      <c r="H2816">
        <v>196287</v>
      </c>
    </row>
    <row r="2817" spans="1:8" ht="288">
      <c r="A2817" s="177" t="s">
        <v>7618</v>
      </c>
      <c r="B2817" s="10">
        <v>44159</v>
      </c>
      <c r="C2817" t="s">
        <v>4679</v>
      </c>
      <c r="D2817">
        <v>1</v>
      </c>
      <c r="E2817">
        <v>2</v>
      </c>
      <c r="F2817">
        <v>1</v>
      </c>
      <c r="G2817">
        <v>71000137</v>
      </c>
      <c r="H2817">
        <v>196288</v>
      </c>
    </row>
    <row r="2818" spans="1:8">
      <c r="A2818" t="s">
        <v>7619</v>
      </c>
      <c r="B2818" s="10">
        <v>44159</v>
      </c>
      <c r="C2818" t="s">
        <v>4679</v>
      </c>
      <c r="D2818">
        <v>5</v>
      </c>
      <c r="E2818">
        <v>4</v>
      </c>
      <c r="F2818">
        <v>5</v>
      </c>
      <c r="G2818">
        <v>71000141</v>
      </c>
      <c r="H2818">
        <v>196290</v>
      </c>
    </row>
    <row r="2819" spans="1:8">
      <c r="A2819" t="s">
        <v>7620</v>
      </c>
      <c r="B2819" s="10">
        <v>44159</v>
      </c>
      <c r="C2819" t="s">
        <v>4679</v>
      </c>
      <c r="D2819">
        <v>5</v>
      </c>
      <c r="E2819">
        <v>4</v>
      </c>
      <c r="F2819">
        <v>5</v>
      </c>
      <c r="G2819">
        <v>71000144</v>
      </c>
      <c r="H2819">
        <v>196291</v>
      </c>
    </row>
    <row r="2820" spans="1:8">
      <c r="A2820" t="s">
        <v>6381</v>
      </c>
      <c r="B2820" s="10">
        <v>44159</v>
      </c>
      <c r="C2820" t="s">
        <v>4679</v>
      </c>
      <c r="D2820">
        <v>5</v>
      </c>
      <c r="E2820">
        <v>5</v>
      </c>
      <c r="F2820">
        <v>5</v>
      </c>
      <c r="G2820">
        <v>71000147</v>
      </c>
      <c r="H2820">
        <v>196294</v>
      </c>
    </row>
    <row r="2821" spans="1:8" ht="187.2">
      <c r="A2821" s="177" t="s">
        <v>7621</v>
      </c>
      <c r="B2821" s="10">
        <v>44159</v>
      </c>
      <c r="C2821" t="s">
        <v>4679</v>
      </c>
      <c r="D2821">
        <v>4</v>
      </c>
      <c r="E2821">
        <v>4</v>
      </c>
      <c r="F2821">
        <v>5</v>
      </c>
      <c r="G2821">
        <v>99999963</v>
      </c>
      <c r="H2821">
        <v>196295</v>
      </c>
    </row>
    <row r="2822" spans="1:8">
      <c r="A2822" t="s">
        <v>7622</v>
      </c>
      <c r="B2822" s="10">
        <v>44159</v>
      </c>
      <c r="C2822" t="s">
        <v>4683</v>
      </c>
      <c r="D2822">
        <v>5</v>
      </c>
      <c r="E2822">
        <v>4</v>
      </c>
      <c r="F2822">
        <v>4</v>
      </c>
      <c r="G2822">
        <v>99999979</v>
      </c>
      <c r="H2822">
        <v>196296</v>
      </c>
    </row>
    <row r="2823" spans="1:8">
      <c r="A2823" t="s">
        <v>7623</v>
      </c>
      <c r="B2823" s="10">
        <v>44159</v>
      </c>
      <c r="C2823" t="s">
        <v>4683</v>
      </c>
      <c r="D2823">
        <v>5</v>
      </c>
      <c r="E2823">
        <v>5</v>
      </c>
      <c r="F2823">
        <v>5</v>
      </c>
      <c r="G2823">
        <v>99999979</v>
      </c>
      <c r="H2823">
        <v>196298</v>
      </c>
    </row>
    <row r="2824" spans="1:8">
      <c r="A2824" t="s">
        <v>7624</v>
      </c>
      <c r="B2824" s="10">
        <v>44159</v>
      </c>
      <c r="C2824" t="s">
        <v>4683</v>
      </c>
      <c r="D2824">
        <v>5</v>
      </c>
      <c r="E2824">
        <v>5</v>
      </c>
      <c r="F2824">
        <v>5</v>
      </c>
      <c r="G2824">
        <v>99999979</v>
      </c>
      <c r="H2824">
        <v>196299</v>
      </c>
    </row>
    <row r="2825" spans="1:8">
      <c r="A2825" t="s">
        <v>7625</v>
      </c>
      <c r="B2825" s="10">
        <v>44159</v>
      </c>
      <c r="C2825" t="s">
        <v>4683</v>
      </c>
      <c r="D2825">
        <v>2</v>
      </c>
      <c r="E2825">
        <v>3</v>
      </c>
      <c r="F2825">
        <v>4</v>
      </c>
      <c r="G2825">
        <v>99999979</v>
      </c>
      <c r="H2825">
        <v>196300</v>
      </c>
    </row>
    <row r="2826" spans="1:8">
      <c r="A2826" t="s">
        <v>6020</v>
      </c>
      <c r="B2826" s="10">
        <v>44159</v>
      </c>
      <c r="C2826" t="s">
        <v>4679</v>
      </c>
      <c r="D2826">
        <v>5</v>
      </c>
      <c r="E2826">
        <v>5</v>
      </c>
      <c r="F2826">
        <v>4</v>
      </c>
      <c r="G2826">
        <v>99999996</v>
      </c>
      <c r="H2826">
        <v>196301</v>
      </c>
    </row>
    <row r="2827" spans="1:8" ht="158.4">
      <c r="A2827" s="177" t="s">
        <v>7626</v>
      </c>
      <c r="B2827" s="10">
        <v>44159</v>
      </c>
      <c r="C2827" t="s">
        <v>4679</v>
      </c>
      <c r="D2827">
        <v>5</v>
      </c>
      <c r="E2827">
        <v>4</v>
      </c>
      <c r="F2827">
        <v>5</v>
      </c>
      <c r="G2827">
        <v>99999999</v>
      </c>
      <c r="H2827">
        <v>196302</v>
      </c>
    </row>
    <row r="2828" spans="1:8">
      <c r="A2828" t="s">
        <v>7627</v>
      </c>
      <c r="B2828" s="10">
        <v>44159</v>
      </c>
      <c r="C2828" t="s">
        <v>4679</v>
      </c>
      <c r="D2828">
        <v>5</v>
      </c>
      <c r="E2828">
        <v>5</v>
      </c>
      <c r="F2828">
        <v>5</v>
      </c>
      <c r="G2828">
        <v>11109</v>
      </c>
      <c r="H2828">
        <v>196303</v>
      </c>
    </row>
    <row r="2829" spans="1:8">
      <c r="A2829" t="s">
        <v>7628</v>
      </c>
      <c r="B2829" s="10">
        <v>44159</v>
      </c>
      <c r="C2829" t="s">
        <v>4679</v>
      </c>
      <c r="D2829">
        <v>1</v>
      </c>
      <c r="E2829">
        <v>2</v>
      </c>
      <c r="F2829">
        <v>1</v>
      </c>
      <c r="G2829">
        <v>11109</v>
      </c>
      <c r="H2829">
        <v>196304</v>
      </c>
    </row>
    <row r="2830" spans="1:8">
      <c r="A2830" t="s">
        <v>7629</v>
      </c>
      <c r="B2830" s="10">
        <v>44159</v>
      </c>
      <c r="C2830" t="s">
        <v>4679</v>
      </c>
      <c r="D2830">
        <v>5</v>
      </c>
      <c r="E2830">
        <v>5</v>
      </c>
      <c r="F2830">
        <v>5</v>
      </c>
      <c r="G2830">
        <v>11126</v>
      </c>
      <c r="H2830">
        <v>196306</v>
      </c>
    </row>
    <row r="2831" spans="1:8">
      <c r="A2831" t="s">
        <v>7630</v>
      </c>
      <c r="B2831" s="10">
        <v>44159</v>
      </c>
      <c r="C2831" t="s">
        <v>4679</v>
      </c>
      <c r="D2831">
        <v>5</v>
      </c>
      <c r="E2831">
        <v>5</v>
      </c>
      <c r="F2831">
        <v>5</v>
      </c>
      <c r="G2831">
        <v>11127</v>
      </c>
      <c r="H2831">
        <v>196309</v>
      </c>
    </row>
    <row r="2832" spans="1:8">
      <c r="A2832" t="s">
        <v>7631</v>
      </c>
      <c r="B2832" s="10">
        <v>44159</v>
      </c>
      <c r="C2832" t="s">
        <v>4679</v>
      </c>
      <c r="D2832">
        <v>2</v>
      </c>
      <c r="E2832">
        <v>4</v>
      </c>
      <c r="F2832">
        <v>4</v>
      </c>
      <c r="G2832">
        <v>11128</v>
      </c>
      <c r="H2832">
        <v>196310</v>
      </c>
    </row>
    <row r="2833" spans="1:8">
      <c r="A2833" t="s">
        <v>7632</v>
      </c>
      <c r="B2833" s="10">
        <v>44159</v>
      </c>
      <c r="C2833" t="s">
        <v>4679</v>
      </c>
      <c r="D2833">
        <v>2</v>
      </c>
      <c r="E2833">
        <v>2</v>
      </c>
      <c r="F2833">
        <v>3</v>
      </c>
      <c r="G2833">
        <v>11128</v>
      </c>
      <c r="H2833">
        <v>196312</v>
      </c>
    </row>
    <row r="2834" spans="1:8">
      <c r="A2834" t="s">
        <v>7633</v>
      </c>
      <c r="B2834" s="10">
        <v>44159</v>
      </c>
      <c r="C2834" t="s">
        <v>4679</v>
      </c>
      <c r="D2834">
        <v>1</v>
      </c>
      <c r="E2834">
        <v>4</v>
      </c>
      <c r="F2834">
        <v>1</v>
      </c>
      <c r="G2834">
        <v>11128</v>
      </c>
      <c r="H2834">
        <v>196313</v>
      </c>
    </row>
    <row r="2835" spans="1:8">
      <c r="A2835" t="s">
        <v>7634</v>
      </c>
      <c r="B2835" s="10">
        <v>44159</v>
      </c>
      <c r="C2835" t="s">
        <v>4679</v>
      </c>
      <c r="D2835">
        <v>4</v>
      </c>
      <c r="E2835">
        <v>5</v>
      </c>
      <c r="F2835">
        <v>5</v>
      </c>
      <c r="G2835">
        <v>11139</v>
      </c>
      <c r="H2835">
        <v>196315</v>
      </c>
    </row>
    <row r="2836" spans="1:8">
      <c r="A2836" t="s">
        <v>7635</v>
      </c>
      <c r="B2836" s="10">
        <v>44159</v>
      </c>
      <c r="C2836" t="s">
        <v>4679</v>
      </c>
      <c r="D2836">
        <v>5</v>
      </c>
      <c r="E2836">
        <v>5</v>
      </c>
      <c r="F2836">
        <v>5</v>
      </c>
      <c r="G2836">
        <v>11139</v>
      </c>
      <c r="H2836">
        <v>196316</v>
      </c>
    </row>
    <row r="2837" spans="1:8">
      <c r="A2837" t="s">
        <v>7636</v>
      </c>
      <c r="B2837" s="10">
        <v>44159</v>
      </c>
      <c r="C2837" t="s">
        <v>4679</v>
      </c>
      <c r="D2837">
        <v>5</v>
      </c>
      <c r="E2837">
        <v>5</v>
      </c>
      <c r="F2837">
        <v>5</v>
      </c>
      <c r="G2837">
        <v>11153</v>
      </c>
      <c r="H2837">
        <v>196318</v>
      </c>
    </row>
    <row r="2838" spans="1:8">
      <c r="A2838" t="s">
        <v>7637</v>
      </c>
      <c r="B2838" s="10">
        <v>44159</v>
      </c>
      <c r="C2838" t="s">
        <v>4679</v>
      </c>
      <c r="D2838">
        <v>4</v>
      </c>
      <c r="E2838">
        <v>4</v>
      </c>
      <c r="F2838">
        <v>3</v>
      </c>
      <c r="G2838">
        <v>11156</v>
      </c>
      <c r="H2838">
        <v>196321</v>
      </c>
    </row>
    <row r="2839" spans="1:8">
      <c r="A2839" t="s">
        <v>7638</v>
      </c>
      <c r="B2839" s="10">
        <v>44159</v>
      </c>
      <c r="C2839" t="s">
        <v>4680</v>
      </c>
      <c r="D2839">
        <v>5</v>
      </c>
      <c r="E2839">
        <v>4</v>
      </c>
      <c r="F2839">
        <v>4</v>
      </c>
      <c r="G2839">
        <v>102514809</v>
      </c>
      <c r="H2839">
        <v>196325</v>
      </c>
    </row>
    <row r="2840" spans="1:8" ht="244.8">
      <c r="A2840" s="177" t="s">
        <v>7639</v>
      </c>
      <c r="B2840" s="10">
        <v>44159</v>
      </c>
      <c r="C2840" t="s">
        <v>4680</v>
      </c>
      <c r="D2840">
        <v>1</v>
      </c>
      <c r="E2840">
        <v>1</v>
      </c>
      <c r="F2840">
        <v>1</v>
      </c>
      <c r="G2840">
        <v>104004106</v>
      </c>
      <c r="H2840">
        <v>196326</v>
      </c>
    </row>
    <row r="2841" spans="1:8">
      <c r="A2841" t="s">
        <v>7640</v>
      </c>
      <c r="B2841" s="10">
        <v>44159</v>
      </c>
      <c r="C2841" t="s">
        <v>4680</v>
      </c>
      <c r="D2841">
        <v>4</v>
      </c>
      <c r="E2841">
        <v>2</v>
      </c>
      <c r="F2841">
        <v>5</v>
      </c>
      <c r="G2841">
        <v>104004106</v>
      </c>
      <c r="H2841">
        <v>196327</v>
      </c>
    </row>
    <row r="2842" spans="1:8">
      <c r="A2842" t="s">
        <v>7641</v>
      </c>
      <c r="B2842" s="10">
        <v>44159</v>
      </c>
      <c r="C2842" t="s">
        <v>5812</v>
      </c>
      <c r="D2842">
        <v>5</v>
      </c>
      <c r="E2842">
        <v>5</v>
      </c>
      <c r="F2842">
        <v>5</v>
      </c>
      <c r="G2842">
        <v>104022736</v>
      </c>
      <c r="H2842">
        <v>196329</v>
      </c>
    </row>
    <row r="2843" spans="1:8">
      <c r="A2843" t="s">
        <v>7642</v>
      </c>
      <c r="B2843" s="10">
        <v>44159</v>
      </c>
      <c r="C2843" t="s">
        <v>4679</v>
      </c>
      <c r="D2843">
        <v>5</v>
      </c>
      <c r="E2843">
        <v>5</v>
      </c>
      <c r="F2843">
        <v>5</v>
      </c>
      <c r="G2843">
        <v>104038377</v>
      </c>
      <c r="H2843">
        <v>196330</v>
      </c>
    </row>
    <row r="2844" spans="1:8">
      <c r="A2844" t="s">
        <v>7643</v>
      </c>
      <c r="B2844" s="10">
        <v>44159</v>
      </c>
      <c r="C2844" t="s">
        <v>4679</v>
      </c>
      <c r="D2844">
        <v>5</v>
      </c>
      <c r="E2844">
        <v>4</v>
      </c>
      <c r="F2844">
        <v>5</v>
      </c>
      <c r="G2844">
        <v>104050760</v>
      </c>
      <c r="H2844">
        <v>196332</v>
      </c>
    </row>
    <row r="2845" spans="1:8" ht="216">
      <c r="A2845" s="177" t="s">
        <v>7644</v>
      </c>
      <c r="B2845" s="10">
        <v>44159</v>
      </c>
      <c r="C2845" t="s">
        <v>4679</v>
      </c>
      <c r="D2845">
        <v>5</v>
      </c>
      <c r="E2845">
        <v>5</v>
      </c>
      <c r="F2845">
        <v>5</v>
      </c>
      <c r="G2845">
        <v>104590112</v>
      </c>
      <c r="H2845">
        <v>196333</v>
      </c>
    </row>
    <row r="2846" spans="1:8">
      <c r="A2846" t="s">
        <v>7645</v>
      </c>
      <c r="B2846" s="10">
        <v>44159</v>
      </c>
      <c r="C2846" t="s">
        <v>4685</v>
      </c>
      <c r="D2846">
        <v>5</v>
      </c>
      <c r="E2846">
        <v>4</v>
      </c>
      <c r="F2846">
        <v>5</v>
      </c>
      <c r="G2846">
        <v>11124375</v>
      </c>
      <c r="H2846">
        <v>196334</v>
      </c>
    </row>
    <row r="2847" spans="1:8">
      <c r="A2847" t="s">
        <v>7646</v>
      </c>
      <c r="B2847" s="10">
        <v>44159</v>
      </c>
      <c r="C2847" t="s">
        <v>4679</v>
      </c>
      <c r="D2847">
        <v>5</v>
      </c>
      <c r="E2847">
        <v>5</v>
      </c>
      <c r="F2847">
        <v>5</v>
      </c>
      <c r="G2847">
        <v>11169295</v>
      </c>
      <c r="H2847">
        <v>196335</v>
      </c>
    </row>
    <row r="2848" spans="1:8">
      <c r="A2848" t="s">
        <v>7647</v>
      </c>
      <c r="B2848" s="10">
        <v>44159</v>
      </c>
      <c r="C2848" t="s">
        <v>4683</v>
      </c>
      <c r="D2848">
        <v>4</v>
      </c>
      <c r="E2848">
        <v>3</v>
      </c>
      <c r="F2848">
        <v>3</v>
      </c>
      <c r="G2848">
        <v>11169337</v>
      </c>
      <c r="H2848">
        <v>196336</v>
      </c>
    </row>
    <row r="2849" spans="1:8">
      <c r="A2849" t="s">
        <v>7648</v>
      </c>
      <c r="B2849" s="10">
        <v>44159</v>
      </c>
      <c r="C2849" t="s">
        <v>4685</v>
      </c>
      <c r="D2849">
        <v>2</v>
      </c>
      <c r="E2849">
        <v>5</v>
      </c>
      <c r="F2849">
        <v>5</v>
      </c>
      <c r="G2849">
        <v>11179580</v>
      </c>
      <c r="H2849">
        <v>196337</v>
      </c>
    </row>
    <row r="2850" spans="1:8">
      <c r="A2850" t="s">
        <v>7649</v>
      </c>
      <c r="B2850" s="10">
        <v>44159</v>
      </c>
      <c r="C2850" t="s">
        <v>4685</v>
      </c>
      <c r="D2850">
        <v>5</v>
      </c>
      <c r="E2850">
        <v>5</v>
      </c>
      <c r="F2850">
        <v>4</v>
      </c>
      <c r="G2850">
        <v>11179580</v>
      </c>
      <c r="H2850">
        <v>196338</v>
      </c>
    </row>
    <row r="2851" spans="1:8">
      <c r="A2851" t="s">
        <v>7650</v>
      </c>
      <c r="B2851" s="10">
        <v>44159</v>
      </c>
      <c r="C2851" t="s">
        <v>4679</v>
      </c>
      <c r="D2851">
        <v>5</v>
      </c>
      <c r="E2851">
        <v>5</v>
      </c>
      <c r="F2851">
        <v>5</v>
      </c>
      <c r="G2851">
        <v>11180128</v>
      </c>
      <c r="H2851">
        <v>196339</v>
      </c>
    </row>
    <row r="2852" spans="1:8">
      <c r="A2852" t="s">
        <v>7651</v>
      </c>
      <c r="B2852" s="10">
        <v>44159</v>
      </c>
      <c r="C2852" t="s">
        <v>4679</v>
      </c>
      <c r="D2852">
        <v>5</v>
      </c>
      <c r="E2852">
        <v>5</v>
      </c>
      <c r="F2852">
        <v>4</v>
      </c>
      <c r="G2852">
        <v>11180773</v>
      </c>
      <c r="H2852">
        <v>196340</v>
      </c>
    </row>
    <row r="2853" spans="1:8">
      <c r="A2853" t="s">
        <v>7652</v>
      </c>
      <c r="B2853" s="10">
        <v>44159</v>
      </c>
      <c r="C2853" t="s">
        <v>4683</v>
      </c>
      <c r="D2853">
        <v>5</v>
      </c>
      <c r="E2853">
        <v>5</v>
      </c>
      <c r="F2853">
        <v>5</v>
      </c>
      <c r="G2853">
        <v>11191758</v>
      </c>
      <c r="H2853">
        <v>196341</v>
      </c>
    </row>
    <row r="2854" spans="1:8">
      <c r="A2854" t="s">
        <v>7653</v>
      </c>
      <c r="B2854" s="10">
        <v>44159</v>
      </c>
      <c r="C2854" t="s">
        <v>4679</v>
      </c>
      <c r="D2854">
        <v>2</v>
      </c>
      <c r="E2854">
        <v>4</v>
      </c>
      <c r="F2854">
        <v>3</v>
      </c>
      <c r="G2854">
        <v>11270543</v>
      </c>
      <c r="H2854">
        <v>196342</v>
      </c>
    </row>
    <row r="2855" spans="1:8">
      <c r="A2855" t="s">
        <v>7654</v>
      </c>
      <c r="B2855" s="10">
        <v>44159</v>
      </c>
      <c r="C2855" t="s">
        <v>4679</v>
      </c>
      <c r="D2855">
        <v>5</v>
      </c>
      <c r="E2855">
        <v>4</v>
      </c>
      <c r="F2855">
        <v>4</v>
      </c>
      <c r="G2855">
        <v>11270543</v>
      </c>
      <c r="H2855">
        <v>196344</v>
      </c>
    </row>
    <row r="2856" spans="1:8">
      <c r="A2856" t="s">
        <v>7655</v>
      </c>
      <c r="B2856" s="10">
        <v>44159</v>
      </c>
      <c r="C2856" t="s">
        <v>4683</v>
      </c>
      <c r="D2856">
        <v>4</v>
      </c>
      <c r="E2856">
        <v>5</v>
      </c>
      <c r="F2856">
        <v>4</v>
      </c>
      <c r="G2856">
        <v>11270627</v>
      </c>
      <c r="H2856">
        <v>196345</v>
      </c>
    </row>
    <row r="2857" spans="1:8">
      <c r="A2857" t="s">
        <v>7656</v>
      </c>
      <c r="B2857" s="10">
        <v>44159</v>
      </c>
      <c r="C2857" t="s">
        <v>4683</v>
      </c>
      <c r="D2857">
        <v>5</v>
      </c>
      <c r="E2857">
        <v>5</v>
      </c>
      <c r="F2857">
        <v>5</v>
      </c>
      <c r="G2857">
        <v>11277762</v>
      </c>
      <c r="H2857">
        <v>196347</v>
      </c>
    </row>
    <row r="2858" spans="1:8">
      <c r="A2858" t="s">
        <v>7657</v>
      </c>
      <c r="B2858" s="10">
        <v>44159</v>
      </c>
      <c r="C2858" t="s">
        <v>4683</v>
      </c>
      <c r="D2858">
        <v>1</v>
      </c>
      <c r="E2858">
        <v>2</v>
      </c>
      <c r="F2858">
        <v>5</v>
      </c>
      <c r="G2858">
        <v>11290212</v>
      </c>
      <c r="H2858">
        <v>196348</v>
      </c>
    </row>
    <row r="2859" spans="1:8">
      <c r="A2859" t="s">
        <v>7658</v>
      </c>
      <c r="B2859" s="10">
        <v>44159</v>
      </c>
      <c r="C2859" t="s">
        <v>4679</v>
      </c>
      <c r="D2859">
        <v>5</v>
      </c>
      <c r="E2859">
        <v>4</v>
      </c>
      <c r="F2859">
        <v>5</v>
      </c>
      <c r="G2859">
        <v>11290260</v>
      </c>
      <c r="H2859">
        <v>196349</v>
      </c>
    </row>
    <row r="2860" spans="1:8">
      <c r="A2860" t="s">
        <v>7659</v>
      </c>
      <c r="B2860" s="10">
        <v>44159</v>
      </c>
      <c r="C2860" t="s">
        <v>4683</v>
      </c>
      <c r="D2860">
        <v>2</v>
      </c>
      <c r="E2860">
        <v>3</v>
      </c>
      <c r="F2860">
        <v>3</v>
      </c>
      <c r="G2860">
        <v>11290370</v>
      </c>
      <c r="H2860">
        <v>196350</v>
      </c>
    </row>
    <row r="2861" spans="1:8">
      <c r="A2861" t="s">
        <v>7660</v>
      </c>
      <c r="B2861" s="10">
        <v>44159</v>
      </c>
      <c r="C2861" t="s">
        <v>4683</v>
      </c>
      <c r="D2861">
        <v>4</v>
      </c>
      <c r="E2861">
        <v>4</v>
      </c>
      <c r="F2861">
        <v>4</v>
      </c>
      <c r="G2861">
        <v>11290370</v>
      </c>
      <c r="H2861">
        <v>196351</v>
      </c>
    </row>
    <row r="2862" spans="1:8">
      <c r="A2862" t="s">
        <v>7661</v>
      </c>
      <c r="B2862" s="10">
        <v>44159</v>
      </c>
      <c r="C2862" t="s">
        <v>4680</v>
      </c>
      <c r="D2862">
        <v>5</v>
      </c>
      <c r="E2862">
        <v>3</v>
      </c>
      <c r="F2862">
        <v>5</v>
      </c>
      <c r="G2862">
        <v>113247068</v>
      </c>
      <c r="H2862">
        <v>196354</v>
      </c>
    </row>
    <row r="2863" spans="1:8">
      <c r="A2863" t="s">
        <v>7662</v>
      </c>
      <c r="B2863" s="10">
        <v>44159</v>
      </c>
      <c r="C2863" t="s">
        <v>4680</v>
      </c>
      <c r="D2863">
        <v>1</v>
      </c>
      <c r="E2863">
        <v>4</v>
      </c>
      <c r="F2863">
        <v>3</v>
      </c>
      <c r="G2863">
        <v>113247068</v>
      </c>
      <c r="H2863">
        <v>196355</v>
      </c>
    </row>
    <row r="2864" spans="1:8">
      <c r="A2864" t="s">
        <v>7663</v>
      </c>
      <c r="B2864" s="10">
        <v>44159</v>
      </c>
      <c r="C2864" t="s">
        <v>4680</v>
      </c>
      <c r="D2864">
        <v>1</v>
      </c>
      <c r="E2864">
        <v>2</v>
      </c>
      <c r="F2864">
        <v>1</v>
      </c>
      <c r="G2864">
        <v>113247068</v>
      </c>
      <c r="H2864">
        <v>196356</v>
      </c>
    </row>
    <row r="2865" spans="1:8">
      <c r="A2865" t="s">
        <v>7664</v>
      </c>
      <c r="B2865" s="10">
        <v>44159</v>
      </c>
      <c r="C2865" t="s">
        <v>4680</v>
      </c>
      <c r="D2865">
        <v>5</v>
      </c>
      <c r="E2865">
        <v>5</v>
      </c>
      <c r="F2865">
        <v>5</v>
      </c>
      <c r="G2865">
        <v>113251375</v>
      </c>
      <c r="H2865">
        <v>196357</v>
      </c>
    </row>
    <row r="2866" spans="1:8">
      <c r="A2866" t="s">
        <v>7665</v>
      </c>
      <c r="B2866" s="10">
        <v>44159</v>
      </c>
      <c r="C2866" t="s">
        <v>4680</v>
      </c>
      <c r="D2866">
        <v>5</v>
      </c>
      <c r="E2866">
        <v>5</v>
      </c>
      <c r="F2866">
        <v>5</v>
      </c>
      <c r="G2866">
        <v>113251375</v>
      </c>
      <c r="H2866">
        <v>196358</v>
      </c>
    </row>
    <row r="2867" spans="1:8">
      <c r="A2867" t="s">
        <v>7666</v>
      </c>
      <c r="B2867" s="10">
        <v>44159</v>
      </c>
      <c r="C2867" t="s">
        <v>4679</v>
      </c>
      <c r="D2867">
        <v>5</v>
      </c>
      <c r="E2867">
        <v>5</v>
      </c>
      <c r="F2867">
        <v>5</v>
      </c>
      <c r="G2867">
        <v>11326624</v>
      </c>
      <c r="H2867">
        <v>196360</v>
      </c>
    </row>
    <row r="2868" spans="1:8">
      <c r="A2868" t="s">
        <v>7667</v>
      </c>
      <c r="B2868" s="10">
        <v>44159</v>
      </c>
      <c r="C2868" t="s">
        <v>4685</v>
      </c>
      <c r="D2868">
        <v>5</v>
      </c>
      <c r="E2868">
        <v>4</v>
      </c>
      <c r="F2868">
        <v>5</v>
      </c>
      <c r="G2868">
        <v>11326700</v>
      </c>
      <c r="H2868">
        <v>196361</v>
      </c>
    </row>
    <row r="2869" spans="1:8">
      <c r="A2869" t="s">
        <v>7668</v>
      </c>
      <c r="B2869" s="10">
        <v>44159</v>
      </c>
      <c r="C2869" t="s">
        <v>4680</v>
      </c>
      <c r="D2869">
        <v>1</v>
      </c>
      <c r="E2869">
        <v>2</v>
      </c>
      <c r="F2869">
        <v>2</v>
      </c>
      <c r="G2869">
        <v>113379051</v>
      </c>
      <c r="H2869">
        <v>196362</v>
      </c>
    </row>
    <row r="2870" spans="1:8" ht="403.2">
      <c r="A2870" s="177" t="s">
        <v>7669</v>
      </c>
      <c r="B2870" s="10">
        <v>44159</v>
      </c>
      <c r="C2870" t="s">
        <v>4680</v>
      </c>
      <c r="D2870">
        <v>1</v>
      </c>
      <c r="E2870">
        <v>5</v>
      </c>
      <c r="F2870">
        <v>3</v>
      </c>
      <c r="G2870">
        <v>113379051</v>
      </c>
      <c r="H2870">
        <v>196363</v>
      </c>
    </row>
    <row r="2871" spans="1:8">
      <c r="A2871" t="s">
        <v>7670</v>
      </c>
      <c r="B2871" s="10">
        <v>44159</v>
      </c>
      <c r="C2871" t="s">
        <v>4679</v>
      </c>
      <c r="D2871">
        <v>5</v>
      </c>
      <c r="E2871">
        <v>4</v>
      </c>
      <c r="F2871">
        <v>5</v>
      </c>
      <c r="G2871">
        <v>113508774</v>
      </c>
      <c r="H2871">
        <v>196365</v>
      </c>
    </row>
    <row r="2872" spans="1:8">
      <c r="A2872" t="s">
        <v>7671</v>
      </c>
      <c r="B2872" s="10">
        <v>44163</v>
      </c>
      <c r="C2872" t="s">
        <v>4679</v>
      </c>
      <c r="D2872">
        <v>1</v>
      </c>
      <c r="E2872">
        <v>5</v>
      </c>
      <c r="F2872">
        <v>2</v>
      </c>
      <c r="G2872">
        <v>11105</v>
      </c>
      <c r="H2872">
        <v>196949</v>
      </c>
    </row>
    <row r="2873" spans="1:8">
      <c r="A2873" t="s">
        <v>7672</v>
      </c>
      <c r="B2873" s="10">
        <v>44163</v>
      </c>
      <c r="C2873" t="s">
        <v>4679</v>
      </c>
      <c r="D2873">
        <v>1</v>
      </c>
      <c r="E2873">
        <v>4</v>
      </c>
      <c r="F2873">
        <v>4</v>
      </c>
      <c r="G2873">
        <v>11113</v>
      </c>
      <c r="H2873">
        <v>196953</v>
      </c>
    </row>
    <row r="2874" spans="1:8">
      <c r="A2874" t="s">
        <v>7673</v>
      </c>
      <c r="B2874" s="10">
        <v>44163</v>
      </c>
      <c r="C2874" t="s">
        <v>4679</v>
      </c>
      <c r="D2874">
        <v>5</v>
      </c>
      <c r="E2874">
        <v>5</v>
      </c>
      <c r="F2874">
        <v>5</v>
      </c>
      <c r="G2874">
        <v>11126</v>
      </c>
      <c r="H2874">
        <v>196954</v>
      </c>
    </row>
    <row r="2875" spans="1:8">
      <c r="A2875" t="s">
        <v>7674</v>
      </c>
      <c r="B2875" s="10">
        <v>44163</v>
      </c>
      <c r="C2875" t="s">
        <v>4679</v>
      </c>
      <c r="D2875" t="s">
        <v>5977</v>
      </c>
      <c r="E2875">
        <v>4</v>
      </c>
      <c r="F2875">
        <v>3</v>
      </c>
      <c r="G2875">
        <v>11126</v>
      </c>
      <c r="H2875">
        <v>196955</v>
      </c>
    </row>
    <row r="2876" spans="1:8">
      <c r="A2876" t="s">
        <v>7675</v>
      </c>
      <c r="B2876" s="10">
        <v>44163</v>
      </c>
      <c r="C2876" t="s">
        <v>4679</v>
      </c>
      <c r="D2876">
        <v>4</v>
      </c>
      <c r="E2876">
        <v>5</v>
      </c>
      <c r="F2876">
        <v>5</v>
      </c>
      <c r="G2876">
        <v>11126</v>
      </c>
      <c r="H2876">
        <v>196956</v>
      </c>
    </row>
    <row r="2877" spans="1:8">
      <c r="A2877" t="s">
        <v>7676</v>
      </c>
      <c r="B2877" s="10">
        <v>44163</v>
      </c>
      <c r="C2877" t="s">
        <v>4679</v>
      </c>
      <c r="D2877">
        <v>1</v>
      </c>
      <c r="E2877">
        <v>2</v>
      </c>
      <c r="F2877">
        <v>1</v>
      </c>
      <c r="G2877">
        <v>11126</v>
      </c>
      <c r="H2877">
        <v>196957</v>
      </c>
    </row>
    <row r="2878" spans="1:8">
      <c r="A2878" t="s">
        <v>7677</v>
      </c>
      <c r="B2878" s="10">
        <v>44160</v>
      </c>
      <c r="C2878" t="s">
        <v>4680</v>
      </c>
      <c r="D2878">
        <v>1</v>
      </c>
      <c r="E2878">
        <v>2</v>
      </c>
      <c r="F2878">
        <v>3</v>
      </c>
      <c r="G2878">
        <v>113379051</v>
      </c>
      <c r="H2878">
        <v>196391</v>
      </c>
    </row>
    <row r="2879" spans="1:8">
      <c r="A2879" t="s">
        <v>7678</v>
      </c>
      <c r="B2879" s="10">
        <v>44160</v>
      </c>
      <c r="C2879" t="s">
        <v>4680</v>
      </c>
      <c r="D2879">
        <v>5</v>
      </c>
      <c r="E2879">
        <v>5</v>
      </c>
      <c r="F2879">
        <v>5</v>
      </c>
      <c r="G2879">
        <v>113405286</v>
      </c>
      <c r="H2879">
        <v>196392</v>
      </c>
    </row>
    <row r="2880" spans="1:8">
      <c r="A2880" t="s">
        <v>7679</v>
      </c>
      <c r="B2880" s="10">
        <v>44160</v>
      </c>
      <c r="C2880" t="s">
        <v>4681</v>
      </c>
      <c r="D2880">
        <v>5</v>
      </c>
      <c r="E2880">
        <v>5</v>
      </c>
      <c r="F2880">
        <v>5</v>
      </c>
      <c r="G2880">
        <v>114935562</v>
      </c>
      <c r="H2880">
        <v>196394</v>
      </c>
    </row>
    <row r="2881" spans="1:8" ht="129.6">
      <c r="A2881" s="177" t="s">
        <v>7680</v>
      </c>
      <c r="B2881" s="10">
        <v>44160</v>
      </c>
      <c r="C2881" t="s">
        <v>4681</v>
      </c>
      <c r="D2881" t="s">
        <v>5977</v>
      </c>
      <c r="E2881">
        <v>3</v>
      </c>
      <c r="F2881">
        <v>3</v>
      </c>
      <c r="G2881">
        <v>114935562</v>
      </c>
      <c r="H2881">
        <v>196395</v>
      </c>
    </row>
    <row r="2882" spans="1:8">
      <c r="A2882" t="s">
        <v>7681</v>
      </c>
      <c r="B2882" s="10">
        <v>44160</v>
      </c>
      <c r="C2882" t="s">
        <v>4679</v>
      </c>
      <c r="D2882">
        <v>5</v>
      </c>
      <c r="E2882">
        <v>5</v>
      </c>
      <c r="F2882">
        <v>5</v>
      </c>
      <c r="G2882">
        <v>115998528</v>
      </c>
      <c r="H2882">
        <v>196397</v>
      </c>
    </row>
    <row r="2883" spans="1:8">
      <c r="A2883" t="s">
        <v>7682</v>
      </c>
      <c r="B2883" s="10">
        <v>44160</v>
      </c>
      <c r="C2883" t="s">
        <v>6357</v>
      </c>
      <c r="D2883">
        <v>1</v>
      </c>
      <c r="E2883">
        <v>2</v>
      </c>
      <c r="F2883">
        <v>1</v>
      </c>
      <c r="G2883">
        <v>116153297</v>
      </c>
      <c r="H2883">
        <v>196399</v>
      </c>
    </row>
    <row r="2884" spans="1:8">
      <c r="A2884" t="s">
        <v>7683</v>
      </c>
      <c r="B2884" s="10">
        <v>44160</v>
      </c>
      <c r="C2884" t="s">
        <v>4679</v>
      </c>
      <c r="D2884">
        <v>4</v>
      </c>
      <c r="E2884">
        <v>4</v>
      </c>
      <c r="F2884">
        <v>4</v>
      </c>
      <c r="G2884">
        <v>116734666</v>
      </c>
      <c r="H2884">
        <v>196401</v>
      </c>
    </row>
    <row r="2885" spans="1:8">
      <c r="A2885" t="s">
        <v>7684</v>
      </c>
      <c r="B2885" s="10">
        <v>44160</v>
      </c>
      <c r="C2885" t="s">
        <v>4680</v>
      </c>
      <c r="D2885">
        <v>1</v>
      </c>
      <c r="E2885">
        <v>2</v>
      </c>
      <c r="F2885">
        <v>1</v>
      </c>
      <c r="G2885">
        <v>117757674</v>
      </c>
      <c r="H2885">
        <v>196403</v>
      </c>
    </row>
    <row r="2886" spans="1:8">
      <c r="A2886" t="s">
        <v>7685</v>
      </c>
      <c r="B2886" s="10">
        <v>44160</v>
      </c>
      <c r="C2886" t="s">
        <v>4680</v>
      </c>
      <c r="D2886">
        <v>3</v>
      </c>
      <c r="E2886">
        <v>4</v>
      </c>
      <c r="F2886">
        <v>4</v>
      </c>
      <c r="G2886">
        <v>117757674</v>
      </c>
      <c r="H2886">
        <v>196404</v>
      </c>
    </row>
    <row r="2887" spans="1:8">
      <c r="A2887" t="s">
        <v>7686</v>
      </c>
      <c r="B2887" s="10">
        <v>44160</v>
      </c>
      <c r="C2887" t="s">
        <v>4680</v>
      </c>
      <c r="D2887">
        <v>5</v>
      </c>
      <c r="E2887">
        <v>5</v>
      </c>
      <c r="F2887">
        <v>5</v>
      </c>
      <c r="G2887">
        <v>117757674</v>
      </c>
      <c r="H2887">
        <v>196405</v>
      </c>
    </row>
    <row r="2888" spans="1:8">
      <c r="A2888" t="s">
        <v>2624</v>
      </c>
      <c r="B2888" s="10">
        <v>44160</v>
      </c>
      <c r="C2888" t="s">
        <v>4681</v>
      </c>
      <c r="D2888">
        <v>1</v>
      </c>
      <c r="E2888">
        <v>1</v>
      </c>
      <c r="F2888">
        <v>1</v>
      </c>
      <c r="G2888">
        <v>118143809</v>
      </c>
      <c r="H2888">
        <v>196408</v>
      </c>
    </row>
    <row r="2889" spans="1:8">
      <c r="A2889" t="s">
        <v>7687</v>
      </c>
      <c r="B2889" s="10">
        <v>44160</v>
      </c>
      <c r="C2889" t="s">
        <v>4680</v>
      </c>
      <c r="D2889">
        <v>2</v>
      </c>
      <c r="E2889">
        <v>2</v>
      </c>
      <c r="F2889">
        <v>5</v>
      </c>
      <c r="G2889">
        <v>118143825</v>
      </c>
      <c r="H2889">
        <v>196409</v>
      </c>
    </row>
    <row r="2890" spans="1:8">
      <c r="A2890" t="s">
        <v>7688</v>
      </c>
      <c r="B2890" s="10">
        <v>44160</v>
      </c>
      <c r="C2890" t="s">
        <v>4680</v>
      </c>
      <c r="D2890">
        <v>2</v>
      </c>
      <c r="E2890">
        <v>3</v>
      </c>
      <c r="F2890">
        <v>1</v>
      </c>
      <c r="G2890">
        <v>118143825</v>
      </c>
      <c r="H2890">
        <v>196410</v>
      </c>
    </row>
    <row r="2891" spans="1:8">
      <c r="A2891" t="s">
        <v>7689</v>
      </c>
      <c r="B2891" s="10">
        <v>44160</v>
      </c>
      <c r="C2891" t="s">
        <v>4679</v>
      </c>
      <c r="D2891">
        <v>5</v>
      </c>
      <c r="E2891">
        <v>5</v>
      </c>
      <c r="F2891">
        <v>5</v>
      </c>
      <c r="G2891">
        <v>118351329</v>
      </c>
      <c r="H2891">
        <v>196411</v>
      </c>
    </row>
    <row r="2892" spans="1:8">
      <c r="A2892" t="s">
        <v>7690</v>
      </c>
      <c r="B2892" s="10">
        <v>44160</v>
      </c>
      <c r="C2892" t="s">
        <v>4681</v>
      </c>
      <c r="D2892">
        <v>1</v>
      </c>
      <c r="E2892">
        <v>1</v>
      </c>
      <c r="F2892">
        <v>4</v>
      </c>
      <c r="G2892">
        <v>121141303</v>
      </c>
      <c r="H2892">
        <v>196414</v>
      </c>
    </row>
    <row r="2893" spans="1:8">
      <c r="A2893" t="s">
        <v>7691</v>
      </c>
      <c r="B2893" s="10">
        <v>44160</v>
      </c>
      <c r="C2893" t="s">
        <v>4679</v>
      </c>
      <c r="D2893">
        <v>1</v>
      </c>
      <c r="E2893">
        <v>3</v>
      </c>
      <c r="F2893">
        <v>4</v>
      </c>
      <c r="G2893">
        <v>124300831</v>
      </c>
      <c r="H2893">
        <v>196415</v>
      </c>
    </row>
    <row r="2894" spans="1:8">
      <c r="A2894" t="s">
        <v>7692</v>
      </c>
      <c r="B2894" s="10">
        <v>44160</v>
      </c>
      <c r="C2894" t="s">
        <v>4679</v>
      </c>
      <c r="D2894">
        <v>4</v>
      </c>
      <c r="E2894">
        <v>4</v>
      </c>
      <c r="F2894">
        <v>4</v>
      </c>
      <c r="G2894">
        <v>126653534</v>
      </c>
      <c r="H2894">
        <v>196416</v>
      </c>
    </row>
    <row r="2895" spans="1:8">
      <c r="A2895" t="s">
        <v>7693</v>
      </c>
      <c r="B2895" s="10">
        <v>44160</v>
      </c>
      <c r="C2895" t="s">
        <v>4679</v>
      </c>
      <c r="D2895">
        <v>4</v>
      </c>
      <c r="E2895">
        <v>4</v>
      </c>
      <c r="F2895">
        <v>5</v>
      </c>
      <c r="G2895">
        <v>126653534</v>
      </c>
      <c r="H2895">
        <v>196417</v>
      </c>
    </row>
    <row r="2896" spans="1:8">
      <c r="A2896" t="s">
        <v>7694</v>
      </c>
      <c r="B2896" s="10">
        <v>44160</v>
      </c>
      <c r="C2896" t="s">
        <v>4679</v>
      </c>
      <c r="D2896">
        <v>5</v>
      </c>
      <c r="E2896">
        <v>5</v>
      </c>
      <c r="F2896">
        <v>5</v>
      </c>
      <c r="G2896">
        <v>126653534</v>
      </c>
      <c r="H2896">
        <v>196418</v>
      </c>
    </row>
    <row r="2897" spans="1:8">
      <c r="A2897" t="s">
        <v>7695</v>
      </c>
      <c r="B2897" s="10">
        <v>44160</v>
      </c>
      <c r="C2897" t="s">
        <v>4679</v>
      </c>
      <c r="D2897">
        <v>5</v>
      </c>
      <c r="E2897">
        <v>5</v>
      </c>
      <c r="F2897">
        <v>5</v>
      </c>
      <c r="G2897">
        <v>127220481</v>
      </c>
      <c r="H2897">
        <v>196419</v>
      </c>
    </row>
    <row r="2898" spans="1:8">
      <c r="A2898" t="s">
        <v>7696</v>
      </c>
      <c r="B2898" s="10">
        <v>44160</v>
      </c>
      <c r="C2898" t="s">
        <v>4679</v>
      </c>
      <c r="D2898">
        <v>5</v>
      </c>
      <c r="E2898">
        <v>5</v>
      </c>
      <c r="F2898">
        <v>5</v>
      </c>
      <c r="G2898">
        <v>127860559</v>
      </c>
      <c r="H2898">
        <v>196420</v>
      </c>
    </row>
    <row r="2899" spans="1:8">
      <c r="A2899" t="s">
        <v>7697</v>
      </c>
      <c r="B2899" s="10">
        <v>44160</v>
      </c>
      <c r="C2899" t="s">
        <v>4679</v>
      </c>
      <c r="D2899">
        <v>5</v>
      </c>
      <c r="E2899">
        <v>4</v>
      </c>
      <c r="F2899">
        <v>5</v>
      </c>
      <c r="G2899">
        <v>127860559</v>
      </c>
      <c r="H2899">
        <v>196421</v>
      </c>
    </row>
    <row r="2900" spans="1:8">
      <c r="A2900" t="s">
        <v>7698</v>
      </c>
      <c r="B2900" s="10">
        <v>44160</v>
      </c>
      <c r="C2900" t="s">
        <v>4679</v>
      </c>
      <c r="D2900">
        <v>1</v>
      </c>
      <c r="E2900">
        <v>2</v>
      </c>
      <c r="F2900">
        <v>3</v>
      </c>
      <c r="G2900">
        <v>129224226</v>
      </c>
      <c r="H2900">
        <v>196423</v>
      </c>
    </row>
    <row r="2901" spans="1:8">
      <c r="A2901" t="s">
        <v>7699</v>
      </c>
      <c r="B2901" s="10">
        <v>44160</v>
      </c>
      <c r="C2901" t="s">
        <v>4680</v>
      </c>
      <c r="D2901">
        <v>4</v>
      </c>
      <c r="E2901">
        <v>3</v>
      </c>
      <c r="F2901">
        <v>4</v>
      </c>
      <c r="G2901">
        <v>129293916</v>
      </c>
      <c r="H2901">
        <v>196424</v>
      </c>
    </row>
    <row r="2902" spans="1:8">
      <c r="A2902" t="s">
        <v>7700</v>
      </c>
      <c r="B2902" s="10">
        <v>44160</v>
      </c>
      <c r="C2902" t="s">
        <v>4680</v>
      </c>
      <c r="D2902">
        <v>4</v>
      </c>
      <c r="E2902">
        <v>4</v>
      </c>
      <c r="F2902">
        <v>4</v>
      </c>
      <c r="G2902">
        <v>129293916</v>
      </c>
      <c r="H2902">
        <v>196425</v>
      </c>
    </row>
    <row r="2903" spans="1:8">
      <c r="A2903" t="s">
        <v>7701</v>
      </c>
      <c r="B2903" s="10">
        <v>44160</v>
      </c>
      <c r="C2903" t="s">
        <v>5812</v>
      </c>
      <c r="D2903">
        <v>4</v>
      </c>
      <c r="E2903">
        <v>4</v>
      </c>
      <c r="F2903">
        <v>4</v>
      </c>
      <c r="G2903">
        <v>129834974</v>
      </c>
      <c r="H2903">
        <v>196426</v>
      </c>
    </row>
    <row r="2904" spans="1:8">
      <c r="A2904" t="s">
        <v>7702</v>
      </c>
      <c r="B2904" s="10">
        <v>44160</v>
      </c>
      <c r="C2904" t="s">
        <v>4679</v>
      </c>
      <c r="D2904">
        <v>1</v>
      </c>
      <c r="E2904">
        <v>3</v>
      </c>
      <c r="F2904">
        <v>1</v>
      </c>
      <c r="G2904">
        <v>129835062</v>
      </c>
      <c r="H2904">
        <v>196427</v>
      </c>
    </row>
    <row r="2905" spans="1:8" ht="409.6">
      <c r="A2905" s="177" t="s">
        <v>7703</v>
      </c>
      <c r="B2905" s="10">
        <v>44160</v>
      </c>
      <c r="C2905" t="s">
        <v>4686</v>
      </c>
      <c r="D2905">
        <v>4</v>
      </c>
      <c r="E2905">
        <v>4</v>
      </c>
      <c r="F2905">
        <v>2</v>
      </c>
      <c r="G2905">
        <v>130187438</v>
      </c>
      <c r="H2905">
        <v>196428</v>
      </c>
    </row>
    <row r="2906" spans="1:8">
      <c r="A2906" t="s">
        <v>7704</v>
      </c>
      <c r="B2906" s="10">
        <v>44160</v>
      </c>
      <c r="C2906" t="s">
        <v>4679</v>
      </c>
      <c r="D2906">
        <v>5</v>
      </c>
      <c r="E2906">
        <v>5</v>
      </c>
      <c r="F2906">
        <v>5</v>
      </c>
      <c r="G2906">
        <v>130231830</v>
      </c>
      <c r="H2906">
        <v>196429</v>
      </c>
    </row>
    <row r="2907" spans="1:8">
      <c r="A2907" t="s">
        <v>7705</v>
      </c>
      <c r="B2907" s="10">
        <v>44160</v>
      </c>
      <c r="C2907" t="s">
        <v>4679</v>
      </c>
      <c r="D2907">
        <v>5</v>
      </c>
      <c r="E2907">
        <v>5</v>
      </c>
      <c r="F2907">
        <v>5</v>
      </c>
      <c r="G2907">
        <v>130231830</v>
      </c>
      <c r="H2907">
        <v>196430</v>
      </c>
    </row>
    <row r="2908" spans="1:8">
      <c r="A2908" t="s">
        <v>7706</v>
      </c>
      <c r="B2908" s="10">
        <v>44160</v>
      </c>
      <c r="C2908" t="s">
        <v>4679</v>
      </c>
      <c r="D2908">
        <v>5</v>
      </c>
      <c r="E2908">
        <v>5</v>
      </c>
      <c r="F2908">
        <v>5</v>
      </c>
      <c r="G2908">
        <v>131104622</v>
      </c>
      <c r="H2908">
        <v>196431</v>
      </c>
    </row>
    <row r="2909" spans="1:8">
      <c r="A2909" t="s">
        <v>7707</v>
      </c>
      <c r="B2909" s="10">
        <v>44160</v>
      </c>
      <c r="C2909" t="s">
        <v>4679</v>
      </c>
      <c r="D2909">
        <v>5</v>
      </c>
      <c r="E2909">
        <v>5</v>
      </c>
      <c r="F2909">
        <v>5</v>
      </c>
      <c r="G2909">
        <v>131104622</v>
      </c>
      <c r="H2909">
        <v>196432</v>
      </c>
    </row>
    <row r="2910" spans="1:8" ht="216">
      <c r="A2910" s="177" t="s">
        <v>7708</v>
      </c>
      <c r="B2910" s="10">
        <v>44160</v>
      </c>
      <c r="C2910" t="s">
        <v>4679</v>
      </c>
      <c r="D2910">
        <v>5</v>
      </c>
      <c r="E2910">
        <v>5</v>
      </c>
      <c r="F2910">
        <v>5</v>
      </c>
      <c r="G2910">
        <v>131104622</v>
      </c>
      <c r="H2910">
        <v>196433</v>
      </c>
    </row>
    <row r="2911" spans="1:8">
      <c r="A2911" t="s">
        <v>7709</v>
      </c>
      <c r="B2911" s="10">
        <v>44160</v>
      </c>
      <c r="C2911" t="s">
        <v>4679</v>
      </c>
      <c r="D2911">
        <v>5</v>
      </c>
      <c r="E2911">
        <v>5</v>
      </c>
      <c r="F2911">
        <v>5</v>
      </c>
      <c r="G2911">
        <v>131229759</v>
      </c>
      <c r="H2911">
        <v>196434</v>
      </c>
    </row>
    <row r="2912" spans="1:8">
      <c r="A2912" t="s">
        <v>7710</v>
      </c>
      <c r="B2912" s="10">
        <v>44160</v>
      </c>
      <c r="C2912" t="s">
        <v>4681</v>
      </c>
      <c r="D2912">
        <v>3</v>
      </c>
      <c r="E2912">
        <v>1</v>
      </c>
      <c r="F2912">
        <v>3</v>
      </c>
      <c r="G2912">
        <v>131758955</v>
      </c>
      <c r="H2912">
        <v>196435</v>
      </c>
    </row>
    <row r="2913" spans="1:8">
      <c r="A2913" t="s">
        <v>7711</v>
      </c>
      <c r="B2913" s="10">
        <v>44160</v>
      </c>
      <c r="C2913" t="s">
        <v>4680</v>
      </c>
      <c r="D2913">
        <v>3</v>
      </c>
      <c r="E2913">
        <v>4</v>
      </c>
      <c r="F2913">
        <v>5</v>
      </c>
      <c r="G2913">
        <v>131989154</v>
      </c>
      <c r="H2913">
        <v>196438</v>
      </c>
    </row>
    <row r="2914" spans="1:8">
      <c r="A2914" t="s">
        <v>7712</v>
      </c>
      <c r="B2914" s="10">
        <v>44160</v>
      </c>
      <c r="C2914" t="s">
        <v>4680</v>
      </c>
      <c r="D2914">
        <v>1</v>
      </c>
      <c r="E2914">
        <v>1</v>
      </c>
      <c r="F2914">
        <v>1</v>
      </c>
      <c r="G2914">
        <v>132027517</v>
      </c>
      <c r="H2914">
        <v>196439</v>
      </c>
    </row>
    <row r="2915" spans="1:8">
      <c r="A2915" t="s">
        <v>7713</v>
      </c>
      <c r="B2915" s="10">
        <v>44160</v>
      </c>
      <c r="C2915" t="s">
        <v>4679</v>
      </c>
      <c r="D2915">
        <v>5</v>
      </c>
      <c r="E2915">
        <v>5</v>
      </c>
      <c r="F2915">
        <v>5</v>
      </c>
      <c r="G2915">
        <v>132027533</v>
      </c>
      <c r="H2915">
        <v>196441</v>
      </c>
    </row>
    <row r="2916" spans="1:8">
      <c r="A2916" t="s">
        <v>7714</v>
      </c>
      <c r="B2916" s="10">
        <v>44160</v>
      </c>
      <c r="C2916" t="s">
        <v>4680</v>
      </c>
      <c r="D2916">
        <v>1</v>
      </c>
      <c r="E2916">
        <v>2</v>
      </c>
      <c r="F2916">
        <v>2</v>
      </c>
      <c r="G2916">
        <v>132036245</v>
      </c>
      <c r="H2916">
        <v>196442</v>
      </c>
    </row>
    <row r="2917" spans="1:8">
      <c r="A2917" t="s">
        <v>7715</v>
      </c>
      <c r="B2917" s="10">
        <v>44160</v>
      </c>
      <c r="C2917" t="s">
        <v>4680</v>
      </c>
      <c r="D2917">
        <v>5</v>
      </c>
      <c r="E2917">
        <v>5</v>
      </c>
      <c r="F2917">
        <v>5</v>
      </c>
      <c r="G2917">
        <v>132036245</v>
      </c>
      <c r="H2917">
        <v>196444</v>
      </c>
    </row>
    <row r="2918" spans="1:8">
      <c r="A2918" t="s">
        <v>7716</v>
      </c>
      <c r="B2918" s="10">
        <v>44160</v>
      </c>
      <c r="C2918" t="s">
        <v>4680</v>
      </c>
      <c r="D2918">
        <v>5</v>
      </c>
      <c r="E2918">
        <v>5</v>
      </c>
      <c r="F2918">
        <v>5</v>
      </c>
      <c r="G2918">
        <v>132036245</v>
      </c>
      <c r="H2918">
        <v>196445</v>
      </c>
    </row>
    <row r="2919" spans="1:8">
      <c r="A2919" t="s">
        <v>7717</v>
      </c>
      <c r="B2919" s="10">
        <v>44160</v>
      </c>
      <c r="C2919" t="s">
        <v>4680</v>
      </c>
      <c r="D2919">
        <v>5</v>
      </c>
      <c r="E2919">
        <v>5</v>
      </c>
      <c r="F2919">
        <v>5</v>
      </c>
      <c r="G2919">
        <v>132036245</v>
      </c>
      <c r="H2919">
        <v>196446</v>
      </c>
    </row>
    <row r="2920" spans="1:8">
      <c r="A2920" t="s">
        <v>7718</v>
      </c>
      <c r="B2920" s="10">
        <v>44160</v>
      </c>
      <c r="C2920" t="s">
        <v>4679</v>
      </c>
      <c r="D2920">
        <v>2</v>
      </c>
      <c r="E2920">
        <v>2</v>
      </c>
      <c r="F2920">
        <v>2</v>
      </c>
      <c r="G2920">
        <v>132183203</v>
      </c>
      <c r="H2920">
        <v>196447</v>
      </c>
    </row>
    <row r="2921" spans="1:8">
      <c r="A2921" t="s">
        <v>7719</v>
      </c>
      <c r="B2921" s="10">
        <v>44160</v>
      </c>
      <c r="C2921" t="s">
        <v>4680</v>
      </c>
      <c r="D2921">
        <v>4</v>
      </c>
      <c r="E2921">
        <v>5</v>
      </c>
      <c r="F2921">
        <v>4</v>
      </c>
      <c r="G2921">
        <v>132223330</v>
      </c>
      <c r="H2921">
        <v>196448</v>
      </c>
    </row>
    <row r="2922" spans="1:8">
      <c r="A2922" t="s">
        <v>7720</v>
      </c>
      <c r="B2922" s="10">
        <v>44160</v>
      </c>
      <c r="C2922" t="s">
        <v>4679</v>
      </c>
      <c r="D2922">
        <v>5</v>
      </c>
      <c r="E2922">
        <v>4</v>
      </c>
      <c r="F2922">
        <v>5</v>
      </c>
      <c r="G2922">
        <v>132395567</v>
      </c>
      <c r="H2922">
        <v>196450</v>
      </c>
    </row>
    <row r="2923" spans="1:8">
      <c r="A2923" t="s">
        <v>7721</v>
      </c>
      <c r="B2923" s="10">
        <v>44160</v>
      </c>
      <c r="C2923" t="s">
        <v>4680</v>
      </c>
      <c r="D2923">
        <v>1</v>
      </c>
      <c r="E2923">
        <v>5</v>
      </c>
      <c r="F2923">
        <v>5</v>
      </c>
      <c r="G2923">
        <v>132570334</v>
      </c>
      <c r="H2923">
        <v>196451</v>
      </c>
    </row>
    <row r="2924" spans="1:8" ht="86.4">
      <c r="A2924" s="177" t="s">
        <v>7722</v>
      </c>
      <c r="B2924" s="10">
        <v>44160</v>
      </c>
      <c r="C2924" t="s">
        <v>4680</v>
      </c>
      <c r="D2924">
        <v>1</v>
      </c>
      <c r="E2924">
        <v>3</v>
      </c>
      <c r="F2924">
        <v>1</v>
      </c>
      <c r="G2924">
        <v>132570334</v>
      </c>
      <c r="H2924">
        <v>196452</v>
      </c>
    </row>
    <row r="2925" spans="1:8" ht="345.6">
      <c r="A2925" s="177" t="s">
        <v>7723</v>
      </c>
      <c r="B2925" s="10">
        <v>44160</v>
      </c>
      <c r="C2925" t="s">
        <v>4681</v>
      </c>
      <c r="D2925">
        <v>1</v>
      </c>
      <c r="E2925">
        <v>3</v>
      </c>
      <c r="F2925">
        <v>1</v>
      </c>
      <c r="G2925">
        <v>132868498</v>
      </c>
      <c r="H2925">
        <v>196454</v>
      </c>
    </row>
    <row r="2926" spans="1:8">
      <c r="A2926" t="s">
        <v>7724</v>
      </c>
      <c r="B2926" s="10">
        <v>44160</v>
      </c>
      <c r="C2926" t="s">
        <v>5812</v>
      </c>
      <c r="D2926">
        <v>5</v>
      </c>
      <c r="E2926">
        <v>5</v>
      </c>
      <c r="F2926">
        <v>5</v>
      </c>
      <c r="G2926">
        <v>132987165</v>
      </c>
      <c r="H2926">
        <v>196455</v>
      </c>
    </row>
    <row r="2927" spans="1:8">
      <c r="A2927" t="s">
        <v>7725</v>
      </c>
      <c r="B2927" s="10">
        <v>44160</v>
      </c>
      <c r="C2927" t="s">
        <v>4680</v>
      </c>
      <c r="D2927">
        <v>1</v>
      </c>
      <c r="E2927">
        <v>1</v>
      </c>
      <c r="F2927">
        <v>1</v>
      </c>
      <c r="G2927">
        <v>133076802</v>
      </c>
      <c r="H2927">
        <v>196456</v>
      </c>
    </row>
    <row r="2928" spans="1:8" ht="374.4">
      <c r="A2928" s="177" t="s">
        <v>7726</v>
      </c>
      <c r="B2928" s="10">
        <v>44160</v>
      </c>
      <c r="C2928" t="s">
        <v>5812</v>
      </c>
      <c r="D2928">
        <v>1</v>
      </c>
      <c r="E2928">
        <v>2</v>
      </c>
      <c r="F2928">
        <v>3</v>
      </c>
      <c r="G2928">
        <v>132987165</v>
      </c>
      <c r="H2928">
        <v>196457</v>
      </c>
    </row>
    <row r="2929" spans="1:8">
      <c r="A2929" t="s">
        <v>7727</v>
      </c>
      <c r="B2929" s="10">
        <v>44160</v>
      </c>
      <c r="C2929" t="s">
        <v>4679</v>
      </c>
      <c r="D2929">
        <v>5</v>
      </c>
      <c r="E2929">
        <v>5</v>
      </c>
      <c r="F2929">
        <v>5</v>
      </c>
      <c r="G2929">
        <v>133171769</v>
      </c>
      <c r="H2929">
        <v>196459</v>
      </c>
    </row>
    <row r="2930" spans="1:8">
      <c r="A2930" t="s">
        <v>7728</v>
      </c>
      <c r="B2930" s="10">
        <v>44160</v>
      </c>
      <c r="C2930" t="s">
        <v>4679</v>
      </c>
      <c r="D2930">
        <v>5</v>
      </c>
      <c r="E2930">
        <v>5</v>
      </c>
      <c r="F2930">
        <v>5</v>
      </c>
      <c r="G2930">
        <v>133191122</v>
      </c>
      <c r="H2930">
        <v>196460</v>
      </c>
    </row>
    <row r="2931" spans="1:8">
      <c r="A2931" t="s">
        <v>7729</v>
      </c>
      <c r="B2931" s="10">
        <v>44160</v>
      </c>
      <c r="C2931" t="s">
        <v>4679</v>
      </c>
      <c r="D2931">
        <v>5</v>
      </c>
      <c r="E2931">
        <v>5</v>
      </c>
      <c r="F2931">
        <v>5</v>
      </c>
      <c r="G2931">
        <v>133254631</v>
      </c>
      <c r="H2931">
        <v>196461</v>
      </c>
    </row>
    <row r="2932" spans="1:8">
      <c r="A2932" t="s">
        <v>7730</v>
      </c>
      <c r="B2932" s="10">
        <v>44160</v>
      </c>
      <c r="C2932" t="s">
        <v>4679</v>
      </c>
      <c r="D2932">
        <v>1</v>
      </c>
      <c r="E2932">
        <v>5</v>
      </c>
      <c r="F2932">
        <v>3</v>
      </c>
      <c r="G2932">
        <v>133277541</v>
      </c>
      <c r="H2932">
        <v>196462</v>
      </c>
    </row>
    <row r="2933" spans="1:8">
      <c r="A2933" t="s">
        <v>7731</v>
      </c>
      <c r="B2933" s="10">
        <v>44160</v>
      </c>
      <c r="C2933" t="s">
        <v>4679</v>
      </c>
      <c r="D2933">
        <v>5</v>
      </c>
      <c r="E2933">
        <v>5</v>
      </c>
      <c r="F2933">
        <v>5</v>
      </c>
      <c r="G2933">
        <v>133729574</v>
      </c>
      <c r="H2933">
        <v>196463</v>
      </c>
    </row>
    <row r="2934" spans="1:8">
      <c r="A2934" t="s">
        <v>7732</v>
      </c>
      <c r="B2934" s="10">
        <v>44160</v>
      </c>
      <c r="C2934" t="s">
        <v>4680</v>
      </c>
      <c r="D2934">
        <v>1</v>
      </c>
      <c r="E2934">
        <v>3</v>
      </c>
      <c r="F2934">
        <v>1</v>
      </c>
      <c r="G2934">
        <v>134397447</v>
      </c>
      <c r="H2934">
        <v>196466</v>
      </c>
    </row>
    <row r="2935" spans="1:8">
      <c r="A2935" t="s">
        <v>7733</v>
      </c>
      <c r="B2935" s="10">
        <v>44160</v>
      </c>
      <c r="C2935" t="s">
        <v>4680</v>
      </c>
      <c r="D2935">
        <v>1</v>
      </c>
      <c r="E2935">
        <v>3</v>
      </c>
      <c r="F2935">
        <v>5</v>
      </c>
      <c r="G2935">
        <v>134397447</v>
      </c>
      <c r="H2935">
        <v>196467</v>
      </c>
    </row>
    <row r="2936" spans="1:8" ht="100.8">
      <c r="A2936" s="177" t="s">
        <v>7734</v>
      </c>
      <c r="B2936" s="10">
        <v>44160</v>
      </c>
      <c r="C2936" t="s">
        <v>4680</v>
      </c>
      <c r="D2936">
        <v>1</v>
      </c>
      <c r="E2936">
        <v>1</v>
      </c>
      <c r="F2936">
        <v>1</v>
      </c>
      <c r="G2936">
        <v>134397447</v>
      </c>
      <c r="H2936">
        <v>196468</v>
      </c>
    </row>
    <row r="2937" spans="1:8" ht="72">
      <c r="A2937" s="177" t="s">
        <v>7735</v>
      </c>
      <c r="B2937" s="10">
        <v>44160</v>
      </c>
      <c r="C2937" t="s">
        <v>4679</v>
      </c>
      <c r="D2937">
        <v>5</v>
      </c>
      <c r="E2937">
        <v>5</v>
      </c>
      <c r="F2937">
        <v>5</v>
      </c>
      <c r="G2937">
        <v>134937374</v>
      </c>
      <c r="H2937">
        <v>196469</v>
      </c>
    </row>
    <row r="2938" spans="1:8">
      <c r="A2938" t="s">
        <v>7736</v>
      </c>
      <c r="B2938" s="10">
        <v>44160</v>
      </c>
      <c r="C2938" t="s">
        <v>4679</v>
      </c>
      <c r="D2938">
        <v>5</v>
      </c>
      <c r="E2938">
        <v>5</v>
      </c>
      <c r="F2938">
        <v>5</v>
      </c>
      <c r="G2938">
        <v>134937374</v>
      </c>
      <c r="H2938">
        <v>196471</v>
      </c>
    </row>
    <row r="2939" spans="1:8" ht="273.60000000000002">
      <c r="A2939" s="177" t="s">
        <v>7737</v>
      </c>
      <c r="B2939" s="10">
        <v>44160</v>
      </c>
      <c r="C2939" t="s">
        <v>4679</v>
      </c>
      <c r="D2939">
        <v>5</v>
      </c>
      <c r="E2939">
        <v>3</v>
      </c>
      <c r="F2939">
        <v>5</v>
      </c>
      <c r="G2939">
        <v>134937374</v>
      </c>
      <c r="H2939">
        <v>196472</v>
      </c>
    </row>
    <row r="2940" spans="1:8">
      <c r="A2940" t="s">
        <v>7738</v>
      </c>
      <c r="B2940" s="10">
        <v>44160</v>
      </c>
      <c r="C2940" t="s">
        <v>4680</v>
      </c>
      <c r="D2940">
        <v>1</v>
      </c>
      <c r="E2940">
        <v>1</v>
      </c>
      <c r="F2940">
        <v>5</v>
      </c>
      <c r="G2940">
        <v>135336873</v>
      </c>
      <c r="H2940">
        <v>196473</v>
      </c>
    </row>
    <row r="2941" spans="1:8">
      <c r="A2941" t="s">
        <v>7739</v>
      </c>
      <c r="B2941" s="10">
        <v>44160</v>
      </c>
      <c r="C2941" t="s">
        <v>4680</v>
      </c>
      <c r="D2941">
        <v>4</v>
      </c>
      <c r="E2941">
        <v>4</v>
      </c>
      <c r="F2941">
        <v>5</v>
      </c>
      <c r="G2941">
        <v>135413060</v>
      </c>
      <c r="H2941">
        <v>196474</v>
      </c>
    </row>
    <row r="2942" spans="1:8">
      <c r="A2942" t="s">
        <v>7740</v>
      </c>
      <c r="B2942" s="10">
        <v>44160</v>
      </c>
      <c r="C2942" t="s">
        <v>6357</v>
      </c>
      <c r="D2942">
        <v>1</v>
      </c>
      <c r="E2942">
        <v>1</v>
      </c>
      <c r="F2942">
        <v>1</v>
      </c>
      <c r="G2942">
        <v>135523538</v>
      </c>
      <c r="H2942">
        <v>196476</v>
      </c>
    </row>
    <row r="2943" spans="1:8">
      <c r="A2943" t="s">
        <v>7741</v>
      </c>
      <c r="B2943" s="10">
        <v>44160</v>
      </c>
      <c r="C2943" t="s">
        <v>6357</v>
      </c>
      <c r="D2943">
        <v>1</v>
      </c>
      <c r="E2943">
        <v>1</v>
      </c>
      <c r="F2943">
        <v>2</v>
      </c>
      <c r="G2943">
        <v>135523538</v>
      </c>
      <c r="H2943">
        <v>196477</v>
      </c>
    </row>
    <row r="2944" spans="1:8">
      <c r="A2944" t="s">
        <v>7742</v>
      </c>
      <c r="B2944" s="10">
        <v>44160</v>
      </c>
      <c r="C2944" t="s">
        <v>6357</v>
      </c>
      <c r="D2944">
        <v>5</v>
      </c>
      <c r="E2944">
        <v>5</v>
      </c>
      <c r="F2944">
        <v>5</v>
      </c>
      <c r="G2944">
        <v>135523538</v>
      </c>
      <c r="H2944">
        <v>196478</v>
      </c>
    </row>
    <row r="2945" spans="1:8">
      <c r="A2945" t="s">
        <v>7743</v>
      </c>
      <c r="B2945" s="10">
        <v>44160</v>
      </c>
      <c r="C2945" t="s">
        <v>6357</v>
      </c>
      <c r="D2945">
        <v>5</v>
      </c>
      <c r="E2945">
        <v>5</v>
      </c>
      <c r="F2945">
        <v>5</v>
      </c>
      <c r="G2945">
        <v>135523538</v>
      </c>
      <c r="H2945">
        <v>196479</v>
      </c>
    </row>
    <row r="2946" spans="1:8" ht="409.6">
      <c r="A2946" s="177" t="s">
        <v>7744</v>
      </c>
      <c r="B2946" s="10">
        <v>44160</v>
      </c>
      <c r="C2946" t="s">
        <v>6357</v>
      </c>
      <c r="D2946">
        <v>1</v>
      </c>
      <c r="E2946">
        <v>1</v>
      </c>
      <c r="F2946">
        <v>1</v>
      </c>
      <c r="G2946">
        <v>135523538</v>
      </c>
      <c r="H2946">
        <v>196480</v>
      </c>
    </row>
    <row r="2947" spans="1:8">
      <c r="A2947" t="s">
        <v>7745</v>
      </c>
      <c r="B2947" s="10">
        <v>44160</v>
      </c>
      <c r="C2947" t="s">
        <v>4680</v>
      </c>
      <c r="D2947">
        <v>4</v>
      </c>
      <c r="E2947">
        <v>4</v>
      </c>
      <c r="F2947">
        <v>5</v>
      </c>
      <c r="G2947">
        <v>135525541</v>
      </c>
      <c r="H2947">
        <v>196482</v>
      </c>
    </row>
    <row r="2948" spans="1:8" ht="409.6">
      <c r="A2948" s="177" t="s">
        <v>7746</v>
      </c>
      <c r="B2948" s="10">
        <v>44160</v>
      </c>
      <c r="C2948" t="s">
        <v>6357</v>
      </c>
      <c r="D2948">
        <v>1</v>
      </c>
      <c r="E2948">
        <v>2</v>
      </c>
      <c r="F2948">
        <v>1</v>
      </c>
      <c r="G2948">
        <v>135780575</v>
      </c>
      <c r="H2948">
        <v>196485</v>
      </c>
    </row>
    <row r="2949" spans="1:8">
      <c r="A2949" t="s">
        <v>6299</v>
      </c>
      <c r="B2949" s="10">
        <v>43999</v>
      </c>
      <c r="C2949" t="s">
        <v>7355</v>
      </c>
      <c r="D2949">
        <v>5</v>
      </c>
      <c r="E2949">
        <v>5</v>
      </c>
      <c r="F2949">
        <v>5</v>
      </c>
      <c r="G2949">
        <v>11153082</v>
      </c>
      <c r="H2949">
        <v>1</v>
      </c>
    </row>
    <row r="2950" spans="1:8">
      <c r="A2950" t="s">
        <v>7747</v>
      </c>
      <c r="B2950" s="10">
        <v>43999</v>
      </c>
      <c r="C2950" t="s">
        <v>7355</v>
      </c>
      <c r="D2950">
        <v>5</v>
      </c>
      <c r="E2950">
        <v>5</v>
      </c>
      <c r="F2950">
        <v>5</v>
      </c>
      <c r="G2950">
        <v>11153082</v>
      </c>
      <c r="H2950">
        <v>2</v>
      </c>
    </row>
    <row r="2951" spans="1:8">
      <c r="A2951" t="s">
        <v>7747</v>
      </c>
      <c r="B2951" s="10">
        <v>43999</v>
      </c>
      <c r="C2951" t="s">
        <v>7355</v>
      </c>
      <c r="D2951">
        <v>5</v>
      </c>
      <c r="E2951">
        <v>5</v>
      </c>
      <c r="F2951">
        <v>5</v>
      </c>
      <c r="G2951">
        <v>11153082</v>
      </c>
      <c r="H2951">
        <v>3</v>
      </c>
    </row>
    <row r="2952" spans="1:8">
      <c r="A2952" t="s">
        <v>7748</v>
      </c>
      <c r="B2952" s="10">
        <v>43999</v>
      </c>
      <c r="C2952" t="s">
        <v>7355</v>
      </c>
      <c r="D2952">
        <v>3</v>
      </c>
      <c r="E2952">
        <v>4</v>
      </c>
      <c r="F2952">
        <v>4</v>
      </c>
      <c r="G2952">
        <v>11153082</v>
      </c>
      <c r="H2952">
        <v>4</v>
      </c>
    </row>
    <row r="2953" spans="1:8">
      <c r="A2953" t="s">
        <v>7748</v>
      </c>
      <c r="B2953" s="10">
        <v>43999</v>
      </c>
      <c r="C2953" t="s">
        <v>7355</v>
      </c>
      <c r="D2953">
        <v>3</v>
      </c>
      <c r="E2953">
        <v>4</v>
      </c>
      <c r="F2953">
        <v>4</v>
      </c>
      <c r="G2953">
        <v>11153082</v>
      </c>
      <c r="H2953">
        <v>5</v>
      </c>
    </row>
    <row r="2954" spans="1:8">
      <c r="A2954" t="s">
        <v>7749</v>
      </c>
      <c r="B2954" s="10">
        <v>43999</v>
      </c>
      <c r="C2954" t="s">
        <v>7355</v>
      </c>
      <c r="D2954">
        <v>5</v>
      </c>
      <c r="E2954">
        <v>5</v>
      </c>
      <c r="F2954">
        <v>5</v>
      </c>
      <c r="G2954">
        <v>11153082</v>
      </c>
      <c r="H2954">
        <v>6</v>
      </c>
    </row>
    <row r="2955" spans="1:8">
      <c r="A2955" t="s">
        <v>7749</v>
      </c>
      <c r="B2955" s="10">
        <v>43999</v>
      </c>
      <c r="C2955" t="s">
        <v>7355</v>
      </c>
      <c r="D2955">
        <v>5</v>
      </c>
      <c r="E2955">
        <v>5</v>
      </c>
      <c r="F2955">
        <v>5</v>
      </c>
      <c r="G2955">
        <v>11153082</v>
      </c>
      <c r="H2955">
        <v>7</v>
      </c>
    </row>
    <row r="2956" spans="1:8">
      <c r="A2956" t="s">
        <v>7750</v>
      </c>
      <c r="B2956" s="10">
        <v>43999</v>
      </c>
      <c r="C2956" t="s">
        <v>7355</v>
      </c>
      <c r="D2956">
        <v>5</v>
      </c>
      <c r="E2956">
        <v>5</v>
      </c>
      <c r="F2956">
        <v>5</v>
      </c>
      <c r="G2956">
        <v>11153082</v>
      </c>
      <c r="H2956">
        <v>8</v>
      </c>
    </row>
    <row r="2957" spans="1:8">
      <c r="A2957" t="s">
        <v>7750</v>
      </c>
      <c r="B2957" s="10">
        <v>43999</v>
      </c>
      <c r="C2957" t="s">
        <v>7355</v>
      </c>
      <c r="D2957">
        <v>5</v>
      </c>
      <c r="E2957">
        <v>5</v>
      </c>
      <c r="F2957">
        <v>5</v>
      </c>
      <c r="G2957">
        <v>11153082</v>
      </c>
      <c r="H2957">
        <v>9</v>
      </c>
    </row>
    <row r="2958" spans="1:8">
      <c r="A2958" t="s">
        <v>7751</v>
      </c>
      <c r="B2958" s="10">
        <v>43999</v>
      </c>
      <c r="C2958" t="s">
        <v>7355</v>
      </c>
      <c r="D2958">
        <v>5</v>
      </c>
      <c r="E2958">
        <v>5</v>
      </c>
      <c r="F2958">
        <v>5</v>
      </c>
      <c r="G2958">
        <v>11153082</v>
      </c>
      <c r="H2958">
        <v>10</v>
      </c>
    </row>
    <row r="2959" spans="1:8">
      <c r="A2959" t="s">
        <v>7751</v>
      </c>
      <c r="B2959" s="10">
        <v>43999</v>
      </c>
      <c r="C2959" t="s">
        <v>7355</v>
      </c>
      <c r="D2959">
        <v>5</v>
      </c>
      <c r="E2959">
        <v>5</v>
      </c>
      <c r="F2959">
        <v>5</v>
      </c>
      <c r="G2959">
        <v>11153082</v>
      </c>
      <c r="H2959">
        <v>11</v>
      </c>
    </row>
    <row r="2960" spans="1:8">
      <c r="A2960" t="s">
        <v>7752</v>
      </c>
      <c r="B2960" s="10">
        <v>43999</v>
      </c>
      <c r="C2960" t="s">
        <v>7355</v>
      </c>
      <c r="D2960">
        <v>5</v>
      </c>
      <c r="E2960">
        <v>5</v>
      </c>
      <c r="F2960">
        <v>5</v>
      </c>
      <c r="G2960">
        <v>11153082</v>
      </c>
      <c r="H2960">
        <v>12</v>
      </c>
    </row>
    <row r="2961" spans="1:8">
      <c r="A2961" t="s">
        <v>7752</v>
      </c>
      <c r="B2961" s="10">
        <v>43999</v>
      </c>
      <c r="C2961" t="s">
        <v>7355</v>
      </c>
      <c r="D2961">
        <v>5</v>
      </c>
      <c r="E2961">
        <v>5</v>
      </c>
      <c r="F2961">
        <v>5</v>
      </c>
      <c r="G2961">
        <v>11153082</v>
      </c>
      <c r="H2961">
        <v>13</v>
      </c>
    </row>
    <row r="2962" spans="1:8">
      <c r="A2962" t="s">
        <v>7753</v>
      </c>
      <c r="B2962" s="10">
        <v>43999</v>
      </c>
      <c r="C2962" t="s">
        <v>7355</v>
      </c>
      <c r="D2962">
        <v>1</v>
      </c>
      <c r="E2962">
        <v>3</v>
      </c>
      <c r="F2962">
        <v>2</v>
      </c>
      <c r="G2962">
        <v>11153082</v>
      </c>
      <c r="H2962">
        <v>14</v>
      </c>
    </row>
    <row r="2963" spans="1:8">
      <c r="A2963" t="s">
        <v>7753</v>
      </c>
      <c r="B2963" s="10">
        <v>43999</v>
      </c>
      <c r="C2963" t="s">
        <v>7355</v>
      </c>
      <c r="D2963">
        <v>1</v>
      </c>
      <c r="E2963">
        <v>3</v>
      </c>
      <c r="F2963">
        <v>2</v>
      </c>
      <c r="G2963">
        <v>11153082</v>
      </c>
      <c r="H2963">
        <v>15</v>
      </c>
    </row>
    <row r="2964" spans="1:8">
      <c r="A2964" t="s">
        <v>7754</v>
      </c>
      <c r="B2964" s="10">
        <v>43999</v>
      </c>
      <c r="C2964" t="s">
        <v>7355</v>
      </c>
      <c r="D2964">
        <v>5</v>
      </c>
      <c r="E2964">
        <v>4</v>
      </c>
      <c r="F2964">
        <v>5</v>
      </c>
      <c r="G2964">
        <v>11153082</v>
      </c>
      <c r="H2964">
        <v>16</v>
      </c>
    </row>
    <row r="2965" spans="1:8">
      <c r="A2965" t="s">
        <v>7754</v>
      </c>
      <c r="B2965" s="10">
        <v>43999</v>
      </c>
      <c r="C2965" t="s">
        <v>7355</v>
      </c>
      <c r="D2965">
        <v>5</v>
      </c>
      <c r="E2965">
        <v>4</v>
      </c>
      <c r="F2965">
        <v>5</v>
      </c>
      <c r="G2965">
        <v>11153082</v>
      </c>
      <c r="H2965">
        <v>17</v>
      </c>
    </row>
    <row r="2966" spans="1:8">
      <c r="A2966" t="s">
        <v>7755</v>
      </c>
      <c r="B2966" s="10">
        <v>43999</v>
      </c>
      <c r="C2966" t="s">
        <v>7355</v>
      </c>
      <c r="D2966">
        <v>5</v>
      </c>
      <c r="E2966">
        <v>5</v>
      </c>
      <c r="F2966">
        <v>5</v>
      </c>
      <c r="G2966">
        <v>11153082</v>
      </c>
      <c r="H2966">
        <v>18</v>
      </c>
    </row>
    <row r="2967" spans="1:8">
      <c r="A2967" t="s">
        <v>7755</v>
      </c>
      <c r="B2967" s="10">
        <v>43999</v>
      </c>
      <c r="C2967" t="s">
        <v>7355</v>
      </c>
      <c r="D2967">
        <v>5</v>
      </c>
      <c r="E2967">
        <v>5</v>
      </c>
      <c r="F2967">
        <v>5</v>
      </c>
      <c r="G2967">
        <v>11153082</v>
      </c>
      <c r="H2967">
        <v>19</v>
      </c>
    </row>
    <row r="2968" spans="1:8">
      <c r="A2968" t="s">
        <v>7756</v>
      </c>
      <c r="B2968" s="10">
        <v>43999</v>
      </c>
      <c r="C2968" t="s">
        <v>7355</v>
      </c>
      <c r="D2968">
        <v>5</v>
      </c>
      <c r="E2968">
        <v>5</v>
      </c>
      <c r="F2968">
        <v>5</v>
      </c>
      <c r="G2968">
        <v>11153082</v>
      </c>
      <c r="H2968">
        <v>20</v>
      </c>
    </row>
    <row r="2969" spans="1:8">
      <c r="A2969" t="s">
        <v>7756</v>
      </c>
      <c r="B2969" s="10">
        <v>43999</v>
      </c>
      <c r="C2969" t="s">
        <v>7355</v>
      </c>
      <c r="D2969">
        <v>5</v>
      </c>
      <c r="E2969">
        <v>5</v>
      </c>
      <c r="F2969">
        <v>5</v>
      </c>
      <c r="G2969">
        <v>11153082</v>
      </c>
      <c r="H2969">
        <v>21</v>
      </c>
    </row>
    <row r="2970" spans="1:8">
      <c r="A2970" t="s">
        <v>6299</v>
      </c>
      <c r="B2970" s="10">
        <v>43999</v>
      </c>
      <c r="C2970" t="s">
        <v>7355</v>
      </c>
      <c r="D2970">
        <v>4</v>
      </c>
      <c r="E2970">
        <v>5</v>
      </c>
      <c r="F2970">
        <v>4</v>
      </c>
      <c r="G2970">
        <v>11153082</v>
      </c>
      <c r="H2970">
        <v>22</v>
      </c>
    </row>
    <row r="2971" spans="1:8">
      <c r="A2971" t="s">
        <v>6299</v>
      </c>
      <c r="B2971" s="10">
        <v>43999</v>
      </c>
      <c r="C2971" t="s">
        <v>7355</v>
      </c>
      <c r="D2971">
        <v>4</v>
      </c>
      <c r="E2971">
        <v>5</v>
      </c>
      <c r="F2971">
        <v>4</v>
      </c>
      <c r="G2971">
        <v>11153082</v>
      </c>
      <c r="H2971">
        <v>23</v>
      </c>
    </row>
    <row r="2972" spans="1:8">
      <c r="A2972" t="s">
        <v>6299</v>
      </c>
      <c r="B2972" s="10">
        <v>43999</v>
      </c>
      <c r="C2972" t="s">
        <v>7355</v>
      </c>
      <c r="D2972">
        <v>5</v>
      </c>
      <c r="E2972">
        <v>5</v>
      </c>
      <c r="F2972">
        <v>5</v>
      </c>
      <c r="G2972">
        <v>11153082</v>
      </c>
      <c r="H2972">
        <v>24</v>
      </c>
    </row>
    <row r="2973" spans="1:8">
      <c r="A2973" t="s">
        <v>6299</v>
      </c>
      <c r="B2973" s="10">
        <v>43999</v>
      </c>
      <c r="C2973" t="s">
        <v>7355</v>
      </c>
      <c r="D2973">
        <v>5</v>
      </c>
      <c r="E2973">
        <v>5</v>
      </c>
      <c r="F2973">
        <v>5</v>
      </c>
      <c r="G2973">
        <v>11153082</v>
      </c>
      <c r="H2973">
        <v>25</v>
      </c>
    </row>
    <row r="2974" spans="1:8">
      <c r="A2974" t="s">
        <v>7757</v>
      </c>
      <c r="B2974" s="10">
        <v>43999</v>
      </c>
      <c r="C2974" t="s">
        <v>7355</v>
      </c>
      <c r="D2974">
        <v>2</v>
      </c>
      <c r="E2974">
        <v>4</v>
      </c>
      <c r="F2974">
        <v>4</v>
      </c>
      <c r="G2974">
        <v>11153082</v>
      </c>
      <c r="H2974">
        <v>26</v>
      </c>
    </row>
    <row r="2975" spans="1:8">
      <c r="A2975" t="s">
        <v>7757</v>
      </c>
      <c r="B2975" s="10">
        <v>43999</v>
      </c>
      <c r="C2975" t="s">
        <v>7355</v>
      </c>
      <c r="D2975">
        <v>2</v>
      </c>
      <c r="E2975">
        <v>4</v>
      </c>
      <c r="F2975">
        <v>4</v>
      </c>
      <c r="G2975">
        <v>11153082</v>
      </c>
      <c r="H2975">
        <v>27</v>
      </c>
    </row>
    <row r="2976" spans="1:8">
      <c r="A2976" t="s">
        <v>7758</v>
      </c>
      <c r="B2976" s="10">
        <v>43999</v>
      </c>
      <c r="C2976" t="s">
        <v>7355</v>
      </c>
      <c r="D2976">
        <v>5</v>
      </c>
      <c r="E2976">
        <v>4</v>
      </c>
      <c r="F2976">
        <v>5</v>
      </c>
      <c r="G2976">
        <v>11153082</v>
      </c>
      <c r="H2976">
        <v>28</v>
      </c>
    </row>
    <row r="2977" spans="1:8">
      <c r="A2977" t="s">
        <v>7758</v>
      </c>
      <c r="B2977" s="10">
        <v>43999</v>
      </c>
      <c r="C2977" t="s">
        <v>7355</v>
      </c>
      <c r="D2977">
        <v>5</v>
      </c>
      <c r="E2977">
        <v>4</v>
      </c>
      <c r="F2977">
        <v>5</v>
      </c>
      <c r="G2977">
        <v>11153082</v>
      </c>
      <c r="H2977">
        <v>29</v>
      </c>
    </row>
    <row r="2978" spans="1:8">
      <c r="A2978" t="s">
        <v>7759</v>
      </c>
      <c r="B2978" s="10">
        <v>43999</v>
      </c>
      <c r="C2978" t="s">
        <v>7355</v>
      </c>
      <c r="D2978">
        <v>3</v>
      </c>
      <c r="E2978">
        <v>4</v>
      </c>
      <c r="F2978">
        <v>4</v>
      </c>
      <c r="G2978">
        <v>11153082</v>
      </c>
      <c r="H2978">
        <v>30</v>
      </c>
    </row>
    <row r="2979" spans="1:8">
      <c r="A2979" t="s">
        <v>7759</v>
      </c>
      <c r="B2979" s="10">
        <v>43999</v>
      </c>
      <c r="C2979" t="s">
        <v>7355</v>
      </c>
      <c r="D2979">
        <v>3</v>
      </c>
      <c r="E2979">
        <v>4</v>
      </c>
      <c r="F2979">
        <v>4</v>
      </c>
      <c r="G2979">
        <v>11153082</v>
      </c>
      <c r="H2979">
        <v>31</v>
      </c>
    </row>
    <row r="2980" spans="1:8">
      <c r="A2980" t="s">
        <v>6299</v>
      </c>
      <c r="B2980" s="10">
        <v>43999</v>
      </c>
      <c r="C2980" t="s">
        <v>7355</v>
      </c>
      <c r="D2980">
        <v>5</v>
      </c>
      <c r="E2980">
        <v>5</v>
      </c>
      <c r="F2980">
        <v>5</v>
      </c>
      <c r="G2980">
        <v>11153082</v>
      </c>
      <c r="H2980">
        <v>32</v>
      </c>
    </row>
    <row r="2981" spans="1:8">
      <c r="A2981" t="s">
        <v>6299</v>
      </c>
      <c r="B2981" s="10">
        <v>43999</v>
      </c>
      <c r="C2981" t="s">
        <v>7355</v>
      </c>
      <c r="D2981">
        <v>5</v>
      </c>
      <c r="E2981">
        <v>5</v>
      </c>
      <c r="F2981">
        <v>5</v>
      </c>
      <c r="G2981">
        <v>11153082</v>
      </c>
      <c r="H2981">
        <v>33</v>
      </c>
    </row>
    <row r="2982" spans="1:8">
      <c r="A2982" t="s">
        <v>6299</v>
      </c>
      <c r="B2982" s="10">
        <v>43999</v>
      </c>
      <c r="C2982" t="s">
        <v>7355</v>
      </c>
      <c r="D2982">
        <v>5</v>
      </c>
      <c r="E2982">
        <v>5</v>
      </c>
      <c r="F2982">
        <v>4</v>
      </c>
      <c r="G2982">
        <v>11153082</v>
      </c>
      <c r="H2982">
        <v>34</v>
      </c>
    </row>
    <row r="2983" spans="1:8">
      <c r="A2983" t="s">
        <v>6299</v>
      </c>
      <c r="B2983" s="10">
        <v>43999</v>
      </c>
      <c r="C2983" t="s">
        <v>7355</v>
      </c>
      <c r="D2983">
        <v>5</v>
      </c>
      <c r="E2983">
        <v>5</v>
      </c>
      <c r="F2983">
        <v>4</v>
      </c>
      <c r="G2983">
        <v>11153082</v>
      </c>
      <c r="H2983">
        <v>35</v>
      </c>
    </row>
    <row r="2984" spans="1:8">
      <c r="A2984" t="s">
        <v>6299</v>
      </c>
      <c r="B2984" s="10">
        <v>43999</v>
      </c>
      <c r="C2984" t="s">
        <v>7355</v>
      </c>
      <c r="D2984">
        <v>5</v>
      </c>
      <c r="E2984">
        <v>4</v>
      </c>
      <c r="F2984">
        <v>5</v>
      </c>
      <c r="G2984">
        <v>11153082</v>
      </c>
      <c r="H2984">
        <v>36</v>
      </c>
    </row>
    <row r="2985" spans="1:8">
      <c r="A2985" t="s">
        <v>6299</v>
      </c>
      <c r="B2985" s="10">
        <v>43999</v>
      </c>
      <c r="C2985" t="s">
        <v>7355</v>
      </c>
      <c r="D2985">
        <v>5</v>
      </c>
      <c r="E2985">
        <v>4</v>
      </c>
      <c r="F2985">
        <v>5</v>
      </c>
      <c r="G2985">
        <v>11153082</v>
      </c>
      <c r="H2985">
        <v>37</v>
      </c>
    </row>
    <row r="2986" spans="1:8">
      <c r="A2986" t="s">
        <v>7760</v>
      </c>
      <c r="B2986" s="10">
        <v>43999</v>
      </c>
      <c r="C2986" t="s">
        <v>7355</v>
      </c>
      <c r="D2986">
        <v>2</v>
      </c>
      <c r="E2986">
        <v>4</v>
      </c>
      <c r="F2986">
        <v>2</v>
      </c>
      <c r="G2986">
        <v>11153082</v>
      </c>
      <c r="H2986">
        <v>38</v>
      </c>
    </row>
    <row r="2987" spans="1:8">
      <c r="A2987" t="s">
        <v>7760</v>
      </c>
      <c r="B2987" s="10">
        <v>43999</v>
      </c>
      <c r="C2987" t="s">
        <v>7355</v>
      </c>
      <c r="D2987">
        <v>2</v>
      </c>
      <c r="E2987">
        <v>4</v>
      </c>
      <c r="F2987">
        <v>2</v>
      </c>
      <c r="G2987">
        <v>11153082</v>
      </c>
      <c r="H2987">
        <v>39</v>
      </c>
    </row>
    <row r="2988" spans="1:8">
      <c r="A2988" t="s">
        <v>7761</v>
      </c>
      <c r="B2988" s="10">
        <v>43999</v>
      </c>
      <c r="C2988" t="s">
        <v>7355</v>
      </c>
      <c r="D2988">
        <v>5</v>
      </c>
      <c r="E2988">
        <v>5</v>
      </c>
      <c r="F2988">
        <v>5</v>
      </c>
      <c r="G2988">
        <v>11153082</v>
      </c>
      <c r="H2988">
        <v>40</v>
      </c>
    </row>
    <row r="2989" spans="1:8">
      <c r="A2989" t="s">
        <v>7761</v>
      </c>
      <c r="B2989" s="10">
        <v>43999</v>
      </c>
      <c r="C2989" t="s">
        <v>7355</v>
      </c>
      <c r="D2989">
        <v>5</v>
      </c>
      <c r="E2989">
        <v>5</v>
      </c>
      <c r="F2989">
        <v>5</v>
      </c>
      <c r="G2989">
        <v>11153082</v>
      </c>
      <c r="H2989">
        <v>41</v>
      </c>
    </row>
    <row r="2990" spans="1:8">
      <c r="A2990" t="s">
        <v>6299</v>
      </c>
      <c r="B2990" s="10">
        <v>43999</v>
      </c>
      <c r="C2990" t="s">
        <v>7355</v>
      </c>
      <c r="D2990">
        <v>5</v>
      </c>
      <c r="E2990">
        <v>4</v>
      </c>
      <c r="F2990">
        <v>4</v>
      </c>
      <c r="G2990">
        <v>11153082</v>
      </c>
      <c r="H2990">
        <v>42</v>
      </c>
    </row>
    <row r="2991" spans="1:8">
      <c r="A2991" t="s">
        <v>6299</v>
      </c>
      <c r="B2991" s="10">
        <v>43999</v>
      </c>
      <c r="C2991" t="s">
        <v>7355</v>
      </c>
      <c r="D2991">
        <v>5</v>
      </c>
      <c r="E2991">
        <v>4</v>
      </c>
      <c r="F2991">
        <v>4</v>
      </c>
      <c r="G2991">
        <v>11153082</v>
      </c>
      <c r="H2991">
        <v>43</v>
      </c>
    </row>
    <row r="2992" spans="1:8">
      <c r="A2992" t="s">
        <v>7762</v>
      </c>
      <c r="B2992" s="10">
        <v>43999</v>
      </c>
      <c r="C2992" t="s">
        <v>7355</v>
      </c>
      <c r="D2992">
        <v>5</v>
      </c>
      <c r="E2992">
        <v>5</v>
      </c>
      <c r="F2992">
        <v>5</v>
      </c>
      <c r="G2992">
        <v>11153082</v>
      </c>
      <c r="H2992">
        <v>44</v>
      </c>
    </row>
    <row r="2993" spans="1:8">
      <c r="A2993" t="s">
        <v>7762</v>
      </c>
      <c r="B2993" s="10">
        <v>43999</v>
      </c>
      <c r="C2993" t="s">
        <v>7355</v>
      </c>
      <c r="D2993">
        <v>5</v>
      </c>
      <c r="E2993">
        <v>5</v>
      </c>
      <c r="F2993">
        <v>5</v>
      </c>
      <c r="G2993">
        <v>11153082</v>
      </c>
      <c r="H2993">
        <v>45</v>
      </c>
    </row>
    <row r="2994" spans="1:8">
      <c r="A2994" t="s">
        <v>6299</v>
      </c>
      <c r="B2994" s="10">
        <v>43999</v>
      </c>
      <c r="C2994" t="s">
        <v>7355</v>
      </c>
      <c r="D2994">
        <v>1</v>
      </c>
      <c r="E2994">
        <v>4</v>
      </c>
      <c r="F2994">
        <v>1</v>
      </c>
      <c r="G2994">
        <v>11153082</v>
      </c>
      <c r="H2994">
        <v>46</v>
      </c>
    </row>
    <row r="2995" spans="1:8">
      <c r="A2995" t="s">
        <v>6299</v>
      </c>
      <c r="B2995" s="10">
        <v>43999</v>
      </c>
      <c r="C2995" t="s">
        <v>7355</v>
      </c>
      <c r="D2995">
        <v>1</v>
      </c>
      <c r="E2995">
        <v>4</v>
      </c>
      <c r="F2995">
        <v>1</v>
      </c>
      <c r="G2995">
        <v>11153082</v>
      </c>
      <c r="H2995">
        <v>47</v>
      </c>
    </row>
    <row r="2996" spans="1:8">
      <c r="A2996" t="s">
        <v>6299</v>
      </c>
      <c r="B2996" s="10">
        <v>43999</v>
      </c>
      <c r="C2996" t="s">
        <v>7355</v>
      </c>
      <c r="D2996">
        <v>5</v>
      </c>
      <c r="E2996">
        <v>4</v>
      </c>
      <c r="F2996">
        <v>4</v>
      </c>
      <c r="G2996">
        <v>11153082</v>
      </c>
      <c r="H2996">
        <v>48</v>
      </c>
    </row>
    <row r="2997" spans="1:8">
      <c r="A2997" t="s">
        <v>6299</v>
      </c>
      <c r="B2997" s="10">
        <v>43999</v>
      </c>
      <c r="C2997" t="s">
        <v>7355</v>
      </c>
      <c r="D2997">
        <v>5</v>
      </c>
      <c r="E2997">
        <v>4</v>
      </c>
      <c r="F2997">
        <v>4</v>
      </c>
      <c r="G2997">
        <v>11153082</v>
      </c>
      <c r="H2997">
        <v>49</v>
      </c>
    </row>
    <row r="2998" spans="1:8">
      <c r="A2998" t="s">
        <v>7763</v>
      </c>
      <c r="B2998" s="10">
        <v>43999</v>
      </c>
      <c r="C2998" t="s">
        <v>7355</v>
      </c>
      <c r="D2998">
        <v>2</v>
      </c>
      <c r="E2998">
        <v>4</v>
      </c>
      <c r="F2998">
        <v>5</v>
      </c>
      <c r="G2998">
        <v>11153082</v>
      </c>
      <c r="H2998">
        <v>50</v>
      </c>
    </row>
    <row r="2999" spans="1:8">
      <c r="A2999" t="s">
        <v>7763</v>
      </c>
      <c r="B2999" s="10">
        <v>43999</v>
      </c>
      <c r="C2999" t="s">
        <v>7355</v>
      </c>
      <c r="D2999">
        <v>2</v>
      </c>
      <c r="E2999">
        <v>4</v>
      </c>
      <c r="F2999">
        <v>5</v>
      </c>
      <c r="G2999">
        <v>11153082</v>
      </c>
      <c r="H2999">
        <v>51</v>
      </c>
    </row>
    <row r="3000" spans="1:8">
      <c r="A3000" t="s">
        <v>7764</v>
      </c>
      <c r="B3000" s="10">
        <v>43999</v>
      </c>
      <c r="C3000" t="s">
        <v>7355</v>
      </c>
      <c r="D3000">
        <v>1</v>
      </c>
      <c r="E3000">
        <v>2</v>
      </c>
      <c r="F3000">
        <v>5</v>
      </c>
      <c r="G3000">
        <v>11153082</v>
      </c>
      <c r="H3000">
        <v>52</v>
      </c>
    </row>
    <row r="3001" spans="1:8">
      <c r="A3001" t="s">
        <v>7764</v>
      </c>
      <c r="B3001" s="10">
        <v>43999</v>
      </c>
      <c r="C3001" t="s">
        <v>7355</v>
      </c>
      <c r="D3001">
        <v>1</v>
      </c>
      <c r="E3001">
        <v>2</v>
      </c>
      <c r="F3001">
        <v>5</v>
      </c>
      <c r="G3001">
        <v>11153082</v>
      </c>
      <c r="H3001">
        <v>53</v>
      </c>
    </row>
    <row r="3002" spans="1:8">
      <c r="A3002" t="s">
        <v>7765</v>
      </c>
      <c r="B3002" s="10">
        <v>43999</v>
      </c>
      <c r="C3002" t="s">
        <v>7355</v>
      </c>
      <c r="D3002">
        <v>1</v>
      </c>
      <c r="E3002">
        <v>4</v>
      </c>
      <c r="F3002">
        <v>1</v>
      </c>
      <c r="G3002">
        <v>11153082</v>
      </c>
      <c r="H3002">
        <v>54</v>
      </c>
    </row>
    <row r="3003" spans="1:8">
      <c r="A3003" t="s">
        <v>7765</v>
      </c>
      <c r="B3003" s="10">
        <v>43999</v>
      </c>
      <c r="C3003" t="s">
        <v>7355</v>
      </c>
      <c r="D3003">
        <v>1</v>
      </c>
      <c r="E3003">
        <v>4</v>
      </c>
      <c r="F3003">
        <v>1</v>
      </c>
      <c r="G3003">
        <v>11153082</v>
      </c>
      <c r="H3003">
        <v>55</v>
      </c>
    </row>
    <row r="3004" spans="1:8">
      <c r="A3004" t="s">
        <v>7766</v>
      </c>
      <c r="B3004" s="10">
        <v>43999</v>
      </c>
      <c r="C3004" t="s">
        <v>7355</v>
      </c>
      <c r="D3004">
        <v>5</v>
      </c>
      <c r="E3004">
        <v>5</v>
      </c>
      <c r="F3004">
        <v>5</v>
      </c>
      <c r="G3004">
        <v>11153082</v>
      </c>
      <c r="H3004">
        <v>56</v>
      </c>
    </row>
    <row r="3005" spans="1:8">
      <c r="A3005" t="s">
        <v>7766</v>
      </c>
      <c r="B3005" s="10">
        <v>43999</v>
      </c>
      <c r="C3005" t="s">
        <v>7355</v>
      </c>
      <c r="D3005">
        <v>5</v>
      </c>
      <c r="E3005">
        <v>5</v>
      </c>
      <c r="F3005">
        <v>5</v>
      </c>
      <c r="G3005">
        <v>11153082</v>
      </c>
      <c r="H3005">
        <v>57</v>
      </c>
    </row>
    <row r="3006" spans="1:8">
      <c r="A3006" t="s">
        <v>7767</v>
      </c>
      <c r="B3006" s="10">
        <v>43999</v>
      </c>
      <c r="C3006" t="s">
        <v>7355</v>
      </c>
      <c r="D3006">
        <v>4</v>
      </c>
      <c r="E3006">
        <v>5</v>
      </c>
      <c r="F3006">
        <v>2</v>
      </c>
      <c r="G3006">
        <v>11153082</v>
      </c>
      <c r="H3006">
        <v>58</v>
      </c>
    </row>
    <row r="3007" spans="1:8">
      <c r="A3007" t="s">
        <v>7767</v>
      </c>
      <c r="B3007" s="10">
        <v>43999</v>
      </c>
      <c r="C3007" t="s">
        <v>7355</v>
      </c>
      <c r="D3007">
        <v>4</v>
      </c>
      <c r="E3007">
        <v>5</v>
      </c>
      <c r="F3007">
        <v>2</v>
      </c>
      <c r="G3007">
        <v>11153082</v>
      </c>
      <c r="H3007">
        <v>59</v>
      </c>
    </row>
    <row r="3008" spans="1:8">
      <c r="A3008" t="s">
        <v>7768</v>
      </c>
      <c r="B3008" s="10">
        <v>43999</v>
      </c>
      <c r="C3008" t="s">
        <v>7355</v>
      </c>
      <c r="D3008">
        <v>4</v>
      </c>
      <c r="E3008">
        <v>5</v>
      </c>
      <c r="F3008">
        <v>5</v>
      </c>
      <c r="G3008">
        <v>11153082</v>
      </c>
      <c r="H3008">
        <v>60</v>
      </c>
    </row>
    <row r="3009" spans="1:8">
      <c r="A3009" t="s">
        <v>7768</v>
      </c>
      <c r="B3009" s="10">
        <v>43999</v>
      </c>
      <c r="C3009" t="s">
        <v>7355</v>
      </c>
      <c r="D3009">
        <v>4</v>
      </c>
      <c r="E3009">
        <v>5</v>
      </c>
      <c r="F3009">
        <v>5</v>
      </c>
      <c r="G3009">
        <v>11153082</v>
      </c>
      <c r="H3009">
        <v>61</v>
      </c>
    </row>
    <row r="3010" spans="1:8">
      <c r="A3010" t="s">
        <v>7769</v>
      </c>
      <c r="B3010" s="10">
        <v>43999</v>
      </c>
      <c r="C3010" t="s">
        <v>7355</v>
      </c>
      <c r="D3010">
        <v>2</v>
      </c>
      <c r="E3010">
        <v>4</v>
      </c>
      <c r="F3010">
        <v>2</v>
      </c>
      <c r="G3010">
        <v>11153082</v>
      </c>
      <c r="H3010">
        <v>62</v>
      </c>
    </row>
    <row r="3011" spans="1:8">
      <c r="A3011" t="s">
        <v>7769</v>
      </c>
      <c r="B3011" s="10">
        <v>43999</v>
      </c>
      <c r="C3011" t="s">
        <v>7355</v>
      </c>
      <c r="D3011">
        <v>2</v>
      </c>
      <c r="E3011">
        <v>4</v>
      </c>
      <c r="F3011">
        <v>2</v>
      </c>
      <c r="G3011">
        <v>11153082</v>
      </c>
      <c r="H3011">
        <v>63</v>
      </c>
    </row>
    <row r="3012" spans="1:8">
      <c r="A3012" t="s">
        <v>6299</v>
      </c>
      <c r="B3012" s="10">
        <v>43999</v>
      </c>
      <c r="C3012" t="s">
        <v>7355</v>
      </c>
      <c r="D3012">
        <v>5</v>
      </c>
      <c r="E3012">
        <v>5</v>
      </c>
      <c r="F3012">
        <v>4</v>
      </c>
      <c r="G3012">
        <v>11153082</v>
      </c>
      <c r="H3012">
        <v>64</v>
      </c>
    </row>
    <row r="3013" spans="1:8">
      <c r="A3013" t="s">
        <v>6299</v>
      </c>
      <c r="B3013" s="10">
        <v>43999</v>
      </c>
      <c r="C3013" t="s">
        <v>7355</v>
      </c>
      <c r="D3013">
        <v>5</v>
      </c>
      <c r="E3013">
        <v>5</v>
      </c>
      <c r="F3013">
        <v>4</v>
      </c>
      <c r="G3013">
        <v>11153082</v>
      </c>
      <c r="H3013">
        <v>65</v>
      </c>
    </row>
    <row r="3014" spans="1:8">
      <c r="A3014" t="s">
        <v>6299</v>
      </c>
      <c r="B3014" s="10">
        <v>43999</v>
      </c>
      <c r="C3014" t="s">
        <v>7355</v>
      </c>
      <c r="D3014">
        <v>5</v>
      </c>
      <c r="E3014">
        <v>5</v>
      </c>
      <c r="F3014">
        <v>5</v>
      </c>
      <c r="G3014">
        <v>11153082</v>
      </c>
      <c r="H3014">
        <v>66</v>
      </c>
    </row>
    <row r="3015" spans="1:8">
      <c r="A3015" t="s">
        <v>6299</v>
      </c>
      <c r="B3015" s="10">
        <v>43999</v>
      </c>
      <c r="C3015" t="s">
        <v>7355</v>
      </c>
      <c r="D3015">
        <v>5</v>
      </c>
      <c r="E3015">
        <v>5</v>
      </c>
      <c r="F3015">
        <v>5</v>
      </c>
      <c r="G3015">
        <v>11153082</v>
      </c>
      <c r="H3015">
        <v>67</v>
      </c>
    </row>
    <row r="3016" spans="1:8">
      <c r="A3016" t="s">
        <v>6299</v>
      </c>
      <c r="B3016" s="10">
        <v>43999</v>
      </c>
      <c r="C3016" t="s">
        <v>7355</v>
      </c>
      <c r="D3016">
        <v>5</v>
      </c>
      <c r="E3016">
        <v>4</v>
      </c>
      <c r="F3016">
        <v>4</v>
      </c>
      <c r="G3016">
        <v>11153082</v>
      </c>
      <c r="H3016">
        <v>68</v>
      </c>
    </row>
    <row r="3017" spans="1:8">
      <c r="A3017" t="s">
        <v>6299</v>
      </c>
      <c r="B3017" s="10">
        <v>43999</v>
      </c>
      <c r="C3017" t="s">
        <v>7355</v>
      </c>
      <c r="D3017">
        <v>5</v>
      </c>
      <c r="E3017">
        <v>4</v>
      </c>
      <c r="F3017">
        <v>4</v>
      </c>
      <c r="G3017">
        <v>11153082</v>
      </c>
      <c r="H3017">
        <v>69</v>
      </c>
    </row>
    <row r="3018" spans="1:8">
      <c r="A3018" t="s">
        <v>7770</v>
      </c>
      <c r="B3018" s="10">
        <v>43999</v>
      </c>
      <c r="C3018" t="s">
        <v>7355</v>
      </c>
      <c r="D3018">
        <v>5</v>
      </c>
      <c r="E3018">
        <v>5</v>
      </c>
      <c r="F3018">
        <v>5</v>
      </c>
      <c r="G3018">
        <v>11153082</v>
      </c>
      <c r="H3018">
        <v>70</v>
      </c>
    </row>
    <row r="3019" spans="1:8">
      <c r="A3019" t="s">
        <v>7770</v>
      </c>
      <c r="B3019" s="10">
        <v>43999</v>
      </c>
      <c r="C3019" t="s">
        <v>7355</v>
      </c>
      <c r="D3019">
        <v>5</v>
      </c>
      <c r="E3019">
        <v>5</v>
      </c>
      <c r="F3019">
        <v>5</v>
      </c>
      <c r="G3019">
        <v>11153082</v>
      </c>
      <c r="H3019">
        <v>71</v>
      </c>
    </row>
    <row r="3020" spans="1:8">
      <c r="A3020" t="s">
        <v>7771</v>
      </c>
      <c r="B3020" s="10">
        <v>43999</v>
      </c>
      <c r="C3020" t="s">
        <v>7355</v>
      </c>
      <c r="D3020">
        <v>2</v>
      </c>
      <c r="E3020">
        <v>4</v>
      </c>
      <c r="F3020">
        <v>2</v>
      </c>
      <c r="G3020">
        <v>11153082</v>
      </c>
      <c r="H3020">
        <v>72</v>
      </c>
    </row>
    <row r="3021" spans="1:8">
      <c r="A3021" t="s">
        <v>7771</v>
      </c>
      <c r="B3021" s="10">
        <v>43999</v>
      </c>
      <c r="C3021" t="s">
        <v>7355</v>
      </c>
      <c r="D3021">
        <v>2</v>
      </c>
      <c r="E3021">
        <v>4</v>
      </c>
      <c r="F3021">
        <v>2</v>
      </c>
      <c r="G3021">
        <v>11153082</v>
      </c>
      <c r="H3021">
        <v>73</v>
      </c>
    </row>
    <row r="3022" spans="1:8">
      <c r="A3022" t="s">
        <v>6299</v>
      </c>
      <c r="B3022" s="10">
        <v>43999</v>
      </c>
      <c r="C3022" t="s">
        <v>7355</v>
      </c>
      <c r="D3022">
        <v>5</v>
      </c>
      <c r="E3022">
        <v>5</v>
      </c>
      <c r="F3022">
        <v>5</v>
      </c>
      <c r="G3022">
        <v>11153082</v>
      </c>
      <c r="H3022">
        <v>74</v>
      </c>
    </row>
    <row r="3023" spans="1:8">
      <c r="A3023" t="s">
        <v>6299</v>
      </c>
      <c r="B3023" s="10">
        <v>43999</v>
      </c>
      <c r="C3023" t="s">
        <v>7355</v>
      </c>
      <c r="D3023">
        <v>5</v>
      </c>
      <c r="E3023">
        <v>5</v>
      </c>
      <c r="F3023">
        <v>5</v>
      </c>
      <c r="G3023">
        <v>11153082</v>
      </c>
      <c r="H3023">
        <v>75</v>
      </c>
    </row>
    <row r="3024" spans="1:8">
      <c r="A3024" t="s">
        <v>7772</v>
      </c>
      <c r="B3024" s="10">
        <v>43999</v>
      </c>
      <c r="C3024" t="s">
        <v>7355</v>
      </c>
      <c r="D3024">
        <v>3</v>
      </c>
      <c r="E3024">
        <v>3</v>
      </c>
      <c r="F3024">
        <v>2</v>
      </c>
      <c r="G3024">
        <v>11153082</v>
      </c>
      <c r="H3024">
        <v>76</v>
      </c>
    </row>
    <row r="3025" spans="1:8">
      <c r="A3025" t="s">
        <v>7772</v>
      </c>
      <c r="B3025" s="10">
        <v>43999</v>
      </c>
      <c r="C3025" t="s">
        <v>7355</v>
      </c>
      <c r="D3025">
        <v>3</v>
      </c>
      <c r="E3025">
        <v>3</v>
      </c>
      <c r="F3025">
        <v>2</v>
      </c>
      <c r="G3025">
        <v>11153082</v>
      </c>
      <c r="H3025">
        <v>77</v>
      </c>
    </row>
    <row r="3026" spans="1:8">
      <c r="A3026" t="s">
        <v>7773</v>
      </c>
      <c r="B3026" s="10">
        <v>43999</v>
      </c>
      <c r="C3026" t="s">
        <v>7355</v>
      </c>
      <c r="D3026">
        <v>1</v>
      </c>
      <c r="E3026">
        <v>4</v>
      </c>
      <c r="F3026">
        <v>1</v>
      </c>
      <c r="G3026">
        <v>11153082</v>
      </c>
      <c r="H3026">
        <v>78</v>
      </c>
    </row>
    <row r="3027" spans="1:8">
      <c r="A3027" t="s">
        <v>7773</v>
      </c>
      <c r="B3027" s="10">
        <v>43999</v>
      </c>
      <c r="C3027" t="s">
        <v>7355</v>
      </c>
      <c r="D3027">
        <v>1</v>
      </c>
      <c r="E3027">
        <v>4</v>
      </c>
      <c r="F3027">
        <v>1</v>
      </c>
      <c r="G3027">
        <v>11153082</v>
      </c>
      <c r="H3027">
        <v>79</v>
      </c>
    </row>
    <row r="3028" spans="1:8">
      <c r="A3028" t="s">
        <v>7774</v>
      </c>
      <c r="B3028" s="10">
        <v>43999</v>
      </c>
      <c r="C3028" t="s">
        <v>7355</v>
      </c>
      <c r="D3028">
        <v>5</v>
      </c>
      <c r="E3028">
        <v>5</v>
      </c>
      <c r="F3028">
        <v>5</v>
      </c>
      <c r="G3028">
        <v>11153082</v>
      </c>
      <c r="H3028">
        <v>80</v>
      </c>
    </row>
    <row r="3029" spans="1:8">
      <c r="A3029" t="s">
        <v>7774</v>
      </c>
      <c r="B3029" s="10">
        <v>43999</v>
      </c>
      <c r="C3029" t="s">
        <v>7355</v>
      </c>
      <c r="D3029">
        <v>5</v>
      </c>
      <c r="E3029">
        <v>5</v>
      </c>
      <c r="F3029">
        <v>5</v>
      </c>
      <c r="G3029">
        <v>11153082</v>
      </c>
      <c r="H3029">
        <v>81</v>
      </c>
    </row>
    <row r="3030" spans="1:8">
      <c r="A3030" t="s">
        <v>6299</v>
      </c>
      <c r="B3030" s="10">
        <v>43999</v>
      </c>
      <c r="C3030" t="s">
        <v>7355</v>
      </c>
      <c r="D3030">
        <v>5</v>
      </c>
      <c r="E3030">
        <v>5</v>
      </c>
      <c r="F3030">
        <v>5</v>
      </c>
      <c r="G3030">
        <v>11153082</v>
      </c>
      <c r="H3030">
        <v>82</v>
      </c>
    </row>
    <row r="3031" spans="1:8">
      <c r="A3031" t="s">
        <v>6299</v>
      </c>
      <c r="B3031" s="10">
        <v>43999</v>
      </c>
      <c r="C3031" t="s">
        <v>7355</v>
      </c>
      <c r="D3031">
        <v>5</v>
      </c>
      <c r="E3031">
        <v>5</v>
      </c>
      <c r="F3031">
        <v>5</v>
      </c>
      <c r="G3031">
        <v>11153082</v>
      </c>
      <c r="H3031">
        <v>83</v>
      </c>
    </row>
    <row r="3032" spans="1:8">
      <c r="A3032" t="s">
        <v>6299</v>
      </c>
      <c r="B3032" s="10">
        <v>43999</v>
      </c>
      <c r="C3032" t="s">
        <v>7355</v>
      </c>
      <c r="D3032">
        <v>5</v>
      </c>
      <c r="E3032">
        <v>5</v>
      </c>
      <c r="F3032">
        <v>5</v>
      </c>
      <c r="G3032">
        <v>11153082</v>
      </c>
      <c r="H3032">
        <v>84</v>
      </c>
    </row>
    <row r="3033" spans="1:8">
      <c r="A3033" t="s">
        <v>6299</v>
      </c>
      <c r="B3033" s="10">
        <v>43999</v>
      </c>
      <c r="C3033" t="s">
        <v>7355</v>
      </c>
      <c r="D3033">
        <v>5</v>
      </c>
      <c r="E3033">
        <v>5</v>
      </c>
      <c r="F3033">
        <v>5</v>
      </c>
      <c r="G3033">
        <v>11153082</v>
      </c>
      <c r="H3033">
        <v>85</v>
      </c>
    </row>
    <row r="3034" spans="1:8">
      <c r="A3034" t="s">
        <v>6299</v>
      </c>
      <c r="B3034" s="10">
        <v>43999</v>
      </c>
      <c r="C3034" t="s">
        <v>7355</v>
      </c>
      <c r="D3034">
        <v>5</v>
      </c>
      <c r="E3034">
        <v>5</v>
      </c>
      <c r="F3034">
        <v>4</v>
      </c>
      <c r="G3034">
        <v>11153082</v>
      </c>
      <c r="H3034">
        <v>86</v>
      </c>
    </row>
    <row r="3035" spans="1:8">
      <c r="A3035" t="s">
        <v>6299</v>
      </c>
      <c r="B3035" s="10">
        <v>43999</v>
      </c>
      <c r="C3035" t="s">
        <v>7355</v>
      </c>
      <c r="D3035">
        <v>5</v>
      </c>
      <c r="E3035">
        <v>5</v>
      </c>
      <c r="F3035">
        <v>4</v>
      </c>
      <c r="G3035">
        <v>11153082</v>
      </c>
      <c r="H3035">
        <v>87</v>
      </c>
    </row>
    <row r="3036" spans="1:8">
      <c r="A3036" t="s">
        <v>6299</v>
      </c>
      <c r="B3036" s="10">
        <v>43999</v>
      </c>
      <c r="C3036" t="s">
        <v>7355</v>
      </c>
      <c r="D3036">
        <v>5</v>
      </c>
      <c r="E3036">
        <v>5</v>
      </c>
      <c r="F3036">
        <v>5</v>
      </c>
      <c r="G3036">
        <v>11153082</v>
      </c>
      <c r="H3036">
        <v>88</v>
      </c>
    </row>
    <row r="3037" spans="1:8">
      <c r="A3037" t="s">
        <v>6299</v>
      </c>
      <c r="B3037" s="10">
        <v>43999</v>
      </c>
      <c r="C3037" t="s">
        <v>7355</v>
      </c>
      <c r="D3037">
        <v>5</v>
      </c>
      <c r="E3037">
        <v>5</v>
      </c>
      <c r="F3037">
        <v>5</v>
      </c>
      <c r="G3037">
        <v>11153082</v>
      </c>
      <c r="H3037">
        <v>89</v>
      </c>
    </row>
    <row r="3038" spans="1:8">
      <c r="A3038" t="s">
        <v>7775</v>
      </c>
      <c r="B3038" s="10">
        <v>43999</v>
      </c>
      <c r="C3038" t="s">
        <v>7355</v>
      </c>
      <c r="D3038">
        <v>5</v>
      </c>
      <c r="E3038">
        <v>5</v>
      </c>
      <c r="F3038">
        <v>5</v>
      </c>
      <c r="G3038">
        <v>11153082</v>
      </c>
      <c r="H3038">
        <v>90</v>
      </c>
    </row>
    <row r="3039" spans="1:8">
      <c r="A3039" t="s">
        <v>7775</v>
      </c>
      <c r="B3039" s="10">
        <v>43999</v>
      </c>
      <c r="C3039" t="s">
        <v>7355</v>
      </c>
      <c r="D3039">
        <v>5</v>
      </c>
      <c r="E3039">
        <v>5</v>
      </c>
      <c r="F3039">
        <v>5</v>
      </c>
      <c r="G3039">
        <v>11153082</v>
      </c>
      <c r="H3039">
        <v>91</v>
      </c>
    </row>
    <row r="3040" spans="1:8">
      <c r="A3040" t="s">
        <v>7776</v>
      </c>
      <c r="B3040" s="10">
        <v>43999</v>
      </c>
      <c r="C3040" t="s">
        <v>7355</v>
      </c>
      <c r="D3040">
        <v>5</v>
      </c>
      <c r="E3040">
        <v>5</v>
      </c>
      <c r="F3040">
        <v>5</v>
      </c>
      <c r="G3040">
        <v>11153082</v>
      </c>
      <c r="H3040">
        <v>92</v>
      </c>
    </row>
    <row r="3041" spans="1:8">
      <c r="A3041" t="s">
        <v>7776</v>
      </c>
      <c r="B3041" s="10">
        <v>43999</v>
      </c>
      <c r="C3041" t="s">
        <v>7355</v>
      </c>
      <c r="D3041">
        <v>5</v>
      </c>
      <c r="E3041">
        <v>5</v>
      </c>
      <c r="F3041">
        <v>5</v>
      </c>
      <c r="G3041">
        <v>11153082</v>
      </c>
      <c r="H3041">
        <v>93</v>
      </c>
    </row>
    <row r="3042" spans="1:8">
      <c r="A3042" t="s">
        <v>7777</v>
      </c>
      <c r="B3042" s="10">
        <v>43999</v>
      </c>
      <c r="C3042" t="s">
        <v>4679</v>
      </c>
      <c r="D3042">
        <v>1</v>
      </c>
      <c r="E3042">
        <v>1</v>
      </c>
      <c r="F3042">
        <v>2</v>
      </c>
      <c r="G3042">
        <v>11153085</v>
      </c>
      <c r="H3042">
        <v>94</v>
      </c>
    </row>
    <row r="3043" spans="1:8">
      <c r="A3043" t="s">
        <v>7778</v>
      </c>
      <c r="B3043" s="10">
        <v>43999</v>
      </c>
      <c r="C3043" t="s">
        <v>4679</v>
      </c>
      <c r="D3043">
        <v>1</v>
      </c>
      <c r="E3043">
        <v>2</v>
      </c>
      <c r="F3043">
        <v>1</v>
      </c>
      <c r="G3043">
        <v>11153085</v>
      </c>
      <c r="H3043">
        <v>95</v>
      </c>
    </row>
    <row r="3044" spans="1:8">
      <c r="A3044" t="s">
        <v>7779</v>
      </c>
      <c r="B3044" s="10">
        <v>43999</v>
      </c>
      <c r="C3044" t="s">
        <v>4679</v>
      </c>
      <c r="D3044">
        <v>3</v>
      </c>
      <c r="E3044">
        <v>4</v>
      </c>
      <c r="F3044">
        <v>2</v>
      </c>
      <c r="G3044">
        <v>11153085</v>
      </c>
      <c r="H3044">
        <v>96</v>
      </c>
    </row>
    <row r="3045" spans="1:8">
      <c r="A3045" t="s">
        <v>6299</v>
      </c>
      <c r="B3045" s="10">
        <v>43999</v>
      </c>
      <c r="C3045" t="s">
        <v>4679</v>
      </c>
      <c r="D3045">
        <v>5</v>
      </c>
      <c r="E3045">
        <v>5</v>
      </c>
      <c r="F3045">
        <v>5</v>
      </c>
      <c r="G3045">
        <v>11153085</v>
      </c>
      <c r="H3045">
        <v>97</v>
      </c>
    </row>
    <row r="3046" spans="1:8">
      <c r="A3046" t="s">
        <v>6299</v>
      </c>
      <c r="B3046" s="10">
        <v>43999</v>
      </c>
      <c r="C3046" t="s">
        <v>4679</v>
      </c>
      <c r="D3046">
        <v>5</v>
      </c>
      <c r="E3046">
        <v>5</v>
      </c>
      <c r="F3046">
        <v>5</v>
      </c>
      <c r="G3046">
        <v>11153085</v>
      </c>
      <c r="H3046">
        <v>98</v>
      </c>
    </row>
    <row r="3047" spans="1:8">
      <c r="A3047" t="s">
        <v>6299</v>
      </c>
      <c r="B3047" s="10">
        <v>43999</v>
      </c>
      <c r="C3047" t="s">
        <v>4679</v>
      </c>
      <c r="D3047">
        <v>5</v>
      </c>
      <c r="E3047">
        <v>5</v>
      </c>
      <c r="F3047">
        <v>5</v>
      </c>
      <c r="G3047">
        <v>11153085</v>
      </c>
      <c r="H3047">
        <v>99</v>
      </c>
    </row>
    <row r="3048" spans="1:8">
      <c r="A3048" t="s">
        <v>7780</v>
      </c>
      <c r="B3048" s="10">
        <v>43999</v>
      </c>
      <c r="C3048" t="s">
        <v>4679</v>
      </c>
      <c r="D3048">
        <v>2</v>
      </c>
      <c r="E3048">
        <v>4</v>
      </c>
      <c r="F3048">
        <v>2</v>
      </c>
      <c r="G3048">
        <v>11153085</v>
      </c>
      <c r="H3048">
        <v>100</v>
      </c>
    </row>
    <row r="3049" spans="1:8">
      <c r="A3049" t="s">
        <v>6299</v>
      </c>
      <c r="B3049" s="10">
        <v>43999</v>
      </c>
      <c r="C3049" t="s">
        <v>4679</v>
      </c>
      <c r="D3049">
        <v>3</v>
      </c>
      <c r="E3049">
        <v>3</v>
      </c>
      <c r="F3049">
        <v>3</v>
      </c>
      <c r="G3049">
        <v>11153085</v>
      </c>
      <c r="H3049">
        <v>101</v>
      </c>
    </row>
    <row r="3050" spans="1:8">
      <c r="A3050" t="s">
        <v>7781</v>
      </c>
      <c r="B3050" s="10">
        <v>43999</v>
      </c>
      <c r="C3050" t="s">
        <v>4679</v>
      </c>
      <c r="D3050">
        <v>2</v>
      </c>
      <c r="E3050">
        <v>3</v>
      </c>
      <c r="F3050">
        <v>5</v>
      </c>
      <c r="G3050">
        <v>11153085</v>
      </c>
      <c r="H3050">
        <v>102</v>
      </c>
    </row>
    <row r="3051" spans="1:8">
      <c r="A3051" t="s">
        <v>6299</v>
      </c>
      <c r="B3051" s="10">
        <v>43999</v>
      </c>
      <c r="C3051" t="s">
        <v>4679</v>
      </c>
      <c r="D3051">
        <v>5</v>
      </c>
      <c r="E3051">
        <v>5</v>
      </c>
      <c r="F3051">
        <v>4</v>
      </c>
      <c r="G3051">
        <v>11153085</v>
      </c>
      <c r="H3051">
        <v>103</v>
      </c>
    </row>
    <row r="3052" spans="1:8">
      <c r="A3052" t="s">
        <v>7782</v>
      </c>
      <c r="B3052" s="10">
        <v>43999</v>
      </c>
      <c r="C3052" t="s">
        <v>4679</v>
      </c>
      <c r="D3052">
        <v>1</v>
      </c>
      <c r="E3052">
        <v>5</v>
      </c>
      <c r="F3052">
        <v>2</v>
      </c>
      <c r="G3052">
        <v>11153085</v>
      </c>
      <c r="H3052">
        <v>104</v>
      </c>
    </row>
    <row r="3053" spans="1:8">
      <c r="A3053" t="s">
        <v>7783</v>
      </c>
      <c r="B3053" s="10">
        <v>43999</v>
      </c>
      <c r="C3053" t="s">
        <v>4679</v>
      </c>
      <c r="D3053">
        <v>2</v>
      </c>
      <c r="E3053">
        <v>3</v>
      </c>
      <c r="F3053">
        <v>4</v>
      </c>
      <c r="G3053">
        <v>11153085</v>
      </c>
      <c r="H3053">
        <v>105</v>
      </c>
    </row>
    <row r="3054" spans="1:8">
      <c r="A3054" t="s">
        <v>7784</v>
      </c>
      <c r="B3054" s="10">
        <v>43999</v>
      </c>
      <c r="C3054" t="s">
        <v>4679</v>
      </c>
      <c r="D3054">
        <v>2</v>
      </c>
      <c r="E3054">
        <v>5</v>
      </c>
      <c r="F3054">
        <v>3</v>
      </c>
      <c r="G3054">
        <v>11153085</v>
      </c>
      <c r="H3054">
        <v>106</v>
      </c>
    </row>
    <row r="3055" spans="1:8">
      <c r="A3055" t="s">
        <v>7785</v>
      </c>
      <c r="B3055" s="10">
        <v>43999</v>
      </c>
      <c r="C3055" t="s">
        <v>4679</v>
      </c>
      <c r="D3055">
        <v>4</v>
      </c>
      <c r="E3055">
        <v>4</v>
      </c>
      <c r="F3055">
        <v>5</v>
      </c>
      <c r="G3055">
        <v>11153085</v>
      </c>
      <c r="H3055">
        <v>107</v>
      </c>
    </row>
    <row r="3056" spans="1:8">
      <c r="A3056" t="s">
        <v>7786</v>
      </c>
      <c r="B3056" s="10">
        <v>43999</v>
      </c>
      <c r="C3056" t="s">
        <v>7355</v>
      </c>
      <c r="D3056">
        <v>5</v>
      </c>
      <c r="E3056">
        <v>5</v>
      </c>
      <c r="F3056">
        <v>5</v>
      </c>
      <c r="G3056">
        <v>11153106</v>
      </c>
      <c r="H3056">
        <v>108</v>
      </c>
    </row>
    <row r="3057" spans="1:8">
      <c r="A3057" t="s">
        <v>7787</v>
      </c>
      <c r="B3057" s="10">
        <v>43999</v>
      </c>
      <c r="C3057" t="s">
        <v>4679</v>
      </c>
      <c r="D3057">
        <v>3</v>
      </c>
      <c r="E3057">
        <v>4</v>
      </c>
      <c r="F3057">
        <v>3</v>
      </c>
      <c r="G3057">
        <v>11153106</v>
      </c>
      <c r="H3057">
        <v>109</v>
      </c>
    </row>
    <row r="3058" spans="1:8">
      <c r="A3058" t="s">
        <v>7788</v>
      </c>
      <c r="B3058" s="10">
        <v>43999</v>
      </c>
      <c r="C3058" t="s">
        <v>4679</v>
      </c>
      <c r="D3058">
        <v>4</v>
      </c>
      <c r="E3058">
        <v>5</v>
      </c>
      <c r="F3058">
        <v>5</v>
      </c>
      <c r="G3058">
        <v>11153106</v>
      </c>
      <c r="H3058">
        <v>110</v>
      </c>
    </row>
    <row r="3059" spans="1:8">
      <c r="A3059" t="s">
        <v>7789</v>
      </c>
      <c r="B3059" s="10">
        <v>43999</v>
      </c>
      <c r="C3059" t="s">
        <v>4679</v>
      </c>
      <c r="D3059">
        <v>2</v>
      </c>
      <c r="E3059">
        <v>4</v>
      </c>
      <c r="F3059">
        <v>5</v>
      </c>
      <c r="G3059">
        <v>11153106</v>
      </c>
      <c r="H3059">
        <v>111</v>
      </c>
    </row>
    <row r="3060" spans="1:8">
      <c r="A3060" t="s">
        <v>7790</v>
      </c>
      <c r="B3060" s="10">
        <v>43999</v>
      </c>
      <c r="C3060" t="s">
        <v>4679</v>
      </c>
      <c r="D3060">
        <v>5</v>
      </c>
      <c r="E3060">
        <v>5</v>
      </c>
      <c r="F3060">
        <v>5</v>
      </c>
      <c r="G3060">
        <v>11153106</v>
      </c>
      <c r="H3060">
        <v>112</v>
      </c>
    </row>
    <row r="3061" spans="1:8">
      <c r="A3061" t="s">
        <v>6299</v>
      </c>
      <c r="B3061" s="10">
        <v>43999</v>
      </c>
      <c r="C3061" t="s">
        <v>4679</v>
      </c>
      <c r="D3061">
        <v>5</v>
      </c>
      <c r="E3061">
        <v>5</v>
      </c>
      <c r="F3061">
        <v>5</v>
      </c>
      <c r="G3061">
        <v>11153106</v>
      </c>
      <c r="H3061">
        <v>113</v>
      </c>
    </row>
    <row r="3062" spans="1:8">
      <c r="A3062" t="s">
        <v>6299</v>
      </c>
      <c r="B3062" s="10">
        <v>43999</v>
      </c>
      <c r="C3062" t="s">
        <v>4679</v>
      </c>
      <c r="D3062">
        <v>5</v>
      </c>
      <c r="E3062">
        <v>5</v>
      </c>
      <c r="F3062">
        <v>5</v>
      </c>
      <c r="G3062">
        <v>11153106</v>
      </c>
      <c r="H3062">
        <v>114</v>
      </c>
    </row>
    <row r="3063" spans="1:8">
      <c r="A3063" t="s">
        <v>7791</v>
      </c>
      <c r="B3063" s="10">
        <v>43999</v>
      </c>
      <c r="C3063" t="s">
        <v>4679</v>
      </c>
      <c r="D3063">
        <v>4</v>
      </c>
      <c r="E3063">
        <v>5</v>
      </c>
      <c r="F3063">
        <v>5</v>
      </c>
      <c r="G3063">
        <v>11153106</v>
      </c>
      <c r="H3063">
        <v>115</v>
      </c>
    </row>
    <row r="3064" spans="1:8">
      <c r="A3064" t="s">
        <v>7792</v>
      </c>
      <c r="B3064" s="10">
        <v>43999</v>
      </c>
      <c r="C3064" t="s">
        <v>4679</v>
      </c>
      <c r="D3064">
        <v>4</v>
      </c>
      <c r="E3064">
        <v>4</v>
      </c>
      <c r="F3064">
        <v>4</v>
      </c>
      <c r="G3064">
        <v>11153106</v>
      </c>
      <c r="H3064">
        <v>116</v>
      </c>
    </row>
    <row r="3065" spans="1:8">
      <c r="A3065" t="s">
        <v>7793</v>
      </c>
      <c r="B3065" s="10">
        <v>43999</v>
      </c>
      <c r="C3065" t="s">
        <v>4679</v>
      </c>
      <c r="D3065">
        <v>4</v>
      </c>
      <c r="E3065">
        <v>5</v>
      </c>
      <c r="F3065">
        <v>4</v>
      </c>
      <c r="G3065">
        <v>11153106</v>
      </c>
      <c r="H3065">
        <v>117</v>
      </c>
    </row>
    <row r="3066" spans="1:8">
      <c r="A3066" t="s">
        <v>7794</v>
      </c>
      <c r="B3066" s="10">
        <v>43999</v>
      </c>
      <c r="C3066" t="s">
        <v>4679</v>
      </c>
      <c r="D3066">
        <v>4</v>
      </c>
      <c r="E3066">
        <v>4</v>
      </c>
      <c r="F3066">
        <v>3</v>
      </c>
      <c r="G3066">
        <v>11153106</v>
      </c>
      <c r="H3066">
        <v>118</v>
      </c>
    </row>
    <row r="3067" spans="1:8">
      <c r="A3067" t="s">
        <v>7795</v>
      </c>
      <c r="B3067" s="10">
        <v>43999</v>
      </c>
      <c r="C3067" t="s">
        <v>4679</v>
      </c>
      <c r="D3067">
        <v>5</v>
      </c>
      <c r="E3067">
        <v>5</v>
      </c>
      <c r="F3067">
        <v>5</v>
      </c>
      <c r="G3067">
        <v>11153106</v>
      </c>
      <c r="H3067">
        <v>119</v>
      </c>
    </row>
    <row r="3068" spans="1:8">
      <c r="A3068" t="s">
        <v>7796</v>
      </c>
      <c r="B3068" s="10">
        <v>43999</v>
      </c>
      <c r="C3068" t="s">
        <v>4679</v>
      </c>
      <c r="D3068">
        <v>4</v>
      </c>
      <c r="E3068">
        <v>5</v>
      </c>
      <c r="F3068">
        <v>4</v>
      </c>
      <c r="G3068">
        <v>11153106</v>
      </c>
      <c r="H3068">
        <v>120</v>
      </c>
    </row>
    <row r="3069" spans="1:8">
      <c r="A3069" t="s">
        <v>7797</v>
      </c>
      <c r="B3069" s="10">
        <v>43999</v>
      </c>
      <c r="C3069" t="s">
        <v>4679</v>
      </c>
      <c r="D3069">
        <v>1</v>
      </c>
      <c r="E3069">
        <v>1</v>
      </c>
      <c r="F3069">
        <v>2</v>
      </c>
      <c r="G3069">
        <v>11153106</v>
      </c>
      <c r="H3069">
        <v>121</v>
      </c>
    </row>
    <row r="3070" spans="1:8">
      <c r="A3070" t="s">
        <v>7798</v>
      </c>
      <c r="B3070" s="10">
        <v>43999</v>
      </c>
      <c r="C3070" t="s">
        <v>4679</v>
      </c>
      <c r="D3070">
        <v>4</v>
      </c>
      <c r="E3070">
        <v>5</v>
      </c>
      <c r="F3070">
        <v>3</v>
      </c>
      <c r="G3070">
        <v>11153106</v>
      </c>
      <c r="H3070">
        <v>122</v>
      </c>
    </row>
    <row r="3071" spans="1:8">
      <c r="A3071" t="s">
        <v>7799</v>
      </c>
      <c r="B3071" s="10">
        <v>43999</v>
      </c>
      <c r="C3071" t="s">
        <v>4679</v>
      </c>
      <c r="D3071">
        <v>5</v>
      </c>
      <c r="E3071">
        <v>5</v>
      </c>
      <c r="F3071">
        <v>5</v>
      </c>
      <c r="G3071">
        <v>11153106</v>
      </c>
      <c r="H3071">
        <v>123</v>
      </c>
    </row>
    <row r="3072" spans="1:8">
      <c r="A3072" t="s">
        <v>7800</v>
      </c>
      <c r="B3072" s="10">
        <v>43999</v>
      </c>
      <c r="C3072" t="s">
        <v>4679</v>
      </c>
      <c r="D3072">
        <v>5</v>
      </c>
      <c r="E3072">
        <v>5</v>
      </c>
      <c r="F3072">
        <v>5</v>
      </c>
      <c r="G3072">
        <v>11153106</v>
      </c>
      <c r="H3072">
        <v>124</v>
      </c>
    </row>
    <row r="3073" spans="1:8">
      <c r="A3073" t="s">
        <v>6299</v>
      </c>
      <c r="B3073" s="10">
        <v>43999</v>
      </c>
      <c r="C3073" t="s">
        <v>4679</v>
      </c>
      <c r="D3073">
        <v>4</v>
      </c>
      <c r="E3073">
        <v>5</v>
      </c>
      <c r="F3073">
        <v>4</v>
      </c>
      <c r="G3073">
        <v>11153106</v>
      </c>
      <c r="H3073">
        <v>125</v>
      </c>
    </row>
    <row r="3074" spans="1:8">
      <c r="A3074" t="s">
        <v>6299</v>
      </c>
      <c r="B3074" s="10">
        <v>43999</v>
      </c>
      <c r="C3074" t="s">
        <v>4679</v>
      </c>
      <c r="D3074">
        <v>5</v>
      </c>
      <c r="E3074">
        <v>5</v>
      </c>
      <c r="F3074">
        <v>5</v>
      </c>
      <c r="G3074">
        <v>11153106</v>
      </c>
      <c r="H3074">
        <v>126</v>
      </c>
    </row>
    <row r="3075" spans="1:8">
      <c r="A3075" t="s">
        <v>7801</v>
      </c>
      <c r="B3075" s="10">
        <v>43999</v>
      </c>
      <c r="C3075" t="s">
        <v>4679</v>
      </c>
      <c r="D3075">
        <v>5</v>
      </c>
      <c r="E3075">
        <v>4</v>
      </c>
      <c r="F3075">
        <v>5</v>
      </c>
      <c r="G3075">
        <v>11153106</v>
      </c>
      <c r="H3075">
        <v>127</v>
      </c>
    </row>
    <row r="3076" spans="1:8">
      <c r="A3076" t="s">
        <v>7802</v>
      </c>
      <c r="B3076" s="10">
        <v>43999</v>
      </c>
      <c r="C3076" t="s">
        <v>4679</v>
      </c>
      <c r="D3076">
        <v>2</v>
      </c>
      <c r="E3076">
        <v>5</v>
      </c>
      <c r="F3076">
        <v>4</v>
      </c>
      <c r="G3076">
        <v>11153106</v>
      </c>
      <c r="H3076">
        <v>128</v>
      </c>
    </row>
    <row r="3077" spans="1:8">
      <c r="A3077" t="s">
        <v>7803</v>
      </c>
      <c r="B3077" s="10">
        <v>43999</v>
      </c>
      <c r="C3077" t="s">
        <v>4679</v>
      </c>
      <c r="D3077">
        <v>5</v>
      </c>
      <c r="E3077">
        <v>5</v>
      </c>
      <c r="F3077">
        <v>5</v>
      </c>
      <c r="G3077">
        <v>11153106</v>
      </c>
      <c r="H3077">
        <v>129</v>
      </c>
    </row>
    <row r="3078" spans="1:8">
      <c r="A3078" t="s">
        <v>6299</v>
      </c>
      <c r="B3078" s="10">
        <v>43999</v>
      </c>
      <c r="C3078" t="s">
        <v>4679</v>
      </c>
      <c r="D3078">
        <v>5</v>
      </c>
      <c r="E3078">
        <v>5</v>
      </c>
      <c r="F3078">
        <v>5</v>
      </c>
      <c r="G3078">
        <v>11153106</v>
      </c>
      <c r="H3078">
        <v>130</v>
      </c>
    </row>
    <row r="3079" spans="1:8">
      <c r="A3079" t="s">
        <v>7450</v>
      </c>
      <c r="B3079" s="10">
        <v>43999</v>
      </c>
      <c r="C3079" t="s">
        <v>4679</v>
      </c>
      <c r="D3079">
        <v>5</v>
      </c>
      <c r="E3079">
        <v>5</v>
      </c>
      <c r="F3079">
        <v>5</v>
      </c>
      <c r="G3079">
        <v>11153106</v>
      </c>
      <c r="H3079">
        <v>131</v>
      </c>
    </row>
    <row r="3080" spans="1:8">
      <c r="A3080" t="s">
        <v>7804</v>
      </c>
      <c r="B3080" s="10">
        <v>43999</v>
      </c>
      <c r="C3080" t="s">
        <v>4679</v>
      </c>
      <c r="D3080">
        <v>5</v>
      </c>
      <c r="E3080">
        <v>4</v>
      </c>
      <c r="F3080">
        <v>4</v>
      </c>
      <c r="G3080">
        <v>11153106</v>
      </c>
      <c r="H3080">
        <v>132</v>
      </c>
    </row>
    <row r="3081" spans="1:8">
      <c r="A3081" t="s">
        <v>6299</v>
      </c>
      <c r="B3081" s="10">
        <v>43999</v>
      </c>
      <c r="C3081" t="s">
        <v>4679</v>
      </c>
      <c r="D3081">
        <v>5</v>
      </c>
      <c r="E3081">
        <v>5</v>
      </c>
      <c r="F3081">
        <v>5</v>
      </c>
      <c r="G3081">
        <v>11153106</v>
      </c>
      <c r="H3081">
        <v>133</v>
      </c>
    </row>
    <row r="3082" spans="1:8">
      <c r="A3082" t="s">
        <v>7805</v>
      </c>
      <c r="B3082" s="10">
        <v>43999</v>
      </c>
      <c r="C3082" t="s">
        <v>4679</v>
      </c>
      <c r="D3082">
        <v>5</v>
      </c>
      <c r="E3082">
        <v>5</v>
      </c>
      <c r="F3082">
        <v>5</v>
      </c>
      <c r="G3082">
        <v>11153106</v>
      </c>
      <c r="H3082">
        <v>134</v>
      </c>
    </row>
    <row r="3083" spans="1:8">
      <c r="A3083" t="s">
        <v>6299</v>
      </c>
      <c r="B3083" s="10">
        <v>43999</v>
      </c>
      <c r="C3083" t="s">
        <v>4679</v>
      </c>
      <c r="D3083">
        <v>5</v>
      </c>
      <c r="E3083">
        <v>5</v>
      </c>
      <c r="F3083">
        <v>5</v>
      </c>
      <c r="G3083">
        <v>11153106</v>
      </c>
      <c r="H3083">
        <v>135</v>
      </c>
    </row>
    <row r="3084" spans="1:8">
      <c r="A3084" t="s">
        <v>7806</v>
      </c>
      <c r="B3084" s="10">
        <v>43999</v>
      </c>
      <c r="C3084" t="s">
        <v>4679</v>
      </c>
      <c r="D3084">
        <v>5</v>
      </c>
      <c r="E3084">
        <v>5</v>
      </c>
      <c r="F3084">
        <v>4</v>
      </c>
      <c r="G3084">
        <v>11153106</v>
      </c>
      <c r="H3084">
        <v>136</v>
      </c>
    </row>
    <row r="3085" spans="1:8">
      <c r="A3085" t="s">
        <v>7807</v>
      </c>
      <c r="B3085" s="10">
        <v>43999</v>
      </c>
      <c r="C3085" t="s">
        <v>4679</v>
      </c>
      <c r="D3085">
        <v>1</v>
      </c>
      <c r="E3085">
        <v>2</v>
      </c>
      <c r="F3085">
        <v>3</v>
      </c>
      <c r="G3085">
        <v>11153106</v>
      </c>
      <c r="H3085">
        <v>137</v>
      </c>
    </row>
    <row r="3086" spans="1:8">
      <c r="A3086" t="s">
        <v>7808</v>
      </c>
      <c r="B3086" s="10">
        <v>43999</v>
      </c>
      <c r="C3086" t="s">
        <v>4679</v>
      </c>
      <c r="D3086">
        <v>5</v>
      </c>
      <c r="E3086">
        <v>4</v>
      </c>
      <c r="F3086">
        <v>4</v>
      </c>
      <c r="G3086">
        <v>11153106</v>
      </c>
      <c r="H3086">
        <v>138</v>
      </c>
    </row>
    <row r="3087" spans="1:8">
      <c r="A3087" t="s">
        <v>7809</v>
      </c>
      <c r="B3087" s="10">
        <v>43999</v>
      </c>
      <c r="C3087" t="s">
        <v>4679</v>
      </c>
      <c r="D3087">
        <v>5</v>
      </c>
      <c r="E3087">
        <v>5</v>
      </c>
      <c r="F3087">
        <v>5</v>
      </c>
      <c r="G3087">
        <v>11153106</v>
      </c>
      <c r="H3087">
        <v>139</v>
      </c>
    </row>
    <row r="3088" spans="1:8">
      <c r="A3088" t="s">
        <v>6299</v>
      </c>
      <c r="B3088" s="10">
        <v>43999</v>
      </c>
      <c r="C3088" t="s">
        <v>4679</v>
      </c>
      <c r="D3088">
        <v>5</v>
      </c>
      <c r="E3088">
        <v>5</v>
      </c>
      <c r="F3088">
        <v>4</v>
      </c>
      <c r="G3088">
        <v>11153106</v>
      </c>
      <c r="H3088">
        <v>140</v>
      </c>
    </row>
    <row r="3089" spans="1:8">
      <c r="A3089" t="s">
        <v>7810</v>
      </c>
      <c r="B3089" s="10">
        <v>43999</v>
      </c>
      <c r="C3089" t="s">
        <v>4679</v>
      </c>
      <c r="D3089">
        <v>2</v>
      </c>
      <c r="E3089">
        <v>3</v>
      </c>
      <c r="F3089">
        <v>3</v>
      </c>
      <c r="G3089">
        <v>11153106</v>
      </c>
      <c r="H3089">
        <v>141</v>
      </c>
    </row>
    <row r="3090" spans="1:8">
      <c r="A3090" t="s">
        <v>7811</v>
      </c>
      <c r="B3090" s="10">
        <v>43999</v>
      </c>
      <c r="C3090" t="s">
        <v>4683</v>
      </c>
      <c r="D3090">
        <v>3</v>
      </c>
      <c r="E3090">
        <v>2</v>
      </c>
      <c r="F3090">
        <v>2</v>
      </c>
      <c r="G3090">
        <v>11153428</v>
      </c>
      <c r="H3090">
        <v>144</v>
      </c>
    </row>
    <row r="3091" spans="1:8">
      <c r="A3091" t="s">
        <v>7812</v>
      </c>
      <c r="B3091" s="10">
        <v>43999</v>
      </c>
      <c r="C3091" t="s">
        <v>4683</v>
      </c>
      <c r="D3091">
        <v>1</v>
      </c>
      <c r="E3091">
        <v>2</v>
      </c>
      <c r="F3091">
        <v>1</v>
      </c>
      <c r="G3091">
        <v>11153428</v>
      </c>
      <c r="H3091">
        <v>145</v>
      </c>
    </row>
    <row r="3092" spans="1:8">
      <c r="A3092" t="s">
        <v>7813</v>
      </c>
      <c r="B3092" s="10">
        <v>43999</v>
      </c>
      <c r="C3092" t="s">
        <v>4683</v>
      </c>
      <c r="D3092">
        <v>1</v>
      </c>
      <c r="E3092">
        <v>1</v>
      </c>
      <c r="F3092">
        <v>2</v>
      </c>
      <c r="G3092">
        <v>11153428</v>
      </c>
      <c r="H3092">
        <v>146</v>
      </c>
    </row>
    <row r="3093" spans="1:8">
      <c r="A3093" t="s">
        <v>7814</v>
      </c>
      <c r="B3093" s="10">
        <v>43999</v>
      </c>
      <c r="C3093" t="s">
        <v>4683</v>
      </c>
      <c r="D3093">
        <v>2</v>
      </c>
      <c r="E3093">
        <v>3</v>
      </c>
      <c r="F3093">
        <v>2</v>
      </c>
      <c r="G3093">
        <v>11153428</v>
      </c>
      <c r="H3093">
        <v>147</v>
      </c>
    </row>
    <row r="3094" spans="1:8">
      <c r="A3094" t="s">
        <v>7815</v>
      </c>
      <c r="B3094" s="10">
        <v>43999</v>
      </c>
      <c r="C3094" t="s">
        <v>4683</v>
      </c>
      <c r="D3094">
        <v>5</v>
      </c>
      <c r="E3094">
        <v>5</v>
      </c>
      <c r="F3094">
        <v>5</v>
      </c>
      <c r="G3094">
        <v>11153428</v>
      </c>
      <c r="H3094">
        <v>148</v>
      </c>
    </row>
    <row r="3095" spans="1:8">
      <c r="A3095" t="s">
        <v>7816</v>
      </c>
      <c r="B3095" s="10">
        <v>43999</v>
      </c>
      <c r="C3095" t="s">
        <v>4683</v>
      </c>
      <c r="D3095">
        <v>3</v>
      </c>
      <c r="E3095">
        <v>3</v>
      </c>
      <c r="F3095">
        <v>1</v>
      </c>
      <c r="G3095">
        <v>11153428</v>
      </c>
      <c r="H3095">
        <v>149</v>
      </c>
    </row>
    <row r="3096" spans="1:8">
      <c r="A3096" t="s">
        <v>7817</v>
      </c>
      <c r="B3096" s="10">
        <v>43999</v>
      </c>
      <c r="C3096" t="s">
        <v>4683</v>
      </c>
      <c r="D3096">
        <v>1</v>
      </c>
      <c r="E3096">
        <v>2</v>
      </c>
      <c r="F3096">
        <v>3</v>
      </c>
      <c r="G3096">
        <v>11153428</v>
      </c>
      <c r="H3096">
        <v>150</v>
      </c>
    </row>
    <row r="3097" spans="1:8" ht="201.6">
      <c r="A3097" s="177" t="s">
        <v>7818</v>
      </c>
      <c r="B3097" s="10">
        <v>43999</v>
      </c>
      <c r="C3097" t="s">
        <v>4683</v>
      </c>
      <c r="D3097">
        <v>1</v>
      </c>
      <c r="E3097">
        <v>4</v>
      </c>
      <c r="F3097">
        <v>3</v>
      </c>
      <c r="G3097">
        <v>11153428</v>
      </c>
      <c r="H3097">
        <v>151</v>
      </c>
    </row>
    <row r="3098" spans="1:8">
      <c r="A3098" t="s">
        <v>7819</v>
      </c>
      <c r="B3098" s="10">
        <v>43999</v>
      </c>
      <c r="C3098" t="s">
        <v>4683</v>
      </c>
      <c r="D3098">
        <v>1</v>
      </c>
      <c r="E3098">
        <v>1</v>
      </c>
      <c r="F3098">
        <v>1</v>
      </c>
      <c r="G3098">
        <v>11153428</v>
      </c>
      <c r="H3098">
        <v>152</v>
      </c>
    </row>
    <row r="3099" spans="1:8">
      <c r="A3099" t="s">
        <v>7820</v>
      </c>
      <c r="B3099" s="10">
        <v>43999</v>
      </c>
      <c r="C3099" t="s">
        <v>4679</v>
      </c>
      <c r="D3099">
        <v>5</v>
      </c>
      <c r="E3099">
        <v>5</v>
      </c>
      <c r="F3099">
        <v>5</v>
      </c>
      <c r="G3099">
        <v>11156568</v>
      </c>
      <c r="H3099">
        <v>154</v>
      </c>
    </row>
    <row r="3100" spans="1:8">
      <c r="A3100" t="s">
        <v>7821</v>
      </c>
      <c r="B3100" s="10">
        <v>43999</v>
      </c>
      <c r="C3100" t="s">
        <v>4679</v>
      </c>
      <c r="D3100">
        <v>1</v>
      </c>
      <c r="E3100">
        <v>4</v>
      </c>
      <c r="F3100">
        <v>3</v>
      </c>
      <c r="G3100">
        <v>11156568</v>
      </c>
      <c r="H3100">
        <v>155</v>
      </c>
    </row>
    <row r="3101" spans="1:8">
      <c r="A3101" t="s">
        <v>7822</v>
      </c>
      <c r="B3101" s="10">
        <v>43999</v>
      </c>
      <c r="C3101" t="s">
        <v>4679</v>
      </c>
      <c r="D3101">
        <v>5</v>
      </c>
      <c r="E3101">
        <v>5</v>
      </c>
      <c r="F3101">
        <v>5</v>
      </c>
      <c r="G3101">
        <v>11156568</v>
      </c>
      <c r="H3101">
        <v>156</v>
      </c>
    </row>
    <row r="3102" spans="1:8">
      <c r="A3102" t="s">
        <v>7823</v>
      </c>
      <c r="B3102" s="10">
        <v>43999</v>
      </c>
      <c r="C3102" t="s">
        <v>4679</v>
      </c>
      <c r="D3102">
        <v>4</v>
      </c>
      <c r="E3102">
        <v>3</v>
      </c>
      <c r="F3102">
        <v>3</v>
      </c>
      <c r="G3102">
        <v>11156568</v>
      </c>
      <c r="H3102">
        <v>157</v>
      </c>
    </row>
    <row r="3103" spans="1:8">
      <c r="A3103" t="s">
        <v>7824</v>
      </c>
      <c r="B3103" s="10">
        <v>43999</v>
      </c>
      <c r="C3103" t="s">
        <v>4679</v>
      </c>
      <c r="D3103">
        <v>5</v>
      </c>
      <c r="E3103">
        <v>5</v>
      </c>
      <c r="F3103">
        <v>5</v>
      </c>
      <c r="G3103">
        <v>11156568</v>
      </c>
      <c r="H3103">
        <v>158</v>
      </c>
    </row>
    <row r="3104" spans="1:8">
      <c r="A3104" t="s">
        <v>6299</v>
      </c>
      <c r="B3104" s="10">
        <v>43999</v>
      </c>
      <c r="C3104" t="s">
        <v>4679</v>
      </c>
      <c r="D3104">
        <v>5</v>
      </c>
      <c r="E3104">
        <v>5</v>
      </c>
      <c r="F3104">
        <v>4</v>
      </c>
      <c r="G3104">
        <v>11156568</v>
      </c>
      <c r="H3104">
        <v>159</v>
      </c>
    </row>
    <row r="3105" spans="1:8">
      <c r="A3105" t="s">
        <v>6299</v>
      </c>
      <c r="B3105" s="10">
        <v>43999</v>
      </c>
      <c r="C3105" t="s">
        <v>4679</v>
      </c>
      <c r="D3105">
        <v>5</v>
      </c>
      <c r="E3105">
        <v>5</v>
      </c>
      <c r="F3105">
        <v>5</v>
      </c>
      <c r="G3105">
        <v>11156568</v>
      </c>
      <c r="H3105">
        <v>160</v>
      </c>
    </row>
    <row r="3106" spans="1:8">
      <c r="A3106" t="s">
        <v>7825</v>
      </c>
      <c r="B3106" s="10">
        <v>43999</v>
      </c>
      <c r="C3106" t="s">
        <v>4679</v>
      </c>
      <c r="D3106">
        <v>5</v>
      </c>
      <c r="E3106">
        <v>4</v>
      </c>
      <c r="F3106">
        <v>4</v>
      </c>
      <c r="G3106">
        <v>11156568</v>
      </c>
      <c r="H3106">
        <v>161</v>
      </c>
    </row>
    <row r="3107" spans="1:8">
      <c r="A3107" t="s">
        <v>7826</v>
      </c>
      <c r="B3107" s="10">
        <v>43999</v>
      </c>
      <c r="C3107" t="s">
        <v>4679</v>
      </c>
      <c r="D3107">
        <v>5</v>
      </c>
      <c r="E3107">
        <v>5</v>
      </c>
      <c r="F3107">
        <v>5</v>
      </c>
      <c r="G3107">
        <v>11156568</v>
      </c>
      <c r="H3107">
        <v>162</v>
      </c>
    </row>
    <row r="3108" spans="1:8">
      <c r="A3108" t="s">
        <v>7827</v>
      </c>
      <c r="B3108" s="10">
        <v>43999</v>
      </c>
      <c r="C3108" t="s">
        <v>4679</v>
      </c>
      <c r="D3108">
        <v>3</v>
      </c>
      <c r="E3108">
        <v>3</v>
      </c>
      <c r="F3108">
        <v>3</v>
      </c>
      <c r="G3108">
        <v>11156568</v>
      </c>
      <c r="H3108">
        <v>163</v>
      </c>
    </row>
    <row r="3109" spans="1:8">
      <c r="A3109" t="s">
        <v>6299</v>
      </c>
      <c r="B3109" s="10">
        <v>43999</v>
      </c>
      <c r="C3109" t="s">
        <v>4679</v>
      </c>
      <c r="D3109">
        <v>5</v>
      </c>
      <c r="E3109">
        <v>4</v>
      </c>
      <c r="F3109">
        <v>4</v>
      </c>
      <c r="G3109">
        <v>11156568</v>
      </c>
      <c r="H3109">
        <v>164</v>
      </c>
    </row>
    <row r="3110" spans="1:8">
      <c r="A3110" t="s">
        <v>7828</v>
      </c>
      <c r="B3110" s="10">
        <v>43999</v>
      </c>
      <c r="C3110" t="s">
        <v>4679</v>
      </c>
      <c r="D3110">
        <v>1</v>
      </c>
      <c r="E3110">
        <v>3</v>
      </c>
      <c r="F3110">
        <v>2</v>
      </c>
      <c r="G3110">
        <v>11156568</v>
      </c>
      <c r="H3110">
        <v>165</v>
      </c>
    </row>
    <row r="3111" spans="1:8">
      <c r="A3111" t="s">
        <v>7829</v>
      </c>
      <c r="B3111" s="10">
        <v>43999</v>
      </c>
      <c r="C3111" t="s">
        <v>4679</v>
      </c>
      <c r="D3111">
        <v>5</v>
      </c>
      <c r="E3111">
        <v>5</v>
      </c>
      <c r="F3111">
        <v>5</v>
      </c>
      <c r="G3111">
        <v>11156568</v>
      </c>
      <c r="H3111">
        <v>166</v>
      </c>
    </row>
    <row r="3112" spans="1:8">
      <c r="A3112" t="s">
        <v>7830</v>
      </c>
      <c r="B3112" s="10">
        <v>43999</v>
      </c>
      <c r="C3112" t="s">
        <v>4679</v>
      </c>
      <c r="D3112">
        <v>2</v>
      </c>
      <c r="E3112">
        <v>2</v>
      </c>
      <c r="F3112">
        <v>4</v>
      </c>
      <c r="G3112">
        <v>11156568</v>
      </c>
      <c r="H3112">
        <v>167</v>
      </c>
    </row>
    <row r="3113" spans="1:8">
      <c r="A3113" t="s">
        <v>7831</v>
      </c>
      <c r="B3113" s="10">
        <v>43999</v>
      </c>
      <c r="C3113" t="s">
        <v>4679</v>
      </c>
      <c r="D3113">
        <v>4</v>
      </c>
      <c r="E3113">
        <v>5</v>
      </c>
      <c r="F3113">
        <v>5</v>
      </c>
      <c r="G3113">
        <v>11156568</v>
      </c>
      <c r="H3113">
        <v>168</v>
      </c>
    </row>
    <row r="3114" spans="1:8">
      <c r="A3114" t="s">
        <v>7832</v>
      </c>
      <c r="B3114" s="10">
        <v>43999</v>
      </c>
      <c r="C3114" t="s">
        <v>4679</v>
      </c>
      <c r="D3114">
        <v>5</v>
      </c>
      <c r="E3114">
        <v>5</v>
      </c>
      <c r="F3114">
        <v>5</v>
      </c>
      <c r="G3114">
        <v>11156568</v>
      </c>
      <c r="H3114">
        <v>169</v>
      </c>
    </row>
    <row r="3115" spans="1:8">
      <c r="A3115" t="s">
        <v>6299</v>
      </c>
      <c r="B3115" s="10">
        <v>43999</v>
      </c>
      <c r="C3115" t="s">
        <v>4679</v>
      </c>
      <c r="D3115">
        <v>5</v>
      </c>
      <c r="E3115">
        <v>5</v>
      </c>
      <c r="F3115">
        <v>5</v>
      </c>
      <c r="G3115">
        <v>11156568</v>
      </c>
      <c r="H3115">
        <v>170</v>
      </c>
    </row>
    <row r="3116" spans="1:8">
      <c r="A3116" t="s">
        <v>7833</v>
      </c>
      <c r="B3116" s="10">
        <v>43999</v>
      </c>
      <c r="C3116" t="s">
        <v>4679</v>
      </c>
      <c r="D3116">
        <v>1</v>
      </c>
      <c r="E3116">
        <v>3</v>
      </c>
      <c r="F3116">
        <v>2</v>
      </c>
      <c r="G3116">
        <v>11156568</v>
      </c>
      <c r="H3116">
        <v>171</v>
      </c>
    </row>
    <row r="3117" spans="1:8">
      <c r="A3117" t="s">
        <v>7834</v>
      </c>
      <c r="B3117" s="10">
        <v>43999</v>
      </c>
      <c r="C3117" t="s">
        <v>4679</v>
      </c>
      <c r="D3117">
        <v>1</v>
      </c>
      <c r="E3117">
        <v>4</v>
      </c>
      <c r="F3117">
        <v>2</v>
      </c>
      <c r="G3117">
        <v>11156568</v>
      </c>
      <c r="H3117">
        <v>172</v>
      </c>
    </row>
    <row r="3118" spans="1:8">
      <c r="A3118" t="s">
        <v>7835</v>
      </c>
      <c r="B3118" s="10">
        <v>43999</v>
      </c>
      <c r="C3118" t="s">
        <v>4679</v>
      </c>
      <c r="D3118">
        <v>5</v>
      </c>
      <c r="E3118">
        <v>5</v>
      </c>
      <c r="F3118">
        <v>5</v>
      </c>
      <c r="G3118">
        <v>11156568</v>
      </c>
      <c r="H3118">
        <v>173</v>
      </c>
    </row>
    <row r="3119" spans="1:8">
      <c r="A3119" t="s">
        <v>6299</v>
      </c>
      <c r="B3119" s="10">
        <v>43999</v>
      </c>
      <c r="C3119" t="s">
        <v>4679</v>
      </c>
      <c r="D3119">
        <v>5</v>
      </c>
      <c r="E3119">
        <v>4</v>
      </c>
      <c r="F3119">
        <v>5</v>
      </c>
      <c r="G3119">
        <v>11156676</v>
      </c>
      <c r="H3119">
        <v>174</v>
      </c>
    </row>
    <row r="3120" spans="1:8">
      <c r="A3120" t="s">
        <v>7836</v>
      </c>
      <c r="B3120" s="10">
        <v>43999</v>
      </c>
      <c r="C3120" t="s">
        <v>4679</v>
      </c>
      <c r="D3120">
        <v>1</v>
      </c>
      <c r="E3120">
        <v>3</v>
      </c>
      <c r="F3120">
        <v>1</v>
      </c>
      <c r="G3120">
        <v>11156676</v>
      </c>
      <c r="H3120">
        <v>175</v>
      </c>
    </row>
    <row r="3121" spans="1:8">
      <c r="A3121" t="s">
        <v>7837</v>
      </c>
      <c r="B3121" s="10">
        <v>43999</v>
      </c>
      <c r="C3121" t="s">
        <v>4679</v>
      </c>
      <c r="D3121">
        <v>5</v>
      </c>
      <c r="E3121">
        <v>5</v>
      </c>
      <c r="F3121">
        <v>5</v>
      </c>
      <c r="G3121">
        <v>11156676</v>
      </c>
      <c r="H3121">
        <v>176</v>
      </c>
    </row>
    <row r="3122" spans="1:8">
      <c r="A3122" t="s">
        <v>7838</v>
      </c>
      <c r="B3122" s="10">
        <v>43999</v>
      </c>
      <c r="C3122" t="s">
        <v>4679</v>
      </c>
      <c r="D3122">
        <v>5</v>
      </c>
      <c r="E3122">
        <v>4</v>
      </c>
      <c r="F3122">
        <v>5</v>
      </c>
      <c r="G3122">
        <v>11156676</v>
      </c>
      <c r="H3122">
        <v>177</v>
      </c>
    </row>
    <row r="3123" spans="1:8">
      <c r="A3123" t="s">
        <v>7839</v>
      </c>
      <c r="B3123" s="10">
        <v>43999</v>
      </c>
      <c r="C3123" t="s">
        <v>4679</v>
      </c>
      <c r="D3123">
        <v>5</v>
      </c>
      <c r="E3123">
        <v>5</v>
      </c>
      <c r="F3123">
        <v>5</v>
      </c>
      <c r="G3123">
        <v>11156676</v>
      </c>
      <c r="H3123">
        <v>178</v>
      </c>
    </row>
    <row r="3124" spans="1:8">
      <c r="A3124" t="s">
        <v>7840</v>
      </c>
      <c r="B3124" s="10">
        <v>43999</v>
      </c>
      <c r="C3124" t="s">
        <v>4679</v>
      </c>
      <c r="D3124">
        <v>5</v>
      </c>
      <c r="E3124">
        <v>5</v>
      </c>
      <c r="F3124">
        <v>5</v>
      </c>
      <c r="G3124">
        <v>11156676</v>
      </c>
      <c r="H3124">
        <v>179</v>
      </c>
    </row>
    <row r="3125" spans="1:8">
      <c r="A3125" t="s">
        <v>6299</v>
      </c>
      <c r="B3125" s="10">
        <v>43999</v>
      </c>
      <c r="C3125" t="s">
        <v>4679</v>
      </c>
      <c r="D3125">
        <v>5</v>
      </c>
      <c r="E3125">
        <v>4</v>
      </c>
      <c r="F3125">
        <v>5</v>
      </c>
      <c r="G3125">
        <v>11156676</v>
      </c>
      <c r="H3125">
        <v>180</v>
      </c>
    </row>
    <row r="3126" spans="1:8">
      <c r="A3126" t="s">
        <v>6299</v>
      </c>
      <c r="B3126" s="10">
        <v>43999</v>
      </c>
      <c r="C3126" t="s">
        <v>4679</v>
      </c>
      <c r="D3126">
        <v>5</v>
      </c>
      <c r="E3126">
        <v>5</v>
      </c>
      <c r="F3126">
        <v>5</v>
      </c>
      <c r="G3126">
        <v>11156676</v>
      </c>
      <c r="H3126">
        <v>181</v>
      </c>
    </row>
    <row r="3127" spans="1:8">
      <c r="A3127" t="s">
        <v>6299</v>
      </c>
      <c r="B3127" s="10">
        <v>43999</v>
      </c>
      <c r="C3127" t="s">
        <v>4679</v>
      </c>
      <c r="D3127">
        <v>4</v>
      </c>
      <c r="E3127">
        <v>4</v>
      </c>
      <c r="F3127">
        <v>4</v>
      </c>
      <c r="G3127">
        <v>11156676</v>
      </c>
      <c r="H3127">
        <v>182</v>
      </c>
    </row>
    <row r="3128" spans="1:8">
      <c r="A3128" t="s">
        <v>7841</v>
      </c>
      <c r="B3128" s="10">
        <v>43999</v>
      </c>
      <c r="C3128" t="s">
        <v>4679</v>
      </c>
      <c r="D3128">
        <v>1</v>
      </c>
      <c r="E3128">
        <v>4</v>
      </c>
      <c r="F3128">
        <v>3</v>
      </c>
      <c r="G3128">
        <v>11156676</v>
      </c>
      <c r="H3128">
        <v>183</v>
      </c>
    </row>
    <row r="3129" spans="1:8">
      <c r="A3129" t="s">
        <v>6299</v>
      </c>
      <c r="B3129" s="10">
        <v>43999</v>
      </c>
      <c r="C3129" t="s">
        <v>4679</v>
      </c>
      <c r="D3129">
        <v>5</v>
      </c>
      <c r="E3129">
        <v>4</v>
      </c>
      <c r="F3129">
        <v>5</v>
      </c>
      <c r="G3129">
        <v>11156676</v>
      </c>
      <c r="H3129">
        <v>184</v>
      </c>
    </row>
    <row r="3130" spans="1:8">
      <c r="A3130" t="s">
        <v>6299</v>
      </c>
      <c r="B3130" s="10">
        <v>43999</v>
      </c>
      <c r="C3130" t="s">
        <v>4679</v>
      </c>
      <c r="D3130">
        <v>5</v>
      </c>
      <c r="E3130">
        <v>5</v>
      </c>
      <c r="F3130">
        <v>5</v>
      </c>
      <c r="G3130">
        <v>11156798</v>
      </c>
      <c r="H3130">
        <v>207</v>
      </c>
    </row>
    <row r="3131" spans="1:8">
      <c r="A3131" t="s">
        <v>7842</v>
      </c>
      <c r="B3131" s="10">
        <v>43999</v>
      </c>
      <c r="C3131" t="s">
        <v>4679</v>
      </c>
      <c r="D3131">
        <v>5</v>
      </c>
      <c r="E3131">
        <v>4</v>
      </c>
      <c r="F3131">
        <v>4</v>
      </c>
      <c r="G3131">
        <v>11156676</v>
      </c>
      <c r="H3131">
        <v>185</v>
      </c>
    </row>
    <row r="3132" spans="1:8">
      <c r="A3132" t="s">
        <v>7843</v>
      </c>
      <c r="B3132" s="10">
        <v>43999</v>
      </c>
      <c r="C3132" t="s">
        <v>4679</v>
      </c>
      <c r="D3132">
        <v>5</v>
      </c>
      <c r="E3132">
        <v>5</v>
      </c>
      <c r="F3132">
        <v>5</v>
      </c>
      <c r="G3132">
        <v>11156676</v>
      </c>
      <c r="H3132">
        <v>186</v>
      </c>
    </row>
    <row r="3133" spans="1:8">
      <c r="A3133" t="s">
        <v>7844</v>
      </c>
      <c r="B3133" s="10">
        <v>43999</v>
      </c>
      <c r="C3133" t="s">
        <v>4679</v>
      </c>
      <c r="D3133">
        <v>5</v>
      </c>
      <c r="E3133">
        <v>5</v>
      </c>
      <c r="F3133">
        <v>5</v>
      </c>
      <c r="G3133">
        <v>11156676</v>
      </c>
      <c r="H3133">
        <v>187</v>
      </c>
    </row>
    <row r="3134" spans="1:8">
      <c r="A3134" t="s">
        <v>6299</v>
      </c>
      <c r="B3134" s="10">
        <v>43999</v>
      </c>
      <c r="C3134" t="s">
        <v>4679</v>
      </c>
      <c r="D3134">
        <v>4</v>
      </c>
      <c r="E3134">
        <v>4</v>
      </c>
      <c r="F3134">
        <v>5</v>
      </c>
      <c r="G3134">
        <v>11156676</v>
      </c>
      <c r="H3134">
        <v>188</v>
      </c>
    </row>
    <row r="3135" spans="1:8">
      <c r="A3135" t="s">
        <v>6299</v>
      </c>
      <c r="B3135" s="10">
        <v>43999</v>
      </c>
      <c r="C3135" t="s">
        <v>4679</v>
      </c>
      <c r="D3135">
        <v>3</v>
      </c>
      <c r="E3135">
        <v>4</v>
      </c>
      <c r="F3135">
        <v>3</v>
      </c>
      <c r="G3135">
        <v>11156798</v>
      </c>
      <c r="H3135">
        <v>189</v>
      </c>
    </row>
    <row r="3136" spans="1:8">
      <c r="A3136" t="s">
        <v>7845</v>
      </c>
      <c r="B3136" s="10">
        <v>43999</v>
      </c>
      <c r="C3136" t="s">
        <v>4679</v>
      </c>
      <c r="D3136">
        <v>4</v>
      </c>
      <c r="E3136">
        <v>5</v>
      </c>
      <c r="F3136">
        <v>5</v>
      </c>
      <c r="G3136">
        <v>11156798</v>
      </c>
      <c r="H3136">
        <v>190</v>
      </c>
    </row>
    <row r="3137" spans="1:8">
      <c r="A3137" t="s">
        <v>6299</v>
      </c>
      <c r="B3137" s="10">
        <v>43999</v>
      </c>
      <c r="C3137" t="s">
        <v>4679</v>
      </c>
      <c r="D3137">
        <v>5</v>
      </c>
      <c r="E3137">
        <v>5</v>
      </c>
      <c r="F3137">
        <v>5</v>
      </c>
      <c r="G3137">
        <v>11156798</v>
      </c>
      <c r="H3137">
        <v>191</v>
      </c>
    </row>
    <row r="3138" spans="1:8">
      <c r="A3138" t="s">
        <v>6299</v>
      </c>
      <c r="B3138" s="10">
        <v>43999</v>
      </c>
      <c r="C3138" t="s">
        <v>4679</v>
      </c>
      <c r="D3138">
        <v>4</v>
      </c>
      <c r="E3138">
        <v>4</v>
      </c>
      <c r="F3138">
        <v>4</v>
      </c>
      <c r="G3138">
        <v>11156798</v>
      </c>
      <c r="H3138">
        <v>192</v>
      </c>
    </row>
    <row r="3139" spans="1:8">
      <c r="A3139" t="s">
        <v>7846</v>
      </c>
      <c r="B3139" s="10">
        <v>43999</v>
      </c>
      <c r="C3139" t="s">
        <v>4679</v>
      </c>
      <c r="D3139">
        <v>5</v>
      </c>
      <c r="E3139">
        <v>4</v>
      </c>
      <c r="F3139">
        <v>5</v>
      </c>
      <c r="G3139">
        <v>11156798</v>
      </c>
      <c r="H3139">
        <v>193</v>
      </c>
    </row>
    <row r="3140" spans="1:8">
      <c r="A3140" t="s">
        <v>7847</v>
      </c>
      <c r="B3140" s="10">
        <v>43999</v>
      </c>
      <c r="C3140" t="s">
        <v>4679</v>
      </c>
      <c r="D3140">
        <v>1</v>
      </c>
      <c r="E3140">
        <v>3</v>
      </c>
      <c r="F3140">
        <v>1</v>
      </c>
      <c r="G3140">
        <v>11156798</v>
      </c>
      <c r="H3140">
        <v>194</v>
      </c>
    </row>
    <row r="3141" spans="1:8">
      <c r="A3141" t="s">
        <v>6299</v>
      </c>
      <c r="B3141" s="10">
        <v>43999</v>
      </c>
      <c r="C3141" t="s">
        <v>4679</v>
      </c>
      <c r="D3141">
        <v>5</v>
      </c>
      <c r="E3141">
        <v>4</v>
      </c>
      <c r="F3141">
        <v>5</v>
      </c>
      <c r="G3141">
        <v>11156798</v>
      </c>
      <c r="H3141">
        <v>195</v>
      </c>
    </row>
    <row r="3142" spans="1:8">
      <c r="A3142" t="s">
        <v>6299</v>
      </c>
      <c r="B3142" s="10">
        <v>43999</v>
      </c>
      <c r="C3142" t="s">
        <v>4679</v>
      </c>
      <c r="D3142">
        <v>4</v>
      </c>
      <c r="E3142">
        <v>5</v>
      </c>
      <c r="F3142">
        <v>5</v>
      </c>
      <c r="G3142">
        <v>11156798</v>
      </c>
      <c r="H3142">
        <v>196</v>
      </c>
    </row>
    <row r="3143" spans="1:8">
      <c r="A3143" t="s">
        <v>7848</v>
      </c>
      <c r="B3143" s="10">
        <v>43999</v>
      </c>
      <c r="C3143" t="s">
        <v>4679</v>
      </c>
      <c r="D3143">
        <v>5</v>
      </c>
      <c r="E3143">
        <v>5</v>
      </c>
      <c r="F3143">
        <v>5</v>
      </c>
      <c r="G3143">
        <v>11156798</v>
      </c>
      <c r="H3143">
        <v>197</v>
      </c>
    </row>
    <row r="3144" spans="1:8">
      <c r="A3144" t="s">
        <v>7849</v>
      </c>
      <c r="B3144" s="10">
        <v>43999</v>
      </c>
      <c r="C3144" t="s">
        <v>4679</v>
      </c>
      <c r="D3144">
        <v>1</v>
      </c>
      <c r="E3144">
        <v>3</v>
      </c>
      <c r="F3144">
        <v>4</v>
      </c>
      <c r="G3144">
        <v>11156798</v>
      </c>
      <c r="H3144">
        <v>198</v>
      </c>
    </row>
    <row r="3145" spans="1:8">
      <c r="A3145" t="s">
        <v>6299</v>
      </c>
      <c r="B3145" s="10">
        <v>43999</v>
      </c>
      <c r="C3145" t="s">
        <v>4679</v>
      </c>
      <c r="D3145">
        <v>5</v>
      </c>
      <c r="E3145">
        <v>5</v>
      </c>
      <c r="F3145">
        <v>5</v>
      </c>
      <c r="G3145">
        <v>11156798</v>
      </c>
      <c r="H3145">
        <v>199</v>
      </c>
    </row>
    <row r="3146" spans="1:8">
      <c r="A3146" t="s">
        <v>6299</v>
      </c>
      <c r="B3146" s="10">
        <v>43999</v>
      </c>
      <c r="C3146" t="s">
        <v>4679</v>
      </c>
      <c r="D3146">
        <v>5</v>
      </c>
      <c r="E3146">
        <v>5</v>
      </c>
      <c r="F3146">
        <v>5</v>
      </c>
      <c r="G3146">
        <v>11156798</v>
      </c>
      <c r="H3146">
        <v>200</v>
      </c>
    </row>
    <row r="3147" spans="1:8">
      <c r="A3147" t="s">
        <v>6299</v>
      </c>
      <c r="B3147" s="10">
        <v>43999</v>
      </c>
      <c r="C3147" t="s">
        <v>4679</v>
      </c>
      <c r="D3147">
        <v>5</v>
      </c>
      <c r="E3147">
        <v>5</v>
      </c>
      <c r="F3147">
        <v>5</v>
      </c>
      <c r="G3147">
        <v>11156798</v>
      </c>
      <c r="H3147">
        <v>201</v>
      </c>
    </row>
    <row r="3148" spans="1:8">
      <c r="A3148" t="s">
        <v>7850</v>
      </c>
      <c r="B3148" s="10">
        <v>43999</v>
      </c>
      <c r="C3148" t="s">
        <v>4679</v>
      </c>
      <c r="D3148">
        <v>5</v>
      </c>
      <c r="E3148">
        <v>4</v>
      </c>
      <c r="F3148">
        <v>5</v>
      </c>
      <c r="G3148">
        <v>11156798</v>
      </c>
      <c r="H3148">
        <v>202</v>
      </c>
    </row>
    <row r="3149" spans="1:8">
      <c r="A3149" t="s">
        <v>6299</v>
      </c>
      <c r="B3149" s="10">
        <v>43999</v>
      </c>
      <c r="C3149" t="s">
        <v>4679</v>
      </c>
      <c r="D3149">
        <v>5</v>
      </c>
      <c r="E3149">
        <v>4</v>
      </c>
      <c r="F3149">
        <v>5</v>
      </c>
      <c r="G3149">
        <v>11156798</v>
      </c>
      <c r="H3149">
        <v>203</v>
      </c>
    </row>
    <row r="3150" spans="1:8">
      <c r="A3150" t="s">
        <v>6299</v>
      </c>
      <c r="B3150" s="10">
        <v>43999</v>
      </c>
      <c r="C3150" t="s">
        <v>4679</v>
      </c>
      <c r="D3150">
        <v>5</v>
      </c>
      <c r="E3150">
        <v>5</v>
      </c>
      <c r="F3150">
        <v>5</v>
      </c>
      <c r="G3150">
        <v>11156798</v>
      </c>
      <c r="H3150">
        <v>204</v>
      </c>
    </row>
    <row r="3151" spans="1:8">
      <c r="A3151" t="s">
        <v>6299</v>
      </c>
      <c r="B3151" s="10">
        <v>43999</v>
      </c>
      <c r="C3151" t="s">
        <v>4679</v>
      </c>
      <c r="D3151">
        <v>5</v>
      </c>
      <c r="E3151">
        <v>5</v>
      </c>
      <c r="F3151">
        <v>5</v>
      </c>
      <c r="G3151">
        <v>11156798</v>
      </c>
      <c r="H3151">
        <v>205</v>
      </c>
    </row>
    <row r="3152" spans="1:8">
      <c r="A3152" t="s">
        <v>7851</v>
      </c>
      <c r="B3152" s="10">
        <v>43999</v>
      </c>
      <c r="C3152" t="s">
        <v>4679</v>
      </c>
      <c r="D3152">
        <v>4</v>
      </c>
      <c r="E3152">
        <v>5</v>
      </c>
      <c r="F3152">
        <v>5</v>
      </c>
      <c r="G3152">
        <v>11156798</v>
      </c>
      <c r="H3152">
        <v>206</v>
      </c>
    </row>
    <row r="3153" spans="1:8">
      <c r="A3153" t="s">
        <v>7852</v>
      </c>
      <c r="B3153" s="10">
        <v>43999</v>
      </c>
      <c r="C3153" t="s">
        <v>4679</v>
      </c>
      <c r="D3153">
        <v>5</v>
      </c>
      <c r="E3153">
        <v>5</v>
      </c>
      <c r="F3153">
        <v>5</v>
      </c>
      <c r="G3153">
        <v>11156798</v>
      </c>
      <c r="H3153">
        <v>208</v>
      </c>
    </row>
    <row r="3154" spans="1:8">
      <c r="A3154" t="s">
        <v>6299</v>
      </c>
      <c r="B3154" s="10">
        <v>43999</v>
      </c>
      <c r="C3154" t="s">
        <v>4679</v>
      </c>
      <c r="D3154">
        <v>5</v>
      </c>
      <c r="E3154">
        <v>5</v>
      </c>
      <c r="F3154">
        <v>5</v>
      </c>
      <c r="G3154">
        <v>11156798</v>
      </c>
      <c r="H3154">
        <v>209</v>
      </c>
    </row>
    <row r="3155" spans="1:8">
      <c r="A3155" t="s">
        <v>56</v>
      </c>
      <c r="B3155" s="10">
        <v>43999</v>
      </c>
      <c r="C3155" t="s">
        <v>4679</v>
      </c>
      <c r="D3155">
        <v>4</v>
      </c>
      <c r="E3155">
        <v>5</v>
      </c>
      <c r="F3155">
        <v>3</v>
      </c>
      <c r="G3155">
        <v>11156798</v>
      </c>
      <c r="H3155">
        <v>210</v>
      </c>
    </row>
    <row r="3156" spans="1:8">
      <c r="A3156" t="s">
        <v>7853</v>
      </c>
      <c r="B3156" s="10">
        <v>43999</v>
      </c>
      <c r="C3156" t="s">
        <v>4679</v>
      </c>
      <c r="D3156">
        <v>5</v>
      </c>
      <c r="E3156">
        <v>5</v>
      </c>
      <c r="F3156">
        <v>5</v>
      </c>
      <c r="G3156">
        <v>11156798</v>
      </c>
      <c r="H3156">
        <v>211</v>
      </c>
    </row>
    <row r="3157" spans="1:8">
      <c r="A3157" t="s">
        <v>7854</v>
      </c>
      <c r="B3157" s="10">
        <v>43999</v>
      </c>
      <c r="C3157" t="s">
        <v>4679</v>
      </c>
      <c r="D3157">
        <v>2</v>
      </c>
      <c r="E3157">
        <v>5</v>
      </c>
      <c r="F3157">
        <v>5</v>
      </c>
      <c r="G3157">
        <v>11156798</v>
      </c>
      <c r="H3157">
        <v>212</v>
      </c>
    </row>
    <row r="3158" spans="1:8">
      <c r="A3158" t="s">
        <v>6299</v>
      </c>
      <c r="B3158" s="10">
        <v>43999</v>
      </c>
      <c r="C3158" t="s">
        <v>4679</v>
      </c>
      <c r="D3158">
        <v>5</v>
      </c>
      <c r="E3158">
        <v>5</v>
      </c>
      <c r="F3158">
        <v>5</v>
      </c>
      <c r="G3158">
        <v>11156798</v>
      </c>
      <c r="H3158">
        <v>213</v>
      </c>
    </row>
    <row r="3159" spans="1:8">
      <c r="A3159" t="s">
        <v>7855</v>
      </c>
      <c r="B3159" s="10">
        <v>43999</v>
      </c>
      <c r="C3159" t="s">
        <v>4679</v>
      </c>
      <c r="D3159">
        <v>5</v>
      </c>
      <c r="E3159">
        <v>4</v>
      </c>
      <c r="F3159">
        <v>5</v>
      </c>
      <c r="G3159">
        <v>11156798</v>
      </c>
      <c r="H3159">
        <v>214</v>
      </c>
    </row>
    <row r="3160" spans="1:8">
      <c r="A3160" t="s">
        <v>7856</v>
      </c>
      <c r="B3160" s="10">
        <v>43999</v>
      </c>
      <c r="C3160" t="s">
        <v>4679</v>
      </c>
      <c r="D3160">
        <v>5</v>
      </c>
      <c r="E3160">
        <v>5</v>
      </c>
      <c r="F3160">
        <v>5</v>
      </c>
      <c r="G3160">
        <v>11156798</v>
      </c>
      <c r="H3160">
        <v>215</v>
      </c>
    </row>
    <row r="3161" spans="1:8">
      <c r="A3161" t="s">
        <v>7857</v>
      </c>
      <c r="B3161" s="10">
        <v>43999</v>
      </c>
      <c r="C3161" t="s">
        <v>4679</v>
      </c>
      <c r="D3161">
        <v>2</v>
      </c>
      <c r="E3161">
        <v>3</v>
      </c>
      <c r="F3161">
        <v>4</v>
      </c>
      <c r="G3161">
        <v>11156798</v>
      </c>
      <c r="H3161">
        <v>216</v>
      </c>
    </row>
    <row r="3162" spans="1:8">
      <c r="A3162" t="s">
        <v>7858</v>
      </c>
      <c r="B3162" s="10">
        <v>43999</v>
      </c>
      <c r="C3162" t="s">
        <v>4679</v>
      </c>
      <c r="D3162">
        <v>3</v>
      </c>
      <c r="E3162">
        <v>3</v>
      </c>
      <c r="F3162">
        <v>3</v>
      </c>
      <c r="G3162">
        <v>11156798</v>
      </c>
      <c r="H3162">
        <v>217</v>
      </c>
    </row>
    <row r="3163" spans="1:8">
      <c r="A3163" t="s">
        <v>6299</v>
      </c>
      <c r="B3163" s="10">
        <v>43999</v>
      </c>
      <c r="C3163" t="s">
        <v>4679</v>
      </c>
      <c r="D3163">
        <v>5</v>
      </c>
      <c r="E3163">
        <v>5</v>
      </c>
      <c r="F3163">
        <v>5</v>
      </c>
      <c r="G3163">
        <v>11156798</v>
      </c>
      <c r="H3163">
        <v>218</v>
      </c>
    </row>
    <row r="3164" spans="1:8">
      <c r="A3164" t="s">
        <v>6299</v>
      </c>
      <c r="B3164" s="10">
        <v>43999</v>
      </c>
      <c r="C3164" t="s">
        <v>4679</v>
      </c>
      <c r="D3164">
        <v>5</v>
      </c>
      <c r="E3164">
        <v>3</v>
      </c>
      <c r="F3164">
        <v>5</v>
      </c>
      <c r="G3164">
        <v>11156798</v>
      </c>
      <c r="H3164">
        <v>219</v>
      </c>
    </row>
    <row r="3165" spans="1:8">
      <c r="A3165" t="s">
        <v>7859</v>
      </c>
      <c r="B3165" s="10">
        <v>43999</v>
      </c>
      <c r="C3165" t="s">
        <v>4679</v>
      </c>
      <c r="D3165">
        <v>5</v>
      </c>
      <c r="E3165">
        <v>5</v>
      </c>
      <c r="F3165">
        <v>5</v>
      </c>
      <c r="G3165">
        <v>11156798</v>
      </c>
      <c r="H3165">
        <v>220</v>
      </c>
    </row>
    <row r="3166" spans="1:8">
      <c r="A3166" t="s">
        <v>7860</v>
      </c>
      <c r="B3166" s="10">
        <v>43999</v>
      </c>
      <c r="C3166" t="s">
        <v>4679</v>
      </c>
      <c r="D3166">
        <v>3</v>
      </c>
      <c r="E3166">
        <v>4</v>
      </c>
      <c r="F3166">
        <v>3</v>
      </c>
      <c r="G3166">
        <v>11156798</v>
      </c>
      <c r="H3166">
        <v>221</v>
      </c>
    </row>
    <row r="3167" spans="1:8">
      <c r="A3167" t="s">
        <v>7861</v>
      </c>
      <c r="B3167" s="10">
        <v>43999</v>
      </c>
      <c r="C3167" t="s">
        <v>4679</v>
      </c>
      <c r="D3167">
        <v>5</v>
      </c>
      <c r="E3167">
        <v>5</v>
      </c>
      <c r="F3167">
        <v>5</v>
      </c>
      <c r="G3167">
        <v>11156798</v>
      </c>
      <c r="H3167">
        <v>222</v>
      </c>
    </row>
    <row r="3168" spans="1:8">
      <c r="A3168" t="s">
        <v>7862</v>
      </c>
      <c r="B3168" s="10">
        <v>43999</v>
      </c>
      <c r="C3168" t="s">
        <v>4679</v>
      </c>
      <c r="D3168">
        <v>5</v>
      </c>
      <c r="E3168">
        <v>5</v>
      </c>
      <c r="F3168">
        <v>5</v>
      </c>
      <c r="G3168">
        <v>11156798</v>
      </c>
      <c r="H3168">
        <v>223</v>
      </c>
    </row>
    <row r="3169" spans="1:8">
      <c r="A3169" t="s">
        <v>7863</v>
      </c>
      <c r="B3169" s="10">
        <v>43999</v>
      </c>
      <c r="C3169" t="s">
        <v>4679</v>
      </c>
      <c r="D3169">
        <v>3</v>
      </c>
      <c r="E3169">
        <v>5</v>
      </c>
      <c r="F3169">
        <v>1</v>
      </c>
      <c r="G3169">
        <v>11156798</v>
      </c>
      <c r="H3169">
        <v>224</v>
      </c>
    </row>
    <row r="3170" spans="1:8">
      <c r="A3170" t="s">
        <v>6907</v>
      </c>
      <c r="B3170" s="10">
        <v>43999</v>
      </c>
      <c r="C3170" t="s">
        <v>4679</v>
      </c>
      <c r="D3170">
        <v>5</v>
      </c>
      <c r="E3170">
        <v>5</v>
      </c>
      <c r="F3170">
        <v>5</v>
      </c>
      <c r="G3170">
        <v>11156798</v>
      </c>
      <c r="H3170">
        <v>225</v>
      </c>
    </row>
    <row r="3171" spans="1:8">
      <c r="A3171" t="s">
        <v>6299</v>
      </c>
      <c r="B3171" s="10">
        <v>43999</v>
      </c>
      <c r="C3171" t="s">
        <v>4679</v>
      </c>
      <c r="D3171">
        <v>1</v>
      </c>
      <c r="E3171">
        <v>4</v>
      </c>
      <c r="F3171">
        <v>3</v>
      </c>
      <c r="G3171">
        <v>11156798</v>
      </c>
      <c r="H3171">
        <v>226</v>
      </c>
    </row>
    <row r="3172" spans="1:8">
      <c r="A3172" t="s">
        <v>7864</v>
      </c>
      <c r="B3172" s="10">
        <v>43999</v>
      </c>
      <c r="C3172" t="s">
        <v>4679</v>
      </c>
      <c r="D3172">
        <v>5</v>
      </c>
      <c r="E3172">
        <v>5</v>
      </c>
      <c r="F3172">
        <v>5</v>
      </c>
      <c r="G3172">
        <v>11156798</v>
      </c>
      <c r="H3172">
        <v>227</v>
      </c>
    </row>
    <row r="3173" spans="1:8">
      <c r="A3173" t="s">
        <v>7865</v>
      </c>
      <c r="B3173" s="10">
        <v>43999</v>
      </c>
      <c r="C3173" t="s">
        <v>4679</v>
      </c>
      <c r="D3173">
        <v>2</v>
      </c>
      <c r="E3173">
        <v>5</v>
      </c>
      <c r="F3173">
        <v>3</v>
      </c>
      <c r="G3173">
        <v>11156798</v>
      </c>
      <c r="H3173">
        <v>228</v>
      </c>
    </row>
    <row r="3174" spans="1:8">
      <c r="A3174" t="s">
        <v>7866</v>
      </c>
      <c r="B3174" s="10">
        <v>43999</v>
      </c>
      <c r="C3174" t="s">
        <v>4679</v>
      </c>
      <c r="D3174">
        <v>4</v>
      </c>
      <c r="E3174">
        <v>5</v>
      </c>
      <c r="F3174">
        <v>4</v>
      </c>
      <c r="G3174">
        <v>11156798</v>
      </c>
      <c r="H3174">
        <v>229</v>
      </c>
    </row>
    <row r="3175" spans="1:8">
      <c r="A3175" t="s">
        <v>7867</v>
      </c>
      <c r="B3175" s="10">
        <v>43999</v>
      </c>
      <c r="C3175" t="s">
        <v>4679</v>
      </c>
      <c r="D3175">
        <v>5</v>
      </c>
      <c r="E3175">
        <v>5</v>
      </c>
      <c r="F3175">
        <v>5</v>
      </c>
      <c r="G3175">
        <v>11156798</v>
      </c>
      <c r="H3175">
        <v>230</v>
      </c>
    </row>
    <row r="3176" spans="1:8">
      <c r="A3176" t="s">
        <v>6299</v>
      </c>
      <c r="B3176" s="10">
        <v>43999</v>
      </c>
      <c r="C3176" t="s">
        <v>4679</v>
      </c>
      <c r="D3176">
        <v>2</v>
      </c>
      <c r="E3176">
        <v>4</v>
      </c>
      <c r="F3176">
        <v>2</v>
      </c>
      <c r="G3176">
        <v>11156798</v>
      </c>
      <c r="H3176">
        <v>231</v>
      </c>
    </row>
    <row r="3177" spans="1:8">
      <c r="A3177" t="s">
        <v>6299</v>
      </c>
      <c r="B3177" s="10">
        <v>43999</v>
      </c>
      <c r="C3177" t="s">
        <v>4679</v>
      </c>
      <c r="D3177">
        <v>5</v>
      </c>
      <c r="E3177">
        <v>3</v>
      </c>
      <c r="F3177">
        <v>5</v>
      </c>
      <c r="G3177">
        <v>11156798</v>
      </c>
      <c r="H3177">
        <v>232</v>
      </c>
    </row>
    <row r="3178" spans="1:8">
      <c r="A3178" t="s">
        <v>6299</v>
      </c>
      <c r="B3178" s="10">
        <v>43999</v>
      </c>
      <c r="C3178" t="s">
        <v>4679</v>
      </c>
      <c r="D3178">
        <v>5</v>
      </c>
      <c r="E3178">
        <v>5</v>
      </c>
      <c r="F3178">
        <v>5</v>
      </c>
      <c r="G3178">
        <v>11156798</v>
      </c>
      <c r="H3178">
        <v>233</v>
      </c>
    </row>
    <row r="3179" spans="1:8">
      <c r="A3179" t="s">
        <v>7868</v>
      </c>
      <c r="B3179" s="10">
        <v>43999</v>
      </c>
      <c r="C3179" t="s">
        <v>4679</v>
      </c>
      <c r="D3179">
        <v>1</v>
      </c>
      <c r="E3179">
        <v>3</v>
      </c>
      <c r="F3179">
        <v>1</v>
      </c>
      <c r="G3179">
        <v>11156798</v>
      </c>
      <c r="H3179">
        <v>234</v>
      </c>
    </row>
    <row r="3180" spans="1:8">
      <c r="A3180" t="s">
        <v>6299</v>
      </c>
      <c r="B3180" s="10">
        <v>43999</v>
      </c>
      <c r="C3180" t="s">
        <v>4679</v>
      </c>
      <c r="D3180">
        <v>4</v>
      </c>
      <c r="E3180">
        <v>4</v>
      </c>
      <c r="F3180">
        <v>5</v>
      </c>
      <c r="G3180">
        <v>11156798</v>
      </c>
      <c r="H3180">
        <v>235</v>
      </c>
    </row>
    <row r="3181" spans="1:8">
      <c r="A3181" t="s">
        <v>7869</v>
      </c>
      <c r="B3181" s="10">
        <v>43999</v>
      </c>
      <c r="C3181" t="s">
        <v>4679</v>
      </c>
      <c r="D3181">
        <v>5</v>
      </c>
      <c r="E3181">
        <v>5</v>
      </c>
      <c r="F3181">
        <v>5</v>
      </c>
      <c r="G3181">
        <v>11156798</v>
      </c>
      <c r="H3181">
        <v>236</v>
      </c>
    </row>
    <row r="3182" spans="1:8">
      <c r="A3182" t="s">
        <v>7870</v>
      </c>
      <c r="B3182" s="10">
        <v>43999</v>
      </c>
      <c r="C3182" t="s">
        <v>4679</v>
      </c>
      <c r="D3182">
        <v>4</v>
      </c>
      <c r="E3182">
        <v>4</v>
      </c>
      <c r="F3182">
        <v>4</v>
      </c>
      <c r="G3182">
        <v>11156798</v>
      </c>
      <c r="H3182">
        <v>237</v>
      </c>
    </row>
    <row r="3183" spans="1:8">
      <c r="A3183" t="s">
        <v>7871</v>
      </c>
      <c r="B3183" s="10">
        <v>43999</v>
      </c>
      <c r="C3183" t="s">
        <v>4679</v>
      </c>
      <c r="D3183">
        <v>5</v>
      </c>
      <c r="E3183">
        <v>3</v>
      </c>
      <c r="F3183">
        <v>3</v>
      </c>
      <c r="G3183">
        <v>11156798</v>
      </c>
      <c r="H3183">
        <v>238</v>
      </c>
    </row>
    <row r="3184" spans="1:8">
      <c r="A3184" t="s">
        <v>7872</v>
      </c>
      <c r="B3184" s="10">
        <v>43999</v>
      </c>
      <c r="C3184" t="s">
        <v>4679</v>
      </c>
      <c r="D3184">
        <v>5</v>
      </c>
      <c r="E3184">
        <v>5</v>
      </c>
      <c r="F3184">
        <v>5</v>
      </c>
      <c r="G3184">
        <v>11156798</v>
      </c>
      <c r="H3184">
        <v>239</v>
      </c>
    </row>
    <row r="3185" spans="1:8">
      <c r="A3185" t="s">
        <v>7873</v>
      </c>
      <c r="B3185" s="10">
        <v>43999</v>
      </c>
      <c r="C3185" t="s">
        <v>4679</v>
      </c>
      <c r="D3185">
        <v>4</v>
      </c>
      <c r="E3185">
        <v>4</v>
      </c>
      <c r="F3185">
        <v>5</v>
      </c>
      <c r="G3185">
        <v>11156798</v>
      </c>
      <c r="H3185">
        <v>240</v>
      </c>
    </row>
    <row r="3186" spans="1:8">
      <c r="A3186" t="s">
        <v>7874</v>
      </c>
      <c r="B3186" s="10">
        <v>43999</v>
      </c>
      <c r="C3186" t="s">
        <v>4679</v>
      </c>
      <c r="D3186">
        <v>2</v>
      </c>
      <c r="E3186">
        <v>3</v>
      </c>
      <c r="F3186">
        <v>3</v>
      </c>
      <c r="G3186">
        <v>11156798</v>
      </c>
      <c r="H3186">
        <v>241</v>
      </c>
    </row>
    <row r="3187" spans="1:8">
      <c r="A3187" t="s">
        <v>7875</v>
      </c>
      <c r="B3187" s="10">
        <v>43999</v>
      </c>
      <c r="C3187" t="s">
        <v>4679</v>
      </c>
      <c r="D3187">
        <v>5</v>
      </c>
      <c r="E3187">
        <v>5</v>
      </c>
      <c r="F3187">
        <v>5</v>
      </c>
      <c r="G3187">
        <v>11156798</v>
      </c>
      <c r="H3187">
        <v>242</v>
      </c>
    </row>
    <row r="3188" spans="1:8">
      <c r="A3188" t="s">
        <v>6299</v>
      </c>
      <c r="B3188" s="10">
        <v>43999</v>
      </c>
      <c r="C3188" t="s">
        <v>4679</v>
      </c>
      <c r="D3188">
        <v>5</v>
      </c>
      <c r="E3188">
        <v>5</v>
      </c>
      <c r="F3188">
        <v>5</v>
      </c>
      <c r="G3188">
        <v>11156798</v>
      </c>
      <c r="H3188">
        <v>243</v>
      </c>
    </row>
    <row r="3189" spans="1:8">
      <c r="A3189" t="s">
        <v>7876</v>
      </c>
      <c r="B3189" s="10">
        <v>43999</v>
      </c>
      <c r="C3189" t="s">
        <v>4679</v>
      </c>
      <c r="D3189">
        <v>4</v>
      </c>
      <c r="E3189">
        <v>5</v>
      </c>
      <c r="F3189">
        <v>5</v>
      </c>
      <c r="G3189">
        <v>11156798</v>
      </c>
      <c r="H3189">
        <v>244</v>
      </c>
    </row>
    <row r="3190" spans="1:8">
      <c r="A3190" t="s">
        <v>7877</v>
      </c>
      <c r="B3190" s="10">
        <v>43999</v>
      </c>
      <c r="C3190" t="s">
        <v>4679</v>
      </c>
      <c r="D3190">
        <v>1</v>
      </c>
      <c r="E3190">
        <v>1</v>
      </c>
      <c r="F3190">
        <v>1</v>
      </c>
      <c r="G3190">
        <v>11156798</v>
      </c>
      <c r="H3190">
        <v>245</v>
      </c>
    </row>
    <row r="3191" spans="1:8">
      <c r="A3191" t="s">
        <v>6299</v>
      </c>
      <c r="B3191" s="10">
        <v>43999</v>
      </c>
      <c r="C3191" t="s">
        <v>4679</v>
      </c>
      <c r="D3191">
        <v>5</v>
      </c>
      <c r="E3191">
        <v>5</v>
      </c>
      <c r="F3191">
        <v>5</v>
      </c>
      <c r="G3191">
        <v>11156798</v>
      </c>
      <c r="H3191">
        <v>246</v>
      </c>
    </row>
    <row r="3192" spans="1:8">
      <c r="A3192" t="s">
        <v>7878</v>
      </c>
      <c r="B3192" s="10">
        <v>43999</v>
      </c>
      <c r="C3192" t="s">
        <v>4679</v>
      </c>
      <c r="D3192">
        <v>3</v>
      </c>
      <c r="E3192">
        <v>4</v>
      </c>
      <c r="F3192">
        <v>3</v>
      </c>
      <c r="G3192">
        <v>11156798</v>
      </c>
      <c r="H3192">
        <v>247</v>
      </c>
    </row>
    <row r="3193" spans="1:8">
      <c r="A3193" t="s">
        <v>7879</v>
      </c>
      <c r="B3193" s="10">
        <v>43999</v>
      </c>
      <c r="C3193" t="s">
        <v>4679</v>
      </c>
      <c r="D3193">
        <v>1</v>
      </c>
      <c r="E3193">
        <v>5</v>
      </c>
      <c r="F3193">
        <v>5</v>
      </c>
      <c r="G3193">
        <v>11156798</v>
      </c>
      <c r="H3193">
        <v>248</v>
      </c>
    </row>
    <row r="3194" spans="1:8">
      <c r="A3194" t="s">
        <v>7880</v>
      </c>
      <c r="B3194" s="10">
        <v>43999</v>
      </c>
      <c r="C3194" t="s">
        <v>4679</v>
      </c>
      <c r="D3194">
        <v>4</v>
      </c>
      <c r="E3194">
        <v>5</v>
      </c>
      <c r="F3194">
        <v>4</v>
      </c>
      <c r="G3194">
        <v>11156798</v>
      </c>
      <c r="H3194">
        <v>249</v>
      </c>
    </row>
    <row r="3195" spans="1:8">
      <c r="A3195" t="s">
        <v>7881</v>
      </c>
      <c r="B3195" s="10">
        <v>43999</v>
      </c>
      <c r="C3195" t="s">
        <v>4679</v>
      </c>
      <c r="D3195">
        <v>5</v>
      </c>
      <c r="E3195">
        <v>5</v>
      </c>
      <c r="F3195">
        <v>5</v>
      </c>
      <c r="G3195">
        <v>11156798</v>
      </c>
      <c r="H3195">
        <v>250</v>
      </c>
    </row>
    <row r="3196" spans="1:8">
      <c r="A3196" t="s">
        <v>7882</v>
      </c>
      <c r="B3196" s="10">
        <v>43999</v>
      </c>
      <c r="C3196" t="s">
        <v>4679</v>
      </c>
      <c r="D3196">
        <v>3</v>
      </c>
      <c r="E3196">
        <v>3</v>
      </c>
      <c r="F3196">
        <v>4</v>
      </c>
      <c r="G3196">
        <v>11156798</v>
      </c>
      <c r="H3196">
        <v>251</v>
      </c>
    </row>
    <row r="3197" spans="1:8">
      <c r="A3197" t="s">
        <v>6299</v>
      </c>
      <c r="B3197" s="10">
        <v>43999</v>
      </c>
      <c r="C3197" t="s">
        <v>4679</v>
      </c>
      <c r="D3197">
        <v>5</v>
      </c>
      <c r="E3197">
        <v>5</v>
      </c>
      <c r="F3197">
        <v>5</v>
      </c>
      <c r="G3197">
        <v>11156798</v>
      </c>
      <c r="H3197">
        <v>252</v>
      </c>
    </row>
    <row r="3198" spans="1:8">
      <c r="A3198" t="s">
        <v>7883</v>
      </c>
      <c r="B3198" s="10">
        <v>43999</v>
      </c>
      <c r="C3198" t="s">
        <v>4679</v>
      </c>
      <c r="D3198">
        <v>5</v>
      </c>
      <c r="E3198">
        <v>5</v>
      </c>
      <c r="F3198">
        <v>5</v>
      </c>
      <c r="G3198">
        <v>11156798</v>
      </c>
      <c r="H3198">
        <v>253</v>
      </c>
    </row>
    <row r="3199" spans="1:8">
      <c r="A3199" t="s">
        <v>7884</v>
      </c>
      <c r="B3199" s="10">
        <v>43999</v>
      </c>
      <c r="C3199" t="s">
        <v>4679</v>
      </c>
      <c r="D3199">
        <v>4</v>
      </c>
      <c r="E3199">
        <v>4</v>
      </c>
      <c r="F3199">
        <v>3</v>
      </c>
      <c r="G3199">
        <v>11156798</v>
      </c>
      <c r="H3199">
        <v>254</v>
      </c>
    </row>
    <row r="3200" spans="1:8">
      <c r="A3200" t="s">
        <v>7885</v>
      </c>
      <c r="B3200" s="10">
        <v>43999</v>
      </c>
      <c r="C3200" t="s">
        <v>4679</v>
      </c>
      <c r="D3200">
        <v>1</v>
      </c>
      <c r="E3200">
        <v>2</v>
      </c>
      <c r="F3200">
        <v>1</v>
      </c>
      <c r="G3200">
        <v>11156798</v>
      </c>
      <c r="H3200">
        <v>255</v>
      </c>
    </row>
    <row r="3201" spans="1:8">
      <c r="A3201" t="s">
        <v>7886</v>
      </c>
      <c r="B3201" s="10">
        <v>43999</v>
      </c>
      <c r="C3201" t="s">
        <v>4679</v>
      </c>
      <c r="D3201">
        <v>3</v>
      </c>
      <c r="E3201">
        <v>5</v>
      </c>
      <c r="F3201">
        <v>2</v>
      </c>
      <c r="G3201">
        <v>11156798</v>
      </c>
      <c r="H3201">
        <v>256</v>
      </c>
    </row>
    <row r="3202" spans="1:8">
      <c r="A3202" t="s">
        <v>7887</v>
      </c>
      <c r="B3202" s="10">
        <v>43999</v>
      </c>
      <c r="C3202" t="s">
        <v>4679</v>
      </c>
      <c r="D3202">
        <v>5</v>
      </c>
      <c r="E3202">
        <v>5</v>
      </c>
      <c r="F3202">
        <v>5</v>
      </c>
      <c r="G3202">
        <v>11156798</v>
      </c>
      <c r="H3202">
        <v>257</v>
      </c>
    </row>
    <row r="3203" spans="1:8">
      <c r="A3203" t="s">
        <v>7888</v>
      </c>
      <c r="B3203" s="10">
        <v>43999</v>
      </c>
      <c r="C3203" t="s">
        <v>4679</v>
      </c>
      <c r="D3203">
        <v>2</v>
      </c>
      <c r="E3203">
        <v>5</v>
      </c>
      <c r="F3203">
        <v>5</v>
      </c>
      <c r="G3203">
        <v>11156798</v>
      </c>
      <c r="H3203">
        <v>258</v>
      </c>
    </row>
    <row r="3204" spans="1:8">
      <c r="A3204" t="s">
        <v>6299</v>
      </c>
      <c r="B3204" s="10">
        <v>43999</v>
      </c>
      <c r="C3204" t="s">
        <v>4679</v>
      </c>
      <c r="D3204">
        <v>5</v>
      </c>
      <c r="E3204">
        <v>5</v>
      </c>
      <c r="F3204">
        <v>5</v>
      </c>
      <c r="G3204">
        <v>11156798</v>
      </c>
      <c r="H3204">
        <v>259</v>
      </c>
    </row>
    <row r="3205" spans="1:8">
      <c r="A3205" t="s">
        <v>7889</v>
      </c>
      <c r="B3205" s="10">
        <v>43999</v>
      </c>
      <c r="C3205" t="s">
        <v>4679</v>
      </c>
      <c r="D3205">
        <v>5</v>
      </c>
      <c r="E3205">
        <v>5</v>
      </c>
      <c r="F3205">
        <v>5</v>
      </c>
      <c r="G3205">
        <v>11156798</v>
      </c>
      <c r="H3205">
        <v>260</v>
      </c>
    </row>
    <row r="3206" spans="1:8">
      <c r="A3206" t="s">
        <v>7890</v>
      </c>
      <c r="B3206" s="10">
        <v>43999</v>
      </c>
      <c r="C3206" t="s">
        <v>4679</v>
      </c>
      <c r="D3206">
        <v>4</v>
      </c>
      <c r="E3206">
        <v>5</v>
      </c>
      <c r="F3206">
        <v>4</v>
      </c>
      <c r="G3206">
        <v>11156798</v>
      </c>
      <c r="H3206">
        <v>261</v>
      </c>
    </row>
    <row r="3207" spans="1:8">
      <c r="A3207" t="s">
        <v>6299</v>
      </c>
      <c r="B3207" s="10">
        <v>43999</v>
      </c>
      <c r="C3207" t="s">
        <v>4679</v>
      </c>
      <c r="D3207">
        <v>2</v>
      </c>
      <c r="E3207">
        <v>5</v>
      </c>
      <c r="F3207">
        <v>1</v>
      </c>
      <c r="G3207">
        <v>11156798</v>
      </c>
      <c r="H3207">
        <v>262</v>
      </c>
    </row>
    <row r="3208" spans="1:8">
      <c r="A3208" t="s">
        <v>7891</v>
      </c>
      <c r="B3208" s="10">
        <v>43999</v>
      </c>
      <c r="C3208" t="s">
        <v>4679</v>
      </c>
      <c r="D3208">
        <v>5</v>
      </c>
      <c r="E3208">
        <v>5</v>
      </c>
      <c r="F3208">
        <v>5</v>
      </c>
      <c r="G3208">
        <v>11156798</v>
      </c>
      <c r="H3208">
        <v>263</v>
      </c>
    </row>
    <row r="3209" spans="1:8">
      <c r="A3209" t="s">
        <v>6299</v>
      </c>
      <c r="B3209" s="10">
        <v>43999</v>
      </c>
      <c r="C3209" t="s">
        <v>4679</v>
      </c>
      <c r="D3209">
        <v>5</v>
      </c>
      <c r="E3209">
        <v>5</v>
      </c>
      <c r="F3209">
        <v>4</v>
      </c>
      <c r="G3209">
        <v>11156798</v>
      </c>
      <c r="H3209">
        <v>264</v>
      </c>
    </row>
    <row r="3210" spans="1:8">
      <c r="A3210" t="s">
        <v>7892</v>
      </c>
      <c r="B3210" s="10">
        <v>43999</v>
      </c>
      <c r="C3210" t="s">
        <v>4679</v>
      </c>
      <c r="D3210">
        <v>1</v>
      </c>
      <c r="E3210">
        <v>3</v>
      </c>
      <c r="F3210">
        <v>1</v>
      </c>
      <c r="G3210">
        <v>11156798</v>
      </c>
      <c r="H3210">
        <v>265</v>
      </c>
    </row>
    <row r="3211" spans="1:8">
      <c r="A3211" t="s">
        <v>7893</v>
      </c>
      <c r="B3211" s="10">
        <v>43999</v>
      </c>
      <c r="C3211" t="s">
        <v>4679</v>
      </c>
      <c r="D3211">
        <v>4</v>
      </c>
      <c r="E3211">
        <v>5</v>
      </c>
      <c r="F3211">
        <v>5</v>
      </c>
      <c r="G3211">
        <v>11156798</v>
      </c>
      <c r="H3211">
        <v>266</v>
      </c>
    </row>
    <row r="3212" spans="1:8">
      <c r="A3212" t="s">
        <v>6299</v>
      </c>
      <c r="B3212" s="10">
        <v>43999</v>
      </c>
      <c r="C3212" t="s">
        <v>4679</v>
      </c>
      <c r="D3212">
        <v>5</v>
      </c>
      <c r="E3212">
        <v>5</v>
      </c>
      <c r="F3212">
        <v>5</v>
      </c>
      <c r="G3212">
        <v>11156798</v>
      </c>
      <c r="H3212">
        <v>267</v>
      </c>
    </row>
    <row r="3213" spans="1:8">
      <c r="A3213" t="s">
        <v>6299</v>
      </c>
      <c r="B3213" s="10">
        <v>43999</v>
      </c>
      <c r="C3213" t="s">
        <v>4679</v>
      </c>
      <c r="D3213">
        <v>5</v>
      </c>
      <c r="E3213">
        <v>5</v>
      </c>
      <c r="F3213">
        <v>5</v>
      </c>
      <c r="G3213">
        <v>11156798</v>
      </c>
      <c r="H3213">
        <v>268</v>
      </c>
    </row>
    <row r="3214" spans="1:8">
      <c r="A3214" t="s">
        <v>6299</v>
      </c>
      <c r="B3214" s="10">
        <v>43999</v>
      </c>
      <c r="C3214" t="s">
        <v>4679</v>
      </c>
      <c r="D3214">
        <v>5</v>
      </c>
      <c r="E3214">
        <v>5</v>
      </c>
      <c r="F3214">
        <v>5</v>
      </c>
      <c r="G3214">
        <v>11156798</v>
      </c>
      <c r="H3214">
        <v>269</v>
      </c>
    </row>
    <row r="3215" spans="1:8">
      <c r="A3215" t="s">
        <v>7894</v>
      </c>
      <c r="B3215" s="10">
        <v>43999</v>
      </c>
      <c r="C3215" t="s">
        <v>4679</v>
      </c>
      <c r="D3215">
        <v>5</v>
      </c>
      <c r="E3215">
        <v>5</v>
      </c>
      <c r="F3215">
        <v>5</v>
      </c>
      <c r="G3215">
        <v>11156798</v>
      </c>
      <c r="H3215">
        <v>270</v>
      </c>
    </row>
    <row r="3216" spans="1:8">
      <c r="A3216" t="s">
        <v>7895</v>
      </c>
      <c r="B3216" s="10">
        <v>43999</v>
      </c>
      <c r="C3216" t="s">
        <v>4679</v>
      </c>
      <c r="D3216">
        <v>3</v>
      </c>
      <c r="E3216">
        <v>2</v>
      </c>
      <c r="F3216">
        <v>2</v>
      </c>
      <c r="G3216">
        <v>11156798</v>
      </c>
      <c r="H3216">
        <v>271</v>
      </c>
    </row>
    <row r="3217" spans="1:8">
      <c r="A3217" t="s">
        <v>7896</v>
      </c>
      <c r="B3217" s="10">
        <v>43999</v>
      </c>
      <c r="C3217" t="s">
        <v>4679</v>
      </c>
      <c r="D3217">
        <v>5</v>
      </c>
      <c r="E3217">
        <v>5</v>
      </c>
      <c r="F3217">
        <v>5</v>
      </c>
      <c r="G3217">
        <v>11156798</v>
      </c>
      <c r="H3217">
        <v>272</v>
      </c>
    </row>
    <row r="3218" spans="1:8">
      <c r="A3218" t="s">
        <v>7897</v>
      </c>
      <c r="B3218" s="10">
        <v>43999</v>
      </c>
      <c r="C3218" t="s">
        <v>4679</v>
      </c>
      <c r="D3218">
        <v>4</v>
      </c>
      <c r="E3218">
        <v>5</v>
      </c>
      <c r="F3218">
        <v>4</v>
      </c>
      <c r="G3218">
        <v>11156798</v>
      </c>
      <c r="H3218">
        <v>273</v>
      </c>
    </row>
    <row r="3219" spans="1:8">
      <c r="A3219" t="s">
        <v>6299</v>
      </c>
      <c r="B3219" s="10">
        <v>43999</v>
      </c>
      <c r="C3219" t="s">
        <v>4679</v>
      </c>
      <c r="D3219">
        <v>5</v>
      </c>
      <c r="E3219">
        <v>5</v>
      </c>
      <c r="F3219">
        <v>5</v>
      </c>
      <c r="G3219">
        <v>11156798</v>
      </c>
      <c r="H3219">
        <v>274</v>
      </c>
    </row>
    <row r="3220" spans="1:8">
      <c r="A3220" t="s">
        <v>7898</v>
      </c>
      <c r="B3220" s="10">
        <v>43999</v>
      </c>
      <c r="C3220" t="s">
        <v>4679</v>
      </c>
      <c r="D3220">
        <v>5</v>
      </c>
      <c r="E3220">
        <v>5</v>
      </c>
      <c r="F3220">
        <v>5</v>
      </c>
      <c r="G3220">
        <v>11156798</v>
      </c>
      <c r="H3220">
        <v>275</v>
      </c>
    </row>
    <row r="3221" spans="1:8">
      <c r="A3221" t="s">
        <v>6299</v>
      </c>
      <c r="B3221" s="10">
        <v>43999</v>
      </c>
      <c r="C3221" t="s">
        <v>4679</v>
      </c>
      <c r="D3221">
        <v>5</v>
      </c>
      <c r="E3221">
        <v>5</v>
      </c>
      <c r="F3221">
        <v>5</v>
      </c>
      <c r="G3221">
        <v>11156798</v>
      </c>
      <c r="H3221">
        <v>276</v>
      </c>
    </row>
    <row r="3222" spans="1:8">
      <c r="A3222" t="s">
        <v>7899</v>
      </c>
      <c r="B3222" s="10">
        <v>43999</v>
      </c>
      <c r="C3222" t="s">
        <v>4679</v>
      </c>
      <c r="D3222">
        <v>5</v>
      </c>
      <c r="E3222">
        <v>5</v>
      </c>
      <c r="F3222">
        <v>5</v>
      </c>
      <c r="G3222">
        <v>11156798</v>
      </c>
      <c r="H3222">
        <v>277</v>
      </c>
    </row>
    <row r="3223" spans="1:8">
      <c r="A3223" t="s">
        <v>7900</v>
      </c>
      <c r="B3223" s="10">
        <v>43999</v>
      </c>
      <c r="C3223" t="s">
        <v>4679</v>
      </c>
      <c r="D3223">
        <v>4</v>
      </c>
      <c r="E3223">
        <v>4</v>
      </c>
      <c r="F3223">
        <v>4</v>
      </c>
      <c r="G3223">
        <v>11156798</v>
      </c>
      <c r="H3223">
        <v>278</v>
      </c>
    </row>
    <row r="3224" spans="1:8">
      <c r="A3224" t="s">
        <v>6299</v>
      </c>
      <c r="B3224" s="10">
        <v>43999</v>
      </c>
      <c r="C3224" t="s">
        <v>4679</v>
      </c>
      <c r="D3224">
        <v>5</v>
      </c>
      <c r="E3224">
        <v>5</v>
      </c>
      <c r="F3224">
        <v>5</v>
      </c>
      <c r="G3224">
        <v>11156798</v>
      </c>
      <c r="H3224">
        <v>279</v>
      </c>
    </row>
    <row r="3225" spans="1:8">
      <c r="A3225" t="s">
        <v>7901</v>
      </c>
      <c r="B3225" s="10">
        <v>43999</v>
      </c>
      <c r="C3225" t="s">
        <v>4679</v>
      </c>
      <c r="D3225">
        <v>1</v>
      </c>
      <c r="E3225">
        <v>5</v>
      </c>
      <c r="F3225">
        <v>2</v>
      </c>
      <c r="G3225">
        <v>11156798</v>
      </c>
      <c r="H3225">
        <v>280</v>
      </c>
    </row>
    <row r="3226" spans="1:8">
      <c r="A3226" t="s">
        <v>7902</v>
      </c>
      <c r="B3226" s="10">
        <v>43999</v>
      </c>
      <c r="C3226" t="s">
        <v>4679</v>
      </c>
      <c r="D3226">
        <v>1</v>
      </c>
      <c r="E3226">
        <v>3</v>
      </c>
      <c r="F3226">
        <v>1</v>
      </c>
      <c r="G3226">
        <v>11156798</v>
      </c>
      <c r="H3226">
        <v>281</v>
      </c>
    </row>
    <row r="3227" spans="1:8">
      <c r="A3227" t="s">
        <v>7903</v>
      </c>
      <c r="B3227" s="10">
        <v>43999</v>
      </c>
      <c r="C3227" t="s">
        <v>4679</v>
      </c>
      <c r="D3227">
        <v>5</v>
      </c>
      <c r="E3227">
        <v>5</v>
      </c>
      <c r="F3227">
        <v>5</v>
      </c>
      <c r="G3227">
        <v>11156798</v>
      </c>
      <c r="H3227">
        <v>282</v>
      </c>
    </row>
    <row r="3228" spans="1:8">
      <c r="A3228" t="s">
        <v>6299</v>
      </c>
      <c r="B3228" s="10">
        <v>43999</v>
      </c>
      <c r="C3228" t="s">
        <v>4679</v>
      </c>
      <c r="D3228">
        <v>5</v>
      </c>
      <c r="E3228">
        <v>5</v>
      </c>
      <c r="F3228">
        <v>5</v>
      </c>
      <c r="G3228">
        <v>11156798</v>
      </c>
      <c r="H3228">
        <v>283</v>
      </c>
    </row>
    <row r="3229" spans="1:8">
      <c r="A3229" t="s">
        <v>7904</v>
      </c>
      <c r="B3229" s="10">
        <v>43999</v>
      </c>
      <c r="C3229" t="s">
        <v>4679</v>
      </c>
      <c r="D3229">
        <v>2</v>
      </c>
      <c r="E3229">
        <v>3</v>
      </c>
      <c r="F3229">
        <v>2</v>
      </c>
      <c r="G3229">
        <v>11156798</v>
      </c>
      <c r="H3229">
        <v>284</v>
      </c>
    </row>
    <row r="3230" spans="1:8">
      <c r="A3230" t="s">
        <v>6299</v>
      </c>
      <c r="B3230" s="10">
        <v>43999</v>
      </c>
      <c r="C3230" t="s">
        <v>4679</v>
      </c>
      <c r="D3230">
        <v>5</v>
      </c>
      <c r="E3230">
        <v>4</v>
      </c>
      <c r="F3230">
        <v>5</v>
      </c>
      <c r="G3230">
        <v>11156798</v>
      </c>
      <c r="H3230">
        <v>285</v>
      </c>
    </row>
    <row r="3231" spans="1:8">
      <c r="A3231" t="s">
        <v>6464</v>
      </c>
      <c r="B3231" s="10">
        <v>43999</v>
      </c>
      <c r="C3231" t="s">
        <v>4679</v>
      </c>
      <c r="D3231">
        <v>5</v>
      </c>
      <c r="E3231">
        <v>5</v>
      </c>
      <c r="F3231">
        <v>5</v>
      </c>
      <c r="G3231">
        <v>11156798</v>
      </c>
      <c r="H3231">
        <v>286</v>
      </c>
    </row>
    <row r="3232" spans="1:8">
      <c r="A3232" t="s">
        <v>7905</v>
      </c>
      <c r="B3232" s="10">
        <v>43999</v>
      </c>
      <c r="C3232" t="s">
        <v>4679</v>
      </c>
      <c r="D3232">
        <v>4</v>
      </c>
      <c r="E3232">
        <v>4</v>
      </c>
      <c r="F3232">
        <v>4</v>
      </c>
      <c r="G3232">
        <v>11156798</v>
      </c>
      <c r="H3232">
        <v>287</v>
      </c>
    </row>
    <row r="3233" spans="1:8">
      <c r="A3233" t="s">
        <v>7906</v>
      </c>
      <c r="B3233" s="10">
        <v>43999</v>
      </c>
      <c r="C3233" t="s">
        <v>4679</v>
      </c>
      <c r="D3233">
        <v>1</v>
      </c>
      <c r="E3233">
        <v>1</v>
      </c>
      <c r="F3233">
        <v>1</v>
      </c>
      <c r="G3233">
        <v>11156798</v>
      </c>
      <c r="H3233">
        <v>288</v>
      </c>
    </row>
    <row r="3234" spans="1:8">
      <c r="A3234" t="s">
        <v>6299</v>
      </c>
      <c r="B3234" s="10">
        <v>43999</v>
      </c>
      <c r="C3234" t="s">
        <v>4679</v>
      </c>
      <c r="D3234">
        <v>5</v>
      </c>
      <c r="E3234">
        <v>5</v>
      </c>
      <c r="F3234">
        <v>5</v>
      </c>
      <c r="G3234">
        <v>11156798</v>
      </c>
      <c r="H3234">
        <v>289</v>
      </c>
    </row>
    <row r="3235" spans="1:8">
      <c r="A3235" t="s">
        <v>7907</v>
      </c>
      <c r="B3235" s="10">
        <v>43999</v>
      </c>
      <c r="C3235" t="s">
        <v>4679</v>
      </c>
      <c r="D3235">
        <v>4</v>
      </c>
      <c r="E3235">
        <v>4</v>
      </c>
      <c r="F3235">
        <v>5</v>
      </c>
      <c r="G3235">
        <v>11156798</v>
      </c>
      <c r="H3235">
        <v>290</v>
      </c>
    </row>
    <row r="3236" spans="1:8">
      <c r="A3236" t="s">
        <v>7908</v>
      </c>
      <c r="B3236" s="10">
        <v>43999</v>
      </c>
      <c r="C3236" t="s">
        <v>4679</v>
      </c>
      <c r="D3236">
        <v>5</v>
      </c>
      <c r="E3236">
        <v>5</v>
      </c>
      <c r="F3236">
        <v>5</v>
      </c>
      <c r="G3236">
        <v>11156798</v>
      </c>
      <c r="H3236">
        <v>291</v>
      </c>
    </row>
    <row r="3237" spans="1:8">
      <c r="A3237" t="s">
        <v>7909</v>
      </c>
      <c r="B3237" s="10">
        <v>43999</v>
      </c>
      <c r="C3237" t="s">
        <v>4679</v>
      </c>
      <c r="D3237">
        <v>1</v>
      </c>
      <c r="E3237" t="s">
        <v>5977</v>
      </c>
      <c r="F3237">
        <v>1</v>
      </c>
      <c r="G3237">
        <v>11156798</v>
      </c>
      <c r="H3237">
        <v>292</v>
      </c>
    </row>
    <row r="3238" spans="1:8">
      <c r="A3238" t="s">
        <v>6299</v>
      </c>
      <c r="B3238" s="10">
        <v>43999</v>
      </c>
      <c r="C3238" t="s">
        <v>4679</v>
      </c>
      <c r="D3238">
        <v>5</v>
      </c>
      <c r="E3238">
        <v>5</v>
      </c>
      <c r="F3238">
        <v>5</v>
      </c>
      <c r="G3238">
        <v>11156798</v>
      </c>
      <c r="H3238">
        <v>293</v>
      </c>
    </row>
    <row r="3239" spans="1:8">
      <c r="A3239" t="s">
        <v>6299</v>
      </c>
      <c r="B3239" s="10">
        <v>43999</v>
      </c>
      <c r="C3239" t="s">
        <v>4679</v>
      </c>
      <c r="D3239">
        <v>2</v>
      </c>
      <c r="E3239">
        <v>3</v>
      </c>
      <c r="F3239">
        <v>3</v>
      </c>
      <c r="G3239">
        <v>11156798</v>
      </c>
      <c r="H3239">
        <v>294</v>
      </c>
    </row>
    <row r="3240" spans="1:8">
      <c r="A3240" t="s">
        <v>7910</v>
      </c>
      <c r="B3240" s="10">
        <v>43999</v>
      </c>
      <c r="C3240" t="s">
        <v>4679</v>
      </c>
      <c r="D3240">
        <v>2</v>
      </c>
      <c r="E3240">
        <v>3</v>
      </c>
      <c r="F3240">
        <v>4</v>
      </c>
      <c r="G3240">
        <v>11156798</v>
      </c>
      <c r="H3240">
        <v>295</v>
      </c>
    </row>
    <row r="3241" spans="1:8">
      <c r="A3241" t="s">
        <v>7911</v>
      </c>
      <c r="B3241" s="10">
        <v>43999</v>
      </c>
      <c r="C3241" t="s">
        <v>4679</v>
      </c>
      <c r="D3241">
        <v>2</v>
      </c>
      <c r="E3241">
        <v>3</v>
      </c>
      <c r="F3241">
        <v>2</v>
      </c>
      <c r="G3241">
        <v>11156798</v>
      </c>
      <c r="H3241">
        <v>296</v>
      </c>
    </row>
    <row r="3242" spans="1:8">
      <c r="A3242" t="s">
        <v>6299</v>
      </c>
      <c r="B3242" s="10">
        <v>43999</v>
      </c>
      <c r="C3242" t="s">
        <v>4679</v>
      </c>
      <c r="D3242">
        <v>5</v>
      </c>
      <c r="E3242">
        <v>4</v>
      </c>
      <c r="F3242">
        <v>5</v>
      </c>
      <c r="G3242">
        <v>11156798</v>
      </c>
      <c r="H3242">
        <v>297</v>
      </c>
    </row>
    <row r="3243" spans="1:8">
      <c r="A3243" t="s">
        <v>6299</v>
      </c>
      <c r="B3243" s="10">
        <v>43999</v>
      </c>
      <c r="C3243" t="s">
        <v>4679</v>
      </c>
      <c r="D3243">
        <v>4</v>
      </c>
      <c r="E3243">
        <v>5</v>
      </c>
      <c r="F3243">
        <v>4</v>
      </c>
      <c r="G3243">
        <v>11156798</v>
      </c>
      <c r="H3243">
        <v>298</v>
      </c>
    </row>
    <row r="3244" spans="1:8">
      <c r="A3244" t="s">
        <v>7912</v>
      </c>
      <c r="B3244" s="10">
        <v>43999</v>
      </c>
      <c r="C3244" t="s">
        <v>4679</v>
      </c>
      <c r="D3244">
        <v>2</v>
      </c>
      <c r="E3244">
        <v>5</v>
      </c>
      <c r="F3244">
        <v>2</v>
      </c>
      <c r="G3244">
        <v>11156798</v>
      </c>
      <c r="H3244">
        <v>299</v>
      </c>
    </row>
    <row r="3245" spans="1:8">
      <c r="A3245" t="s">
        <v>6299</v>
      </c>
      <c r="B3245" s="10">
        <v>43999</v>
      </c>
      <c r="C3245" t="s">
        <v>4679</v>
      </c>
      <c r="D3245">
        <v>5</v>
      </c>
      <c r="E3245">
        <v>5</v>
      </c>
      <c r="F3245">
        <v>5</v>
      </c>
      <c r="G3245">
        <v>11156798</v>
      </c>
      <c r="H3245">
        <v>300</v>
      </c>
    </row>
    <row r="3246" spans="1:8">
      <c r="A3246" t="s">
        <v>7913</v>
      </c>
      <c r="B3246" s="10">
        <v>43999</v>
      </c>
      <c r="C3246" t="s">
        <v>4679</v>
      </c>
      <c r="D3246">
        <v>5</v>
      </c>
      <c r="E3246">
        <v>5</v>
      </c>
      <c r="F3246">
        <v>5</v>
      </c>
      <c r="G3246">
        <v>11156798</v>
      </c>
      <c r="H3246">
        <v>301</v>
      </c>
    </row>
    <row r="3247" spans="1:8">
      <c r="A3247" t="s">
        <v>6299</v>
      </c>
      <c r="B3247" s="10">
        <v>43999</v>
      </c>
      <c r="C3247" t="s">
        <v>4679</v>
      </c>
      <c r="D3247">
        <v>5</v>
      </c>
      <c r="E3247">
        <v>5</v>
      </c>
      <c r="F3247">
        <v>4</v>
      </c>
      <c r="G3247">
        <v>11156798</v>
      </c>
      <c r="H3247">
        <v>302</v>
      </c>
    </row>
    <row r="3248" spans="1:8">
      <c r="A3248" t="s">
        <v>6299</v>
      </c>
      <c r="B3248" s="10">
        <v>43999</v>
      </c>
      <c r="C3248" t="s">
        <v>4679</v>
      </c>
      <c r="D3248">
        <v>1</v>
      </c>
      <c r="E3248">
        <v>3</v>
      </c>
      <c r="F3248">
        <v>1</v>
      </c>
      <c r="G3248">
        <v>11156798</v>
      </c>
      <c r="H3248">
        <v>303</v>
      </c>
    </row>
    <row r="3249" spans="1:8">
      <c r="A3249" t="s">
        <v>6299</v>
      </c>
      <c r="B3249" s="10">
        <v>43999</v>
      </c>
      <c r="C3249" t="s">
        <v>4679</v>
      </c>
      <c r="D3249">
        <v>5</v>
      </c>
      <c r="E3249">
        <v>5</v>
      </c>
      <c r="F3249">
        <v>5</v>
      </c>
      <c r="G3249">
        <v>11156798</v>
      </c>
      <c r="H3249">
        <v>304</v>
      </c>
    </row>
    <row r="3250" spans="1:8">
      <c r="A3250" t="s">
        <v>7914</v>
      </c>
      <c r="B3250" s="10">
        <v>43999</v>
      </c>
      <c r="C3250" t="s">
        <v>4679</v>
      </c>
      <c r="D3250">
        <v>5</v>
      </c>
      <c r="E3250">
        <v>5</v>
      </c>
      <c r="F3250">
        <v>5</v>
      </c>
      <c r="G3250">
        <v>11156798</v>
      </c>
      <c r="H3250">
        <v>305</v>
      </c>
    </row>
    <row r="3251" spans="1:8">
      <c r="A3251" t="s">
        <v>7915</v>
      </c>
      <c r="B3251" s="10">
        <v>43999</v>
      </c>
      <c r="C3251" t="s">
        <v>4679</v>
      </c>
      <c r="D3251">
        <v>1</v>
      </c>
      <c r="E3251">
        <v>3</v>
      </c>
      <c r="F3251">
        <v>2</v>
      </c>
      <c r="G3251">
        <v>11156798</v>
      </c>
      <c r="H3251">
        <v>306</v>
      </c>
    </row>
    <row r="3252" spans="1:8">
      <c r="A3252" t="s">
        <v>6299</v>
      </c>
      <c r="B3252" s="10">
        <v>43999</v>
      </c>
      <c r="C3252" t="s">
        <v>4679</v>
      </c>
      <c r="D3252">
        <v>4</v>
      </c>
      <c r="E3252">
        <v>5</v>
      </c>
      <c r="F3252">
        <v>3</v>
      </c>
      <c r="G3252">
        <v>11156798</v>
      </c>
      <c r="H3252">
        <v>307</v>
      </c>
    </row>
    <row r="3253" spans="1:8">
      <c r="A3253" t="s">
        <v>6299</v>
      </c>
      <c r="B3253" s="10">
        <v>43999</v>
      </c>
      <c r="C3253" t="s">
        <v>4679</v>
      </c>
      <c r="D3253">
        <v>5</v>
      </c>
      <c r="E3253">
        <v>5</v>
      </c>
      <c r="F3253">
        <v>5</v>
      </c>
      <c r="G3253">
        <v>11156798</v>
      </c>
      <c r="H3253">
        <v>308</v>
      </c>
    </row>
    <row r="3254" spans="1:8">
      <c r="A3254" t="s">
        <v>6299</v>
      </c>
      <c r="B3254" s="10">
        <v>43999</v>
      </c>
      <c r="C3254" t="s">
        <v>4679</v>
      </c>
      <c r="D3254">
        <v>4</v>
      </c>
      <c r="E3254">
        <v>4</v>
      </c>
      <c r="F3254">
        <v>4</v>
      </c>
      <c r="G3254">
        <v>11156798</v>
      </c>
      <c r="H3254">
        <v>309</v>
      </c>
    </row>
    <row r="3255" spans="1:8">
      <c r="A3255" t="s">
        <v>6299</v>
      </c>
      <c r="B3255" s="10">
        <v>43999</v>
      </c>
      <c r="C3255" t="s">
        <v>4679</v>
      </c>
      <c r="D3255">
        <v>5</v>
      </c>
      <c r="E3255">
        <v>5</v>
      </c>
      <c r="F3255">
        <v>5</v>
      </c>
      <c r="G3255">
        <v>11156798</v>
      </c>
      <c r="H3255">
        <v>310</v>
      </c>
    </row>
    <row r="3256" spans="1:8">
      <c r="A3256" t="s">
        <v>7916</v>
      </c>
      <c r="B3256" s="10">
        <v>43999</v>
      </c>
      <c r="C3256" t="s">
        <v>4679</v>
      </c>
      <c r="D3256">
        <v>5</v>
      </c>
      <c r="E3256">
        <v>5</v>
      </c>
      <c r="F3256">
        <v>5</v>
      </c>
      <c r="G3256">
        <v>11156798</v>
      </c>
      <c r="H3256">
        <v>311</v>
      </c>
    </row>
    <row r="3257" spans="1:8">
      <c r="A3257" t="s">
        <v>7917</v>
      </c>
      <c r="B3257" s="10">
        <v>43999</v>
      </c>
      <c r="C3257" t="s">
        <v>4679</v>
      </c>
      <c r="D3257">
        <v>1</v>
      </c>
      <c r="E3257">
        <v>4</v>
      </c>
      <c r="F3257">
        <v>2</v>
      </c>
      <c r="G3257">
        <v>11156798</v>
      </c>
      <c r="H3257">
        <v>312</v>
      </c>
    </row>
    <row r="3258" spans="1:8">
      <c r="A3258" t="s">
        <v>6299</v>
      </c>
      <c r="B3258" s="10">
        <v>43999</v>
      </c>
      <c r="C3258" t="s">
        <v>4679</v>
      </c>
      <c r="D3258">
        <v>5</v>
      </c>
      <c r="E3258">
        <v>5</v>
      </c>
      <c r="F3258">
        <v>4</v>
      </c>
      <c r="G3258">
        <v>11156798</v>
      </c>
      <c r="H3258">
        <v>313</v>
      </c>
    </row>
    <row r="3259" spans="1:8">
      <c r="A3259" t="s">
        <v>7918</v>
      </c>
      <c r="B3259" s="10">
        <v>43999</v>
      </c>
      <c r="C3259" t="s">
        <v>4679</v>
      </c>
      <c r="D3259">
        <v>5</v>
      </c>
      <c r="E3259">
        <v>5</v>
      </c>
      <c r="F3259">
        <v>5</v>
      </c>
      <c r="G3259">
        <v>11156798</v>
      </c>
      <c r="H3259">
        <v>314</v>
      </c>
    </row>
    <row r="3260" spans="1:8">
      <c r="A3260" t="s">
        <v>7919</v>
      </c>
      <c r="B3260" s="10">
        <v>43999</v>
      </c>
      <c r="C3260" t="s">
        <v>4679</v>
      </c>
      <c r="D3260">
        <v>1</v>
      </c>
      <c r="E3260">
        <v>3</v>
      </c>
      <c r="F3260">
        <v>2</v>
      </c>
      <c r="G3260">
        <v>11156798</v>
      </c>
      <c r="H3260">
        <v>315</v>
      </c>
    </row>
    <row r="3261" spans="1:8">
      <c r="A3261" t="s">
        <v>7920</v>
      </c>
      <c r="B3261" s="10">
        <v>43999</v>
      </c>
      <c r="C3261" t="s">
        <v>4679</v>
      </c>
      <c r="D3261">
        <v>1</v>
      </c>
      <c r="E3261">
        <v>5</v>
      </c>
      <c r="F3261">
        <v>5</v>
      </c>
      <c r="G3261">
        <v>11156798</v>
      </c>
      <c r="H3261">
        <v>316</v>
      </c>
    </row>
    <row r="3262" spans="1:8">
      <c r="A3262" t="s">
        <v>7921</v>
      </c>
      <c r="B3262" s="10">
        <v>43999</v>
      </c>
      <c r="C3262" t="s">
        <v>4679</v>
      </c>
      <c r="D3262">
        <v>1</v>
      </c>
      <c r="E3262">
        <v>3</v>
      </c>
      <c r="F3262">
        <v>1</v>
      </c>
      <c r="G3262">
        <v>11156798</v>
      </c>
      <c r="H3262">
        <v>317</v>
      </c>
    </row>
    <row r="3263" spans="1:8">
      <c r="A3263" t="s">
        <v>6299</v>
      </c>
      <c r="B3263" s="10">
        <v>43999</v>
      </c>
      <c r="C3263" t="s">
        <v>4679</v>
      </c>
      <c r="D3263">
        <v>4</v>
      </c>
      <c r="E3263">
        <v>5</v>
      </c>
      <c r="F3263">
        <v>4</v>
      </c>
      <c r="G3263">
        <v>11156798</v>
      </c>
      <c r="H3263">
        <v>318</v>
      </c>
    </row>
    <row r="3264" spans="1:8">
      <c r="A3264" t="s">
        <v>7922</v>
      </c>
      <c r="B3264" s="10">
        <v>43999</v>
      </c>
      <c r="C3264" t="s">
        <v>4679</v>
      </c>
      <c r="D3264">
        <v>4</v>
      </c>
      <c r="E3264">
        <v>5</v>
      </c>
      <c r="F3264">
        <v>5</v>
      </c>
      <c r="G3264">
        <v>11156798</v>
      </c>
      <c r="H3264">
        <v>319</v>
      </c>
    </row>
    <row r="3265" spans="1:8">
      <c r="A3265" t="s">
        <v>6299</v>
      </c>
      <c r="B3265" s="10">
        <v>43999</v>
      </c>
      <c r="C3265" t="s">
        <v>4679</v>
      </c>
      <c r="D3265">
        <v>5</v>
      </c>
      <c r="E3265">
        <v>4</v>
      </c>
      <c r="F3265">
        <v>5</v>
      </c>
      <c r="G3265">
        <v>11156798</v>
      </c>
      <c r="H3265">
        <v>320</v>
      </c>
    </row>
    <row r="3266" spans="1:8">
      <c r="A3266" t="s">
        <v>6299</v>
      </c>
      <c r="B3266" s="10">
        <v>43999</v>
      </c>
      <c r="C3266" t="s">
        <v>4679</v>
      </c>
      <c r="D3266">
        <v>5</v>
      </c>
      <c r="E3266">
        <v>5</v>
      </c>
      <c r="F3266">
        <v>5</v>
      </c>
      <c r="G3266">
        <v>11156798</v>
      </c>
      <c r="H3266">
        <v>321</v>
      </c>
    </row>
    <row r="3267" spans="1:8">
      <c r="A3267" t="s">
        <v>7923</v>
      </c>
      <c r="B3267" s="10">
        <v>43999</v>
      </c>
      <c r="C3267" t="s">
        <v>4679</v>
      </c>
      <c r="D3267">
        <v>5</v>
      </c>
      <c r="E3267">
        <v>4</v>
      </c>
      <c r="F3267">
        <v>4</v>
      </c>
      <c r="G3267">
        <v>11156798</v>
      </c>
      <c r="H3267">
        <v>322</v>
      </c>
    </row>
    <row r="3268" spans="1:8">
      <c r="A3268" t="s">
        <v>7924</v>
      </c>
      <c r="B3268" s="10">
        <v>43999</v>
      </c>
      <c r="C3268" t="s">
        <v>4679</v>
      </c>
      <c r="D3268">
        <v>5</v>
      </c>
      <c r="E3268">
        <v>5</v>
      </c>
      <c r="F3268">
        <v>5</v>
      </c>
      <c r="G3268">
        <v>11156798</v>
      </c>
      <c r="H3268">
        <v>323</v>
      </c>
    </row>
    <row r="3269" spans="1:8">
      <c r="A3269" t="s">
        <v>6299</v>
      </c>
      <c r="B3269" s="10">
        <v>43999</v>
      </c>
      <c r="C3269" t="s">
        <v>4679</v>
      </c>
      <c r="D3269">
        <v>5</v>
      </c>
      <c r="E3269">
        <v>5</v>
      </c>
      <c r="F3269">
        <v>5</v>
      </c>
      <c r="G3269">
        <v>11156798</v>
      </c>
      <c r="H3269">
        <v>324</v>
      </c>
    </row>
    <row r="3270" spans="1:8">
      <c r="A3270" t="s">
        <v>7925</v>
      </c>
      <c r="B3270" s="10">
        <v>43999</v>
      </c>
      <c r="C3270" t="s">
        <v>4679</v>
      </c>
      <c r="D3270">
        <v>4</v>
      </c>
      <c r="E3270">
        <v>5</v>
      </c>
      <c r="F3270">
        <v>4</v>
      </c>
      <c r="G3270">
        <v>11156798</v>
      </c>
      <c r="H3270">
        <v>325</v>
      </c>
    </row>
    <row r="3271" spans="1:8">
      <c r="A3271" t="s">
        <v>7926</v>
      </c>
      <c r="B3271" s="10">
        <v>43999</v>
      </c>
      <c r="C3271" t="s">
        <v>4679</v>
      </c>
      <c r="D3271">
        <v>3</v>
      </c>
      <c r="E3271">
        <v>4</v>
      </c>
      <c r="F3271">
        <v>3</v>
      </c>
      <c r="G3271">
        <v>11156798</v>
      </c>
      <c r="H3271">
        <v>326</v>
      </c>
    </row>
    <row r="3272" spans="1:8">
      <c r="A3272" t="s">
        <v>6299</v>
      </c>
      <c r="B3272" s="10">
        <v>43999</v>
      </c>
      <c r="C3272" t="s">
        <v>4679</v>
      </c>
      <c r="D3272">
        <v>5</v>
      </c>
      <c r="E3272">
        <v>5</v>
      </c>
      <c r="F3272">
        <v>5</v>
      </c>
      <c r="G3272">
        <v>11156798</v>
      </c>
      <c r="H3272">
        <v>327</v>
      </c>
    </row>
    <row r="3273" spans="1:8">
      <c r="A3273" t="s">
        <v>7927</v>
      </c>
      <c r="B3273" s="10">
        <v>43999</v>
      </c>
      <c r="C3273" t="s">
        <v>4679</v>
      </c>
      <c r="D3273">
        <v>1</v>
      </c>
      <c r="E3273">
        <v>3</v>
      </c>
      <c r="F3273">
        <v>2</v>
      </c>
      <c r="G3273">
        <v>11156798</v>
      </c>
      <c r="H3273">
        <v>328</v>
      </c>
    </row>
    <row r="3274" spans="1:8">
      <c r="A3274" t="s">
        <v>7928</v>
      </c>
      <c r="B3274" s="10">
        <v>43999</v>
      </c>
      <c r="C3274" t="s">
        <v>4679</v>
      </c>
      <c r="D3274">
        <v>5</v>
      </c>
      <c r="E3274">
        <v>3</v>
      </c>
      <c r="F3274">
        <v>5</v>
      </c>
      <c r="G3274">
        <v>11156798</v>
      </c>
      <c r="H3274">
        <v>329</v>
      </c>
    </row>
    <row r="3275" spans="1:8">
      <c r="A3275" t="s">
        <v>7929</v>
      </c>
      <c r="B3275" s="10">
        <v>43999</v>
      </c>
      <c r="C3275" t="s">
        <v>4679</v>
      </c>
      <c r="D3275">
        <v>5</v>
      </c>
      <c r="E3275">
        <v>5</v>
      </c>
      <c r="F3275">
        <v>5</v>
      </c>
      <c r="G3275">
        <v>11156798</v>
      </c>
      <c r="H3275">
        <v>330</v>
      </c>
    </row>
    <row r="3276" spans="1:8">
      <c r="A3276" t="s">
        <v>7930</v>
      </c>
      <c r="B3276" s="10">
        <v>43999</v>
      </c>
      <c r="C3276" t="s">
        <v>4679</v>
      </c>
      <c r="D3276">
        <v>3</v>
      </c>
      <c r="E3276">
        <v>3</v>
      </c>
      <c r="F3276">
        <v>2</v>
      </c>
      <c r="G3276">
        <v>11156798</v>
      </c>
      <c r="H3276">
        <v>331</v>
      </c>
    </row>
    <row r="3277" spans="1:8">
      <c r="A3277" t="s">
        <v>7931</v>
      </c>
      <c r="B3277" s="10">
        <v>43999</v>
      </c>
      <c r="C3277" t="s">
        <v>4679</v>
      </c>
      <c r="D3277">
        <v>1</v>
      </c>
      <c r="E3277">
        <v>3</v>
      </c>
      <c r="F3277">
        <v>3</v>
      </c>
      <c r="G3277">
        <v>11156798</v>
      </c>
      <c r="H3277">
        <v>332</v>
      </c>
    </row>
    <row r="3278" spans="1:8">
      <c r="A3278" t="s">
        <v>7932</v>
      </c>
      <c r="B3278" s="10">
        <v>43999</v>
      </c>
      <c r="C3278" t="s">
        <v>4679</v>
      </c>
      <c r="D3278">
        <v>1</v>
      </c>
      <c r="E3278">
        <v>4</v>
      </c>
      <c r="F3278">
        <v>4</v>
      </c>
      <c r="G3278">
        <v>11156798</v>
      </c>
      <c r="H3278">
        <v>333</v>
      </c>
    </row>
    <row r="3279" spans="1:8">
      <c r="A3279" t="s">
        <v>7933</v>
      </c>
      <c r="B3279" s="10">
        <v>43999</v>
      </c>
      <c r="C3279" t="s">
        <v>4679</v>
      </c>
      <c r="D3279">
        <v>1</v>
      </c>
      <c r="E3279">
        <v>2</v>
      </c>
      <c r="F3279">
        <v>1</v>
      </c>
      <c r="G3279">
        <v>11156798</v>
      </c>
      <c r="H3279">
        <v>334</v>
      </c>
    </row>
    <row r="3280" spans="1:8">
      <c r="A3280" t="s">
        <v>7934</v>
      </c>
      <c r="B3280" s="10">
        <v>43999</v>
      </c>
      <c r="C3280" t="s">
        <v>4679</v>
      </c>
      <c r="D3280">
        <v>3</v>
      </c>
      <c r="E3280">
        <v>3</v>
      </c>
      <c r="F3280">
        <v>3</v>
      </c>
      <c r="G3280">
        <v>11156798</v>
      </c>
      <c r="H3280">
        <v>335</v>
      </c>
    </row>
    <row r="3281" spans="1:8">
      <c r="A3281" t="s">
        <v>6299</v>
      </c>
      <c r="B3281" s="10">
        <v>43999</v>
      </c>
      <c r="C3281" t="s">
        <v>4679</v>
      </c>
      <c r="D3281">
        <v>5</v>
      </c>
      <c r="E3281">
        <v>5</v>
      </c>
      <c r="F3281">
        <v>5</v>
      </c>
      <c r="G3281">
        <v>11156798</v>
      </c>
      <c r="H3281">
        <v>336</v>
      </c>
    </row>
    <row r="3282" spans="1:8">
      <c r="A3282" t="s">
        <v>7935</v>
      </c>
      <c r="B3282" s="10">
        <v>43999</v>
      </c>
      <c r="C3282" t="s">
        <v>4679</v>
      </c>
      <c r="D3282">
        <v>1</v>
      </c>
      <c r="E3282">
        <v>4</v>
      </c>
      <c r="F3282">
        <v>5</v>
      </c>
      <c r="G3282">
        <v>11156798</v>
      </c>
      <c r="H3282">
        <v>337</v>
      </c>
    </row>
    <row r="3283" spans="1:8">
      <c r="A3283" t="s">
        <v>6299</v>
      </c>
      <c r="B3283" s="10">
        <v>43999</v>
      </c>
      <c r="C3283" t="s">
        <v>4679</v>
      </c>
      <c r="D3283">
        <v>4</v>
      </c>
      <c r="E3283">
        <v>4</v>
      </c>
      <c r="F3283">
        <v>3</v>
      </c>
      <c r="G3283">
        <v>11156798</v>
      </c>
      <c r="H3283">
        <v>338</v>
      </c>
    </row>
    <row r="3284" spans="1:8">
      <c r="A3284" t="s">
        <v>7936</v>
      </c>
      <c r="B3284" s="10">
        <v>43999</v>
      </c>
      <c r="C3284" t="s">
        <v>4679</v>
      </c>
      <c r="D3284">
        <v>2</v>
      </c>
      <c r="E3284">
        <v>3</v>
      </c>
      <c r="F3284">
        <v>3</v>
      </c>
      <c r="G3284">
        <v>11156798</v>
      </c>
      <c r="H3284">
        <v>339</v>
      </c>
    </row>
    <row r="3285" spans="1:8">
      <c r="A3285" t="s">
        <v>56</v>
      </c>
      <c r="B3285" s="10">
        <v>43999</v>
      </c>
      <c r="C3285" t="s">
        <v>4679</v>
      </c>
      <c r="D3285">
        <v>4</v>
      </c>
      <c r="E3285">
        <v>4</v>
      </c>
      <c r="F3285">
        <v>4</v>
      </c>
      <c r="G3285">
        <v>11156798</v>
      </c>
      <c r="H3285">
        <v>340</v>
      </c>
    </row>
    <row r="3286" spans="1:8">
      <c r="A3286" t="s">
        <v>6299</v>
      </c>
      <c r="B3286" s="10">
        <v>43999</v>
      </c>
      <c r="C3286" t="s">
        <v>4679</v>
      </c>
      <c r="D3286">
        <v>4</v>
      </c>
      <c r="E3286">
        <v>5</v>
      </c>
      <c r="F3286">
        <v>5</v>
      </c>
      <c r="G3286">
        <v>11156798</v>
      </c>
      <c r="H3286">
        <v>341</v>
      </c>
    </row>
    <row r="3287" spans="1:8">
      <c r="A3287" t="s">
        <v>7937</v>
      </c>
      <c r="B3287" s="10">
        <v>43999</v>
      </c>
      <c r="C3287" t="s">
        <v>4679</v>
      </c>
      <c r="D3287">
        <v>5</v>
      </c>
      <c r="E3287">
        <v>5</v>
      </c>
      <c r="F3287">
        <v>5</v>
      </c>
      <c r="G3287">
        <v>11156798</v>
      </c>
      <c r="H3287">
        <v>342</v>
      </c>
    </row>
    <row r="3288" spans="1:8">
      <c r="A3288" t="s">
        <v>7938</v>
      </c>
      <c r="B3288" s="10">
        <v>43999</v>
      </c>
      <c r="C3288" t="s">
        <v>4679</v>
      </c>
      <c r="D3288">
        <v>5</v>
      </c>
      <c r="E3288">
        <v>5</v>
      </c>
      <c r="F3288">
        <v>5</v>
      </c>
      <c r="G3288">
        <v>11156798</v>
      </c>
      <c r="H3288">
        <v>343</v>
      </c>
    </row>
    <row r="3289" spans="1:8">
      <c r="A3289" t="s">
        <v>7939</v>
      </c>
      <c r="B3289" s="10">
        <v>43999</v>
      </c>
      <c r="C3289" t="s">
        <v>4679</v>
      </c>
      <c r="D3289">
        <v>1</v>
      </c>
      <c r="E3289">
        <v>2</v>
      </c>
      <c r="F3289">
        <v>2</v>
      </c>
      <c r="G3289">
        <v>11156798</v>
      </c>
      <c r="H3289">
        <v>344</v>
      </c>
    </row>
    <row r="3290" spans="1:8">
      <c r="A3290" t="s">
        <v>7940</v>
      </c>
      <c r="B3290" s="10">
        <v>43999</v>
      </c>
      <c r="C3290" t="s">
        <v>4679</v>
      </c>
      <c r="D3290">
        <v>5</v>
      </c>
      <c r="E3290">
        <v>5</v>
      </c>
      <c r="F3290">
        <v>5</v>
      </c>
      <c r="G3290">
        <v>11156798</v>
      </c>
      <c r="H3290">
        <v>345</v>
      </c>
    </row>
    <row r="3291" spans="1:8">
      <c r="A3291" t="s">
        <v>7941</v>
      </c>
      <c r="B3291" s="10">
        <v>43999</v>
      </c>
      <c r="C3291" t="s">
        <v>4679</v>
      </c>
      <c r="D3291">
        <v>2</v>
      </c>
      <c r="E3291">
        <v>5</v>
      </c>
      <c r="F3291">
        <v>3</v>
      </c>
      <c r="G3291">
        <v>11156798</v>
      </c>
      <c r="H3291">
        <v>346</v>
      </c>
    </row>
    <row r="3292" spans="1:8">
      <c r="A3292" t="s">
        <v>6299</v>
      </c>
      <c r="B3292" s="10">
        <v>43999</v>
      </c>
      <c r="C3292" t="s">
        <v>4679</v>
      </c>
      <c r="D3292">
        <v>4</v>
      </c>
      <c r="E3292">
        <v>5</v>
      </c>
      <c r="F3292">
        <v>5</v>
      </c>
      <c r="G3292">
        <v>11156798</v>
      </c>
      <c r="H3292">
        <v>347</v>
      </c>
    </row>
    <row r="3293" spans="1:8">
      <c r="A3293" t="s">
        <v>6299</v>
      </c>
      <c r="B3293" s="10">
        <v>43999</v>
      </c>
      <c r="C3293" t="s">
        <v>4679</v>
      </c>
      <c r="D3293">
        <v>5</v>
      </c>
      <c r="E3293">
        <v>4</v>
      </c>
      <c r="F3293">
        <v>3</v>
      </c>
      <c r="G3293">
        <v>11156798</v>
      </c>
      <c r="H3293">
        <v>348</v>
      </c>
    </row>
    <row r="3294" spans="1:8">
      <c r="A3294" t="s">
        <v>7942</v>
      </c>
      <c r="B3294" s="10">
        <v>43999</v>
      </c>
      <c r="C3294" t="s">
        <v>4679</v>
      </c>
      <c r="D3294">
        <v>5</v>
      </c>
      <c r="E3294">
        <v>5</v>
      </c>
      <c r="F3294">
        <v>5</v>
      </c>
      <c r="G3294">
        <v>11156798</v>
      </c>
      <c r="H3294">
        <v>349</v>
      </c>
    </row>
    <row r="3295" spans="1:8">
      <c r="A3295" t="s">
        <v>7943</v>
      </c>
      <c r="B3295" s="10">
        <v>43999</v>
      </c>
      <c r="C3295" t="s">
        <v>4679</v>
      </c>
      <c r="D3295">
        <v>5</v>
      </c>
      <c r="E3295">
        <v>4</v>
      </c>
      <c r="F3295">
        <v>5</v>
      </c>
      <c r="G3295">
        <v>11156798</v>
      </c>
      <c r="H3295">
        <v>350</v>
      </c>
    </row>
    <row r="3296" spans="1:8">
      <c r="A3296" t="s">
        <v>6299</v>
      </c>
      <c r="B3296" s="10">
        <v>43999</v>
      </c>
      <c r="C3296" t="s">
        <v>4679</v>
      </c>
      <c r="D3296">
        <v>5</v>
      </c>
      <c r="E3296">
        <v>5</v>
      </c>
      <c r="F3296">
        <v>5</v>
      </c>
      <c r="G3296">
        <v>11156798</v>
      </c>
      <c r="H3296">
        <v>351</v>
      </c>
    </row>
    <row r="3297" spans="1:8">
      <c r="A3297" t="s">
        <v>7944</v>
      </c>
      <c r="B3297" s="10">
        <v>43999</v>
      </c>
      <c r="C3297" t="s">
        <v>4679</v>
      </c>
      <c r="D3297">
        <v>5</v>
      </c>
      <c r="E3297">
        <v>5</v>
      </c>
      <c r="F3297">
        <v>5</v>
      </c>
      <c r="G3297">
        <v>11156798</v>
      </c>
      <c r="H3297">
        <v>352</v>
      </c>
    </row>
    <row r="3298" spans="1:8">
      <c r="A3298" t="s">
        <v>7945</v>
      </c>
      <c r="B3298" s="10">
        <v>43999</v>
      </c>
      <c r="C3298" t="s">
        <v>4679</v>
      </c>
      <c r="D3298">
        <v>1</v>
      </c>
      <c r="E3298">
        <v>4</v>
      </c>
      <c r="F3298">
        <v>3</v>
      </c>
      <c r="G3298">
        <v>11156798</v>
      </c>
      <c r="H3298">
        <v>353</v>
      </c>
    </row>
    <row r="3299" spans="1:8">
      <c r="A3299" t="s">
        <v>7946</v>
      </c>
      <c r="B3299" s="10">
        <v>43999</v>
      </c>
      <c r="C3299" t="s">
        <v>4679</v>
      </c>
      <c r="D3299">
        <v>1</v>
      </c>
      <c r="E3299">
        <v>1</v>
      </c>
      <c r="F3299">
        <v>2</v>
      </c>
      <c r="G3299">
        <v>11156798</v>
      </c>
      <c r="H3299">
        <v>354</v>
      </c>
    </row>
    <row r="3300" spans="1:8">
      <c r="A3300" t="s">
        <v>6299</v>
      </c>
      <c r="B3300" s="10">
        <v>43999</v>
      </c>
      <c r="C3300" t="s">
        <v>4679</v>
      </c>
      <c r="D3300">
        <v>5</v>
      </c>
      <c r="E3300">
        <v>5</v>
      </c>
      <c r="F3300">
        <v>5</v>
      </c>
      <c r="G3300">
        <v>11156798</v>
      </c>
      <c r="H3300">
        <v>355</v>
      </c>
    </row>
    <row r="3301" spans="1:8">
      <c r="A3301" t="s">
        <v>6299</v>
      </c>
      <c r="B3301" s="10">
        <v>43999</v>
      </c>
      <c r="C3301" t="s">
        <v>4679</v>
      </c>
      <c r="D3301">
        <v>5</v>
      </c>
      <c r="E3301">
        <v>5</v>
      </c>
      <c r="F3301">
        <v>5</v>
      </c>
      <c r="G3301">
        <v>11156798</v>
      </c>
      <c r="H3301">
        <v>356</v>
      </c>
    </row>
    <row r="3302" spans="1:8">
      <c r="A3302" t="s">
        <v>6299</v>
      </c>
      <c r="B3302" s="10">
        <v>43999</v>
      </c>
      <c r="C3302" t="s">
        <v>4679</v>
      </c>
      <c r="D3302">
        <v>3</v>
      </c>
      <c r="E3302">
        <v>3</v>
      </c>
      <c r="F3302">
        <v>5</v>
      </c>
      <c r="G3302">
        <v>11156798</v>
      </c>
      <c r="H3302">
        <v>357</v>
      </c>
    </row>
    <row r="3303" spans="1:8">
      <c r="A3303" t="s">
        <v>6299</v>
      </c>
      <c r="B3303" s="10">
        <v>43999</v>
      </c>
      <c r="C3303" t="s">
        <v>4679</v>
      </c>
      <c r="D3303">
        <v>5</v>
      </c>
      <c r="E3303">
        <v>5</v>
      </c>
      <c r="F3303">
        <v>4</v>
      </c>
      <c r="G3303">
        <v>11156798</v>
      </c>
      <c r="H3303">
        <v>358</v>
      </c>
    </row>
    <row r="3304" spans="1:8">
      <c r="A3304" t="s">
        <v>7947</v>
      </c>
      <c r="B3304" s="10">
        <v>43999</v>
      </c>
      <c r="C3304" t="s">
        <v>4679</v>
      </c>
      <c r="D3304">
        <v>5</v>
      </c>
      <c r="E3304">
        <v>5</v>
      </c>
      <c r="F3304">
        <v>5</v>
      </c>
      <c r="G3304">
        <v>11156798</v>
      </c>
      <c r="H3304">
        <v>359</v>
      </c>
    </row>
    <row r="3305" spans="1:8">
      <c r="A3305" t="s">
        <v>6299</v>
      </c>
      <c r="B3305" s="10">
        <v>43999</v>
      </c>
      <c r="C3305" t="s">
        <v>4679</v>
      </c>
      <c r="D3305">
        <v>4</v>
      </c>
      <c r="E3305">
        <v>5</v>
      </c>
      <c r="F3305">
        <v>5</v>
      </c>
      <c r="G3305">
        <v>11156798</v>
      </c>
      <c r="H3305">
        <v>360</v>
      </c>
    </row>
    <row r="3306" spans="1:8">
      <c r="A3306" t="s">
        <v>6299</v>
      </c>
      <c r="B3306" s="10">
        <v>43999</v>
      </c>
      <c r="C3306" t="s">
        <v>4679</v>
      </c>
      <c r="D3306">
        <v>5</v>
      </c>
      <c r="E3306">
        <v>5</v>
      </c>
      <c r="F3306">
        <v>5</v>
      </c>
      <c r="G3306">
        <v>11156798</v>
      </c>
      <c r="H3306">
        <v>361</v>
      </c>
    </row>
    <row r="3307" spans="1:8">
      <c r="A3307" t="s">
        <v>7948</v>
      </c>
      <c r="B3307" s="10">
        <v>43999</v>
      </c>
      <c r="C3307" t="s">
        <v>4679</v>
      </c>
      <c r="D3307">
        <v>1</v>
      </c>
      <c r="E3307">
        <v>3</v>
      </c>
      <c r="F3307">
        <v>2</v>
      </c>
      <c r="G3307">
        <v>11156798</v>
      </c>
      <c r="H3307">
        <v>362</v>
      </c>
    </row>
    <row r="3308" spans="1:8">
      <c r="A3308" t="s">
        <v>7949</v>
      </c>
      <c r="B3308" s="10">
        <v>43999</v>
      </c>
      <c r="C3308" t="s">
        <v>4679</v>
      </c>
      <c r="D3308">
        <v>1</v>
      </c>
      <c r="E3308">
        <v>3</v>
      </c>
      <c r="F3308">
        <v>3</v>
      </c>
      <c r="G3308">
        <v>11156798</v>
      </c>
      <c r="H3308">
        <v>363</v>
      </c>
    </row>
    <row r="3309" spans="1:8">
      <c r="A3309" t="s">
        <v>6299</v>
      </c>
      <c r="B3309" s="10">
        <v>43999</v>
      </c>
      <c r="C3309" t="s">
        <v>4679</v>
      </c>
      <c r="D3309">
        <v>4</v>
      </c>
      <c r="E3309">
        <v>5</v>
      </c>
      <c r="F3309">
        <v>4</v>
      </c>
      <c r="G3309">
        <v>11156798</v>
      </c>
      <c r="H3309">
        <v>364</v>
      </c>
    </row>
    <row r="3310" spans="1:8">
      <c r="A3310" t="s">
        <v>7950</v>
      </c>
      <c r="B3310" s="10">
        <v>43999</v>
      </c>
      <c r="C3310" t="s">
        <v>4679</v>
      </c>
      <c r="D3310">
        <v>5</v>
      </c>
      <c r="E3310">
        <v>5</v>
      </c>
      <c r="F3310">
        <v>5</v>
      </c>
      <c r="G3310">
        <v>11156798</v>
      </c>
      <c r="H3310">
        <v>365</v>
      </c>
    </row>
    <row r="3311" spans="1:8">
      <c r="A3311" t="s">
        <v>6299</v>
      </c>
      <c r="B3311" s="10">
        <v>43999</v>
      </c>
      <c r="C3311" t="s">
        <v>4679</v>
      </c>
      <c r="D3311">
        <v>5</v>
      </c>
      <c r="E3311">
        <v>5</v>
      </c>
      <c r="F3311">
        <v>4</v>
      </c>
      <c r="G3311">
        <v>11156798</v>
      </c>
      <c r="H3311">
        <v>366</v>
      </c>
    </row>
    <row r="3312" spans="1:8">
      <c r="A3312" t="s">
        <v>6299</v>
      </c>
      <c r="B3312" s="10">
        <v>43999</v>
      </c>
      <c r="C3312" t="s">
        <v>4679</v>
      </c>
      <c r="D3312">
        <v>3</v>
      </c>
      <c r="E3312">
        <v>4</v>
      </c>
      <c r="F3312">
        <v>5</v>
      </c>
      <c r="G3312">
        <v>11156798</v>
      </c>
      <c r="H3312">
        <v>367</v>
      </c>
    </row>
    <row r="3313" spans="1:8">
      <c r="A3313" t="s">
        <v>7951</v>
      </c>
      <c r="B3313" s="10">
        <v>43999</v>
      </c>
      <c r="C3313" t="s">
        <v>4679</v>
      </c>
      <c r="D3313">
        <v>5</v>
      </c>
      <c r="E3313">
        <v>5</v>
      </c>
      <c r="F3313">
        <v>5</v>
      </c>
      <c r="G3313">
        <v>11156798</v>
      </c>
      <c r="H3313">
        <v>368</v>
      </c>
    </row>
    <row r="3314" spans="1:8">
      <c r="A3314" t="s">
        <v>7952</v>
      </c>
      <c r="B3314" s="10">
        <v>43999</v>
      </c>
      <c r="C3314" t="s">
        <v>4679</v>
      </c>
      <c r="D3314">
        <v>4</v>
      </c>
      <c r="E3314">
        <v>4</v>
      </c>
      <c r="F3314">
        <v>3</v>
      </c>
      <c r="G3314">
        <v>11156798</v>
      </c>
      <c r="H3314">
        <v>369</v>
      </c>
    </row>
    <row r="3315" spans="1:8">
      <c r="A3315" t="s">
        <v>7953</v>
      </c>
      <c r="B3315" s="10">
        <v>43999</v>
      </c>
      <c r="C3315" t="s">
        <v>4679</v>
      </c>
      <c r="D3315">
        <v>5</v>
      </c>
      <c r="E3315">
        <v>5</v>
      </c>
      <c r="F3315">
        <v>5</v>
      </c>
      <c r="G3315">
        <v>11156798</v>
      </c>
      <c r="H3315">
        <v>370</v>
      </c>
    </row>
    <row r="3316" spans="1:8">
      <c r="A3316" t="s">
        <v>6299</v>
      </c>
      <c r="B3316" s="10">
        <v>43999</v>
      </c>
      <c r="C3316" t="s">
        <v>4679</v>
      </c>
      <c r="D3316">
        <v>4</v>
      </c>
      <c r="E3316">
        <v>4</v>
      </c>
      <c r="F3316">
        <v>4</v>
      </c>
      <c r="G3316">
        <v>11156798</v>
      </c>
      <c r="H3316">
        <v>371</v>
      </c>
    </row>
    <row r="3317" spans="1:8">
      <c r="A3317" t="s">
        <v>7954</v>
      </c>
      <c r="B3317" s="10">
        <v>43999</v>
      </c>
      <c r="C3317" t="s">
        <v>4679</v>
      </c>
      <c r="D3317">
        <v>4</v>
      </c>
      <c r="E3317">
        <v>5</v>
      </c>
      <c r="F3317">
        <v>5</v>
      </c>
      <c r="G3317">
        <v>11156798</v>
      </c>
      <c r="H3317">
        <v>372</v>
      </c>
    </row>
    <row r="3318" spans="1:8">
      <c r="A3318" t="s">
        <v>7955</v>
      </c>
      <c r="B3318" s="10">
        <v>43999</v>
      </c>
      <c r="C3318" t="s">
        <v>4679</v>
      </c>
      <c r="D3318">
        <v>3</v>
      </c>
      <c r="E3318">
        <v>5</v>
      </c>
      <c r="F3318">
        <v>5</v>
      </c>
      <c r="G3318">
        <v>11156798</v>
      </c>
      <c r="H3318">
        <v>373</v>
      </c>
    </row>
    <row r="3319" spans="1:8">
      <c r="A3319" t="s">
        <v>6299</v>
      </c>
      <c r="B3319" s="10">
        <v>43999</v>
      </c>
      <c r="C3319" t="s">
        <v>4679</v>
      </c>
      <c r="D3319">
        <v>5</v>
      </c>
      <c r="E3319">
        <v>4</v>
      </c>
      <c r="F3319">
        <v>4</v>
      </c>
      <c r="G3319">
        <v>11156798</v>
      </c>
      <c r="H3319">
        <v>374</v>
      </c>
    </row>
    <row r="3320" spans="1:8">
      <c r="A3320" t="s">
        <v>7956</v>
      </c>
      <c r="B3320" s="10">
        <v>43999</v>
      </c>
      <c r="C3320" t="s">
        <v>4679</v>
      </c>
      <c r="D3320">
        <v>5</v>
      </c>
      <c r="E3320">
        <v>5</v>
      </c>
      <c r="F3320">
        <v>5</v>
      </c>
      <c r="G3320">
        <v>11156798</v>
      </c>
      <c r="H3320">
        <v>375</v>
      </c>
    </row>
    <row r="3321" spans="1:8">
      <c r="A3321" t="s">
        <v>7957</v>
      </c>
      <c r="B3321" s="10">
        <v>43999</v>
      </c>
      <c r="C3321" t="s">
        <v>4679</v>
      </c>
      <c r="D3321">
        <v>5</v>
      </c>
      <c r="E3321">
        <v>5</v>
      </c>
      <c r="F3321">
        <v>5</v>
      </c>
      <c r="G3321">
        <v>11156798</v>
      </c>
      <c r="H3321">
        <v>376</v>
      </c>
    </row>
    <row r="3322" spans="1:8">
      <c r="A3322" t="s">
        <v>7958</v>
      </c>
      <c r="B3322" s="10">
        <v>43999</v>
      </c>
      <c r="C3322" t="s">
        <v>4680</v>
      </c>
      <c r="D3322">
        <v>1</v>
      </c>
      <c r="E3322">
        <v>3</v>
      </c>
      <c r="F3322">
        <v>4</v>
      </c>
      <c r="G3322">
        <v>11156909</v>
      </c>
      <c r="H3322">
        <v>377</v>
      </c>
    </row>
    <row r="3323" spans="1:8">
      <c r="A3323" t="s">
        <v>7959</v>
      </c>
      <c r="B3323" s="10">
        <v>43999</v>
      </c>
      <c r="C3323" t="s">
        <v>4680</v>
      </c>
      <c r="D3323">
        <v>3</v>
      </c>
      <c r="E3323">
        <v>4</v>
      </c>
      <c r="F3323">
        <v>3</v>
      </c>
      <c r="G3323">
        <v>11156909</v>
      </c>
      <c r="H3323">
        <v>378</v>
      </c>
    </row>
    <row r="3324" spans="1:8">
      <c r="A3324" t="s">
        <v>6299</v>
      </c>
      <c r="B3324" s="10">
        <v>43999</v>
      </c>
      <c r="C3324" t="s">
        <v>4679</v>
      </c>
      <c r="D3324">
        <v>5</v>
      </c>
      <c r="E3324">
        <v>5</v>
      </c>
      <c r="F3324">
        <v>5</v>
      </c>
      <c r="G3324">
        <v>11156798</v>
      </c>
      <c r="H3324">
        <v>379</v>
      </c>
    </row>
    <row r="3325" spans="1:8">
      <c r="A3325" t="s">
        <v>6299</v>
      </c>
      <c r="B3325" s="10">
        <v>43999</v>
      </c>
      <c r="C3325" t="s">
        <v>4679</v>
      </c>
      <c r="D3325">
        <v>4</v>
      </c>
      <c r="E3325">
        <v>4</v>
      </c>
      <c r="F3325">
        <v>4</v>
      </c>
      <c r="G3325">
        <v>11156798</v>
      </c>
      <c r="H3325">
        <v>380</v>
      </c>
    </row>
    <row r="3326" spans="1:8">
      <c r="A3326" t="s">
        <v>7960</v>
      </c>
      <c r="B3326" s="10">
        <v>43999</v>
      </c>
      <c r="C3326" t="s">
        <v>4679</v>
      </c>
      <c r="D3326">
        <v>2</v>
      </c>
      <c r="E3326">
        <v>3</v>
      </c>
      <c r="F3326">
        <v>1</v>
      </c>
      <c r="G3326">
        <v>11156798</v>
      </c>
      <c r="H3326">
        <v>381</v>
      </c>
    </row>
    <row r="3327" spans="1:8">
      <c r="A3327" t="s">
        <v>7961</v>
      </c>
      <c r="B3327" s="10">
        <v>43999</v>
      </c>
      <c r="C3327" t="s">
        <v>4679</v>
      </c>
      <c r="D3327">
        <v>3</v>
      </c>
      <c r="E3327">
        <v>5</v>
      </c>
      <c r="F3327">
        <v>3</v>
      </c>
      <c r="G3327">
        <v>11156798</v>
      </c>
      <c r="H3327">
        <v>382</v>
      </c>
    </row>
    <row r="3328" spans="1:8">
      <c r="A3328" t="s">
        <v>7962</v>
      </c>
      <c r="B3328" s="10">
        <v>43999</v>
      </c>
      <c r="C3328" t="s">
        <v>4679</v>
      </c>
      <c r="D3328">
        <v>4</v>
      </c>
      <c r="E3328">
        <v>3</v>
      </c>
      <c r="F3328">
        <v>4</v>
      </c>
      <c r="G3328">
        <v>11156798</v>
      </c>
      <c r="H3328">
        <v>383</v>
      </c>
    </row>
    <row r="3329" spans="1:8">
      <c r="A3329" t="s">
        <v>7963</v>
      </c>
      <c r="B3329" s="10">
        <v>43999</v>
      </c>
      <c r="C3329" t="s">
        <v>4679</v>
      </c>
      <c r="D3329">
        <v>5</v>
      </c>
      <c r="E3329">
        <v>4</v>
      </c>
      <c r="F3329">
        <v>5</v>
      </c>
      <c r="G3329">
        <v>11156798</v>
      </c>
      <c r="H3329">
        <v>384</v>
      </c>
    </row>
    <row r="3330" spans="1:8">
      <c r="A3330" t="s">
        <v>7964</v>
      </c>
      <c r="B3330" s="10">
        <v>43999</v>
      </c>
      <c r="C3330" t="s">
        <v>4679</v>
      </c>
      <c r="D3330">
        <v>5</v>
      </c>
      <c r="E3330">
        <v>5</v>
      </c>
      <c r="F3330">
        <v>5</v>
      </c>
      <c r="G3330">
        <v>11156798</v>
      </c>
      <c r="H3330">
        <v>385</v>
      </c>
    </row>
    <row r="3331" spans="1:8">
      <c r="A3331" t="s">
        <v>7965</v>
      </c>
      <c r="B3331" s="10">
        <v>43999</v>
      </c>
      <c r="C3331" t="s">
        <v>4679</v>
      </c>
      <c r="D3331">
        <v>1</v>
      </c>
      <c r="E3331">
        <v>2</v>
      </c>
      <c r="F3331">
        <v>2</v>
      </c>
      <c r="G3331">
        <v>11156798</v>
      </c>
      <c r="H3331">
        <v>386</v>
      </c>
    </row>
    <row r="3332" spans="1:8">
      <c r="A3332" t="s">
        <v>7966</v>
      </c>
      <c r="B3332" s="10">
        <v>43999</v>
      </c>
      <c r="C3332" t="s">
        <v>4679</v>
      </c>
      <c r="D3332">
        <v>5</v>
      </c>
      <c r="E3332">
        <v>5</v>
      </c>
      <c r="F3332">
        <v>5</v>
      </c>
      <c r="G3332">
        <v>11156798</v>
      </c>
      <c r="H3332">
        <v>387</v>
      </c>
    </row>
    <row r="3333" spans="1:8">
      <c r="A3333" t="s">
        <v>6299</v>
      </c>
      <c r="B3333" s="10">
        <v>43999</v>
      </c>
      <c r="C3333" t="s">
        <v>4679</v>
      </c>
      <c r="D3333">
        <v>5</v>
      </c>
      <c r="E3333">
        <v>5</v>
      </c>
      <c r="F3333">
        <v>5</v>
      </c>
      <c r="G3333">
        <v>11156798</v>
      </c>
      <c r="H3333">
        <v>388</v>
      </c>
    </row>
    <row r="3334" spans="1:8">
      <c r="A3334" t="s">
        <v>7967</v>
      </c>
      <c r="B3334" s="10">
        <v>43999</v>
      </c>
      <c r="C3334" t="s">
        <v>4679</v>
      </c>
      <c r="D3334">
        <v>3</v>
      </c>
      <c r="E3334">
        <v>4</v>
      </c>
      <c r="F3334">
        <v>5</v>
      </c>
      <c r="G3334">
        <v>11156798</v>
      </c>
      <c r="H3334">
        <v>389</v>
      </c>
    </row>
    <row r="3335" spans="1:8">
      <c r="A3335" t="s">
        <v>6299</v>
      </c>
      <c r="B3335" s="10">
        <v>43999</v>
      </c>
      <c r="C3335" t="s">
        <v>4679</v>
      </c>
      <c r="D3335">
        <v>5</v>
      </c>
      <c r="E3335">
        <v>5</v>
      </c>
      <c r="F3335">
        <v>5</v>
      </c>
      <c r="G3335">
        <v>11156798</v>
      </c>
      <c r="H3335">
        <v>390</v>
      </c>
    </row>
    <row r="3336" spans="1:8">
      <c r="A3336" t="s">
        <v>7968</v>
      </c>
      <c r="B3336" s="10">
        <v>43999</v>
      </c>
      <c r="C3336" t="s">
        <v>4679</v>
      </c>
      <c r="D3336">
        <v>2</v>
      </c>
      <c r="E3336">
        <v>4</v>
      </c>
      <c r="F3336">
        <v>3</v>
      </c>
      <c r="G3336">
        <v>11156798</v>
      </c>
      <c r="H3336">
        <v>391</v>
      </c>
    </row>
    <row r="3337" spans="1:8">
      <c r="A3337" t="s">
        <v>7969</v>
      </c>
      <c r="B3337" s="10">
        <v>43999</v>
      </c>
      <c r="C3337" t="s">
        <v>4679</v>
      </c>
      <c r="D3337">
        <v>4</v>
      </c>
      <c r="E3337">
        <v>5</v>
      </c>
      <c r="F3337">
        <v>3</v>
      </c>
      <c r="G3337">
        <v>11156798</v>
      </c>
      <c r="H3337">
        <v>392</v>
      </c>
    </row>
    <row r="3338" spans="1:8">
      <c r="A3338" t="s">
        <v>7970</v>
      </c>
      <c r="B3338" s="10">
        <v>43999</v>
      </c>
      <c r="C3338" t="s">
        <v>4679</v>
      </c>
      <c r="D3338">
        <v>1</v>
      </c>
      <c r="E3338">
        <v>4</v>
      </c>
      <c r="F3338">
        <v>3</v>
      </c>
      <c r="G3338">
        <v>11156798</v>
      </c>
      <c r="H3338">
        <v>393</v>
      </c>
    </row>
    <row r="3339" spans="1:8">
      <c r="A3339" t="s">
        <v>6299</v>
      </c>
      <c r="B3339" s="10">
        <v>43999</v>
      </c>
      <c r="C3339" t="s">
        <v>4679</v>
      </c>
      <c r="D3339">
        <v>5</v>
      </c>
      <c r="E3339">
        <v>5</v>
      </c>
      <c r="F3339">
        <v>4</v>
      </c>
      <c r="G3339">
        <v>11156822</v>
      </c>
      <c r="H3339">
        <v>394</v>
      </c>
    </row>
    <row r="3340" spans="1:8">
      <c r="A3340" t="s">
        <v>7971</v>
      </c>
      <c r="B3340" s="10">
        <v>43999</v>
      </c>
      <c r="C3340" t="s">
        <v>4679</v>
      </c>
      <c r="D3340">
        <v>1</v>
      </c>
      <c r="E3340">
        <v>2</v>
      </c>
      <c r="F3340">
        <v>2</v>
      </c>
      <c r="G3340">
        <v>11156822</v>
      </c>
      <c r="H3340">
        <v>395</v>
      </c>
    </row>
    <row r="3341" spans="1:8">
      <c r="A3341" t="s">
        <v>7972</v>
      </c>
      <c r="B3341" s="10">
        <v>43999</v>
      </c>
      <c r="C3341" t="s">
        <v>4679</v>
      </c>
      <c r="D3341">
        <v>4</v>
      </c>
      <c r="E3341">
        <v>5</v>
      </c>
      <c r="F3341">
        <v>5</v>
      </c>
      <c r="G3341">
        <v>11156822</v>
      </c>
      <c r="H3341">
        <v>396</v>
      </c>
    </row>
    <row r="3342" spans="1:8">
      <c r="A3342" t="s">
        <v>7973</v>
      </c>
      <c r="B3342" s="10">
        <v>43999</v>
      </c>
      <c r="C3342" t="s">
        <v>4679</v>
      </c>
      <c r="D3342">
        <v>5</v>
      </c>
      <c r="E3342">
        <v>4</v>
      </c>
      <c r="F3342">
        <v>5</v>
      </c>
      <c r="G3342">
        <v>11156822</v>
      </c>
      <c r="H3342">
        <v>397</v>
      </c>
    </row>
    <row r="3343" spans="1:8">
      <c r="A3343" t="s">
        <v>7974</v>
      </c>
      <c r="B3343" s="10">
        <v>43999</v>
      </c>
      <c r="C3343" t="s">
        <v>4679</v>
      </c>
      <c r="D3343">
        <v>4</v>
      </c>
      <c r="E3343">
        <v>5</v>
      </c>
      <c r="F3343">
        <v>5</v>
      </c>
      <c r="G3343">
        <v>11156866</v>
      </c>
      <c r="H3343">
        <v>398</v>
      </c>
    </row>
    <row r="3344" spans="1:8">
      <c r="A3344" t="s">
        <v>6299</v>
      </c>
      <c r="B3344" s="10">
        <v>43999</v>
      </c>
      <c r="C3344" t="s">
        <v>4679</v>
      </c>
      <c r="D3344">
        <v>5</v>
      </c>
      <c r="E3344">
        <v>4</v>
      </c>
      <c r="F3344">
        <v>5</v>
      </c>
      <c r="G3344">
        <v>11156866</v>
      </c>
      <c r="H3344">
        <v>399</v>
      </c>
    </row>
    <row r="3345" spans="1:8">
      <c r="A3345" t="s">
        <v>7975</v>
      </c>
      <c r="B3345" s="10">
        <v>43999</v>
      </c>
      <c r="C3345" t="s">
        <v>4679</v>
      </c>
      <c r="D3345">
        <v>1</v>
      </c>
      <c r="E3345">
        <v>1</v>
      </c>
      <c r="F3345">
        <v>1</v>
      </c>
      <c r="G3345">
        <v>11124573</v>
      </c>
      <c r="H3345">
        <v>559</v>
      </c>
    </row>
    <row r="3346" spans="1:8">
      <c r="A3346" t="s">
        <v>6299</v>
      </c>
      <c r="B3346" s="10">
        <v>43999</v>
      </c>
      <c r="C3346" t="s">
        <v>4679</v>
      </c>
      <c r="D3346">
        <v>5</v>
      </c>
      <c r="E3346">
        <v>5</v>
      </c>
      <c r="F3346">
        <v>5</v>
      </c>
      <c r="G3346">
        <v>11124573</v>
      </c>
      <c r="H3346">
        <v>560</v>
      </c>
    </row>
    <row r="3347" spans="1:8">
      <c r="A3347" t="s">
        <v>7976</v>
      </c>
      <c r="B3347" s="10">
        <v>43999</v>
      </c>
      <c r="C3347" t="s">
        <v>4679</v>
      </c>
      <c r="D3347">
        <v>1</v>
      </c>
      <c r="E3347">
        <v>3</v>
      </c>
      <c r="F3347">
        <v>3</v>
      </c>
      <c r="G3347">
        <v>11156822</v>
      </c>
      <c r="H3347">
        <v>400</v>
      </c>
    </row>
    <row r="3348" spans="1:8">
      <c r="A3348" t="s">
        <v>6299</v>
      </c>
      <c r="B3348" s="10">
        <v>43999</v>
      </c>
      <c r="C3348" t="s">
        <v>4679</v>
      </c>
      <c r="D3348">
        <v>5</v>
      </c>
      <c r="E3348">
        <v>5</v>
      </c>
      <c r="F3348">
        <v>5</v>
      </c>
      <c r="G3348">
        <v>11156822</v>
      </c>
      <c r="H3348">
        <v>401</v>
      </c>
    </row>
    <row r="3349" spans="1:8">
      <c r="A3349" t="s">
        <v>7977</v>
      </c>
      <c r="B3349" s="10">
        <v>43999</v>
      </c>
      <c r="C3349" t="s">
        <v>4679</v>
      </c>
      <c r="D3349">
        <v>5</v>
      </c>
      <c r="E3349">
        <v>5</v>
      </c>
      <c r="F3349">
        <v>5</v>
      </c>
      <c r="G3349">
        <v>11156822</v>
      </c>
      <c r="H3349">
        <v>402</v>
      </c>
    </row>
    <row r="3350" spans="1:8">
      <c r="A3350" t="s">
        <v>7978</v>
      </c>
      <c r="B3350" s="10">
        <v>43999</v>
      </c>
      <c r="C3350" t="s">
        <v>4679</v>
      </c>
      <c r="D3350">
        <v>5</v>
      </c>
      <c r="E3350">
        <v>5</v>
      </c>
      <c r="F3350">
        <v>5</v>
      </c>
      <c r="G3350">
        <v>11156822</v>
      </c>
      <c r="H3350">
        <v>403</v>
      </c>
    </row>
    <row r="3351" spans="1:8">
      <c r="A3351" t="s">
        <v>7979</v>
      </c>
      <c r="B3351" s="10">
        <v>43999</v>
      </c>
      <c r="C3351" t="s">
        <v>4679</v>
      </c>
      <c r="D3351">
        <v>5</v>
      </c>
      <c r="E3351">
        <v>3</v>
      </c>
      <c r="F3351">
        <v>5</v>
      </c>
      <c r="G3351">
        <v>11156822</v>
      </c>
      <c r="H3351">
        <v>404</v>
      </c>
    </row>
    <row r="3352" spans="1:8">
      <c r="A3352" t="s">
        <v>7980</v>
      </c>
      <c r="B3352" s="10">
        <v>43999</v>
      </c>
      <c r="C3352" t="s">
        <v>4679</v>
      </c>
      <c r="D3352">
        <v>5</v>
      </c>
      <c r="E3352">
        <v>5</v>
      </c>
      <c r="F3352">
        <v>5</v>
      </c>
      <c r="G3352">
        <v>11156822</v>
      </c>
      <c r="H3352">
        <v>405</v>
      </c>
    </row>
    <row r="3353" spans="1:8">
      <c r="A3353" t="s">
        <v>7981</v>
      </c>
      <c r="B3353" s="10">
        <v>43999</v>
      </c>
      <c r="C3353" t="s">
        <v>4679</v>
      </c>
      <c r="D3353">
        <v>5</v>
      </c>
      <c r="E3353">
        <v>5</v>
      </c>
      <c r="F3353">
        <v>5</v>
      </c>
      <c r="G3353">
        <v>11156822</v>
      </c>
      <c r="H3353">
        <v>406</v>
      </c>
    </row>
    <row r="3354" spans="1:8">
      <c r="A3354" t="s">
        <v>7982</v>
      </c>
      <c r="B3354" s="10">
        <v>43999</v>
      </c>
      <c r="C3354" t="s">
        <v>4679</v>
      </c>
      <c r="D3354">
        <v>4</v>
      </c>
      <c r="E3354">
        <v>4</v>
      </c>
      <c r="F3354">
        <v>5</v>
      </c>
      <c r="G3354">
        <v>11156822</v>
      </c>
      <c r="H3354">
        <v>407</v>
      </c>
    </row>
    <row r="3355" spans="1:8">
      <c r="A3355" t="s">
        <v>7983</v>
      </c>
      <c r="B3355" s="10">
        <v>43999</v>
      </c>
      <c r="C3355" t="s">
        <v>4679</v>
      </c>
      <c r="D3355">
        <v>5</v>
      </c>
      <c r="E3355">
        <v>5</v>
      </c>
      <c r="F3355">
        <v>5</v>
      </c>
      <c r="G3355">
        <v>11156822</v>
      </c>
      <c r="H3355">
        <v>408</v>
      </c>
    </row>
    <row r="3356" spans="1:8">
      <c r="A3356" t="s">
        <v>6299</v>
      </c>
      <c r="B3356" s="10">
        <v>43999</v>
      </c>
      <c r="C3356" t="s">
        <v>4679</v>
      </c>
      <c r="D3356">
        <v>5</v>
      </c>
      <c r="E3356">
        <v>5</v>
      </c>
      <c r="F3356">
        <v>5</v>
      </c>
      <c r="G3356">
        <v>11156822</v>
      </c>
      <c r="H3356">
        <v>409</v>
      </c>
    </row>
    <row r="3357" spans="1:8">
      <c r="A3357" t="s">
        <v>7984</v>
      </c>
      <c r="B3357" s="10">
        <v>43999</v>
      </c>
      <c r="C3357" t="s">
        <v>4679</v>
      </c>
      <c r="D3357">
        <v>2</v>
      </c>
      <c r="E3357">
        <v>5</v>
      </c>
      <c r="F3357">
        <v>5</v>
      </c>
      <c r="G3357">
        <v>11156822</v>
      </c>
      <c r="H3357">
        <v>410</v>
      </c>
    </row>
    <row r="3358" spans="1:8">
      <c r="A3358" t="s">
        <v>7985</v>
      </c>
      <c r="B3358" s="10">
        <v>43999</v>
      </c>
      <c r="C3358" t="s">
        <v>4679</v>
      </c>
      <c r="D3358">
        <v>4</v>
      </c>
      <c r="E3358">
        <v>5</v>
      </c>
      <c r="F3358">
        <v>5</v>
      </c>
      <c r="G3358">
        <v>11156822</v>
      </c>
      <c r="H3358">
        <v>411</v>
      </c>
    </row>
    <row r="3359" spans="1:8">
      <c r="A3359" t="s">
        <v>7986</v>
      </c>
      <c r="B3359" s="10">
        <v>43999</v>
      </c>
      <c r="C3359" t="s">
        <v>4679</v>
      </c>
      <c r="D3359">
        <v>2</v>
      </c>
      <c r="E3359">
        <v>3</v>
      </c>
      <c r="F3359">
        <v>3</v>
      </c>
      <c r="G3359">
        <v>11156822</v>
      </c>
      <c r="H3359">
        <v>412</v>
      </c>
    </row>
    <row r="3360" spans="1:8">
      <c r="A3360" t="s">
        <v>6299</v>
      </c>
      <c r="B3360" s="10">
        <v>43999</v>
      </c>
      <c r="C3360" t="s">
        <v>4679</v>
      </c>
      <c r="D3360">
        <v>5</v>
      </c>
      <c r="E3360">
        <v>5</v>
      </c>
      <c r="F3360">
        <v>5</v>
      </c>
      <c r="G3360">
        <v>11156822</v>
      </c>
      <c r="H3360">
        <v>413</v>
      </c>
    </row>
    <row r="3361" spans="1:8">
      <c r="A3361" t="s">
        <v>7987</v>
      </c>
      <c r="B3361" s="10">
        <v>43999</v>
      </c>
      <c r="C3361" t="s">
        <v>4679</v>
      </c>
      <c r="D3361">
        <v>2</v>
      </c>
      <c r="E3361">
        <v>4</v>
      </c>
      <c r="F3361">
        <v>3</v>
      </c>
      <c r="G3361">
        <v>11156822</v>
      </c>
      <c r="H3361">
        <v>414</v>
      </c>
    </row>
    <row r="3362" spans="1:8">
      <c r="A3362" t="s">
        <v>7988</v>
      </c>
      <c r="B3362" s="10">
        <v>43999</v>
      </c>
      <c r="C3362" t="s">
        <v>4679</v>
      </c>
      <c r="D3362">
        <v>4</v>
      </c>
      <c r="E3362">
        <v>4</v>
      </c>
      <c r="F3362">
        <v>4</v>
      </c>
      <c r="G3362">
        <v>11156822</v>
      </c>
      <c r="H3362">
        <v>415</v>
      </c>
    </row>
    <row r="3363" spans="1:8">
      <c r="A3363" t="s">
        <v>7989</v>
      </c>
      <c r="B3363" s="10">
        <v>43999</v>
      </c>
      <c r="C3363" t="s">
        <v>4679</v>
      </c>
      <c r="D3363">
        <v>2</v>
      </c>
      <c r="E3363">
        <v>4</v>
      </c>
      <c r="F3363">
        <v>2</v>
      </c>
      <c r="G3363">
        <v>11156822</v>
      </c>
      <c r="H3363">
        <v>416</v>
      </c>
    </row>
    <row r="3364" spans="1:8">
      <c r="A3364" t="s">
        <v>7990</v>
      </c>
      <c r="B3364" s="10">
        <v>43999</v>
      </c>
      <c r="C3364" t="s">
        <v>4679</v>
      </c>
      <c r="D3364">
        <v>1</v>
      </c>
      <c r="E3364">
        <v>3</v>
      </c>
      <c r="F3364">
        <v>3</v>
      </c>
      <c r="G3364">
        <v>11156822</v>
      </c>
      <c r="H3364">
        <v>417</v>
      </c>
    </row>
    <row r="3365" spans="1:8">
      <c r="A3365" t="s">
        <v>7991</v>
      </c>
      <c r="B3365" s="10">
        <v>43999</v>
      </c>
      <c r="C3365" t="s">
        <v>4679</v>
      </c>
      <c r="D3365">
        <v>5</v>
      </c>
      <c r="E3365">
        <v>5</v>
      </c>
      <c r="F3365">
        <v>5</v>
      </c>
      <c r="G3365">
        <v>11156822</v>
      </c>
      <c r="H3365">
        <v>418</v>
      </c>
    </row>
    <row r="3366" spans="1:8">
      <c r="A3366" t="s">
        <v>6299</v>
      </c>
      <c r="B3366" s="10">
        <v>43999</v>
      </c>
      <c r="C3366" t="s">
        <v>4679</v>
      </c>
      <c r="D3366">
        <v>5</v>
      </c>
      <c r="E3366">
        <v>5</v>
      </c>
      <c r="F3366">
        <v>5</v>
      </c>
      <c r="G3366">
        <v>11156822</v>
      </c>
      <c r="H3366">
        <v>419</v>
      </c>
    </row>
    <row r="3367" spans="1:8">
      <c r="A3367" t="s">
        <v>7992</v>
      </c>
      <c r="B3367" s="10">
        <v>43999</v>
      </c>
      <c r="C3367" t="s">
        <v>4679</v>
      </c>
      <c r="D3367">
        <v>5</v>
      </c>
      <c r="E3367">
        <v>5</v>
      </c>
      <c r="F3367">
        <v>5</v>
      </c>
      <c r="G3367">
        <v>11156822</v>
      </c>
      <c r="H3367">
        <v>420</v>
      </c>
    </row>
    <row r="3368" spans="1:8">
      <c r="A3368" t="s">
        <v>6299</v>
      </c>
      <c r="B3368" s="10">
        <v>43999</v>
      </c>
      <c r="C3368" t="s">
        <v>4679</v>
      </c>
      <c r="D3368">
        <v>5</v>
      </c>
      <c r="E3368">
        <v>5</v>
      </c>
      <c r="F3368">
        <v>5</v>
      </c>
      <c r="G3368">
        <v>11156822</v>
      </c>
      <c r="H3368">
        <v>421</v>
      </c>
    </row>
    <row r="3369" spans="1:8">
      <c r="A3369" t="s">
        <v>6299</v>
      </c>
      <c r="B3369" s="10">
        <v>43999</v>
      </c>
      <c r="C3369" t="s">
        <v>4679</v>
      </c>
      <c r="D3369">
        <v>5</v>
      </c>
      <c r="E3369">
        <v>5</v>
      </c>
      <c r="F3369">
        <v>5</v>
      </c>
      <c r="G3369">
        <v>11156822</v>
      </c>
      <c r="H3369">
        <v>422</v>
      </c>
    </row>
    <row r="3370" spans="1:8">
      <c r="A3370" t="s">
        <v>6299</v>
      </c>
      <c r="B3370" s="10">
        <v>43999</v>
      </c>
      <c r="C3370" t="s">
        <v>4679</v>
      </c>
      <c r="D3370">
        <v>4</v>
      </c>
      <c r="E3370">
        <v>5</v>
      </c>
      <c r="F3370">
        <v>5</v>
      </c>
      <c r="G3370">
        <v>11156822</v>
      </c>
      <c r="H3370">
        <v>423</v>
      </c>
    </row>
    <row r="3371" spans="1:8">
      <c r="A3371" t="s">
        <v>6299</v>
      </c>
      <c r="B3371" s="10">
        <v>43999</v>
      </c>
      <c r="C3371" t="s">
        <v>4679</v>
      </c>
      <c r="D3371">
        <v>2</v>
      </c>
      <c r="E3371">
        <v>5</v>
      </c>
      <c r="F3371">
        <v>3</v>
      </c>
      <c r="G3371">
        <v>11156822</v>
      </c>
      <c r="H3371">
        <v>424</v>
      </c>
    </row>
    <row r="3372" spans="1:8">
      <c r="A3372" t="s">
        <v>6299</v>
      </c>
      <c r="B3372" s="10">
        <v>43999</v>
      </c>
      <c r="C3372" t="s">
        <v>4679</v>
      </c>
      <c r="D3372">
        <v>5</v>
      </c>
      <c r="E3372">
        <v>5</v>
      </c>
      <c r="F3372">
        <v>5</v>
      </c>
      <c r="G3372">
        <v>11156822</v>
      </c>
      <c r="H3372">
        <v>425</v>
      </c>
    </row>
    <row r="3373" spans="1:8">
      <c r="A3373" t="s">
        <v>7993</v>
      </c>
      <c r="B3373" s="10">
        <v>43999</v>
      </c>
      <c r="C3373" t="s">
        <v>4679</v>
      </c>
      <c r="D3373">
        <v>5</v>
      </c>
      <c r="E3373">
        <v>5</v>
      </c>
      <c r="F3373">
        <v>5</v>
      </c>
      <c r="G3373">
        <v>11156822</v>
      </c>
      <c r="H3373">
        <v>426</v>
      </c>
    </row>
    <row r="3374" spans="1:8">
      <c r="A3374" t="s">
        <v>7994</v>
      </c>
      <c r="B3374" s="10">
        <v>43999</v>
      </c>
      <c r="C3374" t="s">
        <v>4679</v>
      </c>
      <c r="D3374">
        <v>4</v>
      </c>
      <c r="E3374">
        <v>5</v>
      </c>
      <c r="F3374">
        <v>5</v>
      </c>
      <c r="G3374">
        <v>11156822</v>
      </c>
      <c r="H3374">
        <v>427</v>
      </c>
    </row>
    <row r="3375" spans="1:8">
      <c r="A3375" t="s">
        <v>7995</v>
      </c>
      <c r="B3375" s="10">
        <v>43999</v>
      </c>
      <c r="C3375" t="s">
        <v>4679</v>
      </c>
      <c r="D3375">
        <v>4</v>
      </c>
      <c r="E3375">
        <v>3</v>
      </c>
      <c r="F3375">
        <v>5</v>
      </c>
      <c r="G3375">
        <v>11156822</v>
      </c>
      <c r="H3375">
        <v>429</v>
      </c>
    </row>
    <row r="3376" spans="1:8">
      <c r="A3376" t="s">
        <v>7996</v>
      </c>
      <c r="B3376" s="10">
        <v>43999</v>
      </c>
      <c r="C3376" t="s">
        <v>4679</v>
      </c>
      <c r="D3376">
        <v>5</v>
      </c>
      <c r="E3376">
        <v>4</v>
      </c>
      <c r="F3376">
        <v>5</v>
      </c>
      <c r="G3376">
        <v>11156822</v>
      </c>
      <c r="H3376">
        <v>430</v>
      </c>
    </row>
    <row r="3377" spans="1:8">
      <c r="A3377" t="s">
        <v>7997</v>
      </c>
      <c r="B3377" s="10">
        <v>43999</v>
      </c>
      <c r="C3377" t="s">
        <v>4679</v>
      </c>
      <c r="D3377">
        <v>5</v>
      </c>
      <c r="E3377">
        <v>5</v>
      </c>
      <c r="F3377">
        <v>5</v>
      </c>
      <c r="G3377">
        <v>11156822</v>
      </c>
      <c r="H3377">
        <v>431</v>
      </c>
    </row>
    <row r="3378" spans="1:8">
      <c r="A3378" t="s">
        <v>7998</v>
      </c>
      <c r="B3378" s="10">
        <v>43999</v>
      </c>
      <c r="C3378" t="s">
        <v>4679</v>
      </c>
      <c r="D3378">
        <v>3</v>
      </c>
      <c r="E3378">
        <v>4</v>
      </c>
      <c r="F3378">
        <v>3</v>
      </c>
      <c r="G3378">
        <v>11156822</v>
      </c>
      <c r="H3378">
        <v>432</v>
      </c>
    </row>
    <row r="3379" spans="1:8">
      <c r="A3379" t="s">
        <v>7999</v>
      </c>
      <c r="B3379" s="10">
        <v>43999</v>
      </c>
      <c r="C3379" t="s">
        <v>4679</v>
      </c>
      <c r="D3379">
        <v>5</v>
      </c>
      <c r="E3379">
        <v>5</v>
      </c>
      <c r="F3379">
        <v>5</v>
      </c>
      <c r="G3379">
        <v>11156822</v>
      </c>
      <c r="H3379">
        <v>433</v>
      </c>
    </row>
    <row r="3380" spans="1:8">
      <c r="A3380" t="s">
        <v>8000</v>
      </c>
      <c r="B3380" s="10">
        <v>43999</v>
      </c>
      <c r="C3380" t="s">
        <v>4679</v>
      </c>
      <c r="D3380">
        <v>5</v>
      </c>
      <c r="E3380">
        <v>4</v>
      </c>
      <c r="F3380">
        <v>5</v>
      </c>
      <c r="G3380">
        <v>11156822</v>
      </c>
      <c r="H3380">
        <v>434</v>
      </c>
    </row>
    <row r="3381" spans="1:8">
      <c r="A3381" t="s">
        <v>8001</v>
      </c>
      <c r="B3381" s="10">
        <v>43999</v>
      </c>
      <c r="C3381" t="s">
        <v>4679</v>
      </c>
      <c r="D3381">
        <v>1</v>
      </c>
      <c r="E3381">
        <v>3</v>
      </c>
      <c r="F3381">
        <v>2</v>
      </c>
      <c r="G3381">
        <v>11156822</v>
      </c>
      <c r="H3381">
        <v>435</v>
      </c>
    </row>
    <row r="3382" spans="1:8">
      <c r="A3382" t="s">
        <v>8002</v>
      </c>
      <c r="B3382" s="10">
        <v>43999</v>
      </c>
      <c r="C3382" t="s">
        <v>4679</v>
      </c>
      <c r="D3382">
        <v>1</v>
      </c>
      <c r="E3382">
        <v>4</v>
      </c>
      <c r="F3382">
        <v>1</v>
      </c>
      <c r="G3382">
        <v>11156822</v>
      </c>
      <c r="H3382">
        <v>436</v>
      </c>
    </row>
    <row r="3383" spans="1:8">
      <c r="A3383" t="s">
        <v>8003</v>
      </c>
      <c r="B3383" s="10">
        <v>43999</v>
      </c>
      <c r="C3383" t="s">
        <v>4679</v>
      </c>
      <c r="D3383">
        <v>5</v>
      </c>
      <c r="E3383">
        <v>5</v>
      </c>
      <c r="F3383">
        <v>5</v>
      </c>
      <c r="G3383">
        <v>11156822</v>
      </c>
      <c r="H3383">
        <v>437</v>
      </c>
    </row>
    <row r="3384" spans="1:8">
      <c r="A3384" t="s">
        <v>8004</v>
      </c>
      <c r="B3384" s="10">
        <v>43999</v>
      </c>
      <c r="C3384" t="s">
        <v>4679</v>
      </c>
      <c r="D3384">
        <v>5</v>
      </c>
      <c r="E3384">
        <v>5</v>
      </c>
      <c r="F3384">
        <v>5</v>
      </c>
      <c r="G3384">
        <v>11156822</v>
      </c>
      <c r="H3384">
        <v>438</v>
      </c>
    </row>
    <row r="3385" spans="1:8">
      <c r="A3385" t="s">
        <v>8005</v>
      </c>
      <c r="B3385" s="10">
        <v>43999</v>
      </c>
      <c r="C3385" t="s">
        <v>4679</v>
      </c>
      <c r="D3385">
        <v>5</v>
      </c>
      <c r="E3385">
        <v>5</v>
      </c>
      <c r="F3385">
        <v>5</v>
      </c>
      <c r="G3385">
        <v>11156822</v>
      </c>
      <c r="H3385">
        <v>439</v>
      </c>
    </row>
    <row r="3386" spans="1:8">
      <c r="A3386" t="s">
        <v>8006</v>
      </c>
      <c r="B3386" s="10">
        <v>43999</v>
      </c>
      <c r="C3386" t="s">
        <v>4679</v>
      </c>
      <c r="D3386">
        <v>4</v>
      </c>
      <c r="E3386">
        <v>3</v>
      </c>
      <c r="F3386">
        <v>4</v>
      </c>
      <c r="G3386">
        <v>11156822</v>
      </c>
      <c r="H3386">
        <v>440</v>
      </c>
    </row>
    <row r="3387" spans="1:8">
      <c r="A3387" t="s">
        <v>6299</v>
      </c>
      <c r="B3387" s="10">
        <v>43999</v>
      </c>
      <c r="C3387" t="s">
        <v>4679</v>
      </c>
      <c r="D3387">
        <v>5</v>
      </c>
      <c r="E3387">
        <v>4</v>
      </c>
      <c r="F3387">
        <v>5</v>
      </c>
      <c r="G3387">
        <v>11156822</v>
      </c>
      <c r="H3387">
        <v>441</v>
      </c>
    </row>
    <row r="3388" spans="1:8">
      <c r="A3388" t="s">
        <v>6299</v>
      </c>
      <c r="B3388" s="10">
        <v>43999</v>
      </c>
      <c r="C3388" t="s">
        <v>4679</v>
      </c>
      <c r="D3388">
        <v>5</v>
      </c>
      <c r="E3388">
        <v>5</v>
      </c>
      <c r="F3388">
        <v>5</v>
      </c>
      <c r="G3388">
        <v>11156822</v>
      </c>
      <c r="H3388">
        <v>442</v>
      </c>
    </row>
    <row r="3389" spans="1:8">
      <c r="A3389" t="s">
        <v>8007</v>
      </c>
      <c r="B3389" s="10">
        <v>43999</v>
      </c>
      <c r="C3389" t="s">
        <v>4679</v>
      </c>
      <c r="D3389">
        <v>5</v>
      </c>
      <c r="E3389">
        <v>5</v>
      </c>
      <c r="F3389">
        <v>5</v>
      </c>
      <c r="G3389">
        <v>11156822</v>
      </c>
      <c r="H3389">
        <v>443</v>
      </c>
    </row>
    <row r="3390" spans="1:8">
      <c r="A3390" t="s">
        <v>6299</v>
      </c>
      <c r="B3390" s="10">
        <v>43999</v>
      </c>
      <c r="C3390" t="s">
        <v>4679</v>
      </c>
      <c r="D3390">
        <v>5</v>
      </c>
      <c r="E3390">
        <v>5</v>
      </c>
      <c r="F3390">
        <v>5</v>
      </c>
      <c r="G3390">
        <v>11156822</v>
      </c>
      <c r="H3390">
        <v>444</v>
      </c>
    </row>
    <row r="3391" spans="1:8">
      <c r="A3391" t="s">
        <v>6299</v>
      </c>
      <c r="B3391" s="10">
        <v>43999</v>
      </c>
      <c r="C3391" t="s">
        <v>4679</v>
      </c>
      <c r="D3391">
        <v>5</v>
      </c>
      <c r="E3391">
        <v>5</v>
      </c>
      <c r="F3391">
        <v>5</v>
      </c>
      <c r="G3391">
        <v>11156822</v>
      </c>
      <c r="H3391">
        <v>445</v>
      </c>
    </row>
    <row r="3392" spans="1:8">
      <c r="A3392" t="s">
        <v>8008</v>
      </c>
      <c r="B3392" s="10">
        <v>43999</v>
      </c>
      <c r="C3392" t="s">
        <v>4679</v>
      </c>
      <c r="D3392">
        <v>2</v>
      </c>
      <c r="E3392">
        <v>3</v>
      </c>
      <c r="F3392">
        <v>3</v>
      </c>
      <c r="G3392">
        <v>11156822</v>
      </c>
      <c r="H3392">
        <v>446</v>
      </c>
    </row>
    <row r="3393" spans="1:8">
      <c r="A3393" t="s">
        <v>8009</v>
      </c>
      <c r="B3393" s="10">
        <v>43999</v>
      </c>
      <c r="C3393" t="s">
        <v>4679</v>
      </c>
      <c r="D3393">
        <v>5</v>
      </c>
      <c r="E3393">
        <v>4</v>
      </c>
      <c r="F3393">
        <v>5</v>
      </c>
      <c r="G3393">
        <v>11156822</v>
      </c>
      <c r="H3393">
        <v>447</v>
      </c>
    </row>
    <row r="3394" spans="1:8">
      <c r="A3394" t="s">
        <v>6299</v>
      </c>
      <c r="B3394" s="10">
        <v>43999</v>
      </c>
      <c r="C3394" t="s">
        <v>4679</v>
      </c>
      <c r="D3394">
        <v>4</v>
      </c>
      <c r="E3394">
        <v>4</v>
      </c>
      <c r="F3394">
        <v>5</v>
      </c>
      <c r="G3394">
        <v>11156822</v>
      </c>
      <c r="H3394">
        <v>448</v>
      </c>
    </row>
    <row r="3395" spans="1:8">
      <c r="A3395" t="s">
        <v>8010</v>
      </c>
      <c r="B3395" s="10">
        <v>43999</v>
      </c>
      <c r="C3395" t="s">
        <v>4679</v>
      </c>
      <c r="D3395">
        <v>4</v>
      </c>
      <c r="E3395">
        <v>4</v>
      </c>
      <c r="F3395">
        <v>4</v>
      </c>
      <c r="G3395">
        <v>11156822</v>
      </c>
      <c r="H3395">
        <v>449</v>
      </c>
    </row>
    <row r="3396" spans="1:8">
      <c r="A3396" t="s">
        <v>8011</v>
      </c>
      <c r="B3396" s="10">
        <v>43999</v>
      </c>
      <c r="C3396" t="s">
        <v>4679</v>
      </c>
      <c r="D3396">
        <v>1</v>
      </c>
      <c r="E3396">
        <v>1</v>
      </c>
      <c r="F3396">
        <v>2</v>
      </c>
      <c r="G3396">
        <v>11156822</v>
      </c>
      <c r="H3396">
        <v>450</v>
      </c>
    </row>
    <row r="3397" spans="1:8">
      <c r="A3397" t="s">
        <v>8012</v>
      </c>
      <c r="B3397" s="10">
        <v>43999</v>
      </c>
      <c r="C3397" t="s">
        <v>4679</v>
      </c>
      <c r="D3397" t="s">
        <v>5977</v>
      </c>
      <c r="E3397">
        <v>5</v>
      </c>
      <c r="F3397">
        <v>5</v>
      </c>
      <c r="G3397">
        <v>11156822</v>
      </c>
      <c r="H3397">
        <v>451</v>
      </c>
    </row>
    <row r="3398" spans="1:8">
      <c r="A3398" t="s">
        <v>8013</v>
      </c>
      <c r="B3398" s="10">
        <v>43999</v>
      </c>
      <c r="C3398" t="s">
        <v>4679</v>
      </c>
      <c r="D3398">
        <v>3</v>
      </c>
      <c r="E3398">
        <v>5</v>
      </c>
      <c r="F3398">
        <v>2</v>
      </c>
      <c r="G3398">
        <v>11156822</v>
      </c>
      <c r="H3398">
        <v>452</v>
      </c>
    </row>
    <row r="3399" spans="1:8">
      <c r="A3399" t="s">
        <v>6299</v>
      </c>
      <c r="B3399" s="10">
        <v>43999</v>
      </c>
      <c r="C3399" t="s">
        <v>4679</v>
      </c>
      <c r="D3399">
        <v>5</v>
      </c>
      <c r="E3399">
        <v>3</v>
      </c>
      <c r="F3399">
        <v>4</v>
      </c>
      <c r="G3399">
        <v>11156822</v>
      </c>
      <c r="H3399">
        <v>453</v>
      </c>
    </row>
    <row r="3400" spans="1:8">
      <c r="A3400" t="s">
        <v>8014</v>
      </c>
      <c r="B3400" s="10">
        <v>43999</v>
      </c>
      <c r="C3400" t="s">
        <v>4679</v>
      </c>
      <c r="D3400">
        <v>4</v>
      </c>
      <c r="E3400">
        <v>4</v>
      </c>
      <c r="F3400">
        <v>4</v>
      </c>
      <c r="G3400">
        <v>11156822</v>
      </c>
      <c r="H3400">
        <v>454</v>
      </c>
    </row>
    <row r="3401" spans="1:8">
      <c r="A3401" t="s">
        <v>8015</v>
      </c>
      <c r="B3401" s="10">
        <v>43999</v>
      </c>
      <c r="C3401" t="s">
        <v>4679</v>
      </c>
      <c r="D3401">
        <v>5</v>
      </c>
      <c r="E3401">
        <v>5</v>
      </c>
      <c r="F3401">
        <v>5</v>
      </c>
      <c r="G3401">
        <v>11156822</v>
      </c>
      <c r="H3401">
        <v>455</v>
      </c>
    </row>
    <row r="3402" spans="1:8">
      <c r="A3402" t="s">
        <v>8016</v>
      </c>
      <c r="B3402" s="10">
        <v>43999</v>
      </c>
      <c r="C3402" t="s">
        <v>4679</v>
      </c>
      <c r="D3402">
        <v>4</v>
      </c>
      <c r="E3402">
        <v>5</v>
      </c>
      <c r="F3402">
        <v>4</v>
      </c>
      <c r="G3402">
        <v>11156822</v>
      </c>
      <c r="H3402">
        <v>456</v>
      </c>
    </row>
    <row r="3403" spans="1:8">
      <c r="A3403" t="s">
        <v>6299</v>
      </c>
      <c r="B3403" s="10">
        <v>43999</v>
      </c>
      <c r="C3403" t="s">
        <v>4679</v>
      </c>
      <c r="D3403">
        <v>5</v>
      </c>
      <c r="E3403">
        <v>5</v>
      </c>
      <c r="F3403">
        <v>4</v>
      </c>
      <c r="G3403">
        <v>11156822</v>
      </c>
      <c r="H3403">
        <v>457</v>
      </c>
    </row>
    <row r="3404" spans="1:8">
      <c r="A3404" t="s">
        <v>8017</v>
      </c>
      <c r="B3404" s="10">
        <v>43999</v>
      </c>
      <c r="C3404" t="s">
        <v>4679</v>
      </c>
      <c r="D3404">
        <v>5</v>
      </c>
      <c r="E3404">
        <v>4</v>
      </c>
      <c r="F3404">
        <v>5</v>
      </c>
      <c r="G3404">
        <v>11156822</v>
      </c>
      <c r="H3404">
        <v>458</v>
      </c>
    </row>
    <row r="3405" spans="1:8">
      <c r="A3405" t="s">
        <v>6299</v>
      </c>
      <c r="B3405" s="10">
        <v>43999</v>
      </c>
      <c r="C3405" t="s">
        <v>4679</v>
      </c>
      <c r="D3405">
        <v>5</v>
      </c>
      <c r="E3405">
        <v>5</v>
      </c>
      <c r="F3405">
        <v>5</v>
      </c>
      <c r="G3405">
        <v>11156822</v>
      </c>
      <c r="H3405">
        <v>459</v>
      </c>
    </row>
    <row r="3406" spans="1:8">
      <c r="A3406" t="s">
        <v>6299</v>
      </c>
      <c r="B3406" s="10">
        <v>43999</v>
      </c>
      <c r="C3406" t="s">
        <v>4679</v>
      </c>
      <c r="D3406">
        <v>1</v>
      </c>
      <c r="E3406">
        <v>1</v>
      </c>
      <c r="F3406">
        <v>1</v>
      </c>
      <c r="G3406">
        <v>11156822</v>
      </c>
      <c r="H3406">
        <v>460</v>
      </c>
    </row>
    <row r="3407" spans="1:8">
      <c r="A3407" t="s">
        <v>6299</v>
      </c>
      <c r="B3407" s="10">
        <v>43999</v>
      </c>
      <c r="C3407" t="s">
        <v>4679</v>
      </c>
      <c r="D3407">
        <v>2</v>
      </c>
      <c r="E3407">
        <v>4</v>
      </c>
      <c r="F3407">
        <v>2</v>
      </c>
      <c r="G3407">
        <v>11156822</v>
      </c>
      <c r="H3407">
        <v>461</v>
      </c>
    </row>
    <row r="3408" spans="1:8">
      <c r="A3408" t="s">
        <v>8018</v>
      </c>
      <c r="B3408" s="10">
        <v>43999</v>
      </c>
      <c r="C3408" t="s">
        <v>4679</v>
      </c>
      <c r="D3408">
        <v>5</v>
      </c>
      <c r="E3408">
        <v>5</v>
      </c>
      <c r="F3408">
        <v>4</v>
      </c>
      <c r="G3408">
        <v>11156822</v>
      </c>
      <c r="H3408">
        <v>462</v>
      </c>
    </row>
    <row r="3409" spans="1:8">
      <c r="A3409" t="s">
        <v>8019</v>
      </c>
      <c r="B3409" s="10">
        <v>43999</v>
      </c>
      <c r="C3409" t="s">
        <v>4679</v>
      </c>
      <c r="D3409">
        <v>5</v>
      </c>
      <c r="E3409">
        <v>5</v>
      </c>
      <c r="F3409">
        <v>5</v>
      </c>
      <c r="G3409">
        <v>11156822</v>
      </c>
      <c r="H3409">
        <v>463</v>
      </c>
    </row>
    <row r="3410" spans="1:8">
      <c r="A3410" t="s">
        <v>8020</v>
      </c>
      <c r="B3410" s="10">
        <v>43999</v>
      </c>
      <c r="C3410" t="s">
        <v>4679</v>
      </c>
      <c r="D3410">
        <v>5</v>
      </c>
      <c r="E3410">
        <v>5</v>
      </c>
      <c r="F3410">
        <v>5</v>
      </c>
      <c r="G3410">
        <v>11156822</v>
      </c>
      <c r="H3410">
        <v>464</v>
      </c>
    </row>
    <row r="3411" spans="1:8">
      <c r="A3411" t="s">
        <v>8021</v>
      </c>
      <c r="B3411" s="10">
        <v>43999</v>
      </c>
      <c r="C3411" t="s">
        <v>4679</v>
      </c>
      <c r="D3411">
        <v>5</v>
      </c>
      <c r="E3411">
        <v>4</v>
      </c>
      <c r="F3411">
        <v>5</v>
      </c>
      <c r="G3411">
        <v>11156822</v>
      </c>
      <c r="H3411">
        <v>465</v>
      </c>
    </row>
    <row r="3412" spans="1:8">
      <c r="A3412" t="s">
        <v>8022</v>
      </c>
      <c r="B3412" s="10">
        <v>43999</v>
      </c>
      <c r="C3412" t="s">
        <v>4679</v>
      </c>
      <c r="D3412">
        <v>5</v>
      </c>
      <c r="E3412">
        <v>5</v>
      </c>
      <c r="F3412">
        <v>5</v>
      </c>
      <c r="G3412">
        <v>11156822</v>
      </c>
      <c r="H3412">
        <v>466</v>
      </c>
    </row>
    <row r="3413" spans="1:8">
      <c r="A3413" t="s">
        <v>8023</v>
      </c>
      <c r="B3413" s="10">
        <v>43999</v>
      </c>
      <c r="C3413" t="s">
        <v>4679</v>
      </c>
      <c r="D3413">
        <v>5</v>
      </c>
      <c r="E3413">
        <v>5</v>
      </c>
      <c r="F3413">
        <v>5</v>
      </c>
      <c r="G3413">
        <v>11156822</v>
      </c>
      <c r="H3413">
        <v>467</v>
      </c>
    </row>
    <row r="3414" spans="1:8">
      <c r="A3414" t="s">
        <v>6299</v>
      </c>
      <c r="B3414" s="10">
        <v>43999</v>
      </c>
      <c r="C3414" t="s">
        <v>4679</v>
      </c>
      <c r="D3414">
        <v>5</v>
      </c>
      <c r="E3414">
        <v>5</v>
      </c>
      <c r="F3414">
        <v>5</v>
      </c>
      <c r="G3414">
        <v>11156822</v>
      </c>
      <c r="H3414">
        <v>468</v>
      </c>
    </row>
    <row r="3415" spans="1:8">
      <c r="A3415" t="s">
        <v>6299</v>
      </c>
      <c r="B3415" s="10">
        <v>43999</v>
      </c>
      <c r="C3415" t="s">
        <v>4679</v>
      </c>
      <c r="D3415">
        <v>1</v>
      </c>
      <c r="E3415">
        <v>5</v>
      </c>
      <c r="F3415">
        <v>4</v>
      </c>
      <c r="G3415">
        <v>11156822</v>
      </c>
      <c r="H3415">
        <v>469</v>
      </c>
    </row>
    <row r="3416" spans="1:8">
      <c r="A3416" t="s">
        <v>6299</v>
      </c>
      <c r="B3416" s="10">
        <v>43999</v>
      </c>
      <c r="C3416" t="s">
        <v>4679</v>
      </c>
      <c r="D3416">
        <v>4</v>
      </c>
      <c r="E3416">
        <v>5</v>
      </c>
      <c r="F3416">
        <v>4</v>
      </c>
      <c r="G3416">
        <v>11156822</v>
      </c>
      <c r="H3416">
        <v>470</v>
      </c>
    </row>
    <row r="3417" spans="1:8">
      <c r="A3417" t="s">
        <v>8024</v>
      </c>
      <c r="B3417" s="10">
        <v>43999</v>
      </c>
      <c r="C3417" t="s">
        <v>4679</v>
      </c>
      <c r="D3417">
        <v>4</v>
      </c>
      <c r="E3417">
        <v>5</v>
      </c>
      <c r="F3417">
        <v>4</v>
      </c>
      <c r="G3417">
        <v>11156822</v>
      </c>
      <c r="H3417">
        <v>471</v>
      </c>
    </row>
    <row r="3418" spans="1:8">
      <c r="A3418" t="s">
        <v>8025</v>
      </c>
      <c r="B3418" s="10">
        <v>43999</v>
      </c>
      <c r="C3418" t="s">
        <v>4679</v>
      </c>
      <c r="D3418">
        <v>1</v>
      </c>
      <c r="E3418">
        <v>2</v>
      </c>
      <c r="F3418">
        <v>1</v>
      </c>
      <c r="G3418">
        <v>11156822</v>
      </c>
      <c r="H3418">
        <v>472</v>
      </c>
    </row>
    <row r="3419" spans="1:8">
      <c r="A3419" t="s">
        <v>8026</v>
      </c>
      <c r="B3419" s="10">
        <v>43999</v>
      </c>
      <c r="C3419" t="s">
        <v>4679</v>
      </c>
      <c r="D3419">
        <v>5</v>
      </c>
      <c r="E3419">
        <v>4</v>
      </c>
      <c r="F3419">
        <v>4</v>
      </c>
      <c r="G3419">
        <v>11156822</v>
      </c>
      <c r="H3419">
        <v>473</v>
      </c>
    </row>
    <row r="3420" spans="1:8">
      <c r="A3420" t="s">
        <v>8027</v>
      </c>
      <c r="B3420" s="10">
        <v>43999</v>
      </c>
      <c r="C3420" t="s">
        <v>4679</v>
      </c>
      <c r="D3420">
        <v>2</v>
      </c>
      <c r="E3420">
        <v>3</v>
      </c>
      <c r="F3420">
        <v>4</v>
      </c>
      <c r="G3420">
        <v>11156822</v>
      </c>
      <c r="H3420">
        <v>474</v>
      </c>
    </row>
    <row r="3421" spans="1:8">
      <c r="A3421" t="s">
        <v>8028</v>
      </c>
      <c r="B3421" s="10">
        <v>43999</v>
      </c>
      <c r="C3421" t="s">
        <v>4679</v>
      </c>
      <c r="D3421">
        <v>5</v>
      </c>
      <c r="E3421">
        <v>5</v>
      </c>
      <c r="F3421">
        <v>5</v>
      </c>
      <c r="G3421">
        <v>11156822</v>
      </c>
      <c r="H3421">
        <v>475</v>
      </c>
    </row>
    <row r="3422" spans="1:8">
      <c r="A3422" t="s">
        <v>6299</v>
      </c>
      <c r="B3422" s="10">
        <v>43999</v>
      </c>
      <c r="C3422" t="s">
        <v>4679</v>
      </c>
      <c r="D3422">
        <v>4</v>
      </c>
      <c r="E3422">
        <v>4</v>
      </c>
      <c r="F3422">
        <v>4</v>
      </c>
      <c r="G3422">
        <v>11156866</v>
      </c>
      <c r="H3422">
        <v>476</v>
      </c>
    </row>
    <row r="3423" spans="1:8">
      <c r="A3423" t="s">
        <v>8029</v>
      </c>
      <c r="B3423" s="10">
        <v>43999</v>
      </c>
      <c r="C3423" t="s">
        <v>4679</v>
      </c>
      <c r="D3423">
        <v>4</v>
      </c>
      <c r="E3423">
        <v>4</v>
      </c>
      <c r="F3423">
        <v>3</v>
      </c>
      <c r="G3423">
        <v>11124573</v>
      </c>
      <c r="H3423">
        <v>477</v>
      </c>
    </row>
    <row r="3424" spans="1:8">
      <c r="A3424" t="s">
        <v>8030</v>
      </c>
      <c r="B3424" s="10">
        <v>43999</v>
      </c>
      <c r="C3424" t="s">
        <v>4679</v>
      </c>
      <c r="D3424">
        <v>5</v>
      </c>
      <c r="E3424">
        <v>5</v>
      </c>
      <c r="F3424">
        <v>5</v>
      </c>
      <c r="G3424">
        <v>11124573</v>
      </c>
      <c r="H3424">
        <v>478</v>
      </c>
    </row>
    <row r="3425" spans="1:8">
      <c r="A3425" t="s">
        <v>8031</v>
      </c>
      <c r="B3425" s="10">
        <v>43999</v>
      </c>
      <c r="C3425" t="s">
        <v>4679</v>
      </c>
      <c r="D3425">
        <v>5</v>
      </c>
      <c r="E3425">
        <v>5</v>
      </c>
      <c r="F3425">
        <v>5</v>
      </c>
      <c r="G3425">
        <v>11124573</v>
      </c>
      <c r="H3425">
        <v>479</v>
      </c>
    </row>
    <row r="3426" spans="1:8">
      <c r="A3426" t="s">
        <v>6299</v>
      </c>
      <c r="B3426" s="10">
        <v>43999</v>
      </c>
      <c r="C3426" t="s">
        <v>4679</v>
      </c>
      <c r="D3426">
        <v>5</v>
      </c>
      <c r="E3426">
        <v>5</v>
      </c>
      <c r="F3426">
        <v>5</v>
      </c>
      <c r="G3426">
        <v>11124573</v>
      </c>
      <c r="H3426">
        <v>480</v>
      </c>
    </row>
    <row r="3427" spans="1:8">
      <c r="A3427" t="s">
        <v>8032</v>
      </c>
      <c r="B3427" s="10">
        <v>43999</v>
      </c>
      <c r="C3427" t="s">
        <v>4679</v>
      </c>
      <c r="D3427">
        <v>1</v>
      </c>
      <c r="E3427">
        <v>4</v>
      </c>
      <c r="F3427">
        <v>1</v>
      </c>
      <c r="G3427">
        <v>11124573</v>
      </c>
      <c r="H3427">
        <v>481</v>
      </c>
    </row>
    <row r="3428" spans="1:8">
      <c r="A3428" t="s">
        <v>8033</v>
      </c>
      <c r="B3428" s="10">
        <v>43999</v>
      </c>
      <c r="C3428" t="s">
        <v>4679</v>
      </c>
      <c r="D3428">
        <v>4</v>
      </c>
      <c r="E3428">
        <v>5</v>
      </c>
      <c r="F3428">
        <v>4</v>
      </c>
      <c r="G3428">
        <v>11124573</v>
      </c>
      <c r="H3428">
        <v>482</v>
      </c>
    </row>
    <row r="3429" spans="1:8">
      <c r="A3429" t="s">
        <v>6299</v>
      </c>
      <c r="B3429" s="10">
        <v>43999</v>
      </c>
      <c r="C3429" t="s">
        <v>4679</v>
      </c>
      <c r="D3429">
        <v>5</v>
      </c>
      <c r="E3429">
        <v>4</v>
      </c>
      <c r="F3429">
        <v>5</v>
      </c>
      <c r="G3429">
        <v>11124573</v>
      </c>
      <c r="H3429">
        <v>483</v>
      </c>
    </row>
    <row r="3430" spans="1:8">
      <c r="A3430" t="s">
        <v>8034</v>
      </c>
      <c r="B3430" s="10">
        <v>43999</v>
      </c>
      <c r="C3430" t="s">
        <v>4679</v>
      </c>
      <c r="D3430">
        <v>1</v>
      </c>
      <c r="E3430">
        <v>4</v>
      </c>
      <c r="F3430">
        <v>3</v>
      </c>
      <c r="G3430">
        <v>11124573</v>
      </c>
      <c r="H3430">
        <v>484</v>
      </c>
    </row>
    <row r="3431" spans="1:8">
      <c r="A3431" t="s">
        <v>8035</v>
      </c>
      <c r="B3431" s="10">
        <v>43999</v>
      </c>
      <c r="C3431" t="s">
        <v>4679</v>
      </c>
      <c r="D3431">
        <v>5</v>
      </c>
      <c r="E3431">
        <v>5</v>
      </c>
      <c r="F3431">
        <v>5</v>
      </c>
      <c r="G3431">
        <v>11124573</v>
      </c>
      <c r="H3431">
        <v>485</v>
      </c>
    </row>
    <row r="3432" spans="1:8">
      <c r="A3432" t="s">
        <v>6299</v>
      </c>
      <c r="B3432" s="10">
        <v>43999</v>
      </c>
      <c r="C3432" t="s">
        <v>4679</v>
      </c>
      <c r="D3432">
        <v>5</v>
      </c>
      <c r="E3432">
        <v>4</v>
      </c>
      <c r="F3432">
        <v>5</v>
      </c>
      <c r="G3432">
        <v>11124573</v>
      </c>
      <c r="H3432">
        <v>486</v>
      </c>
    </row>
    <row r="3433" spans="1:8">
      <c r="A3433" t="s">
        <v>8036</v>
      </c>
      <c r="B3433" s="10">
        <v>43999</v>
      </c>
      <c r="C3433" t="s">
        <v>4679</v>
      </c>
      <c r="D3433">
        <v>5</v>
      </c>
      <c r="E3433">
        <v>5</v>
      </c>
      <c r="F3433">
        <v>5</v>
      </c>
      <c r="G3433">
        <v>11124573</v>
      </c>
      <c r="H3433">
        <v>487</v>
      </c>
    </row>
    <row r="3434" spans="1:8">
      <c r="A3434" t="s">
        <v>6299</v>
      </c>
      <c r="B3434" s="10">
        <v>43999</v>
      </c>
      <c r="C3434" t="s">
        <v>4679</v>
      </c>
      <c r="D3434">
        <v>5</v>
      </c>
      <c r="E3434">
        <v>5</v>
      </c>
      <c r="F3434">
        <v>5</v>
      </c>
      <c r="G3434">
        <v>11124573</v>
      </c>
      <c r="H3434">
        <v>488</v>
      </c>
    </row>
    <row r="3435" spans="1:8">
      <c r="A3435" t="s">
        <v>6299</v>
      </c>
      <c r="B3435" s="10">
        <v>43999</v>
      </c>
      <c r="C3435" t="s">
        <v>4679</v>
      </c>
      <c r="D3435">
        <v>4</v>
      </c>
      <c r="E3435">
        <v>5</v>
      </c>
      <c r="F3435">
        <v>5</v>
      </c>
      <c r="G3435">
        <v>11124573</v>
      </c>
      <c r="H3435">
        <v>489</v>
      </c>
    </row>
    <row r="3436" spans="1:8">
      <c r="A3436" t="s">
        <v>6299</v>
      </c>
      <c r="B3436" s="10">
        <v>43999</v>
      </c>
      <c r="C3436" t="s">
        <v>4679</v>
      </c>
      <c r="D3436">
        <v>5</v>
      </c>
      <c r="E3436">
        <v>4</v>
      </c>
      <c r="F3436">
        <v>5</v>
      </c>
      <c r="G3436">
        <v>11124573</v>
      </c>
      <c r="H3436">
        <v>490</v>
      </c>
    </row>
    <row r="3437" spans="1:8">
      <c r="A3437" t="s">
        <v>6299</v>
      </c>
      <c r="B3437" s="10">
        <v>43999</v>
      </c>
      <c r="C3437" t="s">
        <v>4679</v>
      </c>
      <c r="D3437">
        <v>5</v>
      </c>
      <c r="E3437">
        <v>5</v>
      </c>
      <c r="F3437">
        <v>5</v>
      </c>
      <c r="G3437">
        <v>11124573</v>
      </c>
      <c r="H3437">
        <v>491</v>
      </c>
    </row>
    <row r="3438" spans="1:8">
      <c r="A3438" t="s">
        <v>8037</v>
      </c>
      <c r="B3438" s="10">
        <v>43999</v>
      </c>
      <c r="C3438" t="s">
        <v>4679</v>
      </c>
      <c r="D3438">
        <v>5</v>
      </c>
      <c r="E3438">
        <v>4</v>
      </c>
      <c r="F3438">
        <v>5</v>
      </c>
      <c r="G3438">
        <v>11124573</v>
      </c>
      <c r="H3438">
        <v>492</v>
      </c>
    </row>
    <row r="3439" spans="1:8">
      <c r="A3439" t="s">
        <v>6299</v>
      </c>
      <c r="B3439" s="10">
        <v>43999</v>
      </c>
      <c r="C3439" t="s">
        <v>4679</v>
      </c>
      <c r="D3439">
        <v>4</v>
      </c>
      <c r="E3439">
        <v>3</v>
      </c>
      <c r="F3439">
        <v>4</v>
      </c>
      <c r="G3439">
        <v>11124573</v>
      </c>
      <c r="H3439">
        <v>493</v>
      </c>
    </row>
    <row r="3440" spans="1:8">
      <c r="A3440" t="s">
        <v>6299</v>
      </c>
      <c r="B3440" s="10">
        <v>43999</v>
      </c>
      <c r="C3440" t="s">
        <v>4679</v>
      </c>
      <c r="D3440">
        <v>4</v>
      </c>
      <c r="E3440">
        <v>4</v>
      </c>
      <c r="F3440">
        <v>3</v>
      </c>
      <c r="G3440">
        <v>11124573</v>
      </c>
      <c r="H3440">
        <v>494</v>
      </c>
    </row>
    <row r="3441" spans="1:8">
      <c r="A3441" t="s">
        <v>8038</v>
      </c>
      <c r="B3441" s="10">
        <v>43999</v>
      </c>
      <c r="C3441" t="s">
        <v>4679</v>
      </c>
      <c r="D3441">
        <v>2</v>
      </c>
      <c r="E3441">
        <v>3</v>
      </c>
      <c r="F3441">
        <v>2</v>
      </c>
      <c r="G3441">
        <v>11124573</v>
      </c>
      <c r="H3441">
        <v>495</v>
      </c>
    </row>
    <row r="3442" spans="1:8">
      <c r="A3442" t="s">
        <v>8039</v>
      </c>
      <c r="B3442" s="10">
        <v>43999</v>
      </c>
      <c r="C3442" t="s">
        <v>4679</v>
      </c>
      <c r="D3442">
        <v>5</v>
      </c>
      <c r="E3442">
        <v>5</v>
      </c>
      <c r="F3442">
        <v>5</v>
      </c>
      <c r="G3442">
        <v>11124573</v>
      </c>
      <c r="H3442">
        <v>496</v>
      </c>
    </row>
    <row r="3443" spans="1:8">
      <c r="A3443" t="s">
        <v>8040</v>
      </c>
      <c r="B3443" s="10">
        <v>43999</v>
      </c>
      <c r="C3443" t="s">
        <v>4679</v>
      </c>
      <c r="D3443">
        <v>5</v>
      </c>
      <c r="E3443">
        <v>5</v>
      </c>
      <c r="F3443">
        <v>5</v>
      </c>
      <c r="G3443">
        <v>11124573</v>
      </c>
      <c r="H3443">
        <v>497</v>
      </c>
    </row>
    <row r="3444" spans="1:8">
      <c r="A3444" t="s">
        <v>8041</v>
      </c>
      <c r="B3444" s="10">
        <v>43999</v>
      </c>
      <c r="C3444" t="s">
        <v>4679</v>
      </c>
      <c r="D3444">
        <v>1</v>
      </c>
      <c r="E3444">
        <v>3</v>
      </c>
      <c r="F3444">
        <v>2</v>
      </c>
      <c r="G3444">
        <v>11124573</v>
      </c>
      <c r="H3444">
        <v>498</v>
      </c>
    </row>
    <row r="3445" spans="1:8">
      <c r="A3445" t="s">
        <v>8042</v>
      </c>
      <c r="B3445" s="10">
        <v>43999</v>
      </c>
      <c r="C3445" t="s">
        <v>4679</v>
      </c>
      <c r="D3445">
        <v>5</v>
      </c>
      <c r="E3445">
        <v>5</v>
      </c>
      <c r="F3445">
        <v>5</v>
      </c>
      <c r="G3445">
        <v>11124573</v>
      </c>
      <c r="H3445">
        <v>499</v>
      </c>
    </row>
    <row r="3446" spans="1:8">
      <c r="A3446" t="s">
        <v>8043</v>
      </c>
      <c r="B3446" s="10">
        <v>43999</v>
      </c>
      <c r="C3446" t="s">
        <v>4679</v>
      </c>
      <c r="D3446">
        <v>5</v>
      </c>
      <c r="E3446">
        <v>5</v>
      </c>
      <c r="F3446">
        <v>5</v>
      </c>
      <c r="G3446">
        <v>11124573</v>
      </c>
      <c r="H3446">
        <v>500</v>
      </c>
    </row>
    <row r="3447" spans="1:8">
      <c r="A3447" t="s">
        <v>6299</v>
      </c>
      <c r="B3447" s="10">
        <v>43999</v>
      </c>
      <c r="C3447" t="s">
        <v>4679</v>
      </c>
      <c r="D3447">
        <v>3</v>
      </c>
      <c r="E3447">
        <v>3</v>
      </c>
      <c r="F3447">
        <v>3</v>
      </c>
      <c r="G3447">
        <v>11124573</v>
      </c>
      <c r="H3447">
        <v>501</v>
      </c>
    </row>
    <row r="3448" spans="1:8">
      <c r="A3448" t="s">
        <v>6299</v>
      </c>
      <c r="B3448" s="10">
        <v>43999</v>
      </c>
      <c r="C3448" t="s">
        <v>4679</v>
      </c>
      <c r="D3448">
        <v>1</v>
      </c>
      <c r="E3448">
        <v>1</v>
      </c>
      <c r="F3448">
        <v>1</v>
      </c>
      <c r="G3448">
        <v>11124573</v>
      </c>
      <c r="H3448">
        <v>502</v>
      </c>
    </row>
    <row r="3449" spans="1:8">
      <c r="A3449" t="s">
        <v>6299</v>
      </c>
      <c r="B3449" s="10">
        <v>43999</v>
      </c>
      <c r="C3449" t="s">
        <v>4679</v>
      </c>
      <c r="D3449">
        <v>5</v>
      </c>
      <c r="E3449">
        <v>5</v>
      </c>
      <c r="F3449">
        <v>5</v>
      </c>
      <c r="G3449">
        <v>11124573</v>
      </c>
      <c r="H3449">
        <v>503</v>
      </c>
    </row>
    <row r="3450" spans="1:8">
      <c r="A3450" t="s">
        <v>8044</v>
      </c>
      <c r="B3450" s="10">
        <v>43999</v>
      </c>
      <c r="C3450" t="s">
        <v>4679</v>
      </c>
      <c r="D3450" t="s">
        <v>5977</v>
      </c>
      <c r="E3450">
        <v>4</v>
      </c>
      <c r="F3450">
        <v>4</v>
      </c>
      <c r="G3450">
        <v>11124573</v>
      </c>
      <c r="H3450">
        <v>504</v>
      </c>
    </row>
    <row r="3451" spans="1:8">
      <c r="A3451" t="s">
        <v>8045</v>
      </c>
      <c r="B3451" s="10">
        <v>43999</v>
      </c>
      <c r="C3451" t="s">
        <v>4679</v>
      </c>
      <c r="D3451">
        <v>1</v>
      </c>
      <c r="E3451">
        <v>3</v>
      </c>
      <c r="F3451">
        <v>2</v>
      </c>
      <c r="G3451">
        <v>11124573</v>
      </c>
      <c r="H3451">
        <v>505</v>
      </c>
    </row>
    <row r="3452" spans="1:8">
      <c r="A3452" t="s">
        <v>8046</v>
      </c>
      <c r="B3452" s="10">
        <v>43999</v>
      </c>
      <c r="C3452" t="s">
        <v>4679</v>
      </c>
      <c r="D3452">
        <v>5</v>
      </c>
      <c r="E3452">
        <v>5</v>
      </c>
      <c r="F3452">
        <v>5</v>
      </c>
      <c r="G3452">
        <v>11124573</v>
      </c>
      <c r="H3452">
        <v>506</v>
      </c>
    </row>
    <row r="3453" spans="1:8">
      <c r="A3453" t="s">
        <v>6299</v>
      </c>
      <c r="B3453" s="10">
        <v>43999</v>
      </c>
      <c r="C3453" t="s">
        <v>4679</v>
      </c>
      <c r="D3453">
        <v>4</v>
      </c>
      <c r="E3453">
        <v>3</v>
      </c>
      <c r="F3453">
        <v>4</v>
      </c>
      <c r="G3453">
        <v>11124573</v>
      </c>
      <c r="H3453">
        <v>507</v>
      </c>
    </row>
    <row r="3454" spans="1:8">
      <c r="A3454" t="s">
        <v>8047</v>
      </c>
      <c r="B3454" s="10">
        <v>43999</v>
      </c>
      <c r="C3454" t="s">
        <v>4679</v>
      </c>
      <c r="D3454">
        <v>5</v>
      </c>
      <c r="E3454">
        <v>5</v>
      </c>
      <c r="F3454">
        <v>5</v>
      </c>
      <c r="G3454">
        <v>11124573</v>
      </c>
      <c r="H3454">
        <v>508</v>
      </c>
    </row>
    <row r="3455" spans="1:8">
      <c r="A3455" t="s">
        <v>6299</v>
      </c>
      <c r="B3455" s="10">
        <v>43999</v>
      </c>
      <c r="C3455" t="s">
        <v>4679</v>
      </c>
      <c r="D3455">
        <v>4</v>
      </c>
      <c r="E3455">
        <v>4</v>
      </c>
      <c r="F3455">
        <v>5</v>
      </c>
      <c r="G3455">
        <v>11124573</v>
      </c>
      <c r="H3455">
        <v>509</v>
      </c>
    </row>
    <row r="3456" spans="1:8">
      <c r="A3456" t="s">
        <v>8048</v>
      </c>
      <c r="B3456" s="10">
        <v>43999</v>
      </c>
      <c r="C3456" t="s">
        <v>4679</v>
      </c>
      <c r="D3456">
        <v>1</v>
      </c>
      <c r="E3456">
        <v>3</v>
      </c>
      <c r="F3456">
        <v>1</v>
      </c>
      <c r="G3456">
        <v>11124573</v>
      </c>
      <c r="H3456">
        <v>510</v>
      </c>
    </row>
    <row r="3457" spans="1:8">
      <c r="A3457" t="s">
        <v>8049</v>
      </c>
      <c r="B3457" s="10">
        <v>43999</v>
      </c>
      <c r="C3457" t="s">
        <v>4679</v>
      </c>
      <c r="D3457">
        <v>1</v>
      </c>
      <c r="E3457">
        <v>4</v>
      </c>
      <c r="F3457">
        <v>1</v>
      </c>
      <c r="G3457">
        <v>11124573</v>
      </c>
      <c r="H3457">
        <v>511</v>
      </c>
    </row>
    <row r="3458" spans="1:8">
      <c r="A3458" t="s">
        <v>8050</v>
      </c>
      <c r="B3458" s="10">
        <v>43999</v>
      </c>
      <c r="C3458" t="s">
        <v>4679</v>
      </c>
      <c r="D3458">
        <v>5</v>
      </c>
      <c r="E3458">
        <v>5</v>
      </c>
      <c r="F3458">
        <v>5</v>
      </c>
      <c r="G3458">
        <v>11124573</v>
      </c>
      <c r="H3458">
        <v>512</v>
      </c>
    </row>
    <row r="3459" spans="1:8">
      <c r="A3459" t="s">
        <v>8051</v>
      </c>
      <c r="B3459" s="10">
        <v>43999</v>
      </c>
      <c r="C3459" t="s">
        <v>4679</v>
      </c>
      <c r="D3459">
        <v>5</v>
      </c>
      <c r="E3459">
        <v>5</v>
      </c>
      <c r="F3459">
        <v>5</v>
      </c>
      <c r="G3459">
        <v>11124573</v>
      </c>
      <c r="H3459">
        <v>513</v>
      </c>
    </row>
    <row r="3460" spans="1:8">
      <c r="A3460" t="s">
        <v>6299</v>
      </c>
      <c r="B3460" s="10">
        <v>43999</v>
      </c>
      <c r="C3460" t="s">
        <v>4679</v>
      </c>
      <c r="D3460">
        <v>5</v>
      </c>
      <c r="E3460">
        <v>5</v>
      </c>
      <c r="F3460">
        <v>5</v>
      </c>
      <c r="G3460">
        <v>11124573</v>
      </c>
      <c r="H3460">
        <v>514</v>
      </c>
    </row>
    <row r="3461" spans="1:8">
      <c r="A3461" t="s">
        <v>8052</v>
      </c>
      <c r="B3461" s="10">
        <v>43999</v>
      </c>
      <c r="C3461" t="s">
        <v>4679</v>
      </c>
      <c r="D3461">
        <v>5</v>
      </c>
      <c r="E3461">
        <v>5</v>
      </c>
      <c r="F3461">
        <v>5</v>
      </c>
      <c r="G3461">
        <v>11124573</v>
      </c>
      <c r="H3461">
        <v>515</v>
      </c>
    </row>
    <row r="3462" spans="1:8">
      <c r="A3462" t="s">
        <v>8053</v>
      </c>
      <c r="B3462" s="10">
        <v>43999</v>
      </c>
      <c r="C3462" t="s">
        <v>4679</v>
      </c>
      <c r="D3462">
        <v>5</v>
      </c>
      <c r="E3462">
        <v>5</v>
      </c>
      <c r="F3462">
        <v>5</v>
      </c>
      <c r="G3462">
        <v>11124573</v>
      </c>
      <c r="H3462">
        <v>516</v>
      </c>
    </row>
    <row r="3463" spans="1:8">
      <c r="A3463" t="s">
        <v>6299</v>
      </c>
      <c r="B3463" s="10">
        <v>43999</v>
      </c>
      <c r="C3463" t="s">
        <v>4679</v>
      </c>
      <c r="D3463">
        <v>3</v>
      </c>
      <c r="E3463">
        <v>5</v>
      </c>
      <c r="F3463">
        <v>4</v>
      </c>
      <c r="G3463">
        <v>11124573</v>
      </c>
      <c r="H3463">
        <v>517</v>
      </c>
    </row>
    <row r="3464" spans="1:8">
      <c r="A3464" t="s">
        <v>8054</v>
      </c>
      <c r="B3464" s="10">
        <v>43999</v>
      </c>
      <c r="C3464" t="s">
        <v>4679</v>
      </c>
      <c r="D3464">
        <v>5</v>
      </c>
      <c r="E3464">
        <v>3</v>
      </c>
      <c r="F3464">
        <v>4</v>
      </c>
      <c r="G3464">
        <v>11124573</v>
      </c>
      <c r="H3464">
        <v>518</v>
      </c>
    </row>
    <row r="3465" spans="1:8">
      <c r="A3465" t="s">
        <v>8055</v>
      </c>
      <c r="B3465" s="10">
        <v>43999</v>
      </c>
      <c r="C3465" t="s">
        <v>4679</v>
      </c>
      <c r="D3465">
        <v>5</v>
      </c>
      <c r="E3465">
        <v>5</v>
      </c>
      <c r="F3465">
        <v>4</v>
      </c>
      <c r="G3465">
        <v>11124573</v>
      </c>
      <c r="H3465">
        <v>519</v>
      </c>
    </row>
    <row r="3466" spans="1:8">
      <c r="A3466" t="s">
        <v>8056</v>
      </c>
      <c r="B3466" s="10">
        <v>43999</v>
      </c>
      <c r="C3466" t="s">
        <v>4679</v>
      </c>
      <c r="D3466">
        <v>1</v>
      </c>
      <c r="E3466">
        <v>3</v>
      </c>
      <c r="F3466">
        <v>1</v>
      </c>
      <c r="G3466">
        <v>11124573</v>
      </c>
      <c r="H3466">
        <v>520</v>
      </c>
    </row>
    <row r="3467" spans="1:8">
      <c r="A3467" t="s">
        <v>6299</v>
      </c>
      <c r="B3467" s="10">
        <v>43999</v>
      </c>
      <c r="C3467" t="s">
        <v>4679</v>
      </c>
      <c r="D3467">
        <v>5</v>
      </c>
      <c r="E3467">
        <v>5</v>
      </c>
      <c r="F3467">
        <v>4</v>
      </c>
      <c r="G3467">
        <v>11124573</v>
      </c>
      <c r="H3467">
        <v>521</v>
      </c>
    </row>
    <row r="3468" spans="1:8">
      <c r="A3468" t="s">
        <v>8057</v>
      </c>
      <c r="B3468" s="10">
        <v>43999</v>
      </c>
      <c r="C3468" t="s">
        <v>4679</v>
      </c>
      <c r="D3468">
        <v>1</v>
      </c>
      <c r="E3468">
        <v>3</v>
      </c>
      <c r="F3468">
        <v>1</v>
      </c>
      <c r="G3468">
        <v>11124573</v>
      </c>
      <c r="H3468">
        <v>522</v>
      </c>
    </row>
    <row r="3469" spans="1:8">
      <c r="A3469" t="s">
        <v>8058</v>
      </c>
      <c r="B3469" s="10">
        <v>43999</v>
      </c>
      <c r="C3469" t="s">
        <v>4679</v>
      </c>
      <c r="D3469">
        <v>4</v>
      </c>
      <c r="E3469">
        <v>5</v>
      </c>
      <c r="F3469">
        <v>3</v>
      </c>
      <c r="G3469">
        <v>11124573</v>
      </c>
      <c r="H3469">
        <v>523</v>
      </c>
    </row>
    <row r="3470" spans="1:8">
      <c r="A3470" t="s">
        <v>8059</v>
      </c>
      <c r="B3470" s="10">
        <v>43999</v>
      </c>
      <c r="C3470" t="s">
        <v>4679</v>
      </c>
      <c r="D3470">
        <v>5</v>
      </c>
      <c r="E3470">
        <v>5</v>
      </c>
      <c r="F3470">
        <v>4</v>
      </c>
      <c r="G3470">
        <v>11124573</v>
      </c>
      <c r="H3470">
        <v>524</v>
      </c>
    </row>
    <row r="3471" spans="1:8">
      <c r="A3471" t="s">
        <v>6299</v>
      </c>
      <c r="B3471" s="10">
        <v>43999</v>
      </c>
      <c r="C3471" t="s">
        <v>4679</v>
      </c>
      <c r="D3471">
        <v>5</v>
      </c>
      <c r="E3471">
        <v>5</v>
      </c>
      <c r="F3471">
        <v>5</v>
      </c>
      <c r="G3471">
        <v>11124573</v>
      </c>
      <c r="H3471">
        <v>525</v>
      </c>
    </row>
    <row r="3472" spans="1:8">
      <c r="A3472" t="s">
        <v>8060</v>
      </c>
      <c r="B3472" s="10">
        <v>43999</v>
      </c>
      <c r="C3472" t="s">
        <v>4679</v>
      </c>
      <c r="D3472">
        <v>1</v>
      </c>
      <c r="E3472">
        <v>2</v>
      </c>
      <c r="F3472">
        <v>4</v>
      </c>
      <c r="G3472">
        <v>11124573</v>
      </c>
      <c r="H3472">
        <v>526</v>
      </c>
    </row>
    <row r="3473" spans="1:8">
      <c r="A3473" t="s">
        <v>6299</v>
      </c>
      <c r="B3473" s="10">
        <v>43999</v>
      </c>
      <c r="C3473" t="s">
        <v>4679</v>
      </c>
      <c r="D3473">
        <v>5</v>
      </c>
      <c r="E3473">
        <v>5</v>
      </c>
      <c r="F3473">
        <v>5</v>
      </c>
      <c r="G3473">
        <v>11124573</v>
      </c>
      <c r="H3473">
        <v>527</v>
      </c>
    </row>
    <row r="3474" spans="1:8">
      <c r="A3474" t="s">
        <v>8061</v>
      </c>
      <c r="B3474" s="10">
        <v>43999</v>
      </c>
      <c r="C3474" t="s">
        <v>4679</v>
      </c>
      <c r="D3474">
        <v>1</v>
      </c>
      <c r="E3474">
        <v>1</v>
      </c>
      <c r="F3474">
        <v>1</v>
      </c>
      <c r="G3474">
        <v>11124573</v>
      </c>
      <c r="H3474">
        <v>528</v>
      </c>
    </row>
    <row r="3475" spans="1:8">
      <c r="A3475" t="s">
        <v>8062</v>
      </c>
      <c r="B3475" s="10">
        <v>43999</v>
      </c>
      <c r="C3475" t="s">
        <v>4679</v>
      </c>
      <c r="D3475">
        <v>1</v>
      </c>
      <c r="E3475">
        <v>4</v>
      </c>
      <c r="F3475">
        <v>4</v>
      </c>
      <c r="G3475">
        <v>11124573</v>
      </c>
      <c r="H3475">
        <v>529</v>
      </c>
    </row>
    <row r="3476" spans="1:8">
      <c r="A3476" t="s">
        <v>6299</v>
      </c>
      <c r="B3476" s="10">
        <v>43999</v>
      </c>
      <c r="C3476" t="s">
        <v>4679</v>
      </c>
      <c r="D3476">
        <v>5</v>
      </c>
      <c r="E3476">
        <v>4</v>
      </c>
      <c r="F3476">
        <v>4</v>
      </c>
      <c r="G3476">
        <v>11124573</v>
      </c>
      <c r="H3476">
        <v>530</v>
      </c>
    </row>
    <row r="3477" spans="1:8">
      <c r="A3477" t="s">
        <v>6020</v>
      </c>
      <c r="B3477" s="10">
        <v>43999</v>
      </c>
      <c r="C3477" t="s">
        <v>4679</v>
      </c>
      <c r="D3477">
        <v>4</v>
      </c>
      <c r="E3477">
        <v>4</v>
      </c>
      <c r="F3477">
        <v>4</v>
      </c>
      <c r="G3477">
        <v>11124573</v>
      </c>
      <c r="H3477">
        <v>531</v>
      </c>
    </row>
    <row r="3478" spans="1:8">
      <c r="A3478" t="s">
        <v>6299</v>
      </c>
      <c r="B3478" s="10">
        <v>43999</v>
      </c>
      <c r="C3478" t="s">
        <v>4679</v>
      </c>
      <c r="D3478">
        <v>5</v>
      </c>
      <c r="E3478">
        <v>5</v>
      </c>
      <c r="F3478">
        <v>5</v>
      </c>
      <c r="G3478">
        <v>11124573</v>
      </c>
      <c r="H3478">
        <v>532</v>
      </c>
    </row>
    <row r="3479" spans="1:8">
      <c r="A3479" t="s">
        <v>6299</v>
      </c>
      <c r="B3479" s="10">
        <v>43999</v>
      </c>
      <c r="C3479" t="s">
        <v>4679</v>
      </c>
      <c r="D3479">
        <v>5</v>
      </c>
      <c r="E3479">
        <v>5</v>
      </c>
      <c r="F3479">
        <v>5</v>
      </c>
      <c r="G3479">
        <v>11124573</v>
      </c>
      <c r="H3479">
        <v>533</v>
      </c>
    </row>
    <row r="3480" spans="1:8">
      <c r="A3480" t="s">
        <v>8063</v>
      </c>
      <c r="B3480" s="10">
        <v>43999</v>
      </c>
      <c r="C3480" t="s">
        <v>4679</v>
      </c>
      <c r="D3480">
        <v>4</v>
      </c>
      <c r="E3480">
        <v>4</v>
      </c>
      <c r="F3480">
        <v>4</v>
      </c>
      <c r="G3480">
        <v>11124573</v>
      </c>
      <c r="H3480">
        <v>534</v>
      </c>
    </row>
    <row r="3481" spans="1:8">
      <c r="A3481" t="s">
        <v>6299</v>
      </c>
      <c r="B3481" s="10">
        <v>43999</v>
      </c>
      <c r="C3481" t="s">
        <v>4679</v>
      </c>
      <c r="D3481">
        <v>5</v>
      </c>
      <c r="E3481">
        <v>5</v>
      </c>
      <c r="F3481">
        <v>5</v>
      </c>
      <c r="G3481">
        <v>11124573</v>
      </c>
      <c r="H3481">
        <v>535</v>
      </c>
    </row>
    <row r="3482" spans="1:8">
      <c r="A3482" t="s">
        <v>8064</v>
      </c>
      <c r="B3482" s="10">
        <v>43999</v>
      </c>
      <c r="C3482" t="s">
        <v>4679</v>
      </c>
      <c r="D3482">
        <v>4</v>
      </c>
      <c r="E3482">
        <v>5</v>
      </c>
      <c r="F3482">
        <v>5</v>
      </c>
      <c r="G3482">
        <v>11124573</v>
      </c>
      <c r="H3482">
        <v>536</v>
      </c>
    </row>
    <row r="3483" spans="1:8">
      <c r="A3483" t="s">
        <v>56</v>
      </c>
      <c r="B3483" s="10">
        <v>43999</v>
      </c>
      <c r="C3483" t="s">
        <v>4679</v>
      </c>
      <c r="D3483">
        <v>5</v>
      </c>
      <c r="E3483">
        <v>5</v>
      </c>
      <c r="F3483">
        <v>5</v>
      </c>
      <c r="G3483">
        <v>11124573</v>
      </c>
      <c r="H3483">
        <v>537</v>
      </c>
    </row>
    <row r="3484" spans="1:8">
      <c r="A3484" t="s">
        <v>6299</v>
      </c>
      <c r="B3484" s="10">
        <v>43999</v>
      </c>
      <c r="C3484" t="s">
        <v>4679</v>
      </c>
      <c r="D3484">
        <v>5</v>
      </c>
      <c r="E3484">
        <v>5</v>
      </c>
      <c r="F3484">
        <v>5</v>
      </c>
      <c r="G3484">
        <v>11124573</v>
      </c>
      <c r="H3484">
        <v>538</v>
      </c>
    </row>
    <row r="3485" spans="1:8">
      <c r="A3485" t="s">
        <v>8065</v>
      </c>
      <c r="B3485" s="10">
        <v>43999</v>
      </c>
      <c r="C3485" t="s">
        <v>4679</v>
      </c>
      <c r="D3485">
        <v>5</v>
      </c>
      <c r="E3485">
        <v>5</v>
      </c>
      <c r="F3485">
        <v>4</v>
      </c>
      <c r="G3485">
        <v>11124573</v>
      </c>
      <c r="H3485">
        <v>539</v>
      </c>
    </row>
    <row r="3486" spans="1:8">
      <c r="A3486" t="s">
        <v>6299</v>
      </c>
      <c r="B3486" s="10">
        <v>43999</v>
      </c>
      <c r="C3486" t="s">
        <v>4679</v>
      </c>
      <c r="D3486">
        <v>5</v>
      </c>
      <c r="E3486">
        <v>5</v>
      </c>
      <c r="F3486">
        <v>5</v>
      </c>
      <c r="G3486">
        <v>11124573</v>
      </c>
      <c r="H3486">
        <v>540</v>
      </c>
    </row>
    <row r="3487" spans="1:8">
      <c r="A3487" t="s">
        <v>8066</v>
      </c>
      <c r="B3487" s="10">
        <v>43999</v>
      </c>
      <c r="C3487" t="s">
        <v>4679</v>
      </c>
      <c r="D3487">
        <v>5</v>
      </c>
      <c r="E3487">
        <v>5</v>
      </c>
      <c r="F3487">
        <v>5</v>
      </c>
      <c r="G3487">
        <v>11124573</v>
      </c>
      <c r="H3487">
        <v>541</v>
      </c>
    </row>
    <row r="3488" spans="1:8">
      <c r="A3488" t="s">
        <v>6299</v>
      </c>
      <c r="B3488" s="10">
        <v>43999</v>
      </c>
      <c r="C3488" t="s">
        <v>4679</v>
      </c>
      <c r="D3488">
        <v>5</v>
      </c>
      <c r="E3488">
        <v>5</v>
      </c>
      <c r="F3488">
        <v>5</v>
      </c>
      <c r="G3488">
        <v>11124573</v>
      </c>
      <c r="H3488">
        <v>542</v>
      </c>
    </row>
    <row r="3489" spans="1:8">
      <c r="A3489" t="s">
        <v>8067</v>
      </c>
      <c r="B3489" s="10">
        <v>43999</v>
      </c>
      <c r="C3489" t="s">
        <v>4679</v>
      </c>
      <c r="D3489">
        <v>2</v>
      </c>
      <c r="E3489">
        <v>3</v>
      </c>
      <c r="F3489">
        <v>3</v>
      </c>
      <c r="G3489">
        <v>11124573</v>
      </c>
      <c r="H3489">
        <v>543</v>
      </c>
    </row>
    <row r="3490" spans="1:8">
      <c r="A3490" t="s">
        <v>8068</v>
      </c>
      <c r="B3490" s="10">
        <v>43999</v>
      </c>
      <c r="C3490" t="s">
        <v>4679</v>
      </c>
      <c r="D3490">
        <v>5</v>
      </c>
      <c r="E3490">
        <v>5</v>
      </c>
      <c r="F3490">
        <v>5</v>
      </c>
      <c r="G3490">
        <v>11124573</v>
      </c>
      <c r="H3490">
        <v>544</v>
      </c>
    </row>
    <row r="3491" spans="1:8">
      <c r="A3491" t="s">
        <v>8069</v>
      </c>
      <c r="B3491" s="10">
        <v>43999</v>
      </c>
      <c r="C3491" t="s">
        <v>4679</v>
      </c>
      <c r="D3491">
        <v>5</v>
      </c>
      <c r="E3491">
        <v>5</v>
      </c>
      <c r="F3491">
        <v>5</v>
      </c>
      <c r="G3491">
        <v>11124573</v>
      </c>
      <c r="H3491">
        <v>545</v>
      </c>
    </row>
    <row r="3492" spans="1:8">
      <c r="A3492" t="s">
        <v>8070</v>
      </c>
      <c r="B3492" s="10">
        <v>43999</v>
      </c>
      <c r="C3492" t="s">
        <v>4679</v>
      </c>
      <c r="D3492">
        <v>4</v>
      </c>
      <c r="E3492">
        <v>3</v>
      </c>
      <c r="F3492">
        <v>3</v>
      </c>
      <c r="G3492">
        <v>11124573</v>
      </c>
      <c r="H3492">
        <v>546</v>
      </c>
    </row>
    <row r="3493" spans="1:8">
      <c r="A3493" t="s">
        <v>8071</v>
      </c>
      <c r="B3493" s="10">
        <v>43999</v>
      </c>
      <c r="C3493" t="s">
        <v>4679</v>
      </c>
      <c r="D3493">
        <v>1</v>
      </c>
      <c r="E3493">
        <v>1</v>
      </c>
      <c r="F3493">
        <v>1</v>
      </c>
      <c r="G3493">
        <v>11124573</v>
      </c>
      <c r="H3493">
        <v>547</v>
      </c>
    </row>
    <row r="3494" spans="1:8">
      <c r="A3494" t="s">
        <v>6299</v>
      </c>
      <c r="B3494" s="10">
        <v>43999</v>
      </c>
      <c r="C3494" t="s">
        <v>4679</v>
      </c>
      <c r="D3494">
        <v>5</v>
      </c>
      <c r="E3494">
        <v>5</v>
      </c>
      <c r="F3494">
        <v>5</v>
      </c>
      <c r="G3494">
        <v>11124573</v>
      </c>
      <c r="H3494">
        <v>548</v>
      </c>
    </row>
    <row r="3495" spans="1:8">
      <c r="A3495" t="s">
        <v>8072</v>
      </c>
      <c r="B3495" s="10">
        <v>43999</v>
      </c>
      <c r="C3495" t="s">
        <v>4679</v>
      </c>
      <c r="D3495">
        <v>5</v>
      </c>
      <c r="E3495">
        <v>5</v>
      </c>
      <c r="F3495">
        <v>5</v>
      </c>
      <c r="G3495">
        <v>11124573</v>
      </c>
      <c r="H3495">
        <v>549</v>
      </c>
    </row>
    <row r="3496" spans="1:8">
      <c r="A3496" t="s">
        <v>6299</v>
      </c>
      <c r="B3496" s="10">
        <v>43999</v>
      </c>
      <c r="C3496" t="s">
        <v>4679</v>
      </c>
      <c r="D3496">
        <v>3</v>
      </c>
      <c r="E3496">
        <v>4</v>
      </c>
      <c r="F3496">
        <v>5</v>
      </c>
      <c r="G3496">
        <v>11124573</v>
      </c>
      <c r="H3496">
        <v>550</v>
      </c>
    </row>
    <row r="3497" spans="1:8">
      <c r="A3497" t="s">
        <v>6299</v>
      </c>
      <c r="B3497" s="10">
        <v>43999</v>
      </c>
      <c r="C3497" t="s">
        <v>4679</v>
      </c>
      <c r="D3497">
        <v>4</v>
      </c>
      <c r="E3497">
        <v>4</v>
      </c>
      <c r="F3497">
        <v>4</v>
      </c>
      <c r="G3497">
        <v>11124573</v>
      </c>
      <c r="H3497">
        <v>551</v>
      </c>
    </row>
    <row r="3498" spans="1:8">
      <c r="A3498" t="s">
        <v>8073</v>
      </c>
      <c r="B3498" s="10">
        <v>43999</v>
      </c>
      <c r="C3498" t="s">
        <v>4679</v>
      </c>
      <c r="D3498">
        <v>5</v>
      </c>
      <c r="E3498">
        <v>3</v>
      </c>
      <c r="F3498">
        <v>5</v>
      </c>
      <c r="G3498">
        <v>11124573</v>
      </c>
      <c r="H3498">
        <v>552</v>
      </c>
    </row>
    <row r="3499" spans="1:8">
      <c r="A3499" t="s">
        <v>8074</v>
      </c>
      <c r="B3499" s="10">
        <v>43999</v>
      </c>
      <c r="C3499" t="s">
        <v>4679</v>
      </c>
      <c r="D3499">
        <v>3</v>
      </c>
      <c r="E3499">
        <v>4</v>
      </c>
      <c r="F3499">
        <v>1</v>
      </c>
      <c r="G3499">
        <v>11124573</v>
      </c>
      <c r="H3499">
        <v>553</v>
      </c>
    </row>
    <row r="3500" spans="1:8">
      <c r="A3500" t="s">
        <v>6299</v>
      </c>
      <c r="B3500" s="10">
        <v>43999</v>
      </c>
      <c r="C3500" t="s">
        <v>4679</v>
      </c>
      <c r="D3500">
        <v>5</v>
      </c>
      <c r="E3500">
        <v>5</v>
      </c>
      <c r="F3500">
        <v>5</v>
      </c>
      <c r="G3500">
        <v>11124573</v>
      </c>
      <c r="H3500">
        <v>554</v>
      </c>
    </row>
    <row r="3501" spans="1:8">
      <c r="A3501" t="s">
        <v>8075</v>
      </c>
      <c r="B3501" s="10">
        <v>43999</v>
      </c>
      <c r="C3501" t="s">
        <v>4679</v>
      </c>
      <c r="D3501">
        <v>5</v>
      </c>
      <c r="E3501">
        <v>5</v>
      </c>
      <c r="F3501">
        <v>5</v>
      </c>
      <c r="G3501">
        <v>11124573</v>
      </c>
      <c r="H3501">
        <v>555</v>
      </c>
    </row>
    <row r="3502" spans="1:8">
      <c r="A3502" t="s">
        <v>6299</v>
      </c>
      <c r="B3502" s="10">
        <v>43999</v>
      </c>
      <c r="C3502" t="s">
        <v>4679</v>
      </c>
      <c r="D3502">
        <v>5</v>
      </c>
      <c r="E3502">
        <v>5</v>
      </c>
      <c r="F3502">
        <v>5</v>
      </c>
      <c r="G3502">
        <v>11124573</v>
      </c>
      <c r="H3502">
        <v>556</v>
      </c>
    </row>
    <row r="3503" spans="1:8">
      <c r="A3503" t="s">
        <v>8076</v>
      </c>
      <c r="B3503" s="10">
        <v>43999</v>
      </c>
      <c r="C3503" t="s">
        <v>4679</v>
      </c>
      <c r="D3503">
        <v>3</v>
      </c>
      <c r="E3503">
        <v>4</v>
      </c>
      <c r="F3503">
        <v>3</v>
      </c>
      <c r="G3503">
        <v>11124573</v>
      </c>
      <c r="H3503">
        <v>557</v>
      </c>
    </row>
    <row r="3504" spans="1:8">
      <c r="A3504" t="s">
        <v>6299</v>
      </c>
      <c r="B3504" s="10">
        <v>43999</v>
      </c>
      <c r="C3504" t="s">
        <v>4679</v>
      </c>
      <c r="D3504">
        <v>3</v>
      </c>
      <c r="E3504">
        <v>5</v>
      </c>
      <c r="F3504">
        <v>4</v>
      </c>
      <c r="G3504">
        <v>11124573</v>
      </c>
      <c r="H3504">
        <v>558</v>
      </c>
    </row>
    <row r="3505" spans="1:8">
      <c r="A3505" t="s">
        <v>6299</v>
      </c>
      <c r="B3505" s="10">
        <v>43999</v>
      </c>
      <c r="C3505" t="s">
        <v>4679</v>
      </c>
      <c r="D3505">
        <v>5</v>
      </c>
      <c r="E3505">
        <v>4</v>
      </c>
      <c r="F3505">
        <v>5</v>
      </c>
      <c r="G3505">
        <v>11124573</v>
      </c>
      <c r="H3505">
        <v>561</v>
      </c>
    </row>
    <row r="3506" spans="1:8">
      <c r="A3506" t="s">
        <v>6299</v>
      </c>
      <c r="B3506" s="10">
        <v>43999</v>
      </c>
      <c r="C3506" t="s">
        <v>4679</v>
      </c>
      <c r="D3506">
        <v>5</v>
      </c>
      <c r="E3506">
        <v>4</v>
      </c>
      <c r="F3506">
        <v>4</v>
      </c>
      <c r="G3506">
        <v>11124573</v>
      </c>
      <c r="H3506">
        <v>562</v>
      </c>
    </row>
    <row r="3507" spans="1:8">
      <c r="A3507" t="s">
        <v>8077</v>
      </c>
      <c r="B3507" s="10">
        <v>43999</v>
      </c>
      <c r="C3507" t="s">
        <v>4679</v>
      </c>
      <c r="D3507">
        <v>3</v>
      </c>
      <c r="E3507">
        <v>4</v>
      </c>
      <c r="F3507">
        <v>3</v>
      </c>
      <c r="G3507">
        <v>11124573</v>
      </c>
      <c r="H3507">
        <v>563</v>
      </c>
    </row>
    <row r="3508" spans="1:8">
      <c r="A3508" t="s">
        <v>6299</v>
      </c>
      <c r="B3508" s="10">
        <v>43999</v>
      </c>
      <c r="C3508" t="s">
        <v>4679</v>
      </c>
      <c r="D3508">
        <v>4</v>
      </c>
      <c r="E3508">
        <v>5</v>
      </c>
      <c r="F3508">
        <v>4</v>
      </c>
      <c r="G3508">
        <v>11124573</v>
      </c>
      <c r="H3508">
        <v>564</v>
      </c>
    </row>
    <row r="3509" spans="1:8">
      <c r="A3509" t="s">
        <v>8078</v>
      </c>
      <c r="B3509" s="10">
        <v>43999</v>
      </c>
      <c r="C3509" t="s">
        <v>4679</v>
      </c>
      <c r="D3509">
        <v>3</v>
      </c>
      <c r="E3509">
        <v>5</v>
      </c>
      <c r="F3509">
        <v>2</v>
      </c>
      <c r="G3509">
        <v>11124573</v>
      </c>
      <c r="H3509">
        <v>565</v>
      </c>
    </row>
    <row r="3510" spans="1:8">
      <c r="A3510" t="s">
        <v>6299</v>
      </c>
      <c r="B3510" s="10">
        <v>43999</v>
      </c>
      <c r="C3510" t="s">
        <v>4679</v>
      </c>
      <c r="D3510">
        <v>5</v>
      </c>
      <c r="E3510">
        <v>5</v>
      </c>
      <c r="F3510">
        <v>5</v>
      </c>
      <c r="G3510">
        <v>11124573</v>
      </c>
      <c r="H3510">
        <v>566</v>
      </c>
    </row>
    <row r="3511" spans="1:8">
      <c r="A3511" t="s">
        <v>6299</v>
      </c>
      <c r="B3511" s="10">
        <v>43999</v>
      </c>
      <c r="C3511" t="s">
        <v>4679</v>
      </c>
      <c r="D3511">
        <v>4</v>
      </c>
      <c r="E3511">
        <v>4</v>
      </c>
      <c r="F3511">
        <v>4</v>
      </c>
      <c r="G3511">
        <v>11124573</v>
      </c>
      <c r="H3511">
        <v>567</v>
      </c>
    </row>
    <row r="3512" spans="1:8">
      <c r="A3512" t="s">
        <v>8079</v>
      </c>
      <c r="B3512" s="10">
        <v>43999</v>
      </c>
      <c r="C3512" t="s">
        <v>4679</v>
      </c>
      <c r="D3512">
        <v>3</v>
      </c>
      <c r="E3512">
        <v>1</v>
      </c>
      <c r="F3512">
        <v>2</v>
      </c>
      <c r="G3512">
        <v>11124573</v>
      </c>
      <c r="H3512">
        <v>568</v>
      </c>
    </row>
    <row r="3513" spans="1:8">
      <c r="A3513" t="s">
        <v>8080</v>
      </c>
      <c r="B3513" s="10">
        <v>43999</v>
      </c>
      <c r="C3513" t="s">
        <v>4679</v>
      </c>
      <c r="D3513">
        <v>2</v>
      </c>
      <c r="E3513">
        <v>5</v>
      </c>
      <c r="F3513">
        <v>3</v>
      </c>
      <c r="G3513">
        <v>11124573</v>
      </c>
      <c r="H3513">
        <v>569</v>
      </c>
    </row>
    <row r="3514" spans="1:8">
      <c r="A3514" t="s">
        <v>6299</v>
      </c>
      <c r="B3514" s="10">
        <v>43999</v>
      </c>
      <c r="C3514" t="s">
        <v>4679</v>
      </c>
      <c r="D3514">
        <v>5</v>
      </c>
      <c r="E3514">
        <v>3</v>
      </c>
      <c r="F3514">
        <v>5</v>
      </c>
      <c r="G3514">
        <v>11124573</v>
      </c>
      <c r="H3514">
        <v>570</v>
      </c>
    </row>
    <row r="3515" spans="1:8">
      <c r="A3515" t="s">
        <v>8081</v>
      </c>
      <c r="B3515" s="10">
        <v>43999</v>
      </c>
      <c r="C3515" t="s">
        <v>4679</v>
      </c>
      <c r="D3515">
        <v>5</v>
      </c>
      <c r="E3515">
        <v>5</v>
      </c>
      <c r="F3515">
        <v>5</v>
      </c>
      <c r="G3515">
        <v>11124573</v>
      </c>
      <c r="H3515">
        <v>571</v>
      </c>
    </row>
    <row r="3516" spans="1:8">
      <c r="A3516" t="s">
        <v>8082</v>
      </c>
      <c r="B3516" s="10">
        <v>43999</v>
      </c>
      <c r="C3516" t="s">
        <v>4679</v>
      </c>
      <c r="D3516">
        <v>2</v>
      </c>
      <c r="E3516">
        <v>3</v>
      </c>
      <c r="F3516">
        <v>2</v>
      </c>
      <c r="G3516">
        <v>11124573</v>
      </c>
      <c r="H3516">
        <v>572</v>
      </c>
    </row>
    <row r="3517" spans="1:8">
      <c r="A3517" t="s">
        <v>8083</v>
      </c>
      <c r="B3517" s="10">
        <v>43999</v>
      </c>
      <c r="C3517" t="s">
        <v>4679</v>
      </c>
      <c r="D3517">
        <v>4</v>
      </c>
      <c r="E3517">
        <v>5</v>
      </c>
      <c r="F3517">
        <v>4</v>
      </c>
      <c r="G3517">
        <v>11124573</v>
      </c>
      <c r="H3517">
        <v>573</v>
      </c>
    </row>
    <row r="3518" spans="1:8">
      <c r="A3518" t="s">
        <v>8084</v>
      </c>
      <c r="B3518" s="10">
        <v>43999</v>
      </c>
      <c r="C3518" t="s">
        <v>4679</v>
      </c>
      <c r="D3518">
        <v>1</v>
      </c>
      <c r="E3518">
        <v>1</v>
      </c>
      <c r="F3518">
        <v>1</v>
      </c>
      <c r="G3518">
        <v>11124573</v>
      </c>
      <c r="H3518">
        <v>574</v>
      </c>
    </row>
    <row r="3519" spans="1:8">
      <c r="A3519" t="s">
        <v>6299</v>
      </c>
      <c r="B3519" s="10">
        <v>43999</v>
      </c>
      <c r="C3519" t="s">
        <v>4679</v>
      </c>
      <c r="D3519">
        <v>5</v>
      </c>
      <c r="E3519">
        <v>5</v>
      </c>
      <c r="F3519">
        <v>5</v>
      </c>
      <c r="G3519">
        <v>11124573</v>
      </c>
      <c r="H3519">
        <v>575</v>
      </c>
    </row>
    <row r="3520" spans="1:8">
      <c r="A3520" t="s">
        <v>8085</v>
      </c>
      <c r="B3520" s="10">
        <v>43999</v>
      </c>
      <c r="C3520" t="s">
        <v>4679</v>
      </c>
      <c r="D3520">
        <v>1</v>
      </c>
      <c r="E3520">
        <v>3</v>
      </c>
      <c r="F3520">
        <v>2</v>
      </c>
      <c r="G3520">
        <v>11124573</v>
      </c>
      <c r="H3520">
        <v>576</v>
      </c>
    </row>
    <row r="3521" spans="1:8">
      <c r="A3521" t="s">
        <v>8086</v>
      </c>
      <c r="B3521" s="10">
        <v>43999</v>
      </c>
      <c r="C3521" t="s">
        <v>4679</v>
      </c>
      <c r="D3521">
        <v>4</v>
      </c>
      <c r="E3521">
        <v>4</v>
      </c>
      <c r="F3521">
        <v>5</v>
      </c>
      <c r="G3521">
        <v>11124573</v>
      </c>
      <c r="H3521">
        <v>577</v>
      </c>
    </row>
    <row r="3522" spans="1:8">
      <c r="A3522" t="s">
        <v>8087</v>
      </c>
      <c r="B3522" s="10">
        <v>43999</v>
      </c>
      <c r="C3522" t="s">
        <v>4679</v>
      </c>
      <c r="D3522">
        <v>5</v>
      </c>
      <c r="E3522">
        <v>5</v>
      </c>
      <c r="F3522">
        <v>5</v>
      </c>
      <c r="G3522">
        <v>11124573</v>
      </c>
      <c r="H3522">
        <v>578</v>
      </c>
    </row>
    <row r="3523" spans="1:8">
      <c r="A3523" t="s">
        <v>6299</v>
      </c>
      <c r="B3523" s="10">
        <v>43999</v>
      </c>
      <c r="C3523" t="s">
        <v>4679</v>
      </c>
      <c r="D3523">
        <v>5</v>
      </c>
      <c r="E3523">
        <v>5</v>
      </c>
      <c r="F3523">
        <v>5</v>
      </c>
      <c r="G3523">
        <v>11124573</v>
      </c>
      <c r="H3523">
        <v>579</v>
      </c>
    </row>
    <row r="3524" spans="1:8">
      <c r="A3524" t="s">
        <v>6299</v>
      </c>
      <c r="B3524" s="10">
        <v>43999</v>
      </c>
      <c r="C3524" t="s">
        <v>4679</v>
      </c>
      <c r="D3524">
        <v>3</v>
      </c>
      <c r="E3524">
        <v>4</v>
      </c>
      <c r="F3524">
        <v>3</v>
      </c>
      <c r="G3524">
        <v>11124573</v>
      </c>
      <c r="H3524">
        <v>580</v>
      </c>
    </row>
    <row r="3525" spans="1:8">
      <c r="A3525" t="s">
        <v>8088</v>
      </c>
      <c r="B3525" s="10">
        <v>43999</v>
      </c>
      <c r="C3525" t="s">
        <v>4679</v>
      </c>
      <c r="D3525">
        <v>5</v>
      </c>
      <c r="E3525">
        <v>5</v>
      </c>
      <c r="F3525">
        <v>5</v>
      </c>
      <c r="G3525">
        <v>11124573</v>
      </c>
      <c r="H3525">
        <v>581</v>
      </c>
    </row>
    <row r="3526" spans="1:8">
      <c r="A3526" t="s">
        <v>8089</v>
      </c>
      <c r="B3526" s="10">
        <v>43999</v>
      </c>
      <c r="C3526" t="s">
        <v>4679</v>
      </c>
      <c r="D3526">
        <v>1</v>
      </c>
      <c r="E3526">
        <v>4</v>
      </c>
      <c r="F3526">
        <v>1</v>
      </c>
      <c r="G3526">
        <v>11124573</v>
      </c>
      <c r="H3526">
        <v>582</v>
      </c>
    </row>
    <row r="3527" spans="1:8">
      <c r="A3527" t="s">
        <v>8090</v>
      </c>
      <c r="B3527" s="10">
        <v>43999</v>
      </c>
      <c r="C3527" t="s">
        <v>4679</v>
      </c>
      <c r="D3527">
        <v>5</v>
      </c>
      <c r="E3527">
        <v>4</v>
      </c>
      <c r="F3527">
        <v>3</v>
      </c>
      <c r="G3527">
        <v>11124573</v>
      </c>
      <c r="H3527">
        <v>583</v>
      </c>
    </row>
    <row r="3528" spans="1:8">
      <c r="A3528" t="s">
        <v>8091</v>
      </c>
      <c r="B3528" s="10">
        <v>43999</v>
      </c>
      <c r="C3528" t="s">
        <v>4679</v>
      </c>
      <c r="D3528">
        <v>5</v>
      </c>
      <c r="E3528">
        <v>5</v>
      </c>
      <c r="F3528">
        <v>5</v>
      </c>
      <c r="G3528">
        <v>11124573</v>
      </c>
      <c r="H3528">
        <v>584</v>
      </c>
    </row>
    <row r="3529" spans="1:8">
      <c r="A3529" t="s">
        <v>8092</v>
      </c>
      <c r="B3529" s="10">
        <v>43999</v>
      </c>
      <c r="C3529" t="s">
        <v>4679</v>
      </c>
      <c r="D3529">
        <v>1</v>
      </c>
      <c r="E3529">
        <v>4</v>
      </c>
      <c r="F3529">
        <v>1</v>
      </c>
      <c r="G3529">
        <v>11124573</v>
      </c>
      <c r="H3529">
        <v>588</v>
      </c>
    </row>
    <row r="3530" spans="1:8">
      <c r="A3530" t="s">
        <v>8093</v>
      </c>
      <c r="B3530" s="10">
        <v>43999</v>
      </c>
      <c r="C3530" t="s">
        <v>4679</v>
      </c>
      <c r="D3530">
        <v>1</v>
      </c>
      <c r="E3530">
        <v>1</v>
      </c>
      <c r="F3530">
        <v>1</v>
      </c>
      <c r="G3530">
        <v>11124740</v>
      </c>
      <c r="H3530">
        <v>590</v>
      </c>
    </row>
    <row r="3531" spans="1:8">
      <c r="A3531" t="s">
        <v>6299</v>
      </c>
      <c r="B3531" s="10">
        <v>43999</v>
      </c>
      <c r="C3531" t="s">
        <v>4679</v>
      </c>
      <c r="D3531">
        <v>5</v>
      </c>
      <c r="E3531">
        <v>5</v>
      </c>
      <c r="F3531">
        <v>5</v>
      </c>
      <c r="G3531">
        <v>11124740</v>
      </c>
      <c r="H3531">
        <v>591</v>
      </c>
    </row>
    <row r="3532" spans="1:8">
      <c r="A3532" t="s">
        <v>8094</v>
      </c>
      <c r="B3532" s="10">
        <v>43999</v>
      </c>
      <c r="C3532" t="s">
        <v>4679</v>
      </c>
      <c r="D3532">
        <v>2</v>
      </c>
      <c r="E3532">
        <v>5</v>
      </c>
      <c r="F3532">
        <v>5</v>
      </c>
      <c r="G3532">
        <v>11124740</v>
      </c>
      <c r="H3532">
        <v>592</v>
      </c>
    </row>
    <row r="3533" spans="1:8">
      <c r="A3533" t="s">
        <v>8095</v>
      </c>
      <c r="B3533" s="10">
        <v>43999</v>
      </c>
      <c r="C3533" t="s">
        <v>4679</v>
      </c>
      <c r="D3533">
        <v>2</v>
      </c>
      <c r="E3533">
        <v>5</v>
      </c>
      <c r="F3533">
        <v>5</v>
      </c>
      <c r="G3533">
        <v>11124740</v>
      </c>
      <c r="H3533">
        <v>593</v>
      </c>
    </row>
    <row r="3534" spans="1:8">
      <c r="A3534" t="s">
        <v>8096</v>
      </c>
      <c r="B3534" s="10">
        <v>43999</v>
      </c>
      <c r="C3534" t="s">
        <v>4679</v>
      </c>
      <c r="D3534">
        <v>2</v>
      </c>
      <c r="E3534">
        <v>4</v>
      </c>
      <c r="F3534">
        <v>3</v>
      </c>
      <c r="G3534">
        <v>11124740</v>
      </c>
      <c r="H3534">
        <v>594</v>
      </c>
    </row>
    <row r="3535" spans="1:8">
      <c r="A3535" t="s">
        <v>8097</v>
      </c>
      <c r="B3535" s="10">
        <v>43999</v>
      </c>
      <c r="C3535" t="s">
        <v>4679</v>
      </c>
      <c r="D3535">
        <v>2</v>
      </c>
      <c r="E3535">
        <v>4</v>
      </c>
      <c r="F3535">
        <v>2</v>
      </c>
      <c r="G3535">
        <v>11124740</v>
      </c>
      <c r="H3535">
        <v>595</v>
      </c>
    </row>
    <row r="3536" spans="1:8">
      <c r="A3536" t="s">
        <v>6299</v>
      </c>
      <c r="B3536" s="10">
        <v>43999</v>
      </c>
      <c r="C3536" t="s">
        <v>4679</v>
      </c>
      <c r="D3536">
        <v>4</v>
      </c>
      <c r="E3536">
        <v>4</v>
      </c>
      <c r="F3536">
        <v>4</v>
      </c>
      <c r="G3536">
        <v>11124755</v>
      </c>
      <c r="H3536">
        <v>596</v>
      </c>
    </row>
    <row r="3537" spans="1:8">
      <c r="A3537" t="s">
        <v>8098</v>
      </c>
      <c r="B3537" s="10">
        <v>43999</v>
      </c>
      <c r="C3537" t="s">
        <v>4679</v>
      </c>
      <c r="D3537">
        <v>5</v>
      </c>
      <c r="E3537">
        <v>5</v>
      </c>
      <c r="F3537">
        <v>5</v>
      </c>
      <c r="G3537">
        <v>11124755</v>
      </c>
      <c r="H3537">
        <v>597</v>
      </c>
    </row>
    <row r="3538" spans="1:8">
      <c r="A3538" t="s">
        <v>6299</v>
      </c>
      <c r="B3538" s="10">
        <v>43999</v>
      </c>
      <c r="C3538" t="s">
        <v>4679</v>
      </c>
      <c r="D3538">
        <v>5</v>
      </c>
      <c r="E3538">
        <v>5</v>
      </c>
      <c r="F3538">
        <v>5</v>
      </c>
      <c r="G3538">
        <v>11124755</v>
      </c>
      <c r="H3538">
        <v>598</v>
      </c>
    </row>
    <row r="3539" spans="1:8">
      <c r="A3539" t="s">
        <v>8099</v>
      </c>
      <c r="B3539" s="10">
        <v>43999</v>
      </c>
      <c r="C3539" t="s">
        <v>4679</v>
      </c>
      <c r="D3539">
        <v>5</v>
      </c>
      <c r="E3539">
        <v>5</v>
      </c>
      <c r="F3539">
        <v>5</v>
      </c>
      <c r="G3539">
        <v>11124755</v>
      </c>
      <c r="H3539">
        <v>599</v>
      </c>
    </row>
    <row r="3540" spans="1:8">
      <c r="A3540" t="s">
        <v>6299</v>
      </c>
      <c r="B3540" s="10">
        <v>43999</v>
      </c>
      <c r="C3540" t="s">
        <v>4679</v>
      </c>
      <c r="D3540">
        <v>1</v>
      </c>
      <c r="E3540">
        <v>2</v>
      </c>
      <c r="F3540">
        <v>2</v>
      </c>
      <c r="G3540">
        <v>11124755</v>
      </c>
      <c r="H3540">
        <v>600</v>
      </c>
    </row>
    <row r="3541" spans="1:8">
      <c r="A3541" t="s">
        <v>8100</v>
      </c>
      <c r="B3541" s="10">
        <v>43999</v>
      </c>
      <c r="C3541" t="s">
        <v>4679</v>
      </c>
      <c r="D3541">
        <v>4</v>
      </c>
      <c r="E3541">
        <v>5</v>
      </c>
      <c r="F3541">
        <v>5</v>
      </c>
      <c r="G3541">
        <v>11124755</v>
      </c>
      <c r="H3541">
        <v>601</v>
      </c>
    </row>
    <row r="3542" spans="1:8">
      <c r="A3542" t="s">
        <v>8101</v>
      </c>
      <c r="B3542" s="10">
        <v>43999</v>
      </c>
      <c r="C3542" t="s">
        <v>4679</v>
      </c>
      <c r="D3542">
        <v>2</v>
      </c>
      <c r="E3542">
        <v>5</v>
      </c>
      <c r="F3542">
        <v>5</v>
      </c>
      <c r="G3542">
        <v>11124755</v>
      </c>
      <c r="H3542">
        <v>602</v>
      </c>
    </row>
    <row r="3543" spans="1:8">
      <c r="A3543" t="s">
        <v>6299</v>
      </c>
      <c r="B3543" s="10">
        <v>43999</v>
      </c>
      <c r="C3543" t="s">
        <v>4679</v>
      </c>
      <c r="D3543">
        <v>4</v>
      </c>
      <c r="E3543">
        <v>5</v>
      </c>
      <c r="F3543">
        <v>5</v>
      </c>
      <c r="G3543">
        <v>11124755</v>
      </c>
      <c r="H3543">
        <v>603</v>
      </c>
    </row>
    <row r="3544" spans="1:8">
      <c r="A3544" t="s">
        <v>7756</v>
      </c>
      <c r="B3544" s="10">
        <v>43999</v>
      </c>
      <c r="C3544" t="s">
        <v>4679</v>
      </c>
      <c r="D3544">
        <v>5</v>
      </c>
      <c r="E3544">
        <v>5</v>
      </c>
      <c r="F3544">
        <v>5</v>
      </c>
      <c r="G3544">
        <v>11124755</v>
      </c>
      <c r="H3544">
        <v>604</v>
      </c>
    </row>
    <row r="3545" spans="1:8">
      <c r="A3545" t="s">
        <v>6299</v>
      </c>
      <c r="B3545" s="10">
        <v>43999</v>
      </c>
      <c r="C3545" t="s">
        <v>4679</v>
      </c>
      <c r="D3545">
        <v>5</v>
      </c>
      <c r="E3545">
        <v>5</v>
      </c>
      <c r="F3545">
        <v>5</v>
      </c>
      <c r="G3545">
        <v>11124755</v>
      </c>
      <c r="H3545">
        <v>605</v>
      </c>
    </row>
    <row r="3546" spans="1:8">
      <c r="A3546" t="s">
        <v>8102</v>
      </c>
      <c r="B3546" s="10">
        <v>43999</v>
      </c>
      <c r="C3546" t="s">
        <v>4679</v>
      </c>
      <c r="D3546">
        <v>1</v>
      </c>
      <c r="E3546">
        <v>1</v>
      </c>
      <c r="F3546">
        <v>5</v>
      </c>
      <c r="G3546">
        <v>11124755</v>
      </c>
      <c r="H3546">
        <v>606</v>
      </c>
    </row>
    <row r="3547" spans="1:8">
      <c r="A3547" t="s">
        <v>6299</v>
      </c>
      <c r="B3547" s="10">
        <v>43999</v>
      </c>
      <c r="C3547" t="s">
        <v>4679</v>
      </c>
      <c r="D3547">
        <v>5</v>
      </c>
      <c r="E3547">
        <v>5</v>
      </c>
      <c r="F3547">
        <v>5</v>
      </c>
      <c r="G3547">
        <v>11124755</v>
      </c>
      <c r="H3547">
        <v>607</v>
      </c>
    </row>
    <row r="3548" spans="1:8">
      <c r="A3548" t="s">
        <v>8103</v>
      </c>
      <c r="B3548" s="10">
        <v>43999</v>
      </c>
      <c r="C3548" t="s">
        <v>4679</v>
      </c>
      <c r="D3548">
        <v>5</v>
      </c>
      <c r="E3548">
        <v>5</v>
      </c>
      <c r="F3548">
        <v>5</v>
      </c>
      <c r="G3548">
        <v>11124755</v>
      </c>
      <c r="H3548">
        <v>608</v>
      </c>
    </row>
    <row r="3549" spans="1:8">
      <c r="A3549" t="s">
        <v>6299</v>
      </c>
      <c r="B3549" s="10">
        <v>43999</v>
      </c>
      <c r="C3549" t="s">
        <v>4679</v>
      </c>
      <c r="D3549">
        <v>5</v>
      </c>
      <c r="E3549">
        <v>5</v>
      </c>
      <c r="F3549">
        <v>5</v>
      </c>
      <c r="G3549">
        <v>11124755</v>
      </c>
      <c r="H3549">
        <v>609</v>
      </c>
    </row>
    <row r="3550" spans="1:8">
      <c r="A3550" t="s">
        <v>8104</v>
      </c>
      <c r="B3550" s="10">
        <v>43999</v>
      </c>
      <c r="C3550" t="s">
        <v>4679</v>
      </c>
      <c r="D3550">
        <v>5</v>
      </c>
      <c r="E3550">
        <v>5</v>
      </c>
      <c r="F3550">
        <v>5</v>
      </c>
      <c r="G3550">
        <v>11124755</v>
      </c>
      <c r="H3550">
        <v>610</v>
      </c>
    </row>
    <row r="3551" spans="1:8">
      <c r="A3551" t="s">
        <v>6299</v>
      </c>
      <c r="B3551" s="10">
        <v>43999</v>
      </c>
      <c r="C3551" t="s">
        <v>4679</v>
      </c>
      <c r="D3551">
        <v>5</v>
      </c>
      <c r="E3551">
        <v>5</v>
      </c>
      <c r="F3551">
        <v>5</v>
      </c>
      <c r="G3551">
        <v>11124755</v>
      </c>
      <c r="H3551">
        <v>611</v>
      </c>
    </row>
    <row r="3552" spans="1:8">
      <c r="A3552" t="s">
        <v>8105</v>
      </c>
      <c r="B3552" s="10">
        <v>43999</v>
      </c>
      <c r="C3552" t="s">
        <v>4679</v>
      </c>
      <c r="D3552">
        <v>3</v>
      </c>
      <c r="E3552">
        <v>2</v>
      </c>
      <c r="F3552">
        <v>3</v>
      </c>
      <c r="G3552">
        <v>11124755</v>
      </c>
      <c r="H3552">
        <v>612</v>
      </c>
    </row>
    <row r="3553" spans="1:8">
      <c r="A3553" t="s">
        <v>8106</v>
      </c>
      <c r="B3553" s="10">
        <v>43999</v>
      </c>
      <c r="C3553" t="s">
        <v>4679</v>
      </c>
      <c r="D3553">
        <v>3</v>
      </c>
      <c r="E3553">
        <v>4</v>
      </c>
      <c r="F3553">
        <v>5</v>
      </c>
      <c r="G3553">
        <v>11124755</v>
      </c>
      <c r="H3553">
        <v>613</v>
      </c>
    </row>
    <row r="3554" spans="1:8">
      <c r="A3554" t="s">
        <v>6299</v>
      </c>
      <c r="B3554" s="10">
        <v>43999</v>
      </c>
      <c r="C3554" t="s">
        <v>4679</v>
      </c>
      <c r="D3554">
        <v>4</v>
      </c>
      <c r="E3554">
        <v>4</v>
      </c>
      <c r="F3554">
        <v>4</v>
      </c>
      <c r="G3554">
        <v>11124755</v>
      </c>
      <c r="H3554">
        <v>614</v>
      </c>
    </row>
    <row r="3555" spans="1:8">
      <c r="A3555" t="s">
        <v>8107</v>
      </c>
      <c r="B3555" s="10">
        <v>43999</v>
      </c>
      <c r="C3555" t="s">
        <v>4679</v>
      </c>
      <c r="D3555">
        <v>2</v>
      </c>
      <c r="E3555">
        <v>5</v>
      </c>
      <c r="F3555">
        <v>3</v>
      </c>
      <c r="G3555">
        <v>11124755</v>
      </c>
      <c r="H3555">
        <v>634</v>
      </c>
    </row>
    <row r="3556" spans="1:8">
      <c r="A3556" t="s">
        <v>8108</v>
      </c>
      <c r="B3556" s="10">
        <v>43999</v>
      </c>
      <c r="C3556" t="s">
        <v>4679</v>
      </c>
      <c r="D3556">
        <v>1</v>
      </c>
      <c r="E3556">
        <v>5</v>
      </c>
      <c r="F3556">
        <v>4</v>
      </c>
      <c r="G3556">
        <v>11124755</v>
      </c>
      <c r="H3556">
        <v>615</v>
      </c>
    </row>
    <row r="3557" spans="1:8">
      <c r="A3557" t="s">
        <v>6299</v>
      </c>
      <c r="B3557" s="10">
        <v>43999</v>
      </c>
      <c r="C3557" t="s">
        <v>4679</v>
      </c>
      <c r="D3557">
        <v>2</v>
      </c>
      <c r="E3557">
        <v>4</v>
      </c>
      <c r="F3557">
        <v>5</v>
      </c>
      <c r="G3557">
        <v>11124755</v>
      </c>
      <c r="H3557">
        <v>616</v>
      </c>
    </row>
    <row r="3558" spans="1:8">
      <c r="A3558" t="s">
        <v>8109</v>
      </c>
      <c r="B3558" s="10">
        <v>43999</v>
      </c>
      <c r="C3558" t="s">
        <v>4679</v>
      </c>
      <c r="D3558">
        <v>1</v>
      </c>
      <c r="E3558">
        <v>4</v>
      </c>
      <c r="F3558">
        <v>5</v>
      </c>
      <c r="G3558">
        <v>11124755</v>
      </c>
      <c r="H3558">
        <v>617</v>
      </c>
    </row>
    <row r="3559" spans="1:8">
      <c r="A3559" t="s">
        <v>6299</v>
      </c>
      <c r="B3559" s="10">
        <v>43999</v>
      </c>
      <c r="C3559" t="s">
        <v>4679</v>
      </c>
      <c r="D3559">
        <v>5</v>
      </c>
      <c r="E3559">
        <v>5</v>
      </c>
      <c r="F3559">
        <v>5</v>
      </c>
      <c r="G3559">
        <v>11124755</v>
      </c>
      <c r="H3559">
        <v>618</v>
      </c>
    </row>
    <row r="3560" spans="1:8">
      <c r="A3560" t="s">
        <v>8110</v>
      </c>
      <c r="B3560" s="10">
        <v>43999</v>
      </c>
      <c r="C3560" t="s">
        <v>4679</v>
      </c>
      <c r="D3560">
        <v>5</v>
      </c>
      <c r="E3560">
        <v>5</v>
      </c>
      <c r="F3560">
        <v>4</v>
      </c>
      <c r="G3560">
        <v>11124755</v>
      </c>
      <c r="H3560">
        <v>619</v>
      </c>
    </row>
    <row r="3561" spans="1:8">
      <c r="A3561" t="s">
        <v>6299</v>
      </c>
      <c r="B3561" s="10">
        <v>43999</v>
      </c>
      <c r="C3561" t="s">
        <v>4679</v>
      </c>
      <c r="D3561">
        <v>1</v>
      </c>
      <c r="E3561">
        <v>4</v>
      </c>
      <c r="F3561">
        <v>2</v>
      </c>
      <c r="G3561">
        <v>11124755</v>
      </c>
      <c r="H3561">
        <v>620</v>
      </c>
    </row>
    <row r="3562" spans="1:8">
      <c r="A3562" t="s">
        <v>6299</v>
      </c>
      <c r="B3562" s="10">
        <v>43999</v>
      </c>
      <c r="C3562" t="s">
        <v>4679</v>
      </c>
      <c r="D3562">
        <v>5</v>
      </c>
      <c r="E3562">
        <v>3</v>
      </c>
      <c r="F3562">
        <v>4</v>
      </c>
      <c r="G3562">
        <v>11124755</v>
      </c>
      <c r="H3562">
        <v>621</v>
      </c>
    </row>
    <row r="3563" spans="1:8">
      <c r="A3563" t="s">
        <v>8111</v>
      </c>
      <c r="B3563" s="10">
        <v>43999</v>
      </c>
      <c r="C3563" t="s">
        <v>4679</v>
      </c>
      <c r="D3563">
        <v>5</v>
      </c>
      <c r="E3563">
        <v>5</v>
      </c>
      <c r="F3563">
        <v>5</v>
      </c>
      <c r="G3563">
        <v>11124755</v>
      </c>
      <c r="H3563">
        <v>622</v>
      </c>
    </row>
    <row r="3564" spans="1:8">
      <c r="A3564" t="s">
        <v>8112</v>
      </c>
      <c r="B3564" s="10">
        <v>43999</v>
      </c>
      <c r="C3564" t="s">
        <v>4679</v>
      </c>
      <c r="D3564">
        <v>4</v>
      </c>
      <c r="E3564">
        <v>5</v>
      </c>
      <c r="F3564">
        <v>4</v>
      </c>
      <c r="G3564">
        <v>11124755</v>
      </c>
      <c r="H3564">
        <v>623</v>
      </c>
    </row>
    <row r="3565" spans="1:8">
      <c r="A3565" t="s">
        <v>8113</v>
      </c>
      <c r="B3565" s="10">
        <v>43999</v>
      </c>
      <c r="C3565" t="s">
        <v>4679</v>
      </c>
      <c r="D3565">
        <v>2</v>
      </c>
      <c r="E3565">
        <v>4</v>
      </c>
      <c r="F3565">
        <v>2</v>
      </c>
      <c r="G3565">
        <v>11124755</v>
      </c>
      <c r="H3565">
        <v>624</v>
      </c>
    </row>
    <row r="3566" spans="1:8">
      <c r="A3566" t="s">
        <v>8114</v>
      </c>
      <c r="B3566" s="10">
        <v>43999</v>
      </c>
      <c r="C3566" t="s">
        <v>4679</v>
      </c>
      <c r="D3566">
        <v>5</v>
      </c>
      <c r="E3566">
        <v>5</v>
      </c>
      <c r="F3566">
        <v>5</v>
      </c>
      <c r="G3566">
        <v>11124755</v>
      </c>
      <c r="H3566">
        <v>625</v>
      </c>
    </row>
    <row r="3567" spans="1:8">
      <c r="A3567" t="s">
        <v>6299</v>
      </c>
      <c r="B3567" s="10">
        <v>43999</v>
      </c>
      <c r="C3567" t="s">
        <v>4679</v>
      </c>
      <c r="D3567">
        <v>5</v>
      </c>
      <c r="E3567">
        <v>5</v>
      </c>
      <c r="F3567">
        <v>5</v>
      </c>
      <c r="G3567">
        <v>11124755</v>
      </c>
      <c r="H3567">
        <v>626</v>
      </c>
    </row>
    <row r="3568" spans="1:8">
      <c r="A3568" t="s">
        <v>8115</v>
      </c>
      <c r="B3568" s="10">
        <v>43999</v>
      </c>
      <c r="C3568" t="s">
        <v>4679</v>
      </c>
      <c r="D3568">
        <v>5</v>
      </c>
      <c r="E3568">
        <v>5</v>
      </c>
      <c r="F3568">
        <v>5</v>
      </c>
      <c r="G3568">
        <v>11124755</v>
      </c>
      <c r="H3568">
        <v>627</v>
      </c>
    </row>
    <row r="3569" spans="1:8">
      <c r="A3569" t="s">
        <v>8116</v>
      </c>
      <c r="B3569" s="10">
        <v>43999</v>
      </c>
      <c r="C3569" t="s">
        <v>4679</v>
      </c>
      <c r="D3569">
        <v>4</v>
      </c>
      <c r="E3569">
        <v>4</v>
      </c>
      <c r="F3569">
        <v>5</v>
      </c>
      <c r="G3569">
        <v>11124755</v>
      </c>
      <c r="H3569">
        <v>628</v>
      </c>
    </row>
    <row r="3570" spans="1:8">
      <c r="A3570" t="s">
        <v>8117</v>
      </c>
      <c r="B3570" s="10">
        <v>43999</v>
      </c>
      <c r="C3570" t="s">
        <v>4679</v>
      </c>
      <c r="D3570">
        <v>4</v>
      </c>
      <c r="E3570">
        <v>3</v>
      </c>
      <c r="F3570">
        <v>4</v>
      </c>
      <c r="G3570">
        <v>11124755</v>
      </c>
      <c r="H3570">
        <v>629</v>
      </c>
    </row>
    <row r="3571" spans="1:8">
      <c r="A3571" t="s">
        <v>8118</v>
      </c>
      <c r="B3571" s="10">
        <v>43999</v>
      </c>
      <c r="C3571" t="s">
        <v>4679</v>
      </c>
      <c r="D3571">
        <v>4</v>
      </c>
      <c r="E3571">
        <v>4</v>
      </c>
      <c r="F3571">
        <v>4</v>
      </c>
      <c r="G3571">
        <v>11124755</v>
      </c>
      <c r="H3571">
        <v>630</v>
      </c>
    </row>
    <row r="3572" spans="1:8">
      <c r="A3572" t="s">
        <v>6299</v>
      </c>
      <c r="B3572" s="10">
        <v>43999</v>
      </c>
      <c r="C3572" t="s">
        <v>4679</v>
      </c>
      <c r="D3572">
        <v>4</v>
      </c>
      <c r="E3572">
        <v>5</v>
      </c>
      <c r="F3572">
        <v>4</v>
      </c>
      <c r="G3572">
        <v>11124755</v>
      </c>
      <c r="H3572">
        <v>631</v>
      </c>
    </row>
    <row r="3573" spans="1:8">
      <c r="A3573" t="s">
        <v>8119</v>
      </c>
      <c r="B3573" s="10">
        <v>43999</v>
      </c>
      <c r="C3573" t="s">
        <v>4679</v>
      </c>
      <c r="D3573">
        <v>5</v>
      </c>
      <c r="E3573">
        <v>5</v>
      </c>
      <c r="F3573">
        <v>5</v>
      </c>
      <c r="G3573">
        <v>11124755</v>
      </c>
      <c r="H3573">
        <v>632</v>
      </c>
    </row>
    <row r="3574" spans="1:8">
      <c r="A3574" t="s">
        <v>6299</v>
      </c>
      <c r="B3574" s="10">
        <v>43999</v>
      </c>
      <c r="C3574" t="s">
        <v>4679</v>
      </c>
      <c r="D3574">
        <v>5</v>
      </c>
      <c r="E3574">
        <v>5</v>
      </c>
      <c r="F3574">
        <v>5</v>
      </c>
      <c r="G3574">
        <v>11124755</v>
      </c>
      <c r="H3574">
        <v>633</v>
      </c>
    </row>
    <row r="3575" spans="1:8">
      <c r="A3575" t="s">
        <v>8120</v>
      </c>
      <c r="B3575" s="10">
        <v>44714</v>
      </c>
      <c r="C3575" t="s">
        <v>4679</v>
      </c>
      <c r="D3575">
        <v>5</v>
      </c>
      <c r="E3575">
        <v>5</v>
      </c>
      <c r="F3575">
        <v>5</v>
      </c>
      <c r="G3575">
        <v>132183203</v>
      </c>
      <c r="H3575">
        <v>331683</v>
      </c>
    </row>
    <row r="3576" spans="1:8">
      <c r="A3576" t="s">
        <v>8121</v>
      </c>
      <c r="B3576" s="10">
        <v>44714</v>
      </c>
      <c r="C3576" t="s">
        <v>4681</v>
      </c>
      <c r="D3576">
        <v>1</v>
      </c>
      <c r="E3576">
        <v>3</v>
      </c>
      <c r="F3576">
        <v>1</v>
      </c>
      <c r="G3576">
        <v>134337443</v>
      </c>
      <c r="H3576">
        <v>331684</v>
      </c>
    </row>
    <row r="3577" spans="1:8">
      <c r="A3577" t="s">
        <v>8122</v>
      </c>
      <c r="B3577" s="10">
        <v>44714</v>
      </c>
      <c r="C3577" t="s">
        <v>4681</v>
      </c>
      <c r="D3577">
        <v>4</v>
      </c>
      <c r="E3577">
        <v>3</v>
      </c>
      <c r="F3577">
        <v>5</v>
      </c>
      <c r="G3577">
        <v>136734670</v>
      </c>
      <c r="H3577">
        <v>331685</v>
      </c>
    </row>
    <row r="3578" spans="1:8">
      <c r="A3578" t="s">
        <v>8123</v>
      </c>
      <c r="B3578" s="10">
        <v>44714</v>
      </c>
      <c r="C3578" t="s">
        <v>4680</v>
      </c>
      <c r="D3578">
        <v>4</v>
      </c>
      <c r="E3578">
        <v>5</v>
      </c>
      <c r="F3578">
        <v>4</v>
      </c>
      <c r="G3578">
        <v>20000685</v>
      </c>
      <c r="H3578">
        <v>331687</v>
      </c>
    </row>
    <row r="3579" spans="1:8">
      <c r="A3579" t="s">
        <v>8124</v>
      </c>
      <c r="B3579" s="10">
        <v>44714</v>
      </c>
      <c r="C3579" t="s">
        <v>4679</v>
      </c>
      <c r="D3579">
        <v>5</v>
      </c>
      <c r="E3579">
        <v>5</v>
      </c>
      <c r="F3579">
        <v>5</v>
      </c>
      <c r="G3579">
        <v>20000726</v>
      </c>
      <c r="H3579">
        <v>331688</v>
      </c>
    </row>
    <row r="3580" spans="1:8" ht="100.8">
      <c r="A3580" s="177" t="s">
        <v>8125</v>
      </c>
      <c r="B3580" s="10">
        <v>44714</v>
      </c>
      <c r="C3580" t="s">
        <v>4679</v>
      </c>
      <c r="D3580">
        <v>5</v>
      </c>
      <c r="E3580">
        <v>5</v>
      </c>
      <c r="F3580">
        <v>5</v>
      </c>
      <c r="G3580">
        <v>200016566</v>
      </c>
      <c r="H3580">
        <v>331689</v>
      </c>
    </row>
    <row r="3581" spans="1:8" ht="409.6">
      <c r="A3581" s="177" t="s">
        <v>8126</v>
      </c>
      <c r="B3581" s="10">
        <v>44714</v>
      </c>
      <c r="C3581" t="s">
        <v>4680</v>
      </c>
      <c r="D3581">
        <v>1</v>
      </c>
      <c r="E3581">
        <v>2</v>
      </c>
      <c r="F3581">
        <v>4</v>
      </c>
      <c r="G3581">
        <v>200633758</v>
      </c>
      <c r="H3581">
        <v>331690</v>
      </c>
    </row>
    <row r="3582" spans="1:8" ht="374.4">
      <c r="A3582" s="177" t="s">
        <v>8127</v>
      </c>
      <c r="B3582" s="10">
        <v>44714</v>
      </c>
      <c r="C3582" t="s">
        <v>4680</v>
      </c>
      <c r="D3582">
        <v>5</v>
      </c>
      <c r="E3582">
        <v>4</v>
      </c>
      <c r="F3582">
        <v>4</v>
      </c>
      <c r="G3582">
        <v>200633778</v>
      </c>
      <c r="H3582">
        <v>331691</v>
      </c>
    </row>
    <row r="3583" spans="1:8">
      <c r="A3583" t="s">
        <v>8128</v>
      </c>
      <c r="B3583" s="10">
        <v>44714</v>
      </c>
      <c r="C3583" t="s">
        <v>4679</v>
      </c>
      <c r="D3583">
        <v>5</v>
      </c>
      <c r="E3583">
        <v>3</v>
      </c>
      <c r="F3583">
        <v>5</v>
      </c>
      <c r="G3583">
        <v>61000018</v>
      </c>
      <c r="H3583">
        <v>331692</v>
      </c>
    </row>
    <row r="3584" spans="1:8">
      <c r="A3584" t="s">
        <v>8129</v>
      </c>
      <c r="B3584" s="10">
        <v>44714</v>
      </c>
      <c r="C3584" t="s">
        <v>4680</v>
      </c>
      <c r="D3584">
        <v>2</v>
      </c>
      <c r="E3584">
        <v>3</v>
      </c>
      <c r="F3584">
        <v>2</v>
      </c>
      <c r="G3584">
        <v>61000059</v>
      </c>
      <c r="H3584">
        <v>331694</v>
      </c>
    </row>
    <row r="3585" spans="1:8">
      <c r="A3585" t="s">
        <v>8130</v>
      </c>
      <c r="B3585" s="10">
        <v>44714</v>
      </c>
      <c r="C3585" t="s">
        <v>4679</v>
      </c>
      <c r="D3585">
        <v>5</v>
      </c>
      <c r="E3585">
        <v>5</v>
      </c>
      <c r="F3585">
        <v>5</v>
      </c>
      <c r="G3585">
        <v>61000065</v>
      </c>
      <c r="H3585">
        <v>331695</v>
      </c>
    </row>
    <row r="3586" spans="1:8">
      <c r="A3586" t="s">
        <v>8131</v>
      </c>
      <c r="B3586" s="10">
        <v>44714</v>
      </c>
      <c r="C3586" t="s">
        <v>4679</v>
      </c>
      <c r="D3586">
        <v>5</v>
      </c>
      <c r="E3586">
        <v>5</v>
      </c>
      <c r="F3586">
        <v>5</v>
      </c>
      <c r="G3586">
        <v>61000067</v>
      </c>
      <c r="H3586">
        <v>331696</v>
      </c>
    </row>
    <row r="3587" spans="1:8">
      <c r="A3587" t="s">
        <v>8132</v>
      </c>
      <c r="B3587" s="10">
        <v>44714</v>
      </c>
      <c r="C3587" t="s">
        <v>4679</v>
      </c>
      <c r="D3587">
        <v>3</v>
      </c>
      <c r="E3587">
        <v>5</v>
      </c>
      <c r="F3587">
        <v>1</v>
      </c>
      <c r="G3587">
        <v>61000126</v>
      </c>
      <c r="H3587">
        <v>331697</v>
      </c>
    </row>
    <row r="3588" spans="1:8">
      <c r="A3588" t="s">
        <v>8133</v>
      </c>
      <c r="B3588" s="10">
        <v>44714</v>
      </c>
      <c r="C3588" t="s">
        <v>4679</v>
      </c>
      <c r="D3588">
        <v>4</v>
      </c>
      <c r="E3588">
        <v>4</v>
      </c>
      <c r="F3588">
        <v>5</v>
      </c>
      <c r="G3588">
        <v>71000093</v>
      </c>
      <c r="H3588">
        <v>331698</v>
      </c>
    </row>
    <row r="3589" spans="1:8">
      <c r="A3589" t="s">
        <v>8134</v>
      </c>
      <c r="B3589" s="10">
        <v>44714</v>
      </c>
      <c r="C3589" t="s">
        <v>4679</v>
      </c>
      <c r="D3589">
        <v>4</v>
      </c>
      <c r="E3589">
        <v>5</v>
      </c>
      <c r="F3589">
        <v>4</v>
      </c>
      <c r="G3589">
        <v>72000004</v>
      </c>
      <c r="H3589">
        <v>331701</v>
      </c>
    </row>
    <row r="3590" spans="1:8">
      <c r="A3590" t="s">
        <v>8135</v>
      </c>
      <c r="B3590" s="10">
        <v>44714</v>
      </c>
      <c r="C3590" t="s">
        <v>4679</v>
      </c>
      <c r="D3590">
        <v>5</v>
      </c>
      <c r="E3590">
        <v>4</v>
      </c>
      <c r="F3590">
        <v>5</v>
      </c>
      <c r="G3590">
        <v>72000075</v>
      </c>
      <c r="H3590">
        <v>331704</v>
      </c>
    </row>
    <row r="3591" spans="1:8">
      <c r="A3591" t="s">
        <v>8136</v>
      </c>
      <c r="B3591" s="10">
        <v>44714</v>
      </c>
      <c r="C3591" t="s">
        <v>4679</v>
      </c>
      <c r="D3591">
        <v>5</v>
      </c>
      <c r="E3591">
        <v>5</v>
      </c>
      <c r="F3591">
        <v>5</v>
      </c>
      <c r="G3591">
        <v>72000075</v>
      </c>
      <c r="H3591">
        <v>331705</v>
      </c>
    </row>
    <row r="3592" spans="1:8">
      <c r="A3592" t="s">
        <v>8137</v>
      </c>
      <c r="B3592" s="10">
        <v>44714</v>
      </c>
      <c r="C3592" t="s">
        <v>4679</v>
      </c>
      <c r="D3592">
        <v>4</v>
      </c>
      <c r="E3592">
        <v>5</v>
      </c>
      <c r="F3592">
        <v>5</v>
      </c>
      <c r="G3592">
        <v>72000079</v>
      </c>
      <c r="H3592">
        <v>331706</v>
      </c>
    </row>
    <row r="3593" spans="1:8">
      <c r="A3593" t="s">
        <v>8138</v>
      </c>
      <c r="B3593" s="10">
        <v>44714</v>
      </c>
      <c r="C3593" t="s">
        <v>4679</v>
      </c>
      <c r="D3593">
        <v>5</v>
      </c>
      <c r="E3593">
        <v>5</v>
      </c>
      <c r="F3593">
        <v>5</v>
      </c>
      <c r="G3593">
        <v>72000085</v>
      </c>
      <c r="H3593">
        <v>331707</v>
      </c>
    </row>
    <row r="3594" spans="1:8">
      <c r="A3594" t="s">
        <v>8139</v>
      </c>
      <c r="B3594" s="10">
        <v>44714</v>
      </c>
      <c r="C3594" t="s">
        <v>4679</v>
      </c>
      <c r="D3594">
        <v>1</v>
      </c>
      <c r="E3594">
        <v>3</v>
      </c>
      <c r="F3594">
        <v>2</v>
      </c>
      <c r="G3594">
        <v>72000119</v>
      </c>
      <c r="H3594">
        <v>331708</v>
      </c>
    </row>
    <row r="3595" spans="1:8" ht="172.8">
      <c r="A3595" s="177" t="s">
        <v>8140</v>
      </c>
      <c r="B3595" s="10">
        <v>44716</v>
      </c>
      <c r="C3595" t="s">
        <v>4679</v>
      </c>
      <c r="D3595">
        <v>5</v>
      </c>
      <c r="E3595">
        <v>5</v>
      </c>
      <c r="F3595">
        <v>5</v>
      </c>
      <c r="G3595">
        <v>11660</v>
      </c>
      <c r="H3595">
        <v>331790</v>
      </c>
    </row>
    <row r="3596" spans="1:8">
      <c r="A3596" t="s">
        <v>8141</v>
      </c>
      <c r="B3596" s="10">
        <v>44716</v>
      </c>
      <c r="C3596" t="s">
        <v>4679</v>
      </c>
      <c r="D3596">
        <v>5</v>
      </c>
      <c r="E3596">
        <v>5</v>
      </c>
      <c r="F3596">
        <v>5</v>
      </c>
      <c r="G3596">
        <v>100896943</v>
      </c>
      <c r="H3596">
        <v>331792</v>
      </c>
    </row>
    <row r="3597" spans="1:8">
      <c r="A3597" t="s">
        <v>8142</v>
      </c>
      <c r="B3597" s="10">
        <v>44716</v>
      </c>
      <c r="C3597" t="s">
        <v>4680</v>
      </c>
      <c r="D3597">
        <v>5</v>
      </c>
      <c r="E3597">
        <v>5</v>
      </c>
      <c r="F3597">
        <v>5</v>
      </c>
      <c r="G3597">
        <v>113379051</v>
      </c>
      <c r="H3597">
        <v>331793</v>
      </c>
    </row>
    <row r="3598" spans="1:8">
      <c r="A3598" t="s">
        <v>8143</v>
      </c>
      <c r="B3598" s="10">
        <v>44716</v>
      </c>
      <c r="C3598" t="s">
        <v>4679</v>
      </c>
      <c r="D3598">
        <v>5</v>
      </c>
      <c r="E3598">
        <v>4</v>
      </c>
      <c r="F3598">
        <v>5</v>
      </c>
      <c r="G3598">
        <v>114260631</v>
      </c>
      <c r="H3598">
        <v>331794</v>
      </c>
    </row>
    <row r="3599" spans="1:8">
      <c r="A3599" t="s">
        <v>8144</v>
      </c>
      <c r="B3599" s="10">
        <v>44716</v>
      </c>
      <c r="C3599" t="s">
        <v>4682</v>
      </c>
      <c r="D3599">
        <v>1</v>
      </c>
      <c r="E3599">
        <v>2</v>
      </c>
      <c r="F3599">
        <v>3</v>
      </c>
      <c r="G3599">
        <v>114377880</v>
      </c>
      <c r="H3599">
        <v>331795</v>
      </c>
    </row>
    <row r="3600" spans="1:8">
      <c r="A3600" t="s">
        <v>8145</v>
      </c>
      <c r="B3600" s="10">
        <v>44716</v>
      </c>
      <c r="C3600" t="s">
        <v>4679</v>
      </c>
      <c r="D3600">
        <v>5</v>
      </c>
      <c r="E3600">
        <v>4</v>
      </c>
      <c r="F3600">
        <v>5</v>
      </c>
      <c r="G3600">
        <v>116242546</v>
      </c>
      <c r="H3600">
        <v>331796</v>
      </c>
    </row>
    <row r="3601" spans="1:8">
      <c r="A3601" t="s">
        <v>8146</v>
      </c>
      <c r="B3601" s="10">
        <v>44715</v>
      </c>
      <c r="C3601" t="s">
        <v>4679</v>
      </c>
      <c r="D3601">
        <v>5</v>
      </c>
      <c r="E3601">
        <v>5</v>
      </c>
      <c r="F3601">
        <v>5</v>
      </c>
      <c r="G3601">
        <v>11109</v>
      </c>
      <c r="H3601">
        <v>331711</v>
      </c>
    </row>
    <row r="3602" spans="1:8" ht="57.6">
      <c r="A3602" s="177" t="s">
        <v>8147</v>
      </c>
      <c r="B3602" s="10">
        <v>44715</v>
      </c>
      <c r="C3602" t="s">
        <v>4679</v>
      </c>
      <c r="D3602">
        <v>5</v>
      </c>
      <c r="E3602">
        <v>5</v>
      </c>
      <c r="F3602">
        <v>5</v>
      </c>
      <c r="G3602">
        <v>11515</v>
      </c>
      <c r="H3602">
        <v>331712</v>
      </c>
    </row>
    <row r="3603" spans="1:8">
      <c r="A3603" t="s">
        <v>8148</v>
      </c>
      <c r="B3603" s="10">
        <v>44715</v>
      </c>
      <c r="C3603" t="s">
        <v>4679</v>
      </c>
      <c r="D3603">
        <v>5</v>
      </c>
      <c r="E3603">
        <v>5</v>
      </c>
      <c r="F3603">
        <v>5</v>
      </c>
      <c r="G3603">
        <v>11062361</v>
      </c>
      <c r="H3603">
        <v>331714</v>
      </c>
    </row>
    <row r="3604" spans="1:8">
      <c r="A3604" t="s">
        <v>8149</v>
      </c>
      <c r="B3604" s="10">
        <v>44715</v>
      </c>
      <c r="C3604" t="s">
        <v>4680</v>
      </c>
      <c r="D3604">
        <v>4</v>
      </c>
      <c r="E3604">
        <v>4</v>
      </c>
      <c r="F3604">
        <v>5</v>
      </c>
      <c r="G3604">
        <v>112629225</v>
      </c>
      <c r="H3604">
        <v>331716</v>
      </c>
    </row>
    <row r="3605" spans="1:8">
      <c r="A3605" t="s">
        <v>8150</v>
      </c>
      <c r="B3605" s="10">
        <v>44715</v>
      </c>
      <c r="C3605" t="s">
        <v>4686</v>
      </c>
      <c r="D3605">
        <v>2</v>
      </c>
      <c r="E3605">
        <v>2</v>
      </c>
      <c r="F3605">
        <v>2</v>
      </c>
      <c r="G3605">
        <v>130187438</v>
      </c>
      <c r="H3605">
        <v>331717</v>
      </c>
    </row>
    <row r="3606" spans="1:8" ht="244.8">
      <c r="A3606" s="177" t="s">
        <v>8151</v>
      </c>
      <c r="B3606" s="10">
        <v>44715</v>
      </c>
      <c r="C3606" t="s">
        <v>4680</v>
      </c>
      <c r="D3606">
        <v>4</v>
      </c>
      <c r="E3606">
        <v>4</v>
      </c>
      <c r="F3606">
        <v>4</v>
      </c>
      <c r="G3606">
        <v>131758997</v>
      </c>
      <c r="H3606">
        <v>331718</v>
      </c>
    </row>
    <row r="3607" spans="1:8">
      <c r="A3607" t="s">
        <v>56</v>
      </c>
      <c r="B3607" s="10">
        <v>44715</v>
      </c>
      <c r="C3607" t="s">
        <v>4680</v>
      </c>
      <c r="D3607">
        <v>5</v>
      </c>
      <c r="E3607">
        <v>5</v>
      </c>
      <c r="F3607">
        <v>5</v>
      </c>
      <c r="G3607">
        <v>131758997</v>
      </c>
      <c r="H3607">
        <v>331719</v>
      </c>
    </row>
    <row r="3608" spans="1:8">
      <c r="A3608" t="s">
        <v>8152</v>
      </c>
      <c r="B3608" s="10">
        <v>44715</v>
      </c>
      <c r="C3608" t="s">
        <v>4680</v>
      </c>
      <c r="D3608">
        <v>1</v>
      </c>
      <c r="E3608">
        <v>3</v>
      </c>
      <c r="F3608">
        <v>3</v>
      </c>
      <c r="G3608">
        <v>132570334</v>
      </c>
      <c r="H3608">
        <v>331720</v>
      </c>
    </row>
    <row r="3609" spans="1:8">
      <c r="A3609" t="s">
        <v>8153</v>
      </c>
      <c r="B3609" s="10">
        <v>44715</v>
      </c>
      <c r="C3609" t="s">
        <v>4680</v>
      </c>
      <c r="D3609">
        <v>1</v>
      </c>
      <c r="E3609">
        <v>1</v>
      </c>
      <c r="F3609">
        <v>5</v>
      </c>
      <c r="G3609">
        <v>132758582</v>
      </c>
      <c r="H3609">
        <v>331721</v>
      </c>
    </row>
    <row r="3610" spans="1:8">
      <c r="A3610" t="s">
        <v>8154</v>
      </c>
      <c r="B3610" s="10">
        <v>44715</v>
      </c>
      <c r="C3610" t="s">
        <v>4680</v>
      </c>
      <c r="D3610">
        <v>1</v>
      </c>
      <c r="E3610">
        <v>3</v>
      </c>
      <c r="F3610">
        <v>3</v>
      </c>
      <c r="G3610">
        <v>135430445</v>
      </c>
      <c r="H3610">
        <v>331722</v>
      </c>
    </row>
    <row r="3611" spans="1:8" ht="216">
      <c r="A3611" s="177" t="s">
        <v>8155</v>
      </c>
      <c r="B3611" s="10">
        <v>44715</v>
      </c>
      <c r="C3611" t="s">
        <v>4680</v>
      </c>
      <c r="D3611">
        <v>1</v>
      </c>
      <c r="E3611">
        <v>3</v>
      </c>
      <c r="F3611">
        <v>2</v>
      </c>
      <c r="G3611">
        <v>137447348</v>
      </c>
      <c r="H3611">
        <v>331723</v>
      </c>
    </row>
    <row r="3612" spans="1:8">
      <c r="A3612" t="s">
        <v>8156</v>
      </c>
      <c r="B3612" s="10">
        <v>44715</v>
      </c>
      <c r="C3612" t="s">
        <v>4685</v>
      </c>
      <c r="D3612">
        <v>4</v>
      </c>
      <c r="E3612">
        <v>5</v>
      </c>
      <c r="F3612">
        <v>5</v>
      </c>
      <c r="G3612">
        <v>20000654</v>
      </c>
      <c r="H3612">
        <v>331724</v>
      </c>
    </row>
    <row r="3613" spans="1:8">
      <c r="A3613" t="s">
        <v>8157</v>
      </c>
      <c r="B3613" s="10">
        <v>44715</v>
      </c>
      <c r="C3613" t="s">
        <v>4680</v>
      </c>
      <c r="D3613">
        <v>1</v>
      </c>
      <c r="E3613">
        <v>3</v>
      </c>
      <c r="F3613">
        <v>2</v>
      </c>
      <c r="G3613">
        <v>20000664</v>
      </c>
      <c r="H3613">
        <v>331725</v>
      </c>
    </row>
    <row r="3614" spans="1:8">
      <c r="A3614" t="s">
        <v>8158</v>
      </c>
      <c r="B3614" s="10">
        <v>44715</v>
      </c>
      <c r="C3614" t="s">
        <v>4680</v>
      </c>
      <c r="D3614">
        <v>3</v>
      </c>
      <c r="E3614">
        <v>3</v>
      </c>
      <c r="F3614">
        <v>3</v>
      </c>
      <c r="G3614">
        <v>200607418</v>
      </c>
      <c r="H3614">
        <v>331727</v>
      </c>
    </row>
    <row r="3615" spans="1:8">
      <c r="A3615" t="s">
        <v>8159</v>
      </c>
      <c r="B3615" s="10">
        <v>44715</v>
      </c>
      <c r="C3615" t="s">
        <v>4679</v>
      </c>
      <c r="D3615">
        <v>5</v>
      </c>
      <c r="E3615">
        <v>5</v>
      </c>
      <c r="F3615">
        <v>5</v>
      </c>
      <c r="G3615">
        <v>40000158</v>
      </c>
      <c r="H3615">
        <v>331729</v>
      </c>
    </row>
    <row r="3616" spans="1:8">
      <c r="A3616" t="s">
        <v>8160</v>
      </c>
      <c r="B3616" s="10">
        <v>44715</v>
      </c>
      <c r="C3616" t="s">
        <v>4679</v>
      </c>
      <c r="D3616">
        <v>5</v>
      </c>
      <c r="E3616">
        <v>5</v>
      </c>
      <c r="F3616">
        <v>5</v>
      </c>
      <c r="G3616">
        <v>50000104</v>
      </c>
      <c r="H3616">
        <v>331730</v>
      </c>
    </row>
    <row r="3617" spans="1:8">
      <c r="A3617" t="s">
        <v>8161</v>
      </c>
      <c r="B3617" s="10">
        <v>44715</v>
      </c>
      <c r="C3617" t="s">
        <v>4680</v>
      </c>
      <c r="D3617">
        <v>1</v>
      </c>
      <c r="E3617">
        <v>3</v>
      </c>
      <c r="F3617">
        <v>1</v>
      </c>
      <c r="G3617">
        <v>50000107</v>
      </c>
      <c r="H3617">
        <v>331731</v>
      </c>
    </row>
    <row r="3618" spans="1:8">
      <c r="A3618" t="s">
        <v>8162</v>
      </c>
      <c r="B3618" s="10">
        <v>44715</v>
      </c>
      <c r="C3618" t="s">
        <v>4679</v>
      </c>
      <c r="D3618">
        <v>5</v>
      </c>
      <c r="E3618">
        <v>4</v>
      </c>
      <c r="F3618">
        <v>5</v>
      </c>
      <c r="G3618">
        <v>61000013</v>
      </c>
      <c r="H3618">
        <v>331732</v>
      </c>
    </row>
    <row r="3619" spans="1:8" ht="172.8">
      <c r="A3619" s="177" t="s">
        <v>8163</v>
      </c>
      <c r="B3619" s="10">
        <v>44715</v>
      </c>
      <c r="C3619" t="s">
        <v>4679</v>
      </c>
      <c r="D3619">
        <v>5</v>
      </c>
      <c r="E3619">
        <v>5</v>
      </c>
      <c r="F3619">
        <v>5</v>
      </c>
      <c r="G3619">
        <v>61000056</v>
      </c>
      <c r="H3619">
        <v>331734</v>
      </c>
    </row>
    <row r="3620" spans="1:8">
      <c r="A3620" t="s">
        <v>8164</v>
      </c>
      <c r="B3620" s="10">
        <v>44715</v>
      </c>
      <c r="C3620" t="s">
        <v>4680</v>
      </c>
      <c r="D3620">
        <v>5</v>
      </c>
      <c r="E3620">
        <v>5</v>
      </c>
      <c r="F3620">
        <v>5</v>
      </c>
      <c r="G3620">
        <v>61000058</v>
      </c>
      <c r="H3620">
        <v>331735</v>
      </c>
    </row>
    <row r="3621" spans="1:8">
      <c r="A3621" t="s">
        <v>8165</v>
      </c>
      <c r="B3621" s="10">
        <v>44715</v>
      </c>
      <c r="C3621" t="s">
        <v>4679</v>
      </c>
      <c r="D3621">
        <v>4</v>
      </c>
      <c r="E3621">
        <v>5</v>
      </c>
      <c r="F3621">
        <v>5</v>
      </c>
      <c r="G3621">
        <v>61000115</v>
      </c>
      <c r="H3621">
        <v>331737</v>
      </c>
    </row>
    <row r="3622" spans="1:8">
      <c r="A3622" t="s">
        <v>8166</v>
      </c>
      <c r="B3622" s="10">
        <v>44715</v>
      </c>
      <c r="C3622" t="s">
        <v>4679</v>
      </c>
      <c r="D3622">
        <v>4</v>
      </c>
      <c r="E3622">
        <v>3</v>
      </c>
      <c r="F3622">
        <v>5</v>
      </c>
      <c r="G3622">
        <v>61000125</v>
      </c>
      <c r="H3622">
        <v>331738</v>
      </c>
    </row>
    <row r="3623" spans="1:8">
      <c r="A3623" t="s">
        <v>8167</v>
      </c>
      <c r="B3623" s="10">
        <v>44715</v>
      </c>
      <c r="C3623" t="s">
        <v>4679</v>
      </c>
      <c r="D3623">
        <v>5</v>
      </c>
      <c r="E3623">
        <v>5</v>
      </c>
      <c r="F3623">
        <v>5</v>
      </c>
      <c r="G3623">
        <v>71000195</v>
      </c>
      <c r="H3623">
        <v>331739</v>
      </c>
    </row>
    <row r="3624" spans="1:8">
      <c r="A3624" t="s">
        <v>8168</v>
      </c>
      <c r="B3624" s="10">
        <v>44715</v>
      </c>
      <c r="C3624" t="s">
        <v>4685</v>
      </c>
      <c r="D3624">
        <v>4</v>
      </c>
      <c r="E3624">
        <v>5</v>
      </c>
      <c r="F3624">
        <v>5</v>
      </c>
      <c r="G3624">
        <v>71000198</v>
      </c>
      <c r="H3624">
        <v>331740</v>
      </c>
    </row>
    <row r="3625" spans="1:8" ht="374.4">
      <c r="A3625" s="177" t="s">
        <v>8169</v>
      </c>
      <c r="B3625" s="10">
        <v>44715</v>
      </c>
      <c r="C3625" t="s">
        <v>4679</v>
      </c>
      <c r="D3625">
        <v>1</v>
      </c>
      <c r="E3625">
        <v>2</v>
      </c>
      <c r="F3625">
        <v>5</v>
      </c>
      <c r="G3625">
        <v>71000313</v>
      </c>
      <c r="H3625">
        <v>331741</v>
      </c>
    </row>
    <row r="3626" spans="1:8">
      <c r="A3626" t="s">
        <v>8170</v>
      </c>
      <c r="B3626" s="10">
        <v>44715</v>
      </c>
      <c r="C3626" t="s">
        <v>4679</v>
      </c>
      <c r="D3626">
        <v>4</v>
      </c>
      <c r="E3626">
        <v>5</v>
      </c>
      <c r="F3626">
        <v>5</v>
      </c>
      <c r="G3626">
        <v>71000324</v>
      </c>
      <c r="H3626">
        <v>331742</v>
      </c>
    </row>
    <row r="3627" spans="1:8">
      <c r="A3627" t="s">
        <v>8171</v>
      </c>
      <c r="B3627" s="10">
        <v>44715</v>
      </c>
      <c r="C3627" t="s">
        <v>4679</v>
      </c>
      <c r="D3627">
        <v>5</v>
      </c>
      <c r="E3627">
        <v>4</v>
      </c>
      <c r="F3627">
        <v>5</v>
      </c>
      <c r="G3627">
        <v>72000004</v>
      </c>
      <c r="H3627">
        <v>331743</v>
      </c>
    </row>
    <row r="3628" spans="1:8">
      <c r="A3628" t="s">
        <v>8172</v>
      </c>
      <c r="B3628" s="10">
        <v>44715</v>
      </c>
      <c r="C3628" t="s">
        <v>4679</v>
      </c>
      <c r="D3628">
        <v>5</v>
      </c>
      <c r="E3628">
        <v>5</v>
      </c>
      <c r="F3628">
        <v>5</v>
      </c>
      <c r="G3628">
        <v>72000004</v>
      </c>
      <c r="H3628">
        <v>331744</v>
      </c>
    </row>
    <row r="3629" spans="1:8">
      <c r="A3629" t="s">
        <v>8173</v>
      </c>
      <c r="B3629" s="10">
        <v>44715</v>
      </c>
      <c r="C3629" t="s">
        <v>4679</v>
      </c>
      <c r="D3629">
        <v>5</v>
      </c>
      <c r="E3629">
        <v>5</v>
      </c>
      <c r="F3629">
        <v>5</v>
      </c>
      <c r="G3629">
        <v>72000011</v>
      </c>
      <c r="H3629">
        <v>331745</v>
      </c>
    </row>
    <row r="3630" spans="1:8">
      <c r="A3630" t="s">
        <v>8174</v>
      </c>
      <c r="B3630" s="10">
        <v>44715</v>
      </c>
      <c r="C3630" t="s">
        <v>4679</v>
      </c>
      <c r="D3630">
        <v>4</v>
      </c>
      <c r="E3630">
        <v>4</v>
      </c>
      <c r="F3630">
        <v>5</v>
      </c>
      <c r="G3630">
        <v>72000032</v>
      </c>
      <c r="H3630">
        <v>331746</v>
      </c>
    </row>
    <row r="3631" spans="1:8">
      <c r="A3631" t="s">
        <v>8175</v>
      </c>
      <c r="B3631" s="10">
        <v>44715</v>
      </c>
      <c r="C3631" t="s">
        <v>4679</v>
      </c>
      <c r="D3631">
        <v>4</v>
      </c>
      <c r="E3631">
        <v>4</v>
      </c>
      <c r="F3631">
        <v>5</v>
      </c>
      <c r="G3631">
        <v>72000067</v>
      </c>
      <c r="H3631">
        <v>331748</v>
      </c>
    </row>
    <row r="3632" spans="1:8">
      <c r="A3632" t="s">
        <v>8176</v>
      </c>
      <c r="B3632" s="10">
        <v>44715</v>
      </c>
      <c r="C3632" t="s">
        <v>4679</v>
      </c>
      <c r="D3632">
        <v>1</v>
      </c>
      <c r="E3632">
        <v>3</v>
      </c>
      <c r="F3632">
        <v>1</v>
      </c>
      <c r="G3632">
        <v>72000068</v>
      </c>
      <c r="H3632">
        <v>331749</v>
      </c>
    </row>
    <row r="3633" spans="1:8">
      <c r="A3633" t="s">
        <v>8177</v>
      </c>
      <c r="B3633" s="10">
        <v>44715</v>
      </c>
      <c r="C3633" t="s">
        <v>4679</v>
      </c>
      <c r="D3633">
        <v>5</v>
      </c>
      <c r="E3633">
        <v>5</v>
      </c>
      <c r="F3633">
        <v>5</v>
      </c>
      <c r="G3633">
        <v>72000073</v>
      </c>
      <c r="H3633">
        <v>331751</v>
      </c>
    </row>
    <row r="3634" spans="1:8">
      <c r="A3634" t="s">
        <v>8178</v>
      </c>
      <c r="B3634" s="10">
        <v>44715</v>
      </c>
      <c r="C3634" t="s">
        <v>4679</v>
      </c>
      <c r="D3634">
        <v>4</v>
      </c>
      <c r="E3634">
        <v>4</v>
      </c>
      <c r="F3634">
        <v>5</v>
      </c>
      <c r="G3634">
        <v>72000097</v>
      </c>
      <c r="H3634">
        <v>331752</v>
      </c>
    </row>
    <row r="3635" spans="1:8">
      <c r="A3635" t="s">
        <v>8179</v>
      </c>
      <c r="B3635" s="10">
        <v>44715</v>
      </c>
      <c r="C3635" t="s">
        <v>4679</v>
      </c>
      <c r="D3635">
        <v>5</v>
      </c>
      <c r="E3635">
        <v>5</v>
      </c>
      <c r="F3635">
        <v>5</v>
      </c>
      <c r="G3635">
        <v>72000105</v>
      </c>
      <c r="H3635">
        <v>331753</v>
      </c>
    </row>
    <row r="3636" spans="1:8">
      <c r="A3636" t="s">
        <v>8180</v>
      </c>
      <c r="B3636" s="10">
        <v>44715</v>
      </c>
      <c r="C3636" t="s">
        <v>4679</v>
      </c>
      <c r="D3636">
        <v>5</v>
      </c>
      <c r="E3636">
        <v>5</v>
      </c>
      <c r="F3636">
        <v>5</v>
      </c>
      <c r="G3636">
        <v>72000108</v>
      </c>
      <c r="H3636">
        <v>331754</v>
      </c>
    </row>
    <row r="3637" spans="1:8" ht="288">
      <c r="A3637" s="177" t="s">
        <v>8181</v>
      </c>
      <c r="B3637" s="10">
        <v>44715</v>
      </c>
      <c r="C3637" t="s">
        <v>4679</v>
      </c>
      <c r="D3637">
        <v>5</v>
      </c>
      <c r="E3637">
        <v>5</v>
      </c>
      <c r="F3637">
        <v>5</v>
      </c>
      <c r="G3637">
        <v>99999963</v>
      </c>
      <c r="H3637">
        <v>331755</v>
      </c>
    </row>
    <row r="3638" spans="1:8">
      <c r="A3638" t="s">
        <v>8182</v>
      </c>
      <c r="B3638" s="10">
        <v>44715</v>
      </c>
      <c r="C3638" t="s">
        <v>4680</v>
      </c>
      <c r="D3638">
        <v>2</v>
      </c>
      <c r="E3638">
        <v>2</v>
      </c>
      <c r="F3638">
        <v>2</v>
      </c>
      <c r="G3638">
        <v>118854462</v>
      </c>
      <c r="H3638">
        <v>331756</v>
      </c>
    </row>
    <row r="3639" spans="1:8">
      <c r="A3639" t="s">
        <v>8183</v>
      </c>
      <c r="B3639" s="10">
        <v>44715</v>
      </c>
      <c r="C3639" t="s">
        <v>4680</v>
      </c>
      <c r="D3639">
        <v>5</v>
      </c>
      <c r="E3639">
        <v>5</v>
      </c>
      <c r="F3639">
        <v>5</v>
      </c>
      <c r="G3639">
        <v>130345762</v>
      </c>
      <c r="H3639">
        <v>331757</v>
      </c>
    </row>
    <row r="3640" spans="1:8">
      <c r="A3640" t="s">
        <v>8184</v>
      </c>
      <c r="B3640" s="10">
        <v>44715</v>
      </c>
      <c r="C3640" t="s">
        <v>4680</v>
      </c>
      <c r="D3640">
        <v>1</v>
      </c>
      <c r="E3640">
        <v>1</v>
      </c>
      <c r="F3640">
        <v>5</v>
      </c>
      <c r="G3640">
        <v>133465047</v>
      </c>
      <c r="H3640">
        <v>331759</v>
      </c>
    </row>
    <row r="3641" spans="1:8">
      <c r="A3641" t="s">
        <v>8185</v>
      </c>
      <c r="B3641" s="10">
        <v>44715</v>
      </c>
      <c r="C3641" t="s">
        <v>4680</v>
      </c>
      <c r="D3641">
        <v>4</v>
      </c>
      <c r="E3641">
        <v>3</v>
      </c>
      <c r="F3641">
        <v>5</v>
      </c>
      <c r="G3641">
        <v>135430445</v>
      </c>
      <c r="H3641">
        <v>331760</v>
      </c>
    </row>
    <row r="3642" spans="1:8">
      <c r="A3642" t="s">
        <v>8186</v>
      </c>
      <c r="B3642" s="10">
        <v>44715</v>
      </c>
      <c r="C3642" t="s">
        <v>4679</v>
      </c>
      <c r="D3642">
        <v>5</v>
      </c>
      <c r="E3642">
        <v>5</v>
      </c>
      <c r="F3642">
        <v>5</v>
      </c>
      <c r="G3642">
        <v>20000541</v>
      </c>
      <c r="H3642">
        <v>331762</v>
      </c>
    </row>
    <row r="3643" spans="1:8">
      <c r="A3643" t="s">
        <v>8187</v>
      </c>
      <c r="B3643" s="10">
        <v>44715</v>
      </c>
      <c r="C3643" t="s">
        <v>4679</v>
      </c>
      <c r="D3643">
        <v>3</v>
      </c>
      <c r="E3643">
        <v>4</v>
      </c>
      <c r="F3643">
        <v>5</v>
      </c>
      <c r="G3643">
        <v>20000730</v>
      </c>
      <c r="H3643">
        <v>331764</v>
      </c>
    </row>
    <row r="3644" spans="1:8">
      <c r="A3644" t="s">
        <v>8188</v>
      </c>
      <c r="B3644" s="10">
        <v>44715</v>
      </c>
      <c r="C3644" t="s">
        <v>4680</v>
      </c>
      <c r="D3644">
        <v>1</v>
      </c>
      <c r="E3644">
        <v>2</v>
      </c>
      <c r="F3644">
        <v>1</v>
      </c>
      <c r="G3644">
        <v>200634491</v>
      </c>
      <c r="H3644">
        <v>331765</v>
      </c>
    </row>
    <row r="3645" spans="1:8">
      <c r="A3645" t="s">
        <v>8189</v>
      </c>
      <c r="B3645" s="10">
        <v>44715</v>
      </c>
      <c r="C3645" t="s">
        <v>4680</v>
      </c>
      <c r="D3645">
        <v>4</v>
      </c>
      <c r="E3645">
        <v>4</v>
      </c>
      <c r="F3645">
        <v>5</v>
      </c>
      <c r="G3645">
        <v>50000108</v>
      </c>
      <c r="H3645">
        <v>331767</v>
      </c>
    </row>
    <row r="3646" spans="1:8" ht="187.2">
      <c r="A3646" s="177" t="s">
        <v>8190</v>
      </c>
      <c r="B3646" s="10">
        <v>44715</v>
      </c>
      <c r="C3646" t="s">
        <v>4680</v>
      </c>
      <c r="D3646">
        <v>1</v>
      </c>
      <c r="E3646">
        <v>1</v>
      </c>
      <c r="F3646">
        <v>3</v>
      </c>
      <c r="G3646">
        <v>61000027</v>
      </c>
      <c r="H3646">
        <v>331768</v>
      </c>
    </row>
    <row r="3647" spans="1:8" ht="43.2">
      <c r="A3647" s="177" t="s">
        <v>8191</v>
      </c>
      <c r="B3647" s="10">
        <v>44715</v>
      </c>
      <c r="C3647" t="s">
        <v>4680</v>
      </c>
      <c r="D3647">
        <v>4</v>
      </c>
      <c r="E3647">
        <v>2</v>
      </c>
      <c r="F3647">
        <v>3</v>
      </c>
      <c r="G3647">
        <v>61000059</v>
      </c>
      <c r="H3647">
        <v>331769</v>
      </c>
    </row>
    <row r="3648" spans="1:8">
      <c r="A3648" t="s">
        <v>8192</v>
      </c>
      <c r="B3648" s="10">
        <v>44715</v>
      </c>
      <c r="C3648" t="s">
        <v>4679</v>
      </c>
      <c r="D3648">
        <v>4</v>
      </c>
      <c r="E3648">
        <v>3</v>
      </c>
      <c r="F3648">
        <v>4</v>
      </c>
      <c r="G3648">
        <v>61000094</v>
      </c>
      <c r="H3648">
        <v>331771</v>
      </c>
    </row>
    <row r="3649" spans="1:8">
      <c r="A3649" t="s">
        <v>8193</v>
      </c>
      <c r="B3649" s="10">
        <v>44715</v>
      </c>
      <c r="C3649" t="s">
        <v>4679</v>
      </c>
      <c r="D3649">
        <v>5</v>
      </c>
      <c r="E3649">
        <v>5</v>
      </c>
      <c r="F3649">
        <v>5</v>
      </c>
      <c r="G3649">
        <v>61000094</v>
      </c>
      <c r="H3649">
        <v>331772</v>
      </c>
    </row>
    <row r="3650" spans="1:8" ht="244.8">
      <c r="A3650" s="177" t="s">
        <v>8194</v>
      </c>
      <c r="B3650" s="10">
        <v>44715</v>
      </c>
      <c r="C3650" t="s">
        <v>4679</v>
      </c>
      <c r="D3650">
        <v>1</v>
      </c>
      <c r="E3650">
        <v>1</v>
      </c>
      <c r="F3650">
        <v>2</v>
      </c>
      <c r="G3650">
        <v>61000120</v>
      </c>
      <c r="H3650">
        <v>331775</v>
      </c>
    </row>
    <row r="3651" spans="1:8">
      <c r="A3651" t="s">
        <v>8195</v>
      </c>
      <c r="B3651" s="10">
        <v>44715</v>
      </c>
      <c r="C3651" t="s">
        <v>4685</v>
      </c>
      <c r="D3651">
        <v>5</v>
      </c>
      <c r="E3651">
        <v>5</v>
      </c>
      <c r="F3651">
        <v>5</v>
      </c>
      <c r="G3651">
        <v>71000218</v>
      </c>
      <c r="H3651">
        <v>331776</v>
      </c>
    </row>
    <row r="3652" spans="1:8">
      <c r="A3652" t="s">
        <v>8196</v>
      </c>
      <c r="B3652" s="10">
        <v>44715</v>
      </c>
      <c r="C3652" t="s">
        <v>4679</v>
      </c>
      <c r="D3652">
        <v>1</v>
      </c>
      <c r="E3652">
        <v>2</v>
      </c>
      <c r="F3652">
        <v>3</v>
      </c>
      <c r="G3652">
        <v>71000273</v>
      </c>
      <c r="H3652">
        <v>331777</v>
      </c>
    </row>
    <row r="3653" spans="1:8">
      <c r="A3653" t="s">
        <v>8197</v>
      </c>
      <c r="B3653" s="10">
        <v>44715</v>
      </c>
      <c r="C3653" t="s">
        <v>4679</v>
      </c>
      <c r="D3653">
        <v>5</v>
      </c>
      <c r="E3653">
        <v>5</v>
      </c>
      <c r="F3653">
        <v>5</v>
      </c>
      <c r="G3653">
        <v>71000313</v>
      </c>
      <c r="H3653">
        <v>331778</v>
      </c>
    </row>
    <row r="3654" spans="1:8">
      <c r="A3654" t="s">
        <v>8198</v>
      </c>
      <c r="B3654" s="10">
        <v>44715</v>
      </c>
      <c r="C3654" t="s">
        <v>4679</v>
      </c>
      <c r="D3654">
        <v>3</v>
      </c>
      <c r="E3654">
        <v>2</v>
      </c>
      <c r="F3654">
        <v>4</v>
      </c>
      <c r="G3654">
        <v>72000020</v>
      </c>
      <c r="H3654">
        <v>331779</v>
      </c>
    </row>
    <row r="3655" spans="1:8">
      <c r="A3655" t="s">
        <v>8199</v>
      </c>
      <c r="B3655" s="10">
        <v>44715</v>
      </c>
      <c r="C3655" t="s">
        <v>4679</v>
      </c>
      <c r="D3655">
        <v>5</v>
      </c>
      <c r="E3655">
        <v>4</v>
      </c>
      <c r="F3655">
        <v>5</v>
      </c>
      <c r="G3655">
        <v>72000024</v>
      </c>
      <c r="H3655">
        <v>331780</v>
      </c>
    </row>
    <row r="3656" spans="1:8">
      <c r="A3656" t="s">
        <v>8200</v>
      </c>
      <c r="B3656" s="10">
        <v>44715</v>
      </c>
      <c r="C3656" t="s">
        <v>4679</v>
      </c>
      <c r="D3656">
        <v>4</v>
      </c>
      <c r="E3656">
        <v>5</v>
      </c>
      <c r="F3656">
        <v>5</v>
      </c>
      <c r="G3656">
        <v>72000031</v>
      </c>
      <c r="H3656">
        <v>331782</v>
      </c>
    </row>
    <row r="3657" spans="1:8">
      <c r="A3657" t="s">
        <v>7553</v>
      </c>
      <c r="B3657" s="10">
        <v>44715</v>
      </c>
      <c r="C3657" t="s">
        <v>4679</v>
      </c>
      <c r="D3657">
        <v>5</v>
      </c>
      <c r="E3657">
        <v>4</v>
      </c>
      <c r="F3657">
        <v>4</v>
      </c>
      <c r="G3657">
        <v>72000049</v>
      </c>
      <c r="H3657">
        <v>331783</v>
      </c>
    </row>
    <row r="3658" spans="1:8">
      <c r="A3658" t="s">
        <v>8201</v>
      </c>
      <c r="B3658" s="10">
        <v>44715</v>
      </c>
      <c r="C3658" t="s">
        <v>4679</v>
      </c>
      <c r="D3658">
        <v>2</v>
      </c>
      <c r="E3658">
        <v>3</v>
      </c>
      <c r="F3658">
        <v>3</v>
      </c>
      <c r="G3658">
        <v>72000051</v>
      </c>
      <c r="H3658">
        <v>331784</v>
      </c>
    </row>
    <row r="3659" spans="1:8">
      <c r="A3659" t="s">
        <v>8202</v>
      </c>
      <c r="B3659" s="10">
        <v>44715</v>
      </c>
      <c r="C3659" t="s">
        <v>4679</v>
      </c>
      <c r="D3659">
        <v>3</v>
      </c>
      <c r="E3659">
        <v>4</v>
      </c>
      <c r="F3659">
        <v>3</v>
      </c>
      <c r="G3659">
        <v>72000075</v>
      </c>
      <c r="H3659">
        <v>331785</v>
      </c>
    </row>
    <row r="3660" spans="1:8">
      <c r="A3660" t="s">
        <v>8203</v>
      </c>
      <c r="B3660" s="10">
        <v>44715</v>
      </c>
      <c r="C3660" t="s">
        <v>4679</v>
      </c>
      <c r="D3660">
        <v>2</v>
      </c>
      <c r="E3660">
        <v>5</v>
      </c>
      <c r="F3660">
        <v>5</v>
      </c>
      <c r="G3660">
        <v>72000094</v>
      </c>
      <c r="H3660">
        <v>331786</v>
      </c>
    </row>
    <row r="3661" spans="1:8">
      <c r="A3661" t="s">
        <v>8204</v>
      </c>
      <c r="B3661" s="10">
        <v>44716</v>
      </c>
      <c r="C3661" t="s">
        <v>4680</v>
      </c>
      <c r="D3661">
        <v>3</v>
      </c>
      <c r="E3661">
        <v>4</v>
      </c>
      <c r="F3661">
        <v>5</v>
      </c>
      <c r="G3661">
        <v>118854462</v>
      </c>
      <c r="H3661">
        <v>331798</v>
      </c>
    </row>
    <row r="3662" spans="1:8">
      <c r="A3662" t="s">
        <v>8205</v>
      </c>
      <c r="B3662" s="10">
        <v>44716</v>
      </c>
      <c r="C3662" t="s">
        <v>4681</v>
      </c>
      <c r="D3662">
        <v>1</v>
      </c>
      <c r="E3662">
        <v>5</v>
      </c>
      <c r="F3662">
        <v>4</v>
      </c>
      <c r="G3662">
        <v>121455422</v>
      </c>
      <c r="H3662">
        <v>331799</v>
      </c>
    </row>
    <row r="3663" spans="1:8" ht="100.8">
      <c r="A3663" s="177" t="s">
        <v>8206</v>
      </c>
      <c r="B3663" s="10">
        <v>44716</v>
      </c>
      <c r="C3663" t="s">
        <v>4679</v>
      </c>
      <c r="D3663">
        <v>3</v>
      </c>
      <c r="E3663">
        <v>3</v>
      </c>
      <c r="F3663">
        <v>2</v>
      </c>
      <c r="G3663">
        <v>122470909</v>
      </c>
      <c r="H3663">
        <v>331800</v>
      </c>
    </row>
    <row r="3664" spans="1:8">
      <c r="A3664" t="s">
        <v>8207</v>
      </c>
      <c r="B3664" s="10">
        <v>44716</v>
      </c>
      <c r="C3664" t="s">
        <v>4679</v>
      </c>
      <c r="D3664">
        <v>5</v>
      </c>
      <c r="E3664">
        <v>5</v>
      </c>
      <c r="F3664">
        <v>5</v>
      </c>
      <c r="G3664">
        <v>122470909</v>
      </c>
      <c r="H3664">
        <v>331801</v>
      </c>
    </row>
    <row r="3665" spans="1:8">
      <c r="A3665" t="s">
        <v>8208</v>
      </c>
      <c r="B3665" s="10">
        <v>44716</v>
      </c>
      <c r="C3665" t="s">
        <v>4686</v>
      </c>
      <c r="D3665">
        <v>1</v>
      </c>
      <c r="E3665">
        <v>1</v>
      </c>
      <c r="F3665">
        <v>1</v>
      </c>
      <c r="G3665">
        <v>130187438</v>
      </c>
      <c r="H3665">
        <v>331802</v>
      </c>
    </row>
    <row r="3666" spans="1:8">
      <c r="A3666" t="s">
        <v>8209</v>
      </c>
      <c r="B3666" s="10">
        <v>44716</v>
      </c>
      <c r="C3666" t="s">
        <v>4680</v>
      </c>
      <c r="D3666">
        <v>1</v>
      </c>
      <c r="E3666">
        <v>1</v>
      </c>
      <c r="F3666">
        <v>5</v>
      </c>
      <c r="G3666">
        <v>130248008</v>
      </c>
      <c r="H3666">
        <v>331804</v>
      </c>
    </row>
    <row r="3667" spans="1:8" ht="244.8">
      <c r="A3667" s="177" t="s">
        <v>8210</v>
      </c>
      <c r="B3667" s="10">
        <v>44716</v>
      </c>
      <c r="C3667" t="s">
        <v>4679</v>
      </c>
      <c r="D3667">
        <v>1</v>
      </c>
      <c r="E3667">
        <v>3</v>
      </c>
      <c r="F3667">
        <v>2</v>
      </c>
      <c r="G3667">
        <v>130692379</v>
      </c>
      <c r="H3667">
        <v>331806</v>
      </c>
    </row>
    <row r="3668" spans="1:8">
      <c r="A3668" t="s">
        <v>8211</v>
      </c>
      <c r="B3668" s="10">
        <v>44716</v>
      </c>
      <c r="C3668" t="s">
        <v>4680</v>
      </c>
      <c r="D3668">
        <v>2</v>
      </c>
      <c r="E3668">
        <v>4</v>
      </c>
      <c r="F3668">
        <v>5</v>
      </c>
      <c r="G3668">
        <v>130767387</v>
      </c>
      <c r="H3668">
        <v>331807</v>
      </c>
    </row>
    <row r="3669" spans="1:8">
      <c r="A3669" t="s">
        <v>8212</v>
      </c>
      <c r="B3669" s="10">
        <v>44716</v>
      </c>
      <c r="C3669" t="s">
        <v>4680</v>
      </c>
      <c r="D3669">
        <v>3</v>
      </c>
      <c r="E3669">
        <v>5</v>
      </c>
      <c r="F3669">
        <v>5</v>
      </c>
      <c r="G3669">
        <v>132036245</v>
      </c>
      <c r="H3669">
        <v>331808</v>
      </c>
    </row>
    <row r="3670" spans="1:8">
      <c r="A3670" t="s">
        <v>8213</v>
      </c>
      <c r="B3670" s="10">
        <v>44716</v>
      </c>
      <c r="C3670" t="s">
        <v>4680</v>
      </c>
      <c r="D3670">
        <v>4</v>
      </c>
      <c r="E3670">
        <v>4</v>
      </c>
      <c r="F3670">
        <v>5</v>
      </c>
      <c r="G3670">
        <v>132758582</v>
      </c>
      <c r="H3670">
        <v>331810</v>
      </c>
    </row>
    <row r="3671" spans="1:8" ht="129.6">
      <c r="A3671" s="177" t="s">
        <v>8214</v>
      </c>
      <c r="B3671" s="10">
        <v>44716</v>
      </c>
      <c r="C3671" t="s">
        <v>4680</v>
      </c>
      <c r="D3671">
        <v>1</v>
      </c>
      <c r="E3671">
        <v>3</v>
      </c>
      <c r="F3671">
        <v>5</v>
      </c>
      <c r="G3671">
        <v>132758582</v>
      </c>
      <c r="H3671">
        <v>331811</v>
      </c>
    </row>
    <row r="3672" spans="1:8">
      <c r="A3672" t="s">
        <v>8215</v>
      </c>
      <c r="B3672" s="10">
        <v>44716</v>
      </c>
      <c r="C3672" t="s">
        <v>4680</v>
      </c>
      <c r="D3672">
        <v>5</v>
      </c>
      <c r="E3672">
        <v>5</v>
      </c>
      <c r="F3672">
        <v>5</v>
      </c>
      <c r="G3672">
        <v>133664870</v>
      </c>
      <c r="H3672">
        <v>331813</v>
      </c>
    </row>
    <row r="3673" spans="1:8">
      <c r="A3673" t="s">
        <v>8216</v>
      </c>
      <c r="B3673" s="10">
        <v>44716</v>
      </c>
      <c r="C3673" t="s">
        <v>4680</v>
      </c>
      <c r="D3673">
        <v>5</v>
      </c>
      <c r="E3673">
        <v>5</v>
      </c>
      <c r="F3673">
        <v>5</v>
      </c>
      <c r="G3673">
        <v>138556204</v>
      </c>
      <c r="H3673">
        <v>331814</v>
      </c>
    </row>
    <row r="3674" spans="1:8">
      <c r="A3674" t="s">
        <v>8217</v>
      </c>
      <c r="B3674" s="10">
        <v>44716</v>
      </c>
      <c r="C3674" t="s">
        <v>4679</v>
      </c>
      <c r="D3674">
        <v>5</v>
      </c>
      <c r="E3674">
        <v>5</v>
      </c>
      <c r="F3674">
        <v>5</v>
      </c>
      <c r="G3674">
        <v>20000358</v>
      </c>
      <c r="H3674">
        <v>331816</v>
      </c>
    </row>
    <row r="3675" spans="1:8">
      <c r="A3675" t="s">
        <v>8218</v>
      </c>
      <c r="B3675" s="10">
        <v>44716</v>
      </c>
      <c r="C3675" t="s">
        <v>4680</v>
      </c>
      <c r="D3675">
        <v>5</v>
      </c>
      <c r="E3675">
        <v>5</v>
      </c>
      <c r="F3675">
        <v>5</v>
      </c>
      <c r="G3675">
        <v>20000660</v>
      </c>
      <c r="H3675">
        <v>331820</v>
      </c>
    </row>
    <row r="3676" spans="1:8">
      <c r="A3676" t="s">
        <v>8219</v>
      </c>
      <c r="B3676" s="10">
        <v>44716</v>
      </c>
      <c r="C3676" t="s">
        <v>4680</v>
      </c>
      <c r="D3676">
        <v>1</v>
      </c>
      <c r="E3676">
        <v>3</v>
      </c>
      <c r="F3676">
        <v>1</v>
      </c>
      <c r="G3676">
        <v>20000662</v>
      </c>
      <c r="H3676">
        <v>331822</v>
      </c>
    </row>
    <row r="3677" spans="1:8">
      <c r="A3677" t="s">
        <v>8220</v>
      </c>
      <c r="B3677" s="10">
        <v>44716</v>
      </c>
      <c r="C3677" t="s">
        <v>4680</v>
      </c>
      <c r="D3677">
        <v>4</v>
      </c>
      <c r="E3677">
        <v>3</v>
      </c>
      <c r="F3677">
        <v>5</v>
      </c>
      <c r="G3677">
        <v>20000666</v>
      </c>
      <c r="H3677">
        <v>331823</v>
      </c>
    </row>
    <row r="3678" spans="1:8">
      <c r="A3678" t="s">
        <v>8221</v>
      </c>
      <c r="B3678" s="10">
        <v>44716</v>
      </c>
      <c r="C3678" t="s">
        <v>4680</v>
      </c>
      <c r="D3678">
        <v>5</v>
      </c>
      <c r="E3678">
        <v>4</v>
      </c>
      <c r="F3678">
        <v>4</v>
      </c>
      <c r="G3678">
        <v>20000666</v>
      </c>
      <c r="H3678">
        <v>331824</v>
      </c>
    </row>
    <row r="3679" spans="1:8">
      <c r="A3679" t="s">
        <v>8222</v>
      </c>
      <c r="B3679" s="10">
        <v>44716</v>
      </c>
      <c r="C3679" t="s">
        <v>4680</v>
      </c>
      <c r="D3679">
        <v>5</v>
      </c>
      <c r="E3679">
        <v>5</v>
      </c>
      <c r="F3679">
        <v>5</v>
      </c>
      <c r="G3679">
        <v>20000669</v>
      </c>
      <c r="H3679">
        <v>331825</v>
      </c>
    </row>
    <row r="3680" spans="1:8">
      <c r="A3680" t="s">
        <v>8223</v>
      </c>
      <c r="B3680" s="10">
        <v>44716</v>
      </c>
      <c r="C3680" t="s">
        <v>4680</v>
      </c>
      <c r="D3680">
        <v>1</v>
      </c>
      <c r="E3680">
        <v>2</v>
      </c>
      <c r="F3680">
        <v>3</v>
      </c>
      <c r="G3680">
        <v>20000694</v>
      </c>
      <c r="H3680">
        <v>331826</v>
      </c>
    </row>
    <row r="3681" spans="1:8">
      <c r="A3681" t="s">
        <v>8224</v>
      </c>
      <c r="B3681" s="10">
        <v>44716</v>
      </c>
      <c r="C3681" t="s">
        <v>4680</v>
      </c>
      <c r="D3681">
        <v>5</v>
      </c>
      <c r="E3681">
        <v>5</v>
      </c>
      <c r="F3681">
        <v>5</v>
      </c>
      <c r="G3681">
        <v>20000694</v>
      </c>
      <c r="H3681">
        <v>331827</v>
      </c>
    </row>
    <row r="3682" spans="1:8">
      <c r="A3682" t="s">
        <v>8225</v>
      </c>
      <c r="B3682" s="10">
        <v>44716</v>
      </c>
      <c r="C3682" t="s">
        <v>4680</v>
      </c>
      <c r="D3682">
        <v>2</v>
      </c>
      <c r="E3682">
        <v>5</v>
      </c>
      <c r="F3682">
        <v>4</v>
      </c>
      <c r="G3682">
        <v>20000695</v>
      </c>
      <c r="H3682">
        <v>331828</v>
      </c>
    </row>
    <row r="3683" spans="1:8">
      <c r="A3683" t="s">
        <v>8226</v>
      </c>
      <c r="B3683" s="10">
        <v>44716</v>
      </c>
      <c r="C3683" t="s">
        <v>4680</v>
      </c>
      <c r="D3683">
        <v>4</v>
      </c>
      <c r="E3683">
        <v>3</v>
      </c>
      <c r="F3683">
        <v>5</v>
      </c>
      <c r="G3683">
        <v>20000699</v>
      </c>
      <c r="H3683">
        <v>331831</v>
      </c>
    </row>
    <row r="3684" spans="1:8">
      <c r="A3684" t="s">
        <v>8227</v>
      </c>
      <c r="B3684" s="10">
        <v>44531</v>
      </c>
      <c r="C3684" t="s">
        <v>4680</v>
      </c>
      <c r="D3684">
        <v>1</v>
      </c>
      <c r="E3684">
        <v>2</v>
      </c>
      <c r="F3684">
        <v>1</v>
      </c>
      <c r="G3684">
        <v>129293916</v>
      </c>
      <c r="H3684">
        <v>291595</v>
      </c>
    </row>
    <row r="3685" spans="1:8">
      <c r="A3685" t="s">
        <v>8228</v>
      </c>
      <c r="B3685" s="10">
        <v>44531</v>
      </c>
      <c r="C3685" t="s">
        <v>4679</v>
      </c>
      <c r="D3685">
        <v>1</v>
      </c>
      <c r="E3685">
        <v>4</v>
      </c>
      <c r="F3685">
        <v>2</v>
      </c>
      <c r="G3685">
        <v>130042856</v>
      </c>
      <c r="H3685">
        <v>291596</v>
      </c>
    </row>
    <row r="3686" spans="1:8">
      <c r="A3686" t="s">
        <v>8229</v>
      </c>
      <c r="B3686" s="10">
        <v>44531</v>
      </c>
      <c r="C3686" t="s">
        <v>4680</v>
      </c>
      <c r="D3686">
        <v>4</v>
      </c>
      <c r="E3686">
        <v>3</v>
      </c>
      <c r="F3686">
        <v>5</v>
      </c>
      <c r="G3686">
        <v>130248008</v>
      </c>
      <c r="H3686">
        <v>291597</v>
      </c>
    </row>
    <row r="3687" spans="1:8">
      <c r="A3687" t="s">
        <v>8230</v>
      </c>
      <c r="B3687" s="10">
        <v>44531</v>
      </c>
      <c r="C3687" t="s">
        <v>4679</v>
      </c>
      <c r="D3687">
        <v>5</v>
      </c>
      <c r="E3687">
        <v>5</v>
      </c>
      <c r="F3687">
        <v>5</v>
      </c>
      <c r="G3687">
        <v>130275241</v>
      </c>
      <c r="H3687">
        <v>291598</v>
      </c>
    </row>
    <row r="3688" spans="1:8">
      <c r="A3688" t="s">
        <v>8231</v>
      </c>
      <c r="B3688" s="10">
        <v>44531</v>
      </c>
      <c r="C3688" t="s">
        <v>4679</v>
      </c>
      <c r="D3688">
        <v>5</v>
      </c>
      <c r="E3688">
        <v>5</v>
      </c>
      <c r="F3688">
        <v>5</v>
      </c>
      <c r="G3688">
        <v>131105082</v>
      </c>
      <c r="H3688">
        <v>291599</v>
      </c>
    </row>
    <row r="3689" spans="1:8">
      <c r="A3689" t="s">
        <v>8232</v>
      </c>
      <c r="B3689" s="10">
        <v>44531</v>
      </c>
      <c r="C3689" t="s">
        <v>4679</v>
      </c>
      <c r="D3689">
        <v>4</v>
      </c>
      <c r="E3689">
        <v>3</v>
      </c>
      <c r="F3689">
        <v>5</v>
      </c>
      <c r="G3689">
        <v>131106049</v>
      </c>
      <c r="H3689">
        <v>291600</v>
      </c>
    </row>
    <row r="3690" spans="1:8">
      <c r="A3690" t="s">
        <v>8233</v>
      </c>
      <c r="B3690" s="10">
        <v>44531</v>
      </c>
      <c r="C3690" t="s">
        <v>4679</v>
      </c>
      <c r="D3690">
        <v>5</v>
      </c>
      <c r="E3690">
        <v>5</v>
      </c>
      <c r="F3690">
        <v>5</v>
      </c>
      <c r="G3690">
        <v>131106049</v>
      </c>
      <c r="H3690">
        <v>291601</v>
      </c>
    </row>
    <row r="3691" spans="1:8">
      <c r="A3691" t="s">
        <v>8234</v>
      </c>
      <c r="B3691" s="10">
        <v>44531</v>
      </c>
      <c r="C3691" t="s">
        <v>4680</v>
      </c>
      <c r="D3691">
        <v>1</v>
      </c>
      <c r="E3691">
        <v>1</v>
      </c>
      <c r="F3691">
        <v>1</v>
      </c>
      <c r="G3691">
        <v>132027517</v>
      </c>
      <c r="H3691">
        <v>291602</v>
      </c>
    </row>
    <row r="3692" spans="1:8">
      <c r="A3692" t="s">
        <v>8235</v>
      </c>
      <c r="B3692" s="10">
        <v>44531</v>
      </c>
      <c r="C3692" t="s">
        <v>4679</v>
      </c>
      <c r="D3692">
        <v>4</v>
      </c>
      <c r="E3692">
        <v>4</v>
      </c>
      <c r="F3692">
        <v>4</v>
      </c>
      <c r="G3692">
        <v>132027533</v>
      </c>
      <c r="H3692">
        <v>291603</v>
      </c>
    </row>
    <row r="3693" spans="1:8">
      <c r="A3693" t="s">
        <v>8236</v>
      </c>
      <c r="B3693" s="10">
        <v>44531</v>
      </c>
      <c r="C3693" t="s">
        <v>4680</v>
      </c>
      <c r="D3693">
        <v>5</v>
      </c>
      <c r="E3693">
        <v>5</v>
      </c>
      <c r="F3693">
        <v>5</v>
      </c>
      <c r="G3693">
        <v>20000619</v>
      </c>
      <c r="H3693">
        <v>291605</v>
      </c>
    </row>
    <row r="3694" spans="1:8">
      <c r="A3694" t="s">
        <v>8237</v>
      </c>
      <c r="B3694" s="10">
        <v>44531</v>
      </c>
      <c r="C3694" t="s">
        <v>4680</v>
      </c>
      <c r="D3694">
        <v>5</v>
      </c>
      <c r="E3694">
        <v>5</v>
      </c>
      <c r="F3694">
        <v>5</v>
      </c>
      <c r="G3694">
        <v>20000619</v>
      </c>
      <c r="H3694">
        <v>291606</v>
      </c>
    </row>
    <row r="3695" spans="1:8">
      <c r="A3695" t="s">
        <v>8238</v>
      </c>
      <c r="B3695" s="10">
        <v>44531</v>
      </c>
      <c r="C3695" t="s">
        <v>4679</v>
      </c>
      <c r="D3695">
        <v>5</v>
      </c>
      <c r="E3695">
        <v>5</v>
      </c>
      <c r="F3695">
        <v>5</v>
      </c>
      <c r="G3695">
        <v>200030537</v>
      </c>
      <c r="H3695">
        <v>291607</v>
      </c>
    </row>
    <row r="3696" spans="1:8">
      <c r="A3696" t="s">
        <v>8239</v>
      </c>
      <c r="B3696" s="10">
        <v>44531</v>
      </c>
      <c r="C3696" t="s">
        <v>4679</v>
      </c>
      <c r="D3696">
        <v>5</v>
      </c>
      <c r="E3696">
        <v>5</v>
      </c>
      <c r="F3696">
        <v>5</v>
      </c>
      <c r="G3696">
        <v>200106183</v>
      </c>
      <c r="H3696">
        <v>291611</v>
      </c>
    </row>
    <row r="3697" spans="1:8">
      <c r="A3697" t="s">
        <v>8240</v>
      </c>
      <c r="B3697" s="10">
        <v>44531</v>
      </c>
      <c r="C3697" t="s">
        <v>4682</v>
      </c>
      <c r="D3697">
        <v>1</v>
      </c>
      <c r="E3697">
        <v>1</v>
      </c>
      <c r="F3697">
        <v>4</v>
      </c>
      <c r="G3697">
        <v>200215278</v>
      </c>
      <c r="H3697">
        <v>291612</v>
      </c>
    </row>
    <row r="3698" spans="1:8">
      <c r="A3698" t="s">
        <v>8241</v>
      </c>
      <c r="B3698" s="10">
        <v>44531</v>
      </c>
      <c r="C3698" t="s">
        <v>4679</v>
      </c>
      <c r="D3698">
        <v>5</v>
      </c>
      <c r="E3698">
        <v>5</v>
      </c>
      <c r="F3698">
        <v>5</v>
      </c>
      <c r="G3698">
        <v>71000184</v>
      </c>
      <c r="H3698">
        <v>291630</v>
      </c>
    </row>
    <row r="3699" spans="1:8">
      <c r="A3699" t="s">
        <v>8242</v>
      </c>
      <c r="B3699" s="10">
        <v>44531</v>
      </c>
      <c r="C3699" t="s">
        <v>4682</v>
      </c>
      <c r="D3699">
        <v>3</v>
      </c>
      <c r="E3699">
        <v>3</v>
      </c>
      <c r="F3699">
        <v>4</v>
      </c>
      <c r="G3699">
        <v>200215278</v>
      </c>
      <c r="H3699">
        <v>291613</v>
      </c>
    </row>
    <row r="3700" spans="1:8">
      <c r="A3700" t="s">
        <v>8243</v>
      </c>
      <c r="B3700" s="10">
        <v>44531</v>
      </c>
      <c r="C3700" t="s">
        <v>4679</v>
      </c>
      <c r="D3700">
        <v>2</v>
      </c>
      <c r="E3700">
        <v>4</v>
      </c>
      <c r="F3700">
        <v>4</v>
      </c>
      <c r="G3700">
        <v>200387550</v>
      </c>
      <c r="H3700">
        <v>291614</v>
      </c>
    </row>
    <row r="3701" spans="1:8">
      <c r="A3701" t="s">
        <v>8244</v>
      </c>
      <c r="B3701" s="10">
        <v>44531</v>
      </c>
      <c r="C3701" t="s">
        <v>4679</v>
      </c>
      <c r="D3701">
        <v>5</v>
      </c>
      <c r="E3701">
        <v>4</v>
      </c>
      <c r="F3701">
        <v>5</v>
      </c>
      <c r="G3701">
        <v>200387550</v>
      </c>
      <c r="H3701">
        <v>291615</v>
      </c>
    </row>
    <row r="3702" spans="1:8" ht="259.2">
      <c r="A3702" s="177" t="s">
        <v>8245</v>
      </c>
      <c r="B3702" s="10">
        <v>44531</v>
      </c>
      <c r="C3702" t="s">
        <v>4679</v>
      </c>
      <c r="D3702">
        <v>1</v>
      </c>
      <c r="E3702">
        <v>3</v>
      </c>
      <c r="F3702">
        <v>3</v>
      </c>
      <c r="G3702">
        <v>200387552</v>
      </c>
      <c r="H3702">
        <v>291616</v>
      </c>
    </row>
    <row r="3703" spans="1:8">
      <c r="A3703" t="s">
        <v>8246</v>
      </c>
      <c r="B3703" s="10">
        <v>44531</v>
      </c>
      <c r="C3703" t="s">
        <v>4679</v>
      </c>
      <c r="D3703">
        <v>5</v>
      </c>
      <c r="E3703">
        <v>5</v>
      </c>
      <c r="F3703">
        <v>5</v>
      </c>
      <c r="G3703">
        <v>33000092</v>
      </c>
      <c r="H3703">
        <v>291618</v>
      </c>
    </row>
    <row r="3704" spans="1:8">
      <c r="A3704" t="s">
        <v>8247</v>
      </c>
      <c r="B3704" s="10">
        <v>44531</v>
      </c>
      <c r="C3704" t="s">
        <v>4679</v>
      </c>
      <c r="D3704">
        <v>5</v>
      </c>
      <c r="E3704">
        <v>4</v>
      </c>
      <c r="F3704">
        <v>5</v>
      </c>
      <c r="G3704">
        <v>33000111</v>
      </c>
      <c r="H3704">
        <v>291619</v>
      </c>
    </row>
    <row r="3705" spans="1:8">
      <c r="A3705" t="s">
        <v>8248</v>
      </c>
      <c r="B3705" s="10">
        <v>44531</v>
      </c>
      <c r="C3705" t="s">
        <v>4679</v>
      </c>
      <c r="D3705">
        <v>5</v>
      </c>
      <c r="E3705">
        <v>5</v>
      </c>
      <c r="F3705">
        <v>5</v>
      </c>
      <c r="G3705">
        <v>40000089</v>
      </c>
      <c r="H3705">
        <v>291620</v>
      </c>
    </row>
    <row r="3706" spans="1:8">
      <c r="A3706" t="s">
        <v>8249</v>
      </c>
      <c r="B3706" s="10">
        <v>44531</v>
      </c>
      <c r="C3706" t="s">
        <v>4679</v>
      </c>
      <c r="D3706">
        <v>5</v>
      </c>
      <c r="E3706">
        <v>5</v>
      </c>
      <c r="F3706">
        <v>5</v>
      </c>
      <c r="G3706">
        <v>61000077</v>
      </c>
      <c r="H3706">
        <v>291622</v>
      </c>
    </row>
    <row r="3707" spans="1:8">
      <c r="A3707" t="s">
        <v>8250</v>
      </c>
      <c r="B3707" s="10">
        <v>44531</v>
      </c>
      <c r="C3707" t="s">
        <v>4679</v>
      </c>
      <c r="D3707">
        <v>5</v>
      </c>
      <c r="E3707">
        <v>5</v>
      </c>
      <c r="F3707">
        <v>5</v>
      </c>
      <c r="G3707">
        <v>61000077</v>
      </c>
      <c r="H3707">
        <v>291623</v>
      </c>
    </row>
    <row r="3708" spans="1:8">
      <c r="A3708" t="s">
        <v>8251</v>
      </c>
      <c r="B3708" s="10">
        <v>44531</v>
      </c>
      <c r="C3708" t="s">
        <v>4679</v>
      </c>
      <c r="D3708">
        <v>5</v>
      </c>
      <c r="E3708">
        <v>5</v>
      </c>
      <c r="F3708">
        <v>5</v>
      </c>
      <c r="G3708">
        <v>61000077</v>
      </c>
      <c r="H3708">
        <v>291624</v>
      </c>
    </row>
    <row r="3709" spans="1:8">
      <c r="A3709" t="s">
        <v>8252</v>
      </c>
      <c r="B3709" s="10">
        <v>44531</v>
      </c>
      <c r="C3709" t="s">
        <v>4679</v>
      </c>
      <c r="D3709">
        <v>5</v>
      </c>
      <c r="E3709">
        <v>5</v>
      </c>
      <c r="F3709">
        <v>5</v>
      </c>
      <c r="G3709">
        <v>71000049</v>
      </c>
      <c r="H3709">
        <v>291625</v>
      </c>
    </row>
    <row r="3710" spans="1:8" ht="216">
      <c r="A3710" s="177" t="s">
        <v>8253</v>
      </c>
      <c r="B3710" s="10">
        <v>44531</v>
      </c>
      <c r="C3710" t="s">
        <v>4679</v>
      </c>
      <c r="D3710">
        <v>2</v>
      </c>
      <c r="E3710">
        <v>3</v>
      </c>
      <c r="F3710">
        <v>5</v>
      </c>
      <c r="G3710">
        <v>71000093</v>
      </c>
      <c r="H3710">
        <v>291627</v>
      </c>
    </row>
    <row r="3711" spans="1:8">
      <c r="A3711" t="s">
        <v>8254</v>
      </c>
      <c r="B3711" s="10">
        <v>44531</v>
      </c>
      <c r="C3711" t="s">
        <v>4679</v>
      </c>
      <c r="D3711">
        <v>5</v>
      </c>
      <c r="E3711">
        <v>5</v>
      </c>
      <c r="F3711">
        <v>5</v>
      </c>
      <c r="G3711">
        <v>71000104</v>
      </c>
      <c r="H3711">
        <v>291628</v>
      </c>
    </row>
    <row r="3712" spans="1:8" ht="201.6">
      <c r="A3712" s="177" t="s">
        <v>8255</v>
      </c>
      <c r="B3712" s="10">
        <v>44531</v>
      </c>
      <c r="C3712" t="s">
        <v>4679</v>
      </c>
      <c r="D3712">
        <v>4</v>
      </c>
      <c r="E3712">
        <v>3</v>
      </c>
      <c r="F3712">
        <v>3</v>
      </c>
      <c r="G3712">
        <v>71000195</v>
      </c>
      <c r="H3712">
        <v>291631</v>
      </c>
    </row>
    <row r="3713" spans="1:8" ht="100.8">
      <c r="A3713" s="177" t="s">
        <v>8256</v>
      </c>
      <c r="B3713" s="10">
        <v>44531</v>
      </c>
      <c r="C3713" t="s">
        <v>4680</v>
      </c>
      <c r="D3713">
        <v>1</v>
      </c>
      <c r="E3713">
        <v>1</v>
      </c>
      <c r="F3713">
        <v>1</v>
      </c>
      <c r="G3713">
        <v>71000206</v>
      </c>
      <c r="H3713">
        <v>291632</v>
      </c>
    </row>
    <row r="3714" spans="1:8">
      <c r="A3714" t="s">
        <v>8257</v>
      </c>
      <c r="B3714" s="10">
        <v>44531</v>
      </c>
      <c r="C3714" t="s">
        <v>4680</v>
      </c>
      <c r="D3714">
        <v>4</v>
      </c>
      <c r="E3714">
        <v>4</v>
      </c>
      <c r="F3714">
        <v>5</v>
      </c>
      <c r="G3714">
        <v>71000206</v>
      </c>
      <c r="H3714">
        <v>291633</v>
      </c>
    </row>
    <row r="3715" spans="1:8">
      <c r="A3715" t="s">
        <v>8258</v>
      </c>
      <c r="B3715" s="10">
        <v>44531</v>
      </c>
      <c r="C3715" t="s">
        <v>4680</v>
      </c>
      <c r="D3715">
        <v>1</v>
      </c>
      <c r="E3715">
        <v>1</v>
      </c>
      <c r="F3715">
        <v>1</v>
      </c>
      <c r="G3715">
        <v>71000206</v>
      </c>
      <c r="H3715">
        <v>291634</v>
      </c>
    </row>
    <row r="3716" spans="1:8" ht="100.8">
      <c r="A3716" s="177" t="s">
        <v>8259</v>
      </c>
      <c r="B3716" s="10">
        <v>44531</v>
      </c>
      <c r="C3716" t="s">
        <v>4685</v>
      </c>
      <c r="D3716">
        <v>5</v>
      </c>
      <c r="E3716">
        <v>5</v>
      </c>
      <c r="F3716">
        <v>5</v>
      </c>
      <c r="G3716">
        <v>71000218</v>
      </c>
      <c r="H3716">
        <v>291635</v>
      </c>
    </row>
    <row r="3717" spans="1:8">
      <c r="A3717" t="s">
        <v>8260</v>
      </c>
      <c r="B3717" s="10">
        <v>44531</v>
      </c>
      <c r="C3717" t="s">
        <v>4679</v>
      </c>
      <c r="D3717">
        <v>5</v>
      </c>
      <c r="E3717" t="s">
        <v>5977</v>
      </c>
      <c r="F3717">
        <v>5</v>
      </c>
      <c r="G3717">
        <v>71000224</v>
      </c>
      <c r="H3717">
        <v>291636</v>
      </c>
    </row>
    <row r="3718" spans="1:8">
      <c r="A3718" t="s">
        <v>8261</v>
      </c>
      <c r="B3718" s="10">
        <v>44531</v>
      </c>
      <c r="C3718" t="s">
        <v>4679</v>
      </c>
      <c r="D3718">
        <v>5</v>
      </c>
      <c r="E3718">
        <v>5</v>
      </c>
      <c r="F3718">
        <v>5</v>
      </c>
      <c r="G3718">
        <v>71000224</v>
      </c>
      <c r="H3718">
        <v>291639</v>
      </c>
    </row>
    <row r="3719" spans="1:8">
      <c r="A3719" t="s">
        <v>8262</v>
      </c>
      <c r="B3719" s="10">
        <v>44531</v>
      </c>
      <c r="C3719" t="s">
        <v>4679</v>
      </c>
      <c r="D3719">
        <v>5</v>
      </c>
      <c r="E3719">
        <v>3</v>
      </c>
      <c r="F3719">
        <v>5</v>
      </c>
      <c r="G3719">
        <v>71000262</v>
      </c>
      <c r="H3719">
        <v>291641</v>
      </c>
    </row>
    <row r="3720" spans="1:8">
      <c r="A3720" t="s">
        <v>8263</v>
      </c>
      <c r="B3720" s="10">
        <v>44531</v>
      </c>
      <c r="C3720" t="s">
        <v>4679</v>
      </c>
      <c r="D3720">
        <v>5</v>
      </c>
      <c r="E3720">
        <v>5</v>
      </c>
      <c r="F3720">
        <v>5</v>
      </c>
      <c r="G3720">
        <v>71000264</v>
      </c>
      <c r="H3720">
        <v>291642</v>
      </c>
    </row>
    <row r="3721" spans="1:8">
      <c r="A3721" t="s">
        <v>8264</v>
      </c>
      <c r="B3721" s="10">
        <v>44531</v>
      </c>
      <c r="C3721" t="s">
        <v>4679</v>
      </c>
      <c r="D3721">
        <v>4</v>
      </c>
      <c r="E3721">
        <v>5</v>
      </c>
      <c r="F3721">
        <v>5</v>
      </c>
      <c r="G3721">
        <v>71000273</v>
      </c>
      <c r="H3721">
        <v>291644</v>
      </c>
    </row>
    <row r="3722" spans="1:8" ht="360">
      <c r="A3722" s="177" t="s">
        <v>8265</v>
      </c>
      <c r="B3722" s="10">
        <v>44531</v>
      </c>
      <c r="C3722" t="s">
        <v>4679</v>
      </c>
      <c r="D3722">
        <v>1</v>
      </c>
      <c r="E3722">
        <v>3</v>
      </c>
      <c r="F3722">
        <v>1</v>
      </c>
      <c r="G3722">
        <v>71000283</v>
      </c>
      <c r="H3722">
        <v>291646</v>
      </c>
    </row>
    <row r="3723" spans="1:8">
      <c r="A3723" t="s">
        <v>8266</v>
      </c>
      <c r="B3723" s="10">
        <v>44531</v>
      </c>
      <c r="C3723" t="s">
        <v>4679</v>
      </c>
      <c r="D3723">
        <v>5</v>
      </c>
      <c r="E3723">
        <v>5</v>
      </c>
      <c r="F3723">
        <v>5</v>
      </c>
      <c r="G3723">
        <v>71000304</v>
      </c>
      <c r="H3723">
        <v>291649</v>
      </c>
    </row>
    <row r="3724" spans="1:8">
      <c r="A3724" t="s">
        <v>8267</v>
      </c>
      <c r="B3724" s="10">
        <v>44531</v>
      </c>
      <c r="C3724" t="s">
        <v>4679</v>
      </c>
      <c r="D3724">
        <v>5</v>
      </c>
      <c r="E3724">
        <v>5</v>
      </c>
      <c r="F3724">
        <v>5</v>
      </c>
      <c r="G3724">
        <v>71000310</v>
      </c>
      <c r="H3724">
        <v>291650</v>
      </c>
    </row>
    <row r="3725" spans="1:8">
      <c r="A3725" t="s">
        <v>8268</v>
      </c>
      <c r="B3725" s="10">
        <v>44531</v>
      </c>
      <c r="C3725" t="s">
        <v>4679</v>
      </c>
      <c r="D3725">
        <v>5</v>
      </c>
      <c r="E3725">
        <v>5</v>
      </c>
      <c r="F3725">
        <v>5</v>
      </c>
      <c r="G3725">
        <v>71000341</v>
      </c>
      <c r="H3725">
        <v>291651</v>
      </c>
    </row>
    <row r="3726" spans="1:8" ht="100.8">
      <c r="A3726" s="177" t="s">
        <v>8269</v>
      </c>
      <c r="B3726" s="10">
        <v>44531</v>
      </c>
      <c r="C3726" t="s">
        <v>4680</v>
      </c>
      <c r="D3726">
        <v>1</v>
      </c>
      <c r="E3726">
        <v>2</v>
      </c>
      <c r="F3726">
        <v>2</v>
      </c>
      <c r="G3726">
        <v>71000349</v>
      </c>
      <c r="H3726">
        <v>291653</v>
      </c>
    </row>
    <row r="3727" spans="1:8">
      <c r="A3727" t="s">
        <v>8270</v>
      </c>
      <c r="B3727" s="10">
        <v>44531</v>
      </c>
      <c r="C3727" t="s">
        <v>4680</v>
      </c>
      <c r="D3727">
        <v>1</v>
      </c>
      <c r="E3727">
        <v>3</v>
      </c>
      <c r="F3727">
        <v>2</v>
      </c>
      <c r="G3727">
        <v>71000353</v>
      </c>
      <c r="H3727">
        <v>291655</v>
      </c>
    </row>
    <row r="3728" spans="1:8">
      <c r="A3728" t="s">
        <v>8271</v>
      </c>
      <c r="B3728" s="10">
        <v>44531</v>
      </c>
      <c r="C3728" t="s">
        <v>4679</v>
      </c>
      <c r="D3728">
        <v>3</v>
      </c>
      <c r="E3728">
        <v>4</v>
      </c>
      <c r="F3728">
        <v>4</v>
      </c>
      <c r="G3728">
        <v>132569104</v>
      </c>
      <c r="H3728">
        <v>291656</v>
      </c>
    </row>
    <row r="3729" spans="1:8">
      <c r="A3729" t="s">
        <v>8272</v>
      </c>
      <c r="B3729" s="10">
        <v>44531</v>
      </c>
      <c r="C3729" t="s">
        <v>4680</v>
      </c>
      <c r="D3729">
        <v>2</v>
      </c>
      <c r="E3729">
        <v>1</v>
      </c>
      <c r="F3729">
        <v>4</v>
      </c>
      <c r="G3729">
        <v>132570334</v>
      </c>
      <c r="H3729">
        <v>291657</v>
      </c>
    </row>
    <row r="3730" spans="1:8">
      <c r="A3730" t="s">
        <v>8273</v>
      </c>
      <c r="B3730" s="10">
        <v>44531</v>
      </c>
      <c r="C3730" t="s">
        <v>4680</v>
      </c>
      <c r="D3730">
        <v>1</v>
      </c>
      <c r="E3730">
        <v>3</v>
      </c>
      <c r="F3730">
        <v>2</v>
      </c>
      <c r="G3730">
        <v>132758582</v>
      </c>
      <c r="H3730">
        <v>291658</v>
      </c>
    </row>
    <row r="3731" spans="1:8">
      <c r="A3731" t="s">
        <v>56</v>
      </c>
      <c r="B3731" s="10">
        <v>44531</v>
      </c>
      <c r="C3731" t="s">
        <v>4680</v>
      </c>
      <c r="D3731">
        <v>5</v>
      </c>
      <c r="E3731">
        <v>5</v>
      </c>
      <c r="F3731">
        <v>5</v>
      </c>
      <c r="G3731">
        <v>132758582</v>
      </c>
      <c r="H3731">
        <v>291659</v>
      </c>
    </row>
    <row r="3732" spans="1:8">
      <c r="A3732" t="s">
        <v>8274</v>
      </c>
      <c r="B3732" s="10">
        <v>44531</v>
      </c>
      <c r="C3732" t="s">
        <v>4680</v>
      </c>
      <c r="D3732">
        <v>1</v>
      </c>
      <c r="E3732">
        <v>1</v>
      </c>
      <c r="F3732">
        <v>1</v>
      </c>
      <c r="G3732">
        <v>132758582</v>
      </c>
      <c r="H3732">
        <v>291660</v>
      </c>
    </row>
    <row r="3733" spans="1:8">
      <c r="A3733" t="s">
        <v>8275</v>
      </c>
      <c r="B3733" s="10">
        <v>44531</v>
      </c>
      <c r="C3733" t="s">
        <v>4680</v>
      </c>
      <c r="D3733">
        <v>5</v>
      </c>
      <c r="E3733">
        <v>5</v>
      </c>
      <c r="F3733">
        <v>5</v>
      </c>
      <c r="G3733">
        <v>132758582</v>
      </c>
      <c r="H3733">
        <v>291661</v>
      </c>
    </row>
    <row r="3734" spans="1:8" ht="316.8">
      <c r="A3734" s="177" t="s">
        <v>8276</v>
      </c>
      <c r="B3734" s="10">
        <v>44531</v>
      </c>
      <c r="C3734" t="s">
        <v>4680</v>
      </c>
      <c r="D3734">
        <v>4</v>
      </c>
      <c r="E3734">
        <v>4</v>
      </c>
      <c r="F3734">
        <v>4</v>
      </c>
      <c r="G3734">
        <v>132758582</v>
      </c>
      <c r="H3734">
        <v>291662</v>
      </c>
    </row>
    <row r="3735" spans="1:8">
      <c r="A3735" t="s">
        <v>8277</v>
      </c>
      <c r="B3735" s="10">
        <v>44531</v>
      </c>
      <c r="C3735" t="s">
        <v>4679</v>
      </c>
      <c r="D3735">
        <v>3</v>
      </c>
      <c r="E3735">
        <v>4</v>
      </c>
      <c r="F3735">
        <v>4</v>
      </c>
      <c r="G3735">
        <v>133171769</v>
      </c>
      <c r="H3735">
        <v>291663</v>
      </c>
    </row>
    <row r="3736" spans="1:8">
      <c r="A3736" t="s">
        <v>8278</v>
      </c>
      <c r="B3736" s="10">
        <v>44531</v>
      </c>
      <c r="C3736" t="s">
        <v>4680</v>
      </c>
      <c r="D3736">
        <v>1</v>
      </c>
      <c r="E3736">
        <v>3</v>
      </c>
      <c r="F3736">
        <v>2</v>
      </c>
      <c r="G3736">
        <v>134397447</v>
      </c>
      <c r="H3736">
        <v>291666</v>
      </c>
    </row>
    <row r="3737" spans="1:8">
      <c r="A3737" t="s">
        <v>8279</v>
      </c>
      <c r="B3737" s="10">
        <v>44531</v>
      </c>
      <c r="C3737" t="s">
        <v>4680</v>
      </c>
      <c r="D3737">
        <v>1</v>
      </c>
      <c r="E3737">
        <v>1</v>
      </c>
      <c r="F3737">
        <v>1</v>
      </c>
      <c r="G3737">
        <v>134397447</v>
      </c>
      <c r="H3737">
        <v>291667</v>
      </c>
    </row>
    <row r="3738" spans="1:8">
      <c r="A3738" t="s">
        <v>8280</v>
      </c>
      <c r="B3738" s="10">
        <v>44531</v>
      </c>
      <c r="C3738" t="s">
        <v>4679</v>
      </c>
      <c r="D3738">
        <v>5</v>
      </c>
      <c r="E3738">
        <v>5</v>
      </c>
      <c r="F3738">
        <v>5</v>
      </c>
      <c r="G3738">
        <v>11583</v>
      </c>
      <c r="H3738">
        <v>291671</v>
      </c>
    </row>
    <row r="3739" spans="1:8">
      <c r="A3739" t="s">
        <v>8281</v>
      </c>
      <c r="B3739" s="10">
        <v>44531</v>
      </c>
      <c r="C3739" t="s">
        <v>4680</v>
      </c>
      <c r="D3739">
        <v>5</v>
      </c>
      <c r="E3739">
        <v>5</v>
      </c>
      <c r="F3739">
        <v>5</v>
      </c>
      <c r="G3739">
        <v>11594</v>
      </c>
      <c r="H3739">
        <v>291672</v>
      </c>
    </row>
    <row r="3740" spans="1:8" ht="43.2">
      <c r="A3740" s="177" t="s">
        <v>8282</v>
      </c>
      <c r="B3740" s="10">
        <v>44531</v>
      </c>
      <c r="C3740" t="s">
        <v>4679</v>
      </c>
      <c r="D3740">
        <v>5</v>
      </c>
      <c r="E3740">
        <v>5</v>
      </c>
      <c r="F3740">
        <v>5</v>
      </c>
      <c r="G3740">
        <v>20000539</v>
      </c>
      <c r="H3740">
        <v>291674</v>
      </c>
    </row>
    <row r="3741" spans="1:8">
      <c r="A3741" t="s">
        <v>8283</v>
      </c>
      <c r="B3741" s="10">
        <v>44531</v>
      </c>
      <c r="C3741" t="s">
        <v>4679</v>
      </c>
      <c r="D3741" t="s">
        <v>5977</v>
      </c>
      <c r="E3741">
        <v>5</v>
      </c>
      <c r="F3741">
        <v>5</v>
      </c>
      <c r="G3741">
        <v>20000541</v>
      </c>
      <c r="H3741">
        <v>291677</v>
      </c>
    </row>
    <row r="3742" spans="1:8">
      <c r="A3742" t="s">
        <v>8284</v>
      </c>
      <c r="B3742" s="10">
        <v>44531</v>
      </c>
      <c r="C3742" t="s">
        <v>4679</v>
      </c>
      <c r="D3742">
        <v>1</v>
      </c>
      <c r="E3742">
        <v>3</v>
      </c>
      <c r="F3742">
        <v>2</v>
      </c>
      <c r="G3742">
        <v>20000543</v>
      </c>
      <c r="H3742">
        <v>291678</v>
      </c>
    </row>
    <row r="3743" spans="1:8">
      <c r="A3743" t="s">
        <v>8285</v>
      </c>
      <c r="B3743" s="10">
        <v>44531</v>
      </c>
      <c r="C3743" t="s">
        <v>4680</v>
      </c>
      <c r="D3743">
        <v>5</v>
      </c>
      <c r="E3743">
        <v>5</v>
      </c>
      <c r="F3743">
        <v>5</v>
      </c>
      <c r="G3743">
        <v>20000618</v>
      </c>
      <c r="H3743">
        <v>291680</v>
      </c>
    </row>
    <row r="3744" spans="1:8">
      <c r="A3744" t="s">
        <v>8286</v>
      </c>
      <c r="B3744" s="10">
        <v>44531</v>
      </c>
      <c r="C3744" t="s">
        <v>4680</v>
      </c>
      <c r="D3744">
        <v>5</v>
      </c>
      <c r="E3744">
        <v>5</v>
      </c>
      <c r="F3744">
        <v>5</v>
      </c>
      <c r="G3744">
        <v>20000618</v>
      </c>
      <c r="H3744">
        <v>291681</v>
      </c>
    </row>
    <row r="3745" spans="1:8" ht="86.4">
      <c r="A3745" s="177" t="s">
        <v>8287</v>
      </c>
      <c r="B3745" s="10">
        <v>44531</v>
      </c>
      <c r="C3745" t="s">
        <v>4679</v>
      </c>
      <c r="D3745">
        <v>5</v>
      </c>
      <c r="E3745">
        <v>5</v>
      </c>
      <c r="F3745">
        <v>5</v>
      </c>
      <c r="G3745">
        <v>60000087</v>
      </c>
      <c r="H3745">
        <v>291683</v>
      </c>
    </row>
    <row r="3746" spans="1:8">
      <c r="A3746" t="s">
        <v>8288</v>
      </c>
      <c r="B3746" s="10">
        <v>44531</v>
      </c>
      <c r="C3746" t="s">
        <v>4679</v>
      </c>
      <c r="D3746">
        <v>5</v>
      </c>
      <c r="E3746">
        <v>5</v>
      </c>
      <c r="F3746">
        <v>5</v>
      </c>
      <c r="G3746">
        <v>61000010</v>
      </c>
      <c r="H3746">
        <v>291684</v>
      </c>
    </row>
    <row r="3747" spans="1:8">
      <c r="A3747" t="s">
        <v>8289</v>
      </c>
      <c r="B3747" s="10">
        <v>44531</v>
      </c>
      <c r="C3747" t="s">
        <v>4679</v>
      </c>
      <c r="D3747">
        <v>4</v>
      </c>
      <c r="E3747">
        <v>3</v>
      </c>
      <c r="F3747">
        <v>5</v>
      </c>
      <c r="G3747">
        <v>99999963</v>
      </c>
      <c r="H3747">
        <v>291685</v>
      </c>
    </row>
    <row r="3748" spans="1:8" ht="409.6">
      <c r="A3748" s="177" t="s">
        <v>8290</v>
      </c>
      <c r="B3748" s="10">
        <v>44531</v>
      </c>
      <c r="C3748" t="s">
        <v>4680</v>
      </c>
      <c r="D3748">
        <v>1</v>
      </c>
      <c r="E3748">
        <v>2</v>
      </c>
      <c r="F3748">
        <v>1</v>
      </c>
      <c r="G3748">
        <v>99999996</v>
      </c>
      <c r="H3748">
        <v>291686</v>
      </c>
    </row>
    <row r="3749" spans="1:8">
      <c r="A3749" t="s">
        <v>8291</v>
      </c>
      <c r="B3749" s="10">
        <v>44531</v>
      </c>
      <c r="C3749" t="s">
        <v>4683</v>
      </c>
      <c r="D3749">
        <v>5</v>
      </c>
      <c r="E3749">
        <v>5</v>
      </c>
      <c r="F3749">
        <v>5</v>
      </c>
      <c r="G3749">
        <v>99999999</v>
      </c>
      <c r="H3749">
        <v>291688</v>
      </c>
    </row>
    <row r="3750" spans="1:8">
      <c r="A3750" t="s">
        <v>8292</v>
      </c>
      <c r="B3750" s="10">
        <v>44532</v>
      </c>
      <c r="C3750" t="s">
        <v>4679</v>
      </c>
      <c r="D3750">
        <v>5</v>
      </c>
      <c r="E3750">
        <v>5</v>
      </c>
      <c r="F3750">
        <v>5</v>
      </c>
      <c r="G3750">
        <v>11496</v>
      </c>
      <c r="H3750">
        <v>291692</v>
      </c>
    </row>
    <row r="3751" spans="1:8">
      <c r="A3751" t="s">
        <v>8293</v>
      </c>
      <c r="B3751" s="10">
        <v>44532</v>
      </c>
      <c r="C3751" t="s">
        <v>4679</v>
      </c>
      <c r="D3751">
        <v>1</v>
      </c>
      <c r="E3751">
        <v>3</v>
      </c>
      <c r="F3751">
        <v>2</v>
      </c>
      <c r="G3751">
        <v>11514</v>
      </c>
      <c r="H3751">
        <v>291693</v>
      </c>
    </row>
    <row r="3752" spans="1:8">
      <c r="A3752" t="s">
        <v>8294</v>
      </c>
      <c r="B3752" s="10">
        <v>44532</v>
      </c>
      <c r="C3752" t="s">
        <v>4679</v>
      </c>
      <c r="D3752">
        <v>4</v>
      </c>
      <c r="E3752">
        <v>5</v>
      </c>
      <c r="F3752">
        <v>5</v>
      </c>
      <c r="G3752">
        <v>11515</v>
      </c>
      <c r="H3752">
        <v>291695</v>
      </c>
    </row>
    <row r="3753" spans="1:8" ht="129.6">
      <c r="A3753" s="177" t="s">
        <v>8295</v>
      </c>
      <c r="B3753" s="10">
        <v>44532</v>
      </c>
      <c r="C3753" t="s">
        <v>4679</v>
      </c>
      <c r="D3753">
        <v>5</v>
      </c>
      <c r="E3753">
        <v>5</v>
      </c>
      <c r="F3753">
        <v>5</v>
      </c>
      <c r="G3753">
        <v>11563</v>
      </c>
      <c r="H3753">
        <v>291696</v>
      </c>
    </row>
    <row r="3754" spans="1:8">
      <c r="A3754" t="s">
        <v>8296</v>
      </c>
      <c r="B3754" s="10">
        <v>44532</v>
      </c>
      <c r="C3754" t="s">
        <v>4679</v>
      </c>
      <c r="D3754">
        <v>2</v>
      </c>
      <c r="E3754">
        <v>4</v>
      </c>
      <c r="F3754">
        <v>5</v>
      </c>
      <c r="G3754">
        <v>11583</v>
      </c>
      <c r="H3754">
        <v>291700</v>
      </c>
    </row>
    <row r="3755" spans="1:8">
      <c r="A3755" t="s">
        <v>8297</v>
      </c>
      <c r="B3755" s="10">
        <v>44532</v>
      </c>
      <c r="C3755" t="s">
        <v>4679</v>
      </c>
      <c r="D3755">
        <v>5</v>
      </c>
      <c r="E3755">
        <v>5</v>
      </c>
      <c r="F3755">
        <v>5</v>
      </c>
      <c r="G3755">
        <v>11598</v>
      </c>
      <c r="H3755">
        <v>291703</v>
      </c>
    </row>
    <row r="3756" spans="1:8">
      <c r="A3756" t="s">
        <v>8298</v>
      </c>
      <c r="B3756" s="10">
        <v>44532</v>
      </c>
      <c r="C3756" t="s">
        <v>4679</v>
      </c>
      <c r="D3756">
        <v>5</v>
      </c>
      <c r="E3756">
        <v>5</v>
      </c>
      <c r="F3756">
        <v>5</v>
      </c>
      <c r="G3756">
        <v>11669</v>
      </c>
      <c r="H3756">
        <v>291704</v>
      </c>
    </row>
    <row r="3757" spans="1:8">
      <c r="A3757" t="s">
        <v>8299</v>
      </c>
      <c r="B3757" s="10">
        <v>44532</v>
      </c>
      <c r="C3757" t="s">
        <v>4679</v>
      </c>
      <c r="D3757">
        <v>5</v>
      </c>
      <c r="E3757">
        <v>5</v>
      </c>
      <c r="F3757">
        <v>5</v>
      </c>
      <c r="G3757">
        <v>11696</v>
      </c>
      <c r="H3757">
        <v>291706</v>
      </c>
    </row>
    <row r="3758" spans="1:8">
      <c r="A3758" t="s">
        <v>8300</v>
      </c>
      <c r="B3758" s="10">
        <v>44532</v>
      </c>
      <c r="C3758" t="s">
        <v>4679</v>
      </c>
      <c r="D3758">
        <v>5</v>
      </c>
      <c r="E3758">
        <v>5</v>
      </c>
      <c r="F3758">
        <v>5</v>
      </c>
      <c r="G3758">
        <v>104590112</v>
      </c>
      <c r="H3758">
        <v>291707</v>
      </c>
    </row>
    <row r="3759" spans="1:8">
      <c r="A3759" t="s">
        <v>8301</v>
      </c>
      <c r="B3759" s="10">
        <v>44532</v>
      </c>
      <c r="C3759" t="s">
        <v>4680</v>
      </c>
      <c r="D3759">
        <v>5</v>
      </c>
      <c r="E3759">
        <v>5</v>
      </c>
      <c r="F3759">
        <v>5</v>
      </c>
      <c r="G3759">
        <v>11190071</v>
      </c>
      <c r="H3759">
        <v>291708</v>
      </c>
    </row>
    <row r="3760" spans="1:8">
      <c r="A3760" t="s">
        <v>8302</v>
      </c>
      <c r="B3760" s="10">
        <v>44532</v>
      </c>
      <c r="C3760" t="s">
        <v>4683</v>
      </c>
      <c r="D3760">
        <v>5</v>
      </c>
      <c r="E3760">
        <v>5</v>
      </c>
      <c r="F3760">
        <v>5</v>
      </c>
      <c r="G3760">
        <v>11277480</v>
      </c>
      <c r="H3760">
        <v>291709</v>
      </c>
    </row>
    <row r="3761" spans="1:8">
      <c r="A3761" t="s">
        <v>8303</v>
      </c>
      <c r="B3761" s="10">
        <v>44532</v>
      </c>
      <c r="C3761" t="s">
        <v>4679</v>
      </c>
      <c r="D3761">
        <v>5</v>
      </c>
      <c r="E3761">
        <v>5</v>
      </c>
      <c r="F3761">
        <v>5</v>
      </c>
      <c r="G3761">
        <v>114481872</v>
      </c>
      <c r="H3761">
        <v>291710</v>
      </c>
    </row>
    <row r="3762" spans="1:8">
      <c r="A3762" t="s">
        <v>8304</v>
      </c>
      <c r="B3762" s="10">
        <v>44532</v>
      </c>
      <c r="C3762" t="s">
        <v>4682</v>
      </c>
      <c r="D3762">
        <v>4</v>
      </c>
      <c r="E3762">
        <v>4</v>
      </c>
      <c r="F3762">
        <v>3</v>
      </c>
      <c r="G3762">
        <v>117756049</v>
      </c>
      <c r="H3762">
        <v>291712</v>
      </c>
    </row>
    <row r="3763" spans="1:8">
      <c r="A3763" t="s">
        <v>8305</v>
      </c>
      <c r="B3763" s="10">
        <v>44532</v>
      </c>
      <c r="C3763" t="s">
        <v>4679</v>
      </c>
      <c r="D3763">
        <v>4</v>
      </c>
      <c r="E3763">
        <v>4</v>
      </c>
      <c r="F3763">
        <v>4</v>
      </c>
      <c r="G3763">
        <v>125852079</v>
      </c>
      <c r="H3763">
        <v>291713</v>
      </c>
    </row>
    <row r="3764" spans="1:8" ht="43.2">
      <c r="A3764" s="177" t="s">
        <v>8306</v>
      </c>
      <c r="B3764" s="10">
        <v>44532</v>
      </c>
      <c r="C3764" t="s">
        <v>4680</v>
      </c>
      <c r="D3764">
        <v>1</v>
      </c>
      <c r="E3764">
        <v>2</v>
      </c>
      <c r="F3764">
        <v>3</v>
      </c>
      <c r="G3764">
        <v>129293916</v>
      </c>
      <c r="H3764">
        <v>291715</v>
      </c>
    </row>
    <row r="3765" spans="1:8">
      <c r="A3765" t="s">
        <v>8307</v>
      </c>
      <c r="B3765" s="10">
        <v>44532</v>
      </c>
      <c r="C3765" t="s">
        <v>4686</v>
      </c>
      <c r="D3765">
        <v>2</v>
      </c>
      <c r="E3765">
        <v>5</v>
      </c>
      <c r="F3765">
        <v>2</v>
      </c>
      <c r="G3765">
        <v>131104200</v>
      </c>
      <c r="H3765">
        <v>291717</v>
      </c>
    </row>
    <row r="3766" spans="1:8">
      <c r="A3766" t="s">
        <v>8308</v>
      </c>
      <c r="B3766" s="10">
        <v>44532</v>
      </c>
      <c r="C3766" t="s">
        <v>4680</v>
      </c>
      <c r="D3766">
        <v>1</v>
      </c>
      <c r="E3766">
        <v>4</v>
      </c>
      <c r="F3766">
        <v>1</v>
      </c>
      <c r="G3766">
        <v>132758582</v>
      </c>
      <c r="H3766">
        <v>291719</v>
      </c>
    </row>
    <row r="3767" spans="1:8">
      <c r="A3767" t="s">
        <v>8309</v>
      </c>
      <c r="B3767" s="10">
        <v>44532</v>
      </c>
      <c r="C3767" t="s">
        <v>4680</v>
      </c>
      <c r="D3767">
        <v>1</v>
      </c>
      <c r="E3767">
        <v>3</v>
      </c>
      <c r="F3767">
        <v>5</v>
      </c>
      <c r="G3767">
        <v>134397447</v>
      </c>
      <c r="H3767">
        <v>291721</v>
      </c>
    </row>
    <row r="3768" spans="1:8" ht="100.8">
      <c r="A3768" s="177" t="s">
        <v>8310</v>
      </c>
      <c r="B3768" s="10">
        <v>44532</v>
      </c>
      <c r="C3768" t="s">
        <v>4680</v>
      </c>
      <c r="D3768">
        <v>1</v>
      </c>
      <c r="E3768">
        <v>1</v>
      </c>
      <c r="F3768">
        <v>1</v>
      </c>
      <c r="G3768">
        <v>135413060</v>
      </c>
      <c r="H3768">
        <v>291722</v>
      </c>
    </row>
    <row r="3769" spans="1:8">
      <c r="A3769" t="s">
        <v>8311</v>
      </c>
      <c r="B3769" s="10">
        <v>44532</v>
      </c>
      <c r="C3769" t="s">
        <v>4679</v>
      </c>
      <c r="D3769">
        <v>5</v>
      </c>
      <c r="E3769">
        <v>4</v>
      </c>
      <c r="F3769">
        <v>5</v>
      </c>
      <c r="G3769">
        <v>138490701</v>
      </c>
      <c r="H3769">
        <v>291723</v>
      </c>
    </row>
    <row r="3770" spans="1:8">
      <c r="A3770" t="s">
        <v>8312</v>
      </c>
      <c r="B3770" s="10">
        <v>44532</v>
      </c>
      <c r="C3770" t="s">
        <v>4679</v>
      </c>
      <c r="D3770">
        <v>1</v>
      </c>
      <c r="E3770">
        <v>4</v>
      </c>
      <c r="F3770">
        <v>4</v>
      </c>
      <c r="G3770">
        <v>20000320</v>
      </c>
      <c r="H3770">
        <v>291724</v>
      </c>
    </row>
    <row r="3771" spans="1:8">
      <c r="A3771" t="s">
        <v>8313</v>
      </c>
      <c r="B3771" s="10">
        <v>44532</v>
      </c>
      <c r="C3771" t="s">
        <v>4679</v>
      </c>
      <c r="D3771">
        <v>5</v>
      </c>
      <c r="E3771">
        <v>4</v>
      </c>
      <c r="F3771">
        <v>4</v>
      </c>
      <c r="G3771">
        <v>20000325</v>
      </c>
      <c r="H3771">
        <v>291725</v>
      </c>
    </row>
    <row r="3772" spans="1:8">
      <c r="A3772" t="s">
        <v>8314</v>
      </c>
      <c r="B3772" s="10">
        <v>44532</v>
      </c>
      <c r="C3772" t="s">
        <v>4680</v>
      </c>
      <c r="D3772">
        <v>4</v>
      </c>
      <c r="E3772">
        <v>3</v>
      </c>
      <c r="F3772">
        <v>4</v>
      </c>
      <c r="G3772">
        <v>20000405</v>
      </c>
      <c r="H3772">
        <v>291729</v>
      </c>
    </row>
    <row r="3773" spans="1:8">
      <c r="A3773" t="s">
        <v>8315</v>
      </c>
      <c r="B3773" s="10">
        <v>44532</v>
      </c>
      <c r="C3773" t="s">
        <v>4680</v>
      </c>
      <c r="D3773">
        <v>5</v>
      </c>
      <c r="E3773">
        <v>3</v>
      </c>
      <c r="F3773">
        <v>5</v>
      </c>
      <c r="G3773">
        <v>20000429</v>
      </c>
      <c r="H3773">
        <v>291731</v>
      </c>
    </row>
    <row r="3774" spans="1:8">
      <c r="A3774" t="s">
        <v>8316</v>
      </c>
      <c r="B3774" s="10">
        <v>44533</v>
      </c>
      <c r="C3774" t="s">
        <v>4679</v>
      </c>
      <c r="D3774">
        <v>5</v>
      </c>
      <c r="E3774">
        <v>5</v>
      </c>
      <c r="F3774">
        <v>5</v>
      </c>
      <c r="G3774">
        <v>11179</v>
      </c>
      <c r="H3774">
        <v>291818</v>
      </c>
    </row>
    <row r="3775" spans="1:8" ht="409.6">
      <c r="A3775" s="177" t="s">
        <v>8317</v>
      </c>
      <c r="B3775" s="10">
        <v>44532</v>
      </c>
      <c r="C3775" t="s">
        <v>4679</v>
      </c>
      <c r="D3775">
        <v>3</v>
      </c>
      <c r="E3775">
        <v>1</v>
      </c>
      <c r="F3775">
        <v>1</v>
      </c>
      <c r="G3775">
        <v>20000533</v>
      </c>
      <c r="H3775">
        <v>291734</v>
      </c>
    </row>
    <row r="3776" spans="1:8">
      <c r="A3776" t="s">
        <v>8318</v>
      </c>
      <c r="B3776" s="10">
        <v>44532</v>
      </c>
      <c r="C3776" t="s">
        <v>4679</v>
      </c>
      <c r="D3776">
        <v>4</v>
      </c>
      <c r="E3776">
        <v>5</v>
      </c>
      <c r="F3776">
        <v>3</v>
      </c>
      <c r="G3776">
        <v>20000533</v>
      </c>
      <c r="H3776">
        <v>291735</v>
      </c>
    </row>
    <row r="3777" spans="1:8">
      <c r="A3777" t="s">
        <v>8319</v>
      </c>
      <c r="B3777" s="10">
        <v>44532</v>
      </c>
      <c r="C3777" t="s">
        <v>4679</v>
      </c>
      <c r="D3777">
        <v>5</v>
      </c>
      <c r="E3777">
        <v>4</v>
      </c>
      <c r="F3777">
        <v>5</v>
      </c>
      <c r="G3777">
        <v>20000538</v>
      </c>
      <c r="H3777">
        <v>291736</v>
      </c>
    </row>
    <row r="3778" spans="1:8">
      <c r="A3778" t="s">
        <v>8320</v>
      </c>
      <c r="B3778" s="10">
        <v>44532</v>
      </c>
      <c r="C3778" t="s">
        <v>4679</v>
      </c>
      <c r="D3778">
        <v>5</v>
      </c>
      <c r="E3778">
        <v>5</v>
      </c>
      <c r="F3778">
        <v>5</v>
      </c>
      <c r="G3778">
        <v>20000538</v>
      </c>
      <c r="H3778">
        <v>291737</v>
      </c>
    </row>
    <row r="3779" spans="1:8">
      <c r="A3779" t="s">
        <v>8321</v>
      </c>
      <c r="B3779" s="10">
        <v>44532</v>
      </c>
      <c r="C3779" t="s">
        <v>4679</v>
      </c>
      <c r="D3779">
        <v>5</v>
      </c>
      <c r="E3779">
        <v>5</v>
      </c>
      <c r="F3779">
        <v>5</v>
      </c>
      <c r="G3779">
        <v>20000543</v>
      </c>
      <c r="H3779">
        <v>291738</v>
      </c>
    </row>
    <row r="3780" spans="1:8" ht="129.6">
      <c r="A3780" s="177" t="s">
        <v>8322</v>
      </c>
      <c r="B3780" s="10">
        <v>44532</v>
      </c>
      <c r="C3780" t="s">
        <v>4679</v>
      </c>
      <c r="D3780">
        <v>5</v>
      </c>
      <c r="E3780">
        <v>5</v>
      </c>
      <c r="F3780">
        <v>5</v>
      </c>
      <c r="G3780">
        <v>20000545</v>
      </c>
      <c r="H3780">
        <v>291739</v>
      </c>
    </row>
    <row r="3781" spans="1:8" ht="409.6">
      <c r="A3781" s="177" t="s">
        <v>8323</v>
      </c>
      <c r="B3781" s="10">
        <v>44532</v>
      </c>
      <c r="C3781" t="s">
        <v>4680</v>
      </c>
      <c r="D3781">
        <v>2</v>
      </c>
      <c r="E3781">
        <v>3</v>
      </c>
      <c r="F3781">
        <v>2</v>
      </c>
      <c r="G3781">
        <v>20000618</v>
      </c>
      <c r="H3781">
        <v>291740</v>
      </c>
    </row>
    <row r="3782" spans="1:8">
      <c r="A3782" t="s">
        <v>8324</v>
      </c>
      <c r="B3782" s="10">
        <v>44532</v>
      </c>
      <c r="C3782" t="s">
        <v>4680</v>
      </c>
      <c r="D3782">
        <v>1</v>
      </c>
      <c r="E3782">
        <v>3</v>
      </c>
      <c r="F3782">
        <v>5</v>
      </c>
      <c r="G3782">
        <v>20000619</v>
      </c>
      <c r="H3782">
        <v>291741</v>
      </c>
    </row>
    <row r="3783" spans="1:8" ht="57.6">
      <c r="A3783" s="177" t="s">
        <v>8325</v>
      </c>
      <c r="B3783" s="10">
        <v>44532</v>
      </c>
      <c r="C3783" t="s">
        <v>4680</v>
      </c>
      <c r="D3783">
        <v>4</v>
      </c>
      <c r="E3783">
        <v>3</v>
      </c>
      <c r="F3783">
        <v>4</v>
      </c>
      <c r="G3783">
        <v>20000624</v>
      </c>
      <c r="H3783">
        <v>291742</v>
      </c>
    </row>
    <row r="3784" spans="1:8">
      <c r="A3784" t="s">
        <v>8326</v>
      </c>
      <c r="B3784" s="10">
        <v>44532</v>
      </c>
      <c r="C3784" t="s">
        <v>4680</v>
      </c>
      <c r="D3784">
        <v>4</v>
      </c>
      <c r="E3784">
        <v>5</v>
      </c>
      <c r="F3784">
        <v>5</v>
      </c>
      <c r="G3784">
        <v>20000624</v>
      </c>
      <c r="H3784">
        <v>291743</v>
      </c>
    </row>
    <row r="3785" spans="1:8">
      <c r="A3785" t="s">
        <v>8327</v>
      </c>
      <c r="B3785" s="10">
        <v>44532</v>
      </c>
      <c r="C3785" t="s">
        <v>4679</v>
      </c>
      <c r="D3785">
        <v>4</v>
      </c>
      <c r="E3785">
        <v>5</v>
      </c>
      <c r="F3785">
        <v>5</v>
      </c>
      <c r="G3785">
        <v>200387551</v>
      </c>
      <c r="H3785">
        <v>291744</v>
      </c>
    </row>
    <row r="3786" spans="1:8">
      <c r="A3786" t="s">
        <v>8328</v>
      </c>
      <c r="B3786" s="10">
        <v>44532</v>
      </c>
      <c r="C3786" t="s">
        <v>4679</v>
      </c>
      <c r="D3786">
        <v>1</v>
      </c>
      <c r="E3786">
        <v>4</v>
      </c>
      <c r="F3786">
        <v>3</v>
      </c>
      <c r="G3786">
        <v>200387551</v>
      </c>
      <c r="H3786">
        <v>291745</v>
      </c>
    </row>
    <row r="3787" spans="1:8">
      <c r="A3787" t="s">
        <v>6776</v>
      </c>
      <c r="B3787" s="10">
        <v>44532</v>
      </c>
      <c r="C3787" t="s">
        <v>4679</v>
      </c>
      <c r="D3787">
        <v>5</v>
      </c>
      <c r="E3787">
        <v>5</v>
      </c>
      <c r="F3787">
        <v>5</v>
      </c>
      <c r="G3787">
        <v>200387555</v>
      </c>
      <c r="H3787">
        <v>291746</v>
      </c>
    </row>
    <row r="3788" spans="1:8" ht="129.6">
      <c r="A3788" s="177" t="s">
        <v>8329</v>
      </c>
      <c r="B3788" s="10">
        <v>44534</v>
      </c>
      <c r="C3788" t="s">
        <v>4679</v>
      </c>
      <c r="D3788">
        <v>2</v>
      </c>
      <c r="E3788">
        <v>5</v>
      </c>
      <c r="F3788">
        <v>5</v>
      </c>
      <c r="G3788">
        <v>200057652</v>
      </c>
      <c r="H3788">
        <v>292080</v>
      </c>
    </row>
    <row r="3789" spans="1:8">
      <c r="A3789" t="s">
        <v>8330</v>
      </c>
      <c r="B3789" s="10">
        <v>44534</v>
      </c>
      <c r="C3789" t="s">
        <v>4679</v>
      </c>
      <c r="D3789">
        <v>1</v>
      </c>
      <c r="E3789">
        <v>1</v>
      </c>
      <c r="F3789">
        <v>1</v>
      </c>
      <c r="G3789">
        <v>200387551</v>
      </c>
      <c r="H3789">
        <v>292082</v>
      </c>
    </row>
    <row r="3790" spans="1:8">
      <c r="A3790" t="s">
        <v>8331</v>
      </c>
      <c r="B3790" s="10">
        <v>44534</v>
      </c>
      <c r="C3790" t="s">
        <v>4679</v>
      </c>
      <c r="D3790">
        <v>1</v>
      </c>
      <c r="E3790">
        <v>2</v>
      </c>
      <c r="F3790">
        <v>1</v>
      </c>
      <c r="G3790">
        <v>200387551</v>
      </c>
      <c r="H3790">
        <v>292083</v>
      </c>
    </row>
    <row r="3791" spans="1:8">
      <c r="A3791" t="s">
        <v>8332</v>
      </c>
      <c r="B3791" s="10">
        <v>44534</v>
      </c>
      <c r="C3791" t="s">
        <v>4679</v>
      </c>
      <c r="D3791">
        <v>5</v>
      </c>
      <c r="E3791">
        <v>5</v>
      </c>
      <c r="F3791">
        <v>5</v>
      </c>
      <c r="G3791">
        <v>200387551</v>
      </c>
      <c r="H3791">
        <v>292084</v>
      </c>
    </row>
    <row r="3792" spans="1:8">
      <c r="A3792" t="s">
        <v>8333</v>
      </c>
      <c r="B3792" s="10">
        <v>44534</v>
      </c>
      <c r="C3792" t="s">
        <v>4679</v>
      </c>
      <c r="D3792">
        <v>1</v>
      </c>
      <c r="E3792">
        <v>2</v>
      </c>
      <c r="F3792">
        <v>4</v>
      </c>
      <c r="G3792">
        <v>200388548</v>
      </c>
      <c r="H3792">
        <v>292086</v>
      </c>
    </row>
    <row r="3793" spans="1:8">
      <c r="A3793" t="s">
        <v>8334</v>
      </c>
      <c r="B3793" s="10">
        <v>44534</v>
      </c>
      <c r="C3793" t="s">
        <v>4679</v>
      </c>
      <c r="D3793">
        <v>5</v>
      </c>
      <c r="E3793">
        <v>5</v>
      </c>
      <c r="F3793">
        <v>5</v>
      </c>
      <c r="G3793">
        <v>200388548</v>
      </c>
      <c r="H3793">
        <v>292087</v>
      </c>
    </row>
    <row r="3794" spans="1:8" ht="409.6">
      <c r="A3794" s="177" t="s">
        <v>8335</v>
      </c>
      <c r="B3794" s="10">
        <v>44534</v>
      </c>
      <c r="C3794" t="s">
        <v>4682</v>
      </c>
      <c r="D3794">
        <v>1</v>
      </c>
      <c r="E3794" t="s">
        <v>5977</v>
      </c>
      <c r="F3794">
        <v>2</v>
      </c>
      <c r="G3794">
        <v>200429124</v>
      </c>
      <c r="H3794">
        <v>292088</v>
      </c>
    </row>
    <row r="3795" spans="1:8">
      <c r="A3795" t="s">
        <v>8336</v>
      </c>
      <c r="B3795" s="10">
        <v>44534</v>
      </c>
      <c r="C3795" t="s">
        <v>4679</v>
      </c>
      <c r="D3795">
        <v>5</v>
      </c>
      <c r="E3795">
        <v>5</v>
      </c>
      <c r="F3795">
        <v>5</v>
      </c>
      <c r="G3795">
        <v>60000035</v>
      </c>
      <c r="H3795">
        <v>292089</v>
      </c>
    </row>
    <row r="3796" spans="1:8">
      <c r="A3796" t="s">
        <v>8337</v>
      </c>
      <c r="B3796" s="10">
        <v>44534</v>
      </c>
      <c r="C3796" t="s">
        <v>4679</v>
      </c>
      <c r="D3796">
        <v>4</v>
      </c>
      <c r="E3796">
        <v>5</v>
      </c>
      <c r="F3796">
        <v>4</v>
      </c>
      <c r="G3796">
        <v>60000072</v>
      </c>
      <c r="H3796">
        <v>292090</v>
      </c>
    </row>
    <row r="3797" spans="1:8">
      <c r="A3797" t="s">
        <v>8338</v>
      </c>
      <c r="B3797" s="10">
        <v>44534</v>
      </c>
      <c r="C3797" t="s">
        <v>4679</v>
      </c>
      <c r="D3797">
        <v>5</v>
      </c>
      <c r="E3797">
        <v>5</v>
      </c>
      <c r="F3797">
        <v>5</v>
      </c>
      <c r="G3797">
        <v>60000072</v>
      </c>
      <c r="H3797">
        <v>292091</v>
      </c>
    </row>
    <row r="3798" spans="1:8">
      <c r="A3798" t="s">
        <v>8339</v>
      </c>
      <c r="B3798" s="10">
        <v>44534</v>
      </c>
      <c r="C3798" t="s">
        <v>4679</v>
      </c>
      <c r="D3798">
        <v>5</v>
      </c>
      <c r="E3798">
        <v>3</v>
      </c>
      <c r="F3798">
        <v>4</v>
      </c>
      <c r="G3798">
        <v>60000075</v>
      </c>
      <c r="H3798">
        <v>292092</v>
      </c>
    </row>
    <row r="3799" spans="1:8">
      <c r="A3799" t="s">
        <v>8340</v>
      </c>
      <c r="B3799" s="10">
        <v>44534</v>
      </c>
      <c r="C3799" t="s">
        <v>4679</v>
      </c>
      <c r="D3799">
        <v>5</v>
      </c>
      <c r="E3799">
        <v>5</v>
      </c>
      <c r="F3799">
        <v>5</v>
      </c>
      <c r="G3799">
        <v>60000075</v>
      </c>
      <c r="H3799">
        <v>292093</v>
      </c>
    </row>
    <row r="3800" spans="1:8">
      <c r="A3800" t="s">
        <v>5889</v>
      </c>
      <c r="B3800" s="10">
        <v>44534</v>
      </c>
      <c r="C3800" t="s">
        <v>4680</v>
      </c>
      <c r="D3800">
        <v>5</v>
      </c>
      <c r="E3800">
        <v>5</v>
      </c>
      <c r="F3800">
        <v>4</v>
      </c>
      <c r="G3800">
        <v>71000206</v>
      </c>
      <c r="H3800">
        <v>292095</v>
      </c>
    </row>
    <row r="3801" spans="1:8">
      <c r="A3801" t="s">
        <v>8341</v>
      </c>
      <c r="B3801" s="10">
        <v>44534</v>
      </c>
      <c r="C3801" t="s">
        <v>4685</v>
      </c>
      <c r="D3801">
        <v>5</v>
      </c>
      <c r="E3801">
        <v>5</v>
      </c>
      <c r="F3801">
        <v>5</v>
      </c>
      <c r="G3801">
        <v>71000218</v>
      </c>
      <c r="H3801">
        <v>292096</v>
      </c>
    </row>
    <row r="3802" spans="1:8">
      <c r="A3802" t="s">
        <v>8342</v>
      </c>
      <c r="B3802" s="10">
        <v>44534</v>
      </c>
      <c r="C3802" t="s">
        <v>4679</v>
      </c>
      <c r="D3802">
        <v>5</v>
      </c>
      <c r="E3802">
        <v>5</v>
      </c>
      <c r="F3802">
        <v>5</v>
      </c>
      <c r="G3802">
        <v>71000224</v>
      </c>
      <c r="H3802">
        <v>292097</v>
      </c>
    </row>
    <row r="3803" spans="1:8" ht="144">
      <c r="A3803" s="177" t="s">
        <v>8343</v>
      </c>
      <c r="B3803" s="10">
        <v>44534</v>
      </c>
      <c r="C3803" t="s">
        <v>4679</v>
      </c>
      <c r="D3803">
        <v>5</v>
      </c>
      <c r="E3803">
        <v>5</v>
      </c>
      <c r="F3803">
        <v>5</v>
      </c>
      <c r="G3803">
        <v>71000262</v>
      </c>
      <c r="H3803">
        <v>292100</v>
      </c>
    </row>
    <row r="3804" spans="1:8">
      <c r="A3804" t="s">
        <v>8344</v>
      </c>
      <c r="B3804" s="10">
        <v>44534</v>
      </c>
      <c r="C3804" t="s">
        <v>4679</v>
      </c>
      <c r="D3804">
        <v>1</v>
      </c>
      <c r="E3804">
        <v>3</v>
      </c>
      <c r="F3804">
        <v>1</v>
      </c>
      <c r="G3804">
        <v>71000310</v>
      </c>
      <c r="H3804">
        <v>292101</v>
      </c>
    </row>
    <row r="3805" spans="1:8">
      <c r="A3805" t="s">
        <v>8345</v>
      </c>
      <c r="B3805" s="10">
        <v>44534</v>
      </c>
      <c r="C3805" t="s">
        <v>4679</v>
      </c>
      <c r="D3805">
        <v>5</v>
      </c>
      <c r="E3805">
        <v>5</v>
      </c>
      <c r="F3805">
        <v>5</v>
      </c>
      <c r="G3805">
        <v>71000320</v>
      </c>
      <c r="H3805">
        <v>292103</v>
      </c>
    </row>
    <row r="3806" spans="1:8">
      <c r="A3806" t="s">
        <v>8346</v>
      </c>
      <c r="B3806" s="10">
        <v>44534</v>
      </c>
      <c r="C3806" t="s">
        <v>4679</v>
      </c>
      <c r="D3806">
        <v>2</v>
      </c>
      <c r="E3806">
        <v>5</v>
      </c>
      <c r="F3806">
        <v>3</v>
      </c>
      <c r="G3806">
        <v>71000324</v>
      </c>
      <c r="H3806">
        <v>292104</v>
      </c>
    </row>
    <row r="3807" spans="1:8">
      <c r="A3807" t="s">
        <v>8313</v>
      </c>
      <c r="B3807" s="10">
        <v>44534</v>
      </c>
      <c r="C3807" t="s">
        <v>4679</v>
      </c>
      <c r="D3807">
        <v>5</v>
      </c>
      <c r="E3807">
        <v>4</v>
      </c>
      <c r="F3807">
        <v>5</v>
      </c>
      <c r="G3807">
        <v>71000328</v>
      </c>
      <c r="H3807">
        <v>292106</v>
      </c>
    </row>
    <row r="3808" spans="1:8">
      <c r="A3808" t="s">
        <v>8347</v>
      </c>
      <c r="B3808" s="10">
        <v>44534</v>
      </c>
      <c r="C3808" t="s">
        <v>4679</v>
      </c>
      <c r="D3808">
        <v>4</v>
      </c>
      <c r="E3808">
        <v>4</v>
      </c>
      <c r="F3808">
        <v>5</v>
      </c>
      <c r="G3808">
        <v>71000328</v>
      </c>
      <c r="H3808">
        <v>292107</v>
      </c>
    </row>
    <row r="3809" spans="1:8">
      <c r="A3809" t="s">
        <v>8348</v>
      </c>
      <c r="B3809" s="10">
        <v>44534</v>
      </c>
      <c r="C3809" t="s">
        <v>4680</v>
      </c>
      <c r="D3809">
        <v>5</v>
      </c>
      <c r="E3809">
        <v>5</v>
      </c>
      <c r="F3809">
        <v>5</v>
      </c>
      <c r="G3809">
        <v>99999996</v>
      </c>
      <c r="H3809">
        <v>292108</v>
      </c>
    </row>
    <row r="3810" spans="1:8">
      <c r="A3810" t="s">
        <v>8349</v>
      </c>
      <c r="B3810" s="10">
        <v>44534</v>
      </c>
      <c r="C3810" t="s">
        <v>4679</v>
      </c>
      <c r="D3810">
        <v>5</v>
      </c>
      <c r="E3810">
        <v>5</v>
      </c>
      <c r="F3810">
        <v>5</v>
      </c>
      <c r="G3810">
        <v>11485</v>
      </c>
      <c r="H3810">
        <v>292110</v>
      </c>
    </row>
    <row r="3811" spans="1:8">
      <c r="A3811" t="s">
        <v>8350</v>
      </c>
      <c r="B3811" s="10">
        <v>44534</v>
      </c>
      <c r="C3811" t="s">
        <v>4679</v>
      </c>
      <c r="D3811">
        <v>1</v>
      </c>
      <c r="E3811">
        <v>3</v>
      </c>
      <c r="F3811">
        <v>1</v>
      </c>
      <c r="G3811">
        <v>11485</v>
      </c>
      <c r="H3811">
        <v>292112</v>
      </c>
    </row>
    <row r="3812" spans="1:8">
      <c r="A3812" t="s">
        <v>8351</v>
      </c>
      <c r="B3812" s="10">
        <v>44534</v>
      </c>
      <c r="C3812" t="s">
        <v>4679</v>
      </c>
      <c r="D3812">
        <v>5</v>
      </c>
      <c r="E3812">
        <v>5</v>
      </c>
      <c r="F3812">
        <v>5</v>
      </c>
      <c r="G3812">
        <v>11485</v>
      </c>
      <c r="H3812">
        <v>292113</v>
      </c>
    </row>
    <row r="3813" spans="1:8">
      <c r="A3813" t="s">
        <v>8352</v>
      </c>
      <c r="B3813" s="10">
        <v>44534</v>
      </c>
      <c r="C3813" t="s">
        <v>4679</v>
      </c>
      <c r="D3813">
        <v>5</v>
      </c>
      <c r="E3813">
        <v>5</v>
      </c>
      <c r="F3813">
        <v>5</v>
      </c>
      <c r="G3813">
        <v>11494</v>
      </c>
      <c r="H3813">
        <v>292115</v>
      </c>
    </row>
    <row r="3814" spans="1:8">
      <c r="A3814" t="s">
        <v>8353</v>
      </c>
      <c r="B3814" s="10">
        <v>44534</v>
      </c>
      <c r="C3814" t="s">
        <v>4679</v>
      </c>
      <c r="D3814">
        <v>5</v>
      </c>
      <c r="E3814">
        <v>5</v>
      </c>
      <c r="F3814">
        <v>5</v>
      </c>
      <c r="G3814">
        <v>11496</v>
      </c>
      <c r="H3814">
        <v>292116</v>
      </c>
    </row>
    <row r="3815" spans="1:8">
      <c r="A3815" t="s">
        <v>8354</v>
      </c>
      <c r="B3815" s="10">
        <v>44534</v>
      </c>
      <c r="C3815" t="s">
        <v>4679</v>
      </c>
      <c r="D3815">
        <v>5</v>
      </c>
      <c r="E3815">
        <v>5</v>
      </c>
      <c r="F3815">
        <v>5</v>
      </c>
      <c r="G3815">
        <v>11503</v>
      </c>
      <c r="H3815">
        <v>292117</v>
      </c>
    </row>
    <row r="3816" spans="1:8">
      <c r="A3816" t="s">
        <v>8355</v>
      </c>
      <c r="B3816" s="10">
        <v>44534</v>
      </c>
      <c r="C3816" t="s">
        <v>4679</v>
      </c>
      <c r="D3816">
        <v>5</v>
      </c>
      <c r="E3816">
        <v>4</v>
      </c>
      <c r="F3816">
        <v>5</v>
      </c>
      <c r="G3816">
        <v>11503</v>
      </c>
      <c r="H3816">
        <v>292119</v>
      </c>
    </row>
    <row r="3817" spans="1:8">
      <c r="A3817" t="s">
        <v>8356</v>
      </c>
      <c r="B3817" s="10">
        <v>44534</v>
      </c>
      <c r="C3817" t="s">
        <v>4679</v>
      </c>
      <c r="D3817">
        <v>4</v>
      </c>
      <c r="E3817">
        <v>5</v>
      </c>
      <c r="F3817">
        <v>4</v>
      </c>
      <c r="G3817">
        <v>11503</v>
      </c>
      <c r="H3817">
        <v>292120</v>
      </c>
    </row>
    <row r="3818" spans="1:8">
      <c r="A3818" t="s">
        <v>8357</v>
      </c>
      <c r="B3818" s="10">
        <v>44534</v>
      </c>
      <c r="C3818" t="s">
        <v>4679</v>
      </c>
      <c r="D3818">
        <v>5</v>
      </c>
      <c r="E3818">
        <v>5</v>
      </c>
      <c r="F3818">
        <v>5</v>
      </c>
      <c r="G3818">
        <v>11513</v>
      </c>
      <c r="H3818">
        <v>292122</v>
      </c>
    </row>
    <row r="3819" spans="1:8" ht="72">
      <c r="A3819" s="177" t="s">
        <v>8358</v>
      </c>
      <c r="B3819" s="10">
        <v>44534</v>
      </c>
      <c r="C3819" t="s">
        <v>4679</v>
      </c>
      <c r="D3819">
        <v>5</v>
      </c>
      <c r="E3819">
        <v>4</v>
      </c>
      <c r="F3819">
        <v>5</v>
      </c>
      <c r="G3819">
        <v>11513</v>
      </c>
      <c r="H3819">
        <v>292123</v>
      </c>
    </row>
    <row r="3820" spans="1:8">
      <c r="A3820" t="s">
        <v>56</v>
      </c>
      <c r="B3820" s="10">
        <v>44534</v>
      </c>
      <c r="C3820" t="s">
        <v>4679</v>
      </c>
      <c r="D3820">
        <v>4</v>
      </c>
      <c r="E3820">
        <v>4</v>
      </c>
      <c r="F3820">
        <v>4</v>
      </c>
      <c r="G3820">
        <v>11563</v>
      </c>
      <c r="H3820">
        <v>292126</v>
      </c>
    </row>
    <row r="3821" spans="1:8">
      <c r="A3821" t="s">
        <v>8359</v>
      </c>
      <c r="B3821" s="10">
        <v>44534</v>
      </c>
      <c r="C3821" t="s">
        <v>4679</v>
      </c>
      <c r="D3821">
        <v>5</v>
      </c>
      <c r="E3821">
        <v>5</v>
      </c>
      <c r="F3821">
        <v>5</v>
      </c>
      <c r="G3821">
        <v>11578</v>
      </c>
      <c r="H3821">
        <v>292127</v>
      </c>
    </row>
    <row r="3822" spans="1:8" ht="86.4">
      <c r="A3822" s="177" t="s">
        <v>8360</v>
      </c>
      <c r="B3822" s="10">
        <v>44534</v>
      </c>
      <c r="C3822" t="s">
        <v>4679</v>
      </c>
      <c r="D3822">
        <v>5</v>
      </c>
      <c r="E3822">
        <v>5</v>
      </c>
      <c r="F3822">
        <v>5</v>
      </c>
      <c r="G3822">
        <v>11578</v>
      </c>
      <c r="H3822">
        <v>292130</v>
      </c>
    </row>
    <row r="3823" spans="1:8">
      <c r="A3823" t="s">
        <v>8361</v>
      </c>
      <c r="B3823" s="10">
        <v>44534</v>
      </c>
      <c r="C3823" t="s">
        <v>4679</v>
      </c>
      <c r="D3823">
        <v>5</v>
      </c>
      <c r="E3823">
        <v>5</v>
      </c>
      <c r="F3823">
        <v>5</v>
      </c>
      <c r="G3823">
        <v>11583</v>
      </c>
      <c r="H3823">
        <v>292133</v>
      </c>
    </row>
    <row r="3824" spans="1:8">
      <c r="A3824" t="s">
        <v>8362</v>
      </c>
      <c r="B3824" s="10">
        <v>44534</v>
      </c>
      <c r="C3824" t="s">
        <v>4679</v>
      </c>
      <c r="D3824">
        <v>5</v>
      </c>
      <c r="E3824">
        <v>5</v>
      </c>
      <c r="F3824">
        <v>5</v>
      </c>
      <c r="G3824">
        <v>11696</v>
      </c>
      <c r="H3824">
        <v>292135</v>
      </c>
    </row>
    <row r="3825" spans="1:8">
      <c r="A3825" t="s">
        <v>8363</v>
      </c>
      <c r="B3825" s="10">
        <v>44534</v>
      </c>
      <c r="C3825" t="s">
        <v>4679</v>
      </c>
      <c r="D3825">
        <v>5</v>
      </c>
      <c r="E3825">
        <v>5</v>
      </c>
      <c r="F3825">
        <v>5</v>
      </c>
      <c r="G3825">
        <v>101478212</v>
      </c>
      <c r="H3825">
        <v>292140</v>
      </c>
    </row>
    <row r="3826" spans="1:8">
      <c r="A3826" t="s">
        <v>56</v>
      </c>
      <c r="B3826" s="10">
        <v>44534</v>
      </c>
      <c r="C3826" t="s">
        <v>4679</v>
      </c>
      <c r="D3826">
        <v>5</v>
      </c>
      <c r="E3826">
        <v>5</v>
      </c>
      <c r="F3826">
        <v>5</v>
      </c>
      <c r="G3826">
        <v>104038377</v>
      </c>
      <c r="H3826">
        <v>292142</v>
      </c>
    </row>
    <row r="3827" spans="1:8">
      <c r="A3827" t="s">
        <v>8364</v>
      </c>
      <c r="B3827" s="10">
        <v>44534</v>
      </c>
      <c r="C3827" t="s">
        <v>4680</v>
      </c>
      <c r="D3827">
        <v>5</v>
      </c>
      <c r="E3827">
        <v>4</v>
      </c>
      <c r="F3827">
        <v>5</v>
      </c>
      <c r="G3827">
        <v>113251375</v>
      </c>
      <c r="H3827">
        <v>292143</v>
      </c>
    </row>
    <row r="3828" spans="1:8">
      <c r="A3828" t="s">
        <v>8365</v>
      </c>
      <c r="B3828" s="10">
        <v>44534</v>
      </c>
      <c r="C3828" t="s">
        <v>4679</v>
      </c>
      <c r="D3828">
        <v>3</v>
      </c>
      <c r="E3828">
        <v>4</v>
      </c>
      <c r="F3828">
        <v>4</v>
      </c>
      <c r="G3828">
        <v>11326700</v>
      </c>
      <c r="H3828">
        <v>292144</v>
      </c>
    </row>
    <row r="3829" spans="1:8">
      <c r="A3829" t="s">
        <v>8366</v>
      </c>
      <c r="B3829" s="10">
        <v>44534</v>
      </c>
      <c r="C3829" t="s">
        <v>4679</v>
      </c>
      <c r="D3829">
        <v>1</v>
      </c>
      <c r="E3829">
        <v>5</v>
      </c>
      <c r="F3829">
        <v>1</v>
      </c>
      <c r="G3829">
        <v>11330899</v>
      </c>
      <c r="H3829">
        <v>292145</v>
      </c>
    </row>
    <row r="3830" spans="1:8">
      <c r="A3830" t="s">
        <v>8367</v>
      </c>
      <c r="B3830" s="10">
        <v>44534</v>
      </c>
      <c r="C3830" t="s">
        <v>4679</v>
      </c>
      <c r="D3830">
        <v>1</v>
      </c>
      <c r="E3830">
        <v>2</v>
      </c>
      <c r="F3830">
        <v>1</v>
      </c>
      <c r="G3830">
        <v>11330899</v>
      </c>
      <c r="H3830">
        <v>292146</v>
      </c>
    </row>
    <row r="3831" spans="1:8">
      <c r="A3831" t="s">
        <v>8368</v>
      </c>
      <c r="B3831" s="10">
        <v>44534</v>
      </c>
      <c r="C3831" t="s">
        <v>4680</v>
      </c>
      <c r="D3831">
        <v>1</v>
      </c>
      <c r="E3831">
        <v>1</v>
      </c>
      <c r="F3831">
        <v>3</v>
      </c>
      <c r="G3831">
        <v>113405286</v>
      </c>
      <c r="H3831">
        <v>292147</v>
      </c>
    </row>
    <row r="3832" spans="1:8">
      <c r="A3832" t="s">
        <v>8369</v>
      </c>
      <c r="B3832" s="10">
        <v>44534</v>
      </c>
      <c r="C3832" t="s">
        <v>4680</v>
      </c>
      <c r="D3832">
        <v>1</v>
      </c>
      <c r="E3832">
        <v>1</v>
      </c>
      <c r="F3832">
        <v>1</v>
      </c>
      <c r="G3832">
        <v>113405286</v>
      </c>
      <c r="H3832">
        <v>292148</v>
      </c>
    </row>
    <row r="3833" spans="1:8">
      <c r="A3833" t="s">
        <v>8370</v>
      </c>
      <c r="B3833" s="10">
        <v>44534</v>
      </c>
      <c r="C3833" t="s">
        <v>4681</v>
      </c>
      <c r="D3833">
        <v>1</v>
      </c>
      <c r="E3833">
        <v>1</v>
      </c>
      <c r="F3833">
        <v>1</v>
      </c>
      <c r="G3833">
        <v>113640189</v>
      </c>
      <c r="H3833">
        <v>292150</v>
      </c>
    </row>
    <row r="3834" spans="1:8">
      <c r="A3834" t="s">
        <v>8371</v>
      </c>
      <c r="B3834" s="10">
        <v>44534</v>
      </c>
      <c r="C3834" t="s">
        <v>4679</v>
      </c>
      <c r="D3834">
        <v>5</v>
      </c>
      <c r="E3834">
        <v>5</v>
      </c>
      <c r="F3834">
        <v>5</v>
      </c>
      <c r="G3834">
        <v>116382953</v>
      </c>
      <c r="H3834">
        <v>292152</v>
      </c>
    </row>
    <row r="3835" spans="1:8">
      <c r="A3835" t="s">
        <v>8372</v>
      </c>
      <c r="B3835" s="10">
        <v>44534</v>
      </c>
      <c r="C3835" t="s">
        <v>4679</v>
      </c>
      <c r="D3835">
        <v>1</v>
      </c>
      <c r="E3835">
        <v>3</v>
      </c>
      <c r="F3835">
        <v>4</v>
      </c>
      <c r="G3835">
        <v>116872664</v>
      </c>
      <c r="H3835">
        <v>292153</v>
      </c>
    </row>
    <row r="3836" spans="1:8">
      <c r="A3836" t="s">
        <v>8373</v>
      </c>
      <c r="B3836" s="10">
        <v>44534</v>
      </c>
      <c r="C3836" t="s">
        <v>4679</v>
      </c>
      <c r="D3836">
        <v>5</v>
      </c>
      <c r="E3836">
        <v>5</v>
      </c>
      <c r="F3836">
        <v>5</v>
      </c>
      <c r="G3836">
        <v>116872664</v>
      </c>
      <c r="H3836">
        <v>292154</v>
      </c>
    </row>
    <row r="3837" spans="1:8">
      <c r="A3837" t="s">
        <v>8374</v>
      </c>
      <c r="B3837" s="10">
        <v>44534</v>
      </c>
      <c r="C3837" t="s">
        <v>4680</v>
      </c>
      <c r="D3837">
        <v>5</v>
      </c>
      <c r="E3837">
        <v>4</v>
      </c>
      <c r="F3837">
        <v>5</v>
      </c>
      <c r="G3837">
        <v>117434118</v>
      </c>
      <c r="H3837">
        <v>292155</v>
      </c>
    </row>
    <row r="3838" spans="1:8">
      <c r="A3838" t="s">
        <v>8375</v>
      </c>
      <c r="B3838" s="10">
        <v>44534</v>
      </c>
      <c r="C3838" t="s">
        <v>4680</v>
      </c>
      <c r="D3838">
        <v>1</v>
      </c>
      <c r="E3838">
        <v>2</v>
      </c>
      <c r="F3838">
        <v>2</v>
      </c>
      <c r="G3838">
        <v>117434118</v>
      </c>
      <c r="H3838">
        <v>292156</v>
      </c>
    </row>
    <row r="3839" spans="1:8">
      <c r="A3839" t="s">
        <v>8376</v>
      </c>
      <c r="B3839" s="10">
        <v>44534</v>
      </c>
      <c r="C3839" t="s">
        <v>4679</v>
      </c>
      <c r="D3839">
        <v>4</v>
      </c>
      <c r="E3839">
        <v>5</v>
      </c>
      <c r="F3839">
        <v>5</v>
      </c>
      <c r="G3839">
        <v>117554527</v>
      </c>
      <c r="H3839">
        <v>292157</v>
      </c>
    </row>
    <row r="3840" spans="1:8">
      <c r="A3840" t="s">
        <v>8377</v>
      </c>
      <c r="B3840" s="10">
        <v>44534</v>
      </c>
      <c r="C3840" t="s">
        <v>4680</v>
      </c>
      <c r="D3840">
        <v>1</v>
      </c>
      <c r="E3840">
        <v>1</v>
      </c>
      <c r="F3840">
        <v>1</v>
      </c>
      <c r="G3840">
        <v>118933878</v>
      </c>
      <c r="H3840">
        <v>292159</v>
      </c>
    </row>
    <row r="3841" spans="1:8">
      <c r="A3841" t="s">
        <v>8378</v>
      </c>
      <c r="B3841" s="10">
        <v>44534</v>
      </c>
      <c r="C3841" t="s">
        <v>4679</v>
      </c>
      <c r="D3841">
        <v>2</v>
      </c>
      <c r="E3841">
        <v>4</v>
      </c>
      <c r="F3841">
        <v>3</v>
      </c>
      <c r="G3841">
        <v>122470909</v>
      </c>
      <c r="H3841">
        <v>292162</v>
      </c>
    </row>
    <row r="3842" spans="1:8">
      <c r="A3842" t="s">
        <v>6554</v>
      </c>
      <c r="B3842" s="10">
        <v>44534</v>
      </c>
      <c r="C3842" t="s">
        <v>4679</v>
      </c>
      <c r="D3842">
        <v>4</v>
      </c>
      <c r="E3842">
        <v>4</v>
      </c>
      <c r="F3842">
        <v>5</v>
      </c>
      <c r="G3842">
        <v>124300831</v>
      </c>
      <c r="H3842">
        <v>292163</v>
      </c>
    </row>
    <row r="3843" spans="1:8">
      <c r="A3843" t="s">
        <v>6299</v>
      </c>
      <c r="B3843" s="10">
        <v>44534</v>
      </c>
      <c r="C3843" t="s">
        <v>4679</v>
      </c>
      <c r="D3843">
        <v>3</v>
      </c>
      <c r="E3843">
        <v>3</v>
      </c>
      <c r="F3843">
        <v>3</v>
      </c>
      <c r="G3843">
        <v>124300831</v>
      </c>
      <c r="H3843">
        <v>292166</v>
      </c>
    </row>
    <row r="3844" spans="1:8">
      <c r="A3844" t="s">
        <v>8379</v>
      </c>
      <c r="B3844" s="10">
        <v>44534</v>
      </c>
      <c r="C3844" t="s">
        <v>4686</v>
      </c>
      <c r="D3844">
        <v>1</v>
      </c>
      <c r="E3844">
        <v>1</v>
      </c>
      <c r="F3844">
        <v>1</v>
      </c>
      <c r="G3844">
        <v>126633825</v>
      </c>
      <c r="H3844">
        <v>292167</v>
      </c>
    </row>
    <row r="3845" spans="1:8">
      <c r="A3845" t="s">
        <v>8380</v>
      </c>
      <c r="B3845" s="10">
        <v>44534</v>
      </c>
      <c r="C3845" t="s">
        <v>4679</v>
      </c>
      <c r="D3845">
        <v>1</v>
      </c>
      <c r="E3845">
        <v>3</v>
      </c>
      <c r="F3845">
        <v>2</v>
      </c>
      <c r="G3845">
        <v>129173480</v>
      </c>
      <c r="H3845">
        <v>292168</v>
      </c>
    </row>
    <row r="3846" spans="1:8" ht="403.2">
      <c r="A3846" s="177" t="s">
        <v>8381</v>
      </c>
      <c r="B3846" s="10">
        <v>44534</v>
      </c>
      <c r="C3846" t="s">
        <v>4679</v>
      </c>
      <c r="D3846">
        <v>1</v>
      </c>
      <c r="E3846">
        <v>2</v>
      </c>
      <c r="F3846">
        <v>1</v>
      </c>
      <c r="G3846">
        <v>129173480</v>
      </c>
      <c r="H3846">
        <v>292170</v>
      </c>
    </row>
    <row r="3847" spans="1:8" ht="57.6">
      <c r="A3847" s="177" t="s">
        <v>8382</v>
      </c>
      <c r="B3847" s="10">
        <v>44534</v>
      </c>
      <c r="C3847" t="s">
        <v>4679</v>
      </c>
      <c r="D3847">
        <v>5</v>
      </c>
      <c r="E3847">
        <v>5</v>
      </c>
      <c r="F3847">
        <v>5</v>
      </c>
      <c r="G3847">
        <v>129173480</v>
      </c>
      <c r="H3847">
        <v>292171</v>
      </c>
    </row>
    <row r="3848" spans="1:8">
      <c r="A3848" t="s">
        <v>5889</v>
      </c>
      <c r="B3848" s="10">
        <v>44534</v>
      </c>
      <c r="C3848" t="s">
        <v>4680</v>
      </c>
      <c r="D3848">
        <v>5</v>
      </c>
      <c r="E3848">
        <v>5</v>
      </c>
      <c r="F3848">
        <v>5</v>
      </c>
      <c r="G3848">
        <v>129293916</v>
      </c>
      <c r="H3848">
        <v>292172</v>
      </c>
    </row>
    <row r="3849" spans="1:8">
      <c r="A3849" t="s">
        <v>8383</v>
      </c>
      <c r="B3849" s="10">
        <v>44534</v>
      </c>
      <c r="C3849" t="s">
        <v>4680</v>
      </c>
      <c r="D3849">
        <v>3</v>
      </c>
      <c r="E3849">
        <v>5</v>
      </c>
      <c r="F3849">
        <v>4</v>
      </c>
      <c r="G3849">
        <v>129293916</v>
      </c>
      <c r="H3849">
        <v>292173</v>
      </c>
    </row>
    <row r="3850" spans="1:8">
      <c r="A3850" t="s">
        <v>8384</v>
      </c>
      <c r="B3850" s="10">
        <v>44534</v>
      </c>
      <c r="C3850" t="s">
        <v>4679</v>
      </c>
      <c r="D3850">
        <v>2</v>
      </c>
      <c r="E3850">
        <v>4</v>
      </c>
      <c r="F3850">
        <v>3</v>
      </c>
      <c r="G3850">
        <v>129698809</v>
      </c>
      <c r="H3850">
        <v>292176</v>
      </c>
    </row>
    <row r="3851" spans="1:8" ht="115.2">
      <c r="A3851" s="177" t="s">
        <v>8385</v>
      </c>
      <c r="B3851" s="10">
        <v>44534</v>
      </c>
      <c r="C3851" t="s">
        <v>4679</v>
      </c>
      <c r="D3851">
        <v>5</v>
      </c>
      <c r="E3851">
        <v>5</v>
      </c>
      <c r="F3851">
        <v>5</v>
      </c>
      <c r="G3851">
        <v>129833331</v>
      </c>
      <c r="H3851">
        <v>292179</v>
      </c>
    </row>
    <row r="3852" spans="1:8">
      <c r="A3852" t="s">
        <v>8386</v>
      </c>
      <c r="B3852" s="10">
        <v>44534</v>
      </c>
      <c r="C3852" t="s">
        <v>4679</v>
      </c>
      <c r="D3852">
        <v>1</v>
      </c>
      <c r="E3852">
        <v>3</v>
      </c>
      <c r="F3852">
        <v>3</v>
      </c>
      <c r="G3852">
        <v>131106049</v>
      </c>
      <c r="H3852">
        <v>292182</v>
      </c>
    </row>
    <row r="3853" spans="1:8">
      <c r="A3853" t="s">
        <v>8387</v>
      </c>
      <c r="B3853" s="10">
        <v>44534</v>
      </c>
      <c r="C3853" t="s">
        <v>4686</v>
      </c>
      <c r="D3853">
        <v>2</v>
      </c>
      <c r="E3853">
        <v>1</v>
      </c>
      <c r="F3853">
        <v>2</v>
      </c>
      <c r="G3853">
        <v>131131393</v>
      </c>
      <c r="H3853">
        <v>292184</v>
      </c>
    </row>
    <row r="3854" spans="1:8">
      <c r="A3854" t="s">
        <v>6299</v>
      </c>
      <c r="B3854" s="10">
        <v>44534</v>
      </c>
      <c r="C3854" t="s">
        <v>4681</v>
      </c>
      <c r="D3854">
        <v>3</v>
      </c>
      <c r="E3854">
        <v>4</v>
      </c>
      <c r="F3854">
        <v>2</v>
      </c>
      <c r="G3854">
        <v>131133894</v>
      </c>
      <c r="H3854">
        <v>292185</v>
      </c>
    </row>
    <row r="3855" spans="1:8">
      <c r="A3855" t="s">
        <v>8388</v>
      </c>
      <c r="B3855" s="10">
        <v>44534</v>
      </c>
      <c r="C3855" t="s">
        <v>4679</v>
      </c>
      <c r="D3855">
        <v>5</v>
      </c>
      <c r="E3855">
        <v>5</v>
      </c>
      <c r="F3855">
        <v>5</v>
      </c>
      <c r="G3855">
        <v>131268526</v>
      </c>
      <c r="H3855">
        <v>292186</v>
      </c>
    </row>
    <row r="3856" spans="1:8">
      <c r="A3856" t="s">
        <v>8389</v>
      </c>
      <c r="B3856" s="10">
        <v>44534</v>
      </c>
      <c r="C3856" t="s">
        <v>4679</v>
      </c>
      <c r="D3856">
        <v>5</v>
      </c>
      <c r="E3856">
        <v>4</v>
      </c>
      <c r="F3856">
        <v>5</v>
      </c>
      <c r="G3856">
        <v>131268526</v>
      </c>
      <c r="H3856">
        <v>292188</v>
      </c>
    </row>
    <row r="3857" spans="1:8">
      <c r="A3857" t="s">
        <v>8390</v>
      </c>
      <c r="B3857" s="10">
        <v>44534</v>
      </c>
      <c r="C3857" t="s">
        <v>4679</v>
      </c>
      <c r="D3857">
        <v>5</v>
      </c>
      <c r="E3857">
        <v>5</v>
      </c>
      <c r="F3857">
        <v>5</v>
      </c>
      <c r="G3857">
        <v>131416992</v>
      </c>
      <c r="H3857">
        <v>292189</v>
      </c>
    </row>
    <row r="3858" spans="1:8">
      <c r="A3858" t="s">
        <v>8391</v>
      </c>
      <c r="B3858" s="10">
        <v>44534</v>
      </c>
      <c r="C3858" t="s">
        <v>4680</v>
      </c>
      <c r="D3858">
        <v>3</v>
      </c>
      <c r="E3858">
        <v>4</v>
      </c>
      <c r="F3858">
        <v>3</v>
      </c>
      <c r="G3858">
        <v>132758582</v>
      </c>
      <c r="H3858">
        <v>292190</v>
      </c>
    </row>
    <row r="3859" spans="1:8">
      <c r="A3859" t="s">
        <v>8392</v>
      </c>
      <c r="B3859" s="10">
        <v>44534</v>
      </c>
      <c r="C3859" t="s">
        <v>4680</v>
      </c>
      <c r="D3859">
        <v>1</v>
      </c>
      <c r="E3859">
        <v>1</v>
      </c>
      <c r="F3859">
        <v>1</v>
      </c>
      <c r="G3859">
        <v>132758582</v>
      </c>
      <c r="H3859">
        <v>292191</v>
      </c>
    </row>
    <row r="3860" spans="1:8">
      <c r="A3860" t="s">
        <v>8393</v>
      </c>
      <c r="B3860" s="10">
        <v>44534</v>
      </c>
      <c r="C3860" t="s">
        <v>4680</v>
      </c>
      <c r="D3860">
        <v>5</v>
      </c>
      <c r="E3860">
        <v>5</v>
      </c>
      <c r="F3860">
        <v>5</v>
      </c>
      <c r="G3860">
        <v>132758582</v>
      </c>
      <c r="H3860">
        <v>292192</v>
      </c>
    </row>
    <row r="3861" spans="1:8">
      <c r="A3861" t="s">
        <v>8394</v>
      </c>
      <c r="B3861" s="10">
        <v>44534</v>
      </c>
      <c r="C3861" t="s">
        <v>4680</v>
      </c>
      <c r="D3861">
        <v>1</v>
      </c>
      <c r="E3861">
        <v>1</v>
      </c>
      <c r="F3861">
        <v>1</v>
      </c>
      <c r="G3861">
        <v>132758582</v>
      </c>
      <c r="H3861">
        <v>292193</v>
      </c>
    </row>
    <row r="3862" spans="1:8">
      <c r="A3862" t="s">
        <v>8395</v>
      </c>
      <c r="B3862" s="10">
        <v>44534</v>
      </c>
      <c r="C3862" t="s">
        <v>4680</v>
      </c>
      <c r="D3862">
        <v>4</v>
      </c>
      <c r="E3862">
        <v>4</v>
      </c>
      <c r="F3862">
        <v>4</v>
      </c>
      <c r="G3862">
        <v>132758582</v>
      </c>
      <c r="H3862">
        <v>292194</v>
      </c>
    </row>
    <row r="3863" spans="1:8">
      <c r="A3863" t="s">
        <v>8396</v>
      </c>
      <c r="B3863" s="10">
        <v>44534</v>
      </c>
      <c r="C3863" t="s">
        <v>4681</v>
      </c>
      <c r="D3863">
        <v>3</v>
      </c>
      <c r="E3863">
        <v>3</v>
      </c>
      <c r="F3863">
        <v>4</v>
      </c>
      <c r="G3863">
        <v>132758707</v>
      </c>
      <c r="H3863">
        <v>292196</v>
      </c>
    </row>
    <row r="3864" spans="1:8">
      <c r="A3864" t="s">
        <v>8397</v>
      </c>
      <c r="B3864" s="10">
        <v>44534</v>
      </c>
      <c r="C3864" t="s">
        <v>4679</v>
      </c>
      <c r="D3864">
        <v>1</v>
      </c>
      <c r="E3864">
        <v>2</v>
      </c>
      <c r="F3864">
        <v>2</v>
      </c>
      <c r="G3864">
        <v>132868480</v>
      </c>
      <c r="H3864">
        <v>292197</v>
      </c>
    </row>
    <row r="3865" spans="1:8">
      <c r="A3865" t="s">
        <v>8398</v>
      </c>
      <c r="B3865" s="10">
        <v>44534</v>
      </c>
      <c r="C3865" t="s">
        <v>4680</v>
      </c>
      <c r="D3865">
        <v>2</v>
      </c>
      <c r="E3865">
        <v>2</v>
      </c>
      <c r="F3865">
        <v>3</v>
      </c>
      <c r="G3865">
        <v>134397447</v>
      </c>
      <c r="H3865">
        <v>292199</v>
      </c>
    </row>
    <row r="3866" spans="1:8">
      <c r="A3866" t="s">
        <v>8399</v>
      </c>
      <c r="B3866" s="10">
        <v>44534</v>
      </c>
      <c r="C3866" t="s">
        <v>4680</v>
      </c>
      <c r="D3866">
        <v>2</v>
      </c>
      <c r="E3866">
        <v>2</v>
      </c>
      <c r="F3866">
        <v>3</v>
      </c>
      <c r="G3866">
        <v>134397447</v>
      </c>
      <c r="H3866">
        <v>292200</v>
      </c>
    </row>
    <row r="3867" spans="1:8">
      <c r="A3867" t="s">
        <v>8400</v>
      </c>
      <c r="B3867" s="10">
        <v>44534</v>
      </c>
      <c r="C3867" t="s">
        <v>4680</v>
      </c>
      <c r="D3867">
        <v>1</v>
      </c>
      <c r="E3867">
        <v>1</v>
      </c>
      <c r="F3867">
        <v>1</v>
      </c>
      <c r="G3867">
        <v>134397447</v>
      </c>
      <c r="H3867">
        <v>292201</v>
      </c>
    </row>
    <row r="3868" spans="1:8">
      <c r="A3868" t="s">
        <v>8401</v>
      </c>
      <c r="B3868" s="10">
        <v>44534</v>
      </c>
      <c r="C3868" t="s">
        <v>4680</v>
      </c>
      <c r="D3868">
        <v>1</v>
      </c>
      <c r="E3868">
        <v>3</v>
      </c>
      <c r="F3868">
        <v>1</v>
      </c>
      <c r="G3868">
        <v>134397447</v>
      </c>
      <c r="H3868">
        <v>292202</v>
      </c>
    </row>
    <row r="3869" spans="1:8">
      <c r="A3869" t="s">
        <v>8402</v>
      </c>
      <c r="B3869" s="10">
        <v>44534</v>
      </c>
      <c r="C3869" t="s">
        <v>4682</v>
      </c>
      <c r="D3869">
        <v>2</v>
      </c>
      <c r="E3869">
        <v>3</v>
      </c>
      <c r="F3869">
        <v>2</v>
      </c>
      <c r="G3869">
        <v>134420405</v>
      </c>
      <c r="H3869">
        <v>292203</v>
      </c>
    </row>
    <row r="3870" spans="1:8" ht="302.39999999999998">
      <c r="A3870" s="177" t="s">
        <v>8403</v>
      </c>
      <c r="B3870" s="10">
        <v>44534</v>
      </c>
      <c r="C3870" t="s">
        <v>4682</v>
      </c>
      <c r="D3870">
        <v>1</v>
      </c>
      <c r="E3870">
        <v>2</v>
      </c>
      <c r="F3870">
        <v>5</v>
      </c>
      <c r="G3870">
        <v>134420405</v>
      </c>
      <c r="H3870">
        <v>292205</v>
      </c>
    </row>
    <row r="3871" spans="1:8" ht="273.60000000000002">
      <c r="A3871" s="177" t="s">
        <v>8404</v>
      </c>
      <c r="B3871" s="10">
        <v>44534</v>
      </c>
      <c r="C3871" t="s">
        <v>4682</v>
      </c>
      <c r="D3871">
        <v>1</v>
      </c>
      <c r="E3871">
        <v>3</v>
      </c>
      <c r="F3871">
        <v>2</v>
      </c>
      <c r="G3871">
        <v>134420405</v>
      </c>
      <c r="H3871">
        <v>292206</v>
      </c>
    </row>
    <row r="3872" spans="1:8" ht="129.6">
      <c r="A3872" s="177" t="s">
        <v>8405</v>
      </c>
      <c r="B3872" s="10">
        <v>44534</v>
      </c>
      <c r="C3872" t="s">
        <v>4680</v>
      </c>
      <c r="D3872">
        <v>1</v>
      </c>
      <c r="E3872">
        <v>2</v>
      </c>
      <c r="F3872">
        <v>1</v>
      </c>
      <c r="G3872">
        <v>134552819</v>
      </c>
      <c r="H3872">
        <v>292207</v>
      </c>
    </row>
    <row r="3873" spans="1:8">
      <c r="A3873" t="s">
        <v>8406</v>
      </c>
      <c r="B3873" s="10">
        <v>44534</v>
      </c>
      <c r="C3873" t="s">
        <v>4679</v>
      </c>
      <c r="D3873">
        <v>1</v>
      </c>
      <c r="E3873">
        <v>2</v>
      </c>
      <c r="F3873">
        <v>2</v>
      </c>
      <c r="G3873">
        <v>134937374</v>
      </c>
      <c r="H3873">
        <v>292208</v>
      </c>
    </row>
    <row r="3874" spans="1:8">
      <c r="A3874" t="s">
        <v>8407</v>
      </c>
      <c r="B3874" s="10">
        <v>44534</v>
      </c>
      <c r="C3874" t="s">
        <v>4679</v>
      </c>
      <c r="D3874">
        <v>3</v>
      </c>
      <c r="E3874">
        <v>3</v>
      </c>
      <c r="F3874">
        <v>3</v>
      </c>
      <c r="G3874">
        <v>134937374</v>
      </c>
      <c r="H3874">
        <v>292209</v>
      </c>
    </row>
    <row r="3875" spans="1:8">
      <c r="A3875" t="s">
        <v>8408</v>
      </c>
      <c r="B3875" s="10">
        <v>44534</v>
      </c>
      <c r="C3875" t="s">
        <v>4679</v>
      </c>
      <c r="D3875">
        <v>5</v>
      </c>
      <c r="E3875">
        <v>5</v>
      </c>
      <c r="F3875">
        <v>5</v>
      </c>
      <c r="G3875">
        <v>134937374</v>
      </c>
      <c r="H3875">
        <v>292210</v>
      </c>
    </row>
    <row r="3876" spans="1:8">
      <c r="A3876" t="s">
        <v>8409</v>
      </c>
      <c r="B3876" s="10">
        <v>44534</v>
      </c>
      <c r="C3876" t="s">
        <v>4679</v>
      </c>
      <c r="D3876">
        <v>4</v>
      </c>
      <c r="E3876">
        <v>3</v>
      </c>
      <c r="F3876">
        <v>4</v>
      </c>
      <c r="G3876">
        <v>135523553</v>
      </c>
      <c r="H3876">
        <v>292212</v>
      </c>
    </row>
    <row r="3877" spans="1:8">
      <c r="A3877" t="s">
        <v>8410</v>
      </c>
      <c r="B3877" s="10">
        <v>44534</v>
      </c>
      <c r="C3877" t="s">
        <v>4681</v>
      </c>
      <c r="D3877">
        <v>1</v>
      </c>
      <c r="E3877">
        <v>1</v>
      </c>
      <c r="F3877">
        <v>1</v>
      </c>
      <c r="G3877">
        <v>135538940</v>
      </c>
      <c r="H3877">
        <v>292213</v>
      </c>
    </row>
    <row r="3878" spans="1:8">
      <c r="A3878" t="s">
        <v>6179</v>
      </c>
      <c r="B3878" s="10">
        <v>44534</v>
      </c>
      <c r="C3878" t="s">
        <v>4681</v>
      </c>
      <c r="D3878">
        <v>5</v>
      </c>
      <c r="E3878">
        <v>5</v>
      </c>
      <c r="F3878">
        <v>5</v>
      </c>
      <c r="G3878">
        <v>135539997</v>
      </c>
      <c r="H3878">
        <v>292214</v>
      </c>
    </row>
    <row r="3879" spans="1:8">
      <c r="A3879" t="s">
        <v>8411</v>
      </c>
      <c r="B3879" s="10">
        <v>44534</v>
      </c>
      <c r="C3879" t="s">
        <v>4686</v>
      </c>
      <c r="D3879">
        <v>1</v>
      </c>
      <c r="E3879">
        <v>4</v>
      </c>
      <c r="F3879">
        <v>3</v>
      </c>
      <c r="G3879">
        <v>135635688</v>
      </c>
      <c r="H3879">
        <v>292215</v>
      </c>
    </row>
    <row r="3880" spans="1:8">
      <c r="A3880" t="s">
        <v>8412</v>
      </c>
      <c r="B3880" s="10">
        <v>44534</v>
      </c>
      <c r="C3880" t="s">
        <v>4681</v>
      </c>
      <c r="D3880">
        <v>3</v>
      </c>
      <c r="E3880">
        <v>3</v>
      </c>
      <c r="F3880">
        <v>3</v>
      </c>
      <c r="G3880">
        <v>135645216</v>
      </c>
      <c r="H3880">
        <v>292216</v>
      </c>
    </row>
    <row r="3881" spans="1:8">
      <c r="A3881" t="s">
        <v>8413</v>
      </c>
      <c r="B3881" s="10">
        <v>44534</v>
      </c>
      <c r="C3881" t="s">
        <v>4681</v>
      </c>
      <c r="D3881">
        <v>4</v>
      </c>
      <c r="E3881">
        <v>3</v>
      </c>
      <c r="F3881">
        <v>5</v>
      </c>
      <c r="G3881">
        <v>135674760</v>
      </c>
      <c r="H3881">
        <v>292217</v>
      </c>
    </row>
    <row r="3882" spans="1:8">
      <c r="A3882" t="s">
        <v>8414</v>
      </c>
      <c r="B3882" s="10">
        <v>44534</v>
      </c>
      <c r="C3882" t="s">
        <v>4679</v>
      </c>
      <c r="D3882">
        <v>5</v>
      </c>
      <c r="E3882">
        <v>4</v>
      </c>
      <c r="F3882">
        <v>5</v>
      </c>
      <c r="G3882">
        <v>20000516</v>
      </c>
      <c r="H3882">
        <v>292240</v>
      </c>
    </row>
    <row r="3883" spans="1:8" ht="216">
      <c r="A3883" s="177" t="s">
        <v>8415</v>
      </c>
      <c r="B3883" s="10">
        <v>44534</v>
      </c>
      <c r="C3883" t="s">
        <v>4680</v>
      </c>
      <c r="D3883">
        <v>5</v>
      </c>
      <c r="E3883">
        <v>5</v>
      </c>
      <c r="F3883">
        <v>5</v>
      </c>
      <c r="G3883">
        <v>136638244</v>
      </c>
      <c r="H3883">
        <v>292219</v>
      </c>
    </row>
    <row r="3884" spans="1:8">
      <c r="A3884" t="s">
        <v>8416</v>
      </c>
      <c r="B3884" s="10">
        <v>44534</v>
      </c>
      <c r="C3884" t="s">
        <v>4680</v>
      </c>
      <c r="D3884">
        <v>1</v>
      </c>
      <c r="E3884">
        <v>2</v>
      </c>
      <c r="F3884">
        <v>1</v>
      </c>
      <c r="G3884">
        <v>136642485</v>
      </c>
      <c r="H3884">
        <v>292221</v>
      </c>
    </row>
    <row r="3885" spans="1:8">
      <c r="A3885" t="s">
        <v>8417</v>
      </c>
      <c r="B3885" s="10">
        <v>44534</v>
      </c>
      <c r="C3885" t="s">
        <v>4686</v>
      </c>
      <c r="D3885">
        <v>1</v>
      </c>
      <c r="E3885">
        <v>1</v>
      </c>
      <c r="F3885">
        <v>1</v>
      </c>
      <c r="G3885">
        <v>136878907</v>
      </c>
      <c r="H3885">
        <v>292222</v>
      </c>
    </row>
    <row r="3886" spans="1:8">
      <c r="A3886" t="s">
        <v>8418</v>
      </c>
      <c r="B3886" s="10">
        <v>44534</v>
      </c>
      <c r="C3886" t="s">
        <v>4679</v>
      </c>
      <c r="D3886">
        <v>1</v>
      </c>
      <c r="E3886">
        <v>4</v>
      </c>
      <c r="F3886">
        <v>1</v>
      </c>
      <c r="G3886">
        <v>137241634</v>
      </c>
      <c r="H3886">
        <v>292223</v>
      </c>
    </row>
    <row r="3887" spans="1:8">
      <c r="A3887" t="s">
        <v>8419</v>
      </c>
      <c r="B3887" s="10">
        <v>44534</v>
      </c>
      <c r="C3887" t="s">
        <v>4681</v>
      </c>
      <c r="D3887">
        <v>2</v>
      </c>
      <c r="E3887">
        <v>4</v>
      </c>
      <c r="F3887">
        <v>5</v>
      </c>
      <c r="G3887">
        <v>138325493</v>
      </c>
      <c r="H3887">
        <v>292225</v>
      </c>
    </row>
    <row r="3888" spans="1:8" ht="115.2">
      <c r="A3888" s="177" t="s">
        <v>8420</v>
      </c>
      <c r="B3888" s="10">
        <v>44534</v>
      </c>
      <c r="C3888" t="s">
        <v>4679</v>
      </c>
      <c r="D3888">
        <v>3</v>
      </c>
      <c r="E3888">
        <v>4</v>
      </c>
      <c r="F3888">
        <v>3</v>
      </c>
      <c r="G3888">
        <v>138490701</v>
      </c>
      <c r="H3888">
        <v>292226</v>
      </c>
    </row>
    <row r="3889" spans="1:8">
      <c r="A3889" t="s">
        <v>8421</v>
      </c>
      <c r="B3889" s="10">
        <v>44534</v>
      </c>
      <c r="C3889" t="s">
        <v>4679</v>
      </c>
      <c r="D3889">
        <v>5</v>
      </c>
      <c r="E3889">
        <v>5</v>
      </c>
      <c r="F3889">
        <v>5</v>
      </c>
      <c r="G3889">
        <v>20000358</v>
      </c>
      <c r="H3889">
        <v>292228</v>
      </c>
    </row>
    <row r="3890" spans="1:8">
      <c r="A3890" t="s">
        <v>8422</v>
      </c>
      <c r="B3890" s="10">
        <v>44534</v>
      </c>
      <c r="C3890" t="s">
        <v>4679</v>
      </c>
      <c r="D3890">
        <v>1</v>
      </c>
      <c r="E3890">
        <v>2</v>
      </c>
      <c r="F3890">
        <v>2</v>
      </c>
      <c r="G3890">
        <v>20000358</v>
      </c>
      <c r="H3890">
        <v>292229</v>
      </c>
    </row>
    <row r="3891" spans="1:8">
      <c r="A3891" t="s">
        <v>8423</v>
      </c>
      <c r="B3891" s="10">
        <v>44534</v>
      </c>
      <c r="C3891" t="s">
        <v>4679</v>
      </c>
      <c r="D3891">
        <v>1</v>
      </c>
      <c r="E3891">
        <v>4</v>
      </c>
      <c r="F3891">
        <v>3</v>
      </c>
      <c r="G3891">
        <v>20000361</v>
      </c>
      <c r="H3891">
        <v>292231</v>
      </c>
    </row>
    <row r="3892" spans="1:8">
      <c r="A3892" t="s">
        <v>8424</v>
      </c>
      <c r="B3892" s="10">
        <v>44534</v>
      </c>
      <c r="C3892" t="s">
        <v>4679</v>
      </c>
      <c r="D3892">
        <v>2</v>
      </c>
      <c r="E3892">
        <v>3</v>
      </c>
      <c r="F3892">
        <v>3</v>
      </c>
      <c r="G3892">
        <v>20000361</v>
      </c>
      <c r="H3892">
        <v>292232</v>
      </c>
    </row>
    <row r="3893" spans="1:8">
      <c r="A3893" t="s">
        <v>8425</v>
      </c>
      <c r="B3893" s="10">
        <v>44534</v>
      </c>
      <c r="C3893" t="s">
        <v>4680</v>
      </c>
      <c r="D3893">
        <v>1</v>
      </c>
      <c r="E3893">
        <v>2</v>
      </c>
      <c r="F3893">
        <v>1</v>
      </c>
      <c r="G3893">
        <v>20000486</v>
      </c>
      <c r="H3893">
        <v>292234</v>
      </c>
    </row>
    <row r="3894" spans="1:8">
      <c r="A3894" t="s">
        <v>8426</v>
      </c>
      <c r="B3894" s="10">
        <v>44534</v>
      </c>
      <c r="C3894" t="s">
        <v>4679</v>
      </c>
      <c r="D3894">
        <v>1</v>
      </c>
      <c r="E3894">
        <v>3</v>
      </c>
      <c r="F3894">
        <v>4</v>
      </c>
      <c r="G3894">
        <v>20000498</v>
      </c>
      <c r="H3894">
        <v>292236</v>
      </c>
    </row>
    <row r="3895" spans="1:8">
      <c r="A3895" t="s">
        <v>8427</v>
      </c>
      <c r="B3895" s="10">
        <v>44534</v>
      </c>
      <c r="C3895" t="s">
        <v>4679</v>
      </c>
      <c r="D3895">
        <v>5</v>
      </c>
      <c r="E3895">
        <v>5</v>
      </c>
      <c r="F3895">
        <v>4</v>
      </c>
      <c r="G3895">
        <v>20000513</v>
      </c>
      <c r="H3895">
        <v>292237</v>
      </c>
    </row>
    <row r="3896" spans="1:8" ht="86.4">
      <c r="A3896" s="177" t="s">
        <v>8428</v>
      </c>
      <c r="B3896" s="10">
        <v>44534</v>
      </c>
      <c r="C3896" t="s">
        <v>4679</v>
      </c>
      <c r="D3896">
        <v>5</v>
      </c>
      <c r="E3896">
        <v>5</v>
      </c>
      <c r="F3896">
        <v>5</v>
      </c>
      <c r="G3896">
        <v>20000516</v>
      </c>
      <c r="H3896">
        <v>292239</v>
      </c>
    </row>
    <row r="3897" spans="1:8">
      <c r="A3897" t="s">
        <v>4013</v>
      </c>
      <c r="B3897" s="10">
        <v>45112</v>
      </c>
      <c r="C3897" t="s">
        <v>4679</v>
      </c>
      <c r="D3897">
        <v>1</v>
      </c>
      <c r="E3897">
        <v>3</v>
      </c>
      <c r="F3897">
        <v>1</v>
      </c>
      <c r="G3897">
        <v>20000852</v>
      </c>
      <c r="H3897">
        <v>419685</v>
      </c>
    </row>
    <row r="3898" spans="1:8">
      <c r="A3898" t="s">
        <v>8429</v>
      </c>
      <c r="B3898" s="10">
        <v>45112</v>
      </c>
      <c r="C3898" t="s">
        <v>4679</v>
      </c>
      <c r="D3898">
        <v>5</v>
      </c>
      <c r="E3898">
        <v>5</v>
      </c>
      <c r="F3898">
        <v>5</v>
      </c>
      <c r="G3898">
        <v>20000852</v>
      </c>
      <c r="H3898">
        <v>419686</v>
      </c>
    </row>
    <row r="3899" spans="1:8" ht="43.2">
      <c r="A3899" s="177" t="s">
        <v>8430</v>
      </c>
      <c r="B3899" s="10">
        <v>45112</v>
      </c>
      <c r="C3899" t="s">
        <v>4679</v>
      </c>
      <c r="D3899">
        <v>5</v>
      </c>
      <c r="E3899">
        <v>5</v>
      </c>
      <c r="F3899">
        <v>5</v>
      </c>
      <c r="G3899">
        <v>20000855</v>
      </c>
      <c r="H3899">
        <v>419688</v>
      </c>
    </row>
    <row r="3900" spans="1:8">
      <c r="A3900" t="s">
        <v>8431</v>
      </c>
      <c r="B3900" s="10">
        <v>45112</v>
      </c>
      <c r="C3900" t="s">
        <v>4679</v>
      </c>
      <c r="D3900">
        <v>5</v>
      </c>
      <c r="E3900">
        <v>5</v>
      </c>
      <c r="F3900">
        <v>5</v>
      </c>
      <c r="G3900">
        <v>200031114</v>
      </c>
      <c r="H3900">
        <v>419689</v>
      </c>
    </row>
    <row r="3901" spans="1:8">
      <c r="A3901" t="s">
        <v>4014</v>
      </c>
      <c r="B3901" s="10">
        <v>45112</v>
      </c>
      <c r="C3901" t="s">
        <v>4679</v>
      </c>
      <c r="D3901">
        <v>1</v>
      </c>
      <c r="E3901">
        <v>3</v>
      </c>
      <c r="F3901">
        <v>5</v>
      </c>
      <c r="G3901">
        <v>200673136</v>
      </c>
      <c r="H3901">
        <v>419691</v>
      </c>
    </row>
    <row r="3902" spans="1:8">
      <c r="A3902" t="s">
        <v>8432</v>
      </c>
      <c r="B3902" s="10">
        <v>45112</v>
      </c>
      <c r="C3902" t="s">
        <v>4679</v>
      </c>
      <c r="D3902">
        <v>3</v>
      </c>
      <c r="E3902">
        <v>5</v>
      </c>
      <c r="F3902">
        <v>3</v>
      </c>
      <c r="G3902">
        <v>200673136</v>
      </c>
      <c r="H3902">
        <v>419693</v>
      </c>
    </row>
    <row r="3903" spans="1:8">
      <c r="A3903" t="s">
        <v>4015</v>
      </c>
      <c r="B3903" s="10">
        <v>45112</v>
      </c>
      <c r="C3903" t="s">
        <v>4680</v>
      </c>
      <c r="D3903">
        <v>1</v>
      </c>
      <c r="E3903">
        <v>3</v>
      </c>
      <c r="F3903">
        <v>1</v>
      </c>
      <c r="G3903">
        <v>33000197</v>
      </c>
      <c r="H3903">
        <v>419694</v>
      </c>
    </row>
    <row r="3904" spans="1:8">
      <c r="A3904" t="s">
        <v>4016</v>
      </c>
      <c r="B3904" s="10">
        <v>45112</v>
      </c>
      <c r="C3904" t="s">
        <v>4680</v>
      </c>
      <c r="D3904">
        <v>2</v>
      </c>
      <c r="E3904">
        <v>1</v>
      </c>
      <c r="F3904">
        <v>3</v>
      </c>
      <c r="G3904">
        <v>33000197</v>
      </c>
      <c r="H3904">
        <v>419695</v>
      </c>
    </row>
    <row r="3905" spans="1:8">
      <c r="A3905" t="s">
        <v>4017</v>
      </c>
      <c r="B3905" s="10">
        <v>45112</v>
      </c>
      <c r="C3905" t="s">
        <v>4680</v>
      </c>
      <c r="D3905">
        <v>3</v>
      </c>
      <c r="E3905">
        <v>5</v>
      </c>
      <c r="F3905">
        <v>5</v>
      </c>
      <c r="G3905">
        <v>33000198</v>
      </c>
      <c r="H3905">
        <v>419696</v>
      </c>
    </row>
    <row r="3906" spans="1:8">
      <c r="A3906" t="s">
        <v>4018</v>
      </c>
      <c r="B3906" s="10">
        <v>45112</v>
      </c>
      <c r="C3906" t="s">
        <v>4680</v>
      </c>
      <c r="D3906">
        <v>4</v>
      </c>
      <c r="E3906">
        <v>4</v>
      </c>
      <c r="F3906">
        <v>5</v>
      </c>
      <c r="G3906">
        <v>40000281</v>
      </c>
      <c r="H3906">
        <v>419699</v>
      </c>
    </row>
    <row r="3907" spans="1:8" ht="187.2">
      <c r="A3907" s="177" t="s">
        <v>8433</v>
      </c>
      <c r="B3907" s="10">
        <v>45112</v>
      </c>
      <c r="C3907" t="s">
        <v>4680</v>
      </c>
      <c r="D3907">
        <v>5</v>
      </c>
      <c r="E3907">
        <v>5</v>
      </c>
      <c r="F3907">
        <v>5</v>
      </c>
      <c r="G3907">
        <v>40000383</v>
      </c>
      <c r="H3907">
        <v>419702</v>
      </c>
    </row>
    <row r="3908" spans="1:8" ht="230.4">
      <c r="A3908" s="177" t="s">
        <v>8434</v>
      </c>
      <c r="B3908" s="10">
        <v>45112</v>
      </c>
      <c r="C3908" t="s">
        <v>4680</v>
      </c>
      <c r="D3908">
        <v>3</v>
      </c>
      <c r="E3908">
        <v>4</v>
      </c>
      <c r="F3908">
        <v>4</v>
      </c>
      <c r="G3908">
        <v>40000384</v>
      </c>
      <c r="H3908">
        <v>419704</v>
      </c>
    </row>
    <row r="3909" spans="1:8">
      <c r="A3909" t="s">
        <v>4020</v>
      </c>
      <c r="B3909" s="10">
        <v>45112</v>
      </c>
      <c r="C3909" t="s">
        <v>4679</v>
      </c>
      <c r="D3909">
        <v>2</v>
      </c>
      <c r="E3909">
        <v>4</v>
      </c>
      <c r="F3909">
        <v>2</v>
      </c>
      <c r="G3909">
        <v>71000273</v>
      </c>
      <c r="H3909">
        <v>419706</v>
      </c>
    </row>
    <row r="3910" spans="1:8">
      <c r="A3910" t="s">
        <v>4021</v>
      </c>
      <c r="B3910" s="10">
        <v>45112</v>
      </c>
      <c r="C3910" t="s">
        <v>4681</v>
      </c>
      <c r="D3910">
        <v>4</v>
      </c>
      <c r="E3910">
        <v>2</v>
      </c>
      <c r="F3910">
        <v>4</v>
      </c>
      <c r="G3910">
        <v>72000058</v>
      </c>
      <c r="H3910">
        <v>419707</v>
      </c>
    </row>
    <row r="3911" spans="1:8">
      <c r="A3911" t="s">
        <v>8435</v>
      </c>
      <c r="B3911" s="10">
        <v>45112</v>
      </c>
      <c r="C3911" t="s">
        <v>4681</v>
      </c>
      <c r="D3911">
        <v>1</v>
      </c>
      <c r="E3911">
        <v>1</v>
      </c>
      <c r="F3911">
        <v>2</v>
      </c>
      <c r="G3911">
        <v>72000058</v>
      </c>
      <c r="H3911">
        <v>419708</v>
      </c>
    </row>
    <row r="3912" spans="1:8">
      <c r="A3912" t="s">
        <v>4022</v>
      </c>
      <c r="B3912" s="10">
        <v>45112</v>
      </c>
      <c r="C3912" t="s">
        <v>4679</v>
      </c>
      <c r="D3912">
        <v>5</v>
      </c>
      <c r="E3912">
        <v>4</v>
      </c>
      <c r="F3912">
        <v>5</v>
      </c>
      <c r="G3912">
        <v>72000066</v>
      </c>
      <c r="H3912">
        <v>419710</v>
      </c>
    </row>
    <row r="3913" spans="1:8">
      <c r="A3913" t="s">
        <v>4023</v>
      </c>
      <c r="B3913" s="10">
        <v>45112</v>
      </c>
      <c r="C3913" t="s">
        <v>4679</v>
      </c>
      <c r="D3913">
        <v>4</v>
      </c>
      <c r="E3913">
        <v>5</v>
      </c>
      <c r="F3913">
        <v>3</v>
      </c>
      <c r="G3913">
        <v>72000070</v>
      </c>
      <c r="H3913">
        <v>419711</v>
      </c>
    </row>
    <row r="3914" spans="1:8" ht="129.6">
      <c r="A3914" s="177" t="s">
        <v>8436</v>
      </c>
      <c r="B3914" s="10">
        <v>45112</v>
      </c>
      <c r="C3914" t="s">
        <v>4679</v>
      </c>
      <c r="D3914">
        <v>4</v>
      </c>
      <c r="E3914">
        <v>4</v>
      </c>
      <c r="F3914">
        <v>5</v>
      </c>
      <c r="G3914">
        <v>72000070</v>
      </c>
      <c r="H3914">
        <v>419715</v>
      </c>
    </row>
    <row r="3915" spans="1:8">
      <c r="A3915" t="s">
        <v>4025</v>
      </c>
      <c r="B3915" s="10">
        <v>45113</v>
      </c>
      <c r="C3915" t="s">
        <v>4679</v>
      </c>
      <c r="D3915">
        <v>3</v>
      </c>
      <c r="E3915">
        <v>4</v>
      </c>
      <c r="F3915">
        <v>4</v>
      </c>
      <c r="G3915">
        <v>20000849</v>
      </c>
      <c r="H3915">
        <v>419718</v>
      </c>
    </row>
    <row r="3916" spans="1:8">
      <c r="A3916" t="s">
        <v>8437</v>
      </c>
      <c r="B3916" s="10">
        <v>45113</v>
      </c>
      <c r="C3916" t="s">
        <v>4680</v>
      </c>
      <c r="D3916">
        <v>5</v>
      </c>
      <c r="E3916">
        <v>5</v>
      </c>
      <c r="F3916">
        <v>5</v>
      </c>
      <c r="G3916">
        <v>40000388</v>
      </c>
      <c r="H3916">
        <v>419723</v>
      </c>
    </row>
    <row r="3917" spans="1:8">
      <c r="A3917" t="s">
        <v>4026</v>
      </c>
      <c r="B3917" s="10">
        <v>45113</v>
      </c>
      <c r="C3917" t="s">
        <v>4680</v>
      </c>
      <c r="D3917">
        <v>1</v>
      </c>
      <c r="E3917">
        <v>1</v>
      </c>
      <c r="F3917">
        <v>3</v>
      </c>
      <c r="G3917">
        <v>40000388</v>
      </c>
      <c r="H3917">
        <v>419724</v>
      </c>
    </row>
    <row r="3918" spans="1:8" ht="129.6">
      <c r="A3918" s="177" t="s">
        <v>8438</v>
      </c>
      <c r="B3918" s="10">
        <v>45113</v>
      </c>
      <c r="C3918" t="s">
        <v>4679</v>
      </c>
      <c r="D3918">
        <v>5</v>
      </c>
      <c r="E3918">
        <v>5</v>
      </c>
      <c r="F3918">
        <v>5</v>
      </c>
      <c r="G3918">
        <v>60000075</v>
      </c>
      <c r="H3918">
        <v>419726</v>
      </c>
    </row>
    <row r="3919" spans="1:8">
      <c r="A3919" t="s">
        <v>4027</v>
      </c>
      <c r="B3919" s="10">
        <v>45113</v>
      </c>
      <c r="C3919" t="s">
        <v>4679</v>
      </c>
      <c r="D3919">
        <v>5</v>
      </c>
      <c r="E3919">
        <v>4</v>
      </c>
      <c r="F3919">
        <v>5</v>
      </c>
      <c r="G3919">
        <v>71000273</v>
      </c>
      <c r="H3919">
        <v>419729</v>
      </c>
    </row>
    <row r="3920" spans="1:8">
      <c r="A3920" t="s">
        <v>4028</v>
      </c>
      <c r="B3920" s="10">
        <v>45113</v>
      </c>
      <c r="C3920" t="s">
        <v>4679</v>
      </c>
      <c r="D3920">
        <v>5</v>
      </c>
      <c r="E3920">
        <v>4</v>
      </c>
      <c r="F3920">
        <v>5</v>
      </c>
      <c r="G3920">
        <v>72000070</v>
      </c>
      <c r="H3920">
        <v>419730</v>
      </c>
    </row>
    <row r="3921" spans="1:8">
      <c r="A3921" t="s">
        <v>4029</v>
      </c>
      <c r="B3921" s="10">
        <v>45113</v>
      </c>
      <c r="C3921" t="s">
        <v>4679</v>
      </c>
      <c r="D3921">
        <v>5</v>
      </c>
      <c r="E3921">
        <v>4</v>
      </c>
      <c r="F3921">
        <v>5</v>
      </c>
      <c r="G3921">
        <v>72000070</v>
      </c>
      <c r="H3921">
        <v>419731</v>
      </c>
    </row>
    <row r="3922" spans="1:8">
      <c r="A3922" t="s">
        <v>4030</v>
      </c>
      <c r="B3922" s="10">
        <v>45113</v>
      </c>
      <c r="C3922" t="s">
        <v>4679</v>
      </c>
      <c r="D3922">
        <v>5</v>
      </c>
      <c r="E3922">
        <v>4</v>
      </c>
      <c r="F3922">
        <v>5</v>
      </c>
      <c r="G3922">
        <v>72000094</v>
      </c>
      <c r="H3922">
        <v>419732</v>
      </c>
    </row>
    <row r="3923" spans="1:8">
      <c r="A3923" t="s">
        <v>56</v>
      </c>
      <c r="B3923" s="10">
        <v>45113</v>
      </c>
      <c r="C3923" t="s">
        <v>4679</v>
      </c>
      <c r="D3923">
        <v>4</v>
      </c>
      <c r="E3923">
        <v>5</v>
      </c>
      <c r="F3923">
        <v>4</v>
      </c>
      <c r="G3923">
        <v>11503</v>
      </c>
      <c r="H3923">
        <v>419733</v>
      </c>
    </row>
    <row r="3924" spans="1:8">
      <c r="A3924" t="s">
        <v>8439</v>
      </c>
      <c r="B3924" s="10">
        <v>45113</v>
      </c>
      <c r="C3924" t="s">
        <v>4679</v>
      </c>
      <c r="D3924">
        <v>5</v>
      </c>
      <c r="E3924">
        <v>5</v>
      </c>
      <c r="F3924">
        <v>5</v>
      </c>
      <c r="G3924">
        <v>11503</v>
      </c>
      <c r="H3924">
        <v>419734</v>
      </c>
    </row>
    <row r="3925" spans="1:8" ht="100.8">
      <c r="A3925" s="177" t="s">
        <v>8440</v>
      </c>
      <c r="B3925" s="10">
        <v>45113</v>
      </c>
      <c r="C3925" t="s">
        <v>4679</v>
      </c>
      <c r="D3925">
        <v>5</v>
      </c>
      <c r="E3925">
        <v>5</v>
      </c>
      <c r="F3925">
        <v>5</v>
      </c>
      <c r="G3925">
        <v>11503</v>
      </c>
      <c r="H3925">
        <v>419735</v>
      </c>
    </row>
    <row r="3926" spans="1:8">
      <c r="A3926" t="s">
        <v>4031</v>
      </c>
      <c r="B3926" s="10">
        <v>45113</v>
      </c>
      <c r="C3926" t="s">
        <v>4682</v>
      </c>
      <c r="D3926">
        <v>1</v>
      </c>
      <c r="E3926">
        <v>3</v>
      </c>
      <c r="F3926">
        <v>3</v>
      </c>
      <c r="G3926">
        <v>114377880</v>
      </c>
      <c r="H3926">
        <v>419736</v>
      </c>
    </row>
    <row r="3927" spans="1:8">
      <c r="A3927" t="s">
        <v>8441</v>
      </c>
      <c r="B3927" s="10">
        <v>45113</v>
      </c>
      <c r="C3927" t="s">
        <v>4679</v>
      </c>
      <c r="D3927">
        <v>5</v>
      </c>
      <c r="E3927">
        <v>5</v>
      </c>
      <c r="F3927">
        <v>5</v>
      </c>
      <c r="G3927">
        <v>11717</v>
      </c>
      <c r="H3927">
        <v>419738</v>
      </c>
    </row>
    <row r="3928" spans="1:8">
      <c r="A3928" t="s">
        <v>8442</v>
      </c>
      <c r="B3928" s="10">
        <v>45113</v>
      </c>
      <c r="C3928" t="s">
        <v>4679</v>
      </c>
      <c r="D3928">
        <v>5</v>
      </c>
      <c r="E3928">
        <v>4</v>
      </c>
      <c r="F3928">
        <v>5</v>
      </c>
      <c r="G3928">
        <v>11721</v>
      </c>
      <c r="H3928">
        <v>419739</v>
      </c>
    </row>
    <row r="3929" spans="1:8">
      <c r="A3929" t="s">
        <v>6179</v>
      </c>
      <c r="B3929" s="10">
        <v>45113</v>
      </c>
      <c r="C3929" t="s">
        <v>4679</v>
      </c>
      <c r="D3929">
        <v>5</v>
      </c>
      <c r="E3929">
        <v>5</v>
      </c>
      <c r="F3929">
        <v>5</v>
      </c>
      <c r="G3929">
        <v>11737</v>
      </c>
      <c r="H3929">
        <v>419740</v>
      </c>
    </row>
    <row r="3930" spans="1:8">
      <c r="A3930" t="s">
        <v>8443</v>
      </c>
      <c r="B3930" s="10">
        <v>45113</v>
      </c>
      <c r="C3930" t="s">
        <v>4680</v>
      </c>
      <c r="D3930">
        <v>5</v>
      </c>
      <c r="E3930">
        <v>5</v>
      </c>
      <c r="F3930">
        <v>5</v>
      </c>
      <c r="G3930">
        <v>126954395</v>
      </c>
      <c r="H3930">
        <v>419741</v>
      </c>
    </row>
    <row r="3931" spans="1:8">
      <c r="A3931" t="s">
        <v>4032</v>
      </c>
      <c r="B3931" s="10">
        <v>45113</v>
      </c>
      <c r="C3931" t="s">
        <v>4680</v>
      </c>
      <c r="D3931">
        <v>5</v>
      </c>
      <c r="E3931">
        <v>2</v>
      </c>
      <c r="F3931">
        <v>5</v>
      </c>
      <c r="G3931">
        <v>136293685</v>
      </c>
      <c r="H3931">
        <v>419745</v>
      </c>
    </row>
    <row r="3932" spans="1:8">
      <c r="A3932" t="s">
        <v>8444</v>
      </c>
      <c r="B3932" s="10">
        <v>45113</v>
      </c>
      <c r="C3932" t="s">
        <v>4681</v>
      </c>
      <c r="D3932">
        <v>1</v>
      </c>
      <c r="E3932">
        <v>3</v>
      </c>
      <c r="F3932">
        <v>3</v>
      </c>
      <c r="G3932">
        <v>20000695</v>
      </c>
      <c r="H3932">
        <v>419746</v>
      </c>
    </row>
    <row r="3933" spans="1:8">
      <c r="A3933" t="s">
        <v>8445</v>
      </c>
      <c r="B3933" s="10">
        <v>45113</v>
      </c>
      <c r="C3933" t="s">
        <v>4679</v>
      </c>
      <c r="D3933">
        <v>5</v>
      </c>
      <c r="E3933">
        <v>5</v>
      </c>
      <c r="F3933">
        <v>5</v>
      </c>
      <c r="G3933">
        <v>20000763</v>
      </c>
      <c r="H3933">
        <v>419747</v>
      </c>
    </row>
    <row r="3934" spans="1:8">
      <c r="A3934" t="s">
        <v>4033</v>
      </c>
      <c r="B3934" s="10">
        <v>45113</v>
      </c>
      <c r="C3934" t="s">
        <v>4679</v>
      </c>
      <c r="D3934">
        <v>4</v>
      </c>
      <c r="E3934">
        <v>4</v>
      </c>
      <c r="F3934">
        <v>5</v>
      </c>
      <c r="G3934">
        <v>20000763</v>
      </c>
      <c r="H3934">
        <v>419748</v>
      </c>
    </row>
    <row r="3935" spans="1:8">
      <c r="A3935" t="s">
        <v>8446</v>
      </c>
      <c r="B3935" s="10">
        <v>45113</v>
      </c>
      <c r="C3935" t="s">
        <v>4679</v>
      </c>
      <c r="D3935">
        <v>5</v>
      </c>
      <c r="E3935">
        <v>5</v>
      </c>
      <c r="F3935">
        <v>5</v>
      </c>
      <c r="G3935">
        <v>20000780</v>
      </c>
      <c r="H3935">
        <v>419749</v>
      </c>
    </row>
    <row r="3936" spans="1:8">
      <c r="A3936" t="s">
        <v>8447</v>
      </c>
      <c r="B3936" s="10">
        <v>45113</v>
      </c>
      <c r="C3936" t="s">
        <v>4679</v>
      </c>
      <c r="D3936">
        <v>5</v>
      </c>
      <c r="E3936">
        <v>5</v>
      </c>
      <c r="F3936">
        <v>5</v>
      </c>
      <c r="G3936">
        <v>200388548</v>
      </c>
      <c r="H3936">
        <v>419750</v>
      </c>
    </row>
    <row r="3937" spans="1:8">
      <c r="A3937" t="s">
        <v>4034</v>
      </c>
      <c r="B3937" s="10">
        <v>45113</v>
      </c>
      <c r="C3937" t="s">
        <v>4679</v>
      </c>
      <c r="D3937">
        <v>4</v>
      </c>
      <c r="E3937">
        <v>4</v>
      </c>
      <c r="F3937">
        <v>5</v>
      </c>
      <c r="G3937">
        <v>200465920</v>
      </c>
      <c r="H3937">
        <v>419752</v>
      </c>
    </row>
    <row r="3938" spans="1:8">
      <c r="A3938" t="s">
        <v>4035</v>
      </c>
      <c r="B3938" s="10">
        <v>45113</v>
      </c>
      <c r="C3938" t="s">
        <v>4679</v>
      </c>
      <c r="D3938">
        <v>1</v>
      </c>
      <c r="E3938">
        <v>2</v>
      </c>
      <c r="F3938">
        <v>4</v>
      </c>
      <c r="G3938">
        <v>200802953</v>
      </c>
      <c r="H3938">
        <v>419754</v>
      </c>
    </row>
    <row r="3939" spans="1:8">
      <c r="A3939" t="s">
        <v>8448</v>
      </c>
      <c r="B3939" s="10">
        <v>45113</v>
      </c>
      <c r="C3939" t="s">
        <v>4679</v>
      </c>
      <c r="D3939">
        <v>5</v>
      </c>
      <c r="E3939">
        <v>5</v>
      </c>
      <c r="F3939">
        <v>5</v>
      </c>
      <c r="G3939">
        <v>33000161</v>
      </c>
      <c r="H3939">
        <v>419757</v>
      </c>
    </row>
    <row r="3940" spans="1:8" ht="409.6">
      <c r="A3940" s="177" t="s">
        <v>8449</v>
      </c>
      <c r="B3940" s="10">
        <v>45113</v>
      </c>
      <c r="C3940" t="s">
        <v>4680</v>
      </c>
      <c r="D3940">
        <v>1</v>
      </c>
      <c r="E3940">
        <v>3</v>
      </c>
      <c r="F3940">
        <v>2</v>
      </c>
      <c r="G3940">
        <v>40000350</v>
      </c>
      <c r="H3940">
        <v>419758</v>
      </c>
    </row>
    <row r="3941" spans="1:8">
      <c r="A3941" t="s">
        <v>4036</v>
      </c>
      <c r="B3941" s="10">
        <v>45113</v>
      </c>
      <c r="C3941" t="s">
        <v>4680</v>
      </c>
      <c r="D3941">
        <v>2</v>
      </c>
      <c r="E3941">
        <v>3</v>
      </c>
      <c r="F3941">
        <v>5</v>
      </c>
      <c r="G3941">
        <v>40000392</v>
      </c>
      <c r="H3941">
        <v>419762</v>
      </c>
    </row>
    <row r="3942" spans="1:8" ht="115.2">
      <c r="A3942" s="177" t="s">
        <v>8450</v>
      </c>
      <c r="B3942" s="10">
        <v>45113</v>
      </c>
      <c r="C3942" t="s">
        <v>4679</v>
      </c>
      <c r="D3942">
        <v>1</v>
      </c>
      <c r="E3942">
        <v>1</v>
      </c>
      <c r="F3942">
        <v>1</v>
      </c>
      <c r="G3942">
        <v>40000395</v>
      </c>
      <c r="H3942">
        <v>419764</v>
      </c>
    </row>
    <row r="3943" spans="1:8">
      <c r="A3943" t="s">
        <v>4038</v>
      </c>
      <c r="B3943" s="10">
        <v>45113</v>
      </c>
      <c r="C3943" t="s">
        <v>4679</v>
      </c>
      <c r="D3943">
        <v>4</v>
      </c>
      <c r="E3943">
        <v>4</v>
      </c>
      <c r="F3943">
        <v>3</v>
      </c>
      <c r="G3943">
        <v>40000396</v>
      </c>
      <c r="H3943">
        <v>419765</v>
      </c>
    </row>
    <row r="3944" spans="1:8">
      <c r="A3944" t="s">
        <v>8451</v>
      </c>
      <c r="B3944" s="10">
        <v>45113</v>
      </c>
      <c r="C3944" t="s">
        <v>4679</v>
      </c>
      <c r="D3944">
        <v>4</v>
      </c>
      <c r="E3944">
        <v>4</v>
      </c>
      <c r="F3944">
        <v>5</v>
      </c>
      <c r="G3944">
        <v>40000399</v>
      </c>
      <c r="H3944">
        <v>419767</v>
      </c>
    </row>
    <row r="3945" spans="1:8">
      <c r="A3945" t="s">
        <v>8452</v>
      </c>
      <c r="B3945" s="10">
        <v>45116</v>
      </c>
      <c r="C3945" t="s">
        <v>4679</v>
      </c>
      <c r="D3945">
        <v>5</v>
      </c>
      <c r="E3945">
        <v>5</v>
      </c>
      <c r="F3945">
        <v>5</v>
      </c>
      <c r="G3945">
        <v>11503</v>
      </c>
      <c r="H3945">
        <v>420103</v>
      </c>
    </row>
    <row r="3946" spans="1:8">
      <c r="A3946" t="s">
        <v>8453</v>
      </c>
      <c r="B3946" s="10">
        <v>45113</v>
      </c>
      <c r="C3946" t="s">
        <v>4679</v>
      </c>
      <c r="D3946">
        <v>3</v>
      </c>
      <c r="E3946">
        <v>4</v>
      </c>
      <c r="F3946">
        <v>4</v>
      </c>
      <c r="G3946">
        <v>40000401</v>
      </c>
      <c r="H3946">
        <v>419768</v>
      </c>
    </row>
    <row r="3947" spans="1:8">
      <c r="A3947" t="s">
        <v>8454</v>
      </c>
      <c r="B3947" s="10">
        <v>45113</v>
      </c>
      <c r="C3947" t="s">
        <v>4679</v>
      </c>
      <c r="D3947">
        <v>5</v>
      </c>
      <c r="E3947">
        <v>5</v>
      </c>
      <c r="F3947">
        <v>5</v>
      </c>
      <c r="G3947">
        <v>61000122</v>
      </c>
      <c r="H3947">
        <v>419771</v>
      </c>
    </row>
    <row r="3948" spans="1:8">
      <c r="A3948" t="s">
        <v>8455</v>
      </c>
      <c r="B3948" s="10">
        <v>45113</v>
      </c>
      <c r="C3948" t="s">
        <v>4679</v>
      </c>
      <c r="D3948">
        <v>5</v>
      </c>
      <c r="E3948">
        <v>5</v>
      </c>
      <c r="F3948">
        <v>5</v>
      </c>
      <c r="G3948">
        <v>72000066</v>
      </c>
      <c r="H3948">
        <v>419774</v>
      </c>
    </row>
    <row r="3949" spans="1:8">
      <c r="A3949" t="s">
        <v>4039</v>
      </c>
      <c r="B3949" s="10">
        <v>45113</v>
      </c>
      <c r="C3949" t="s">
        <v>4679</v>
      </c>
      <c r="D3949">
        <v>5</v>
      </c>
      <c r="E3949">
        <v>4</v>
      </c>
      <c r="F3949">
        <v>5</v>
      </c>
      <c r="G3949">
        <v>72000139</v>
      </c>
      <c r="H3949">
        <v>419775</v>
      </c>
    </row>
    <row r="3950" spans="1:8" ht="86.4">
      <c r="A3950" s="177" t="s">
        <v>8456</v>
      </c>
      <c r="B3950" s="10">
        <v>45116</v>
      </c>
      <c r="C3950" t="s">
        <v>4679</v>
      </c>
      <c r="D3950">
        <v>5</v>
      </c>
      <c r="E3950">
        <v>5</v>
      </c>
      <c r="F3950">
        <v>5</v>
      </c>
      <c r="G3950">
        <v>11503</v>
      </c>
      <c r="H3950">
        <v>420104</v>
      </c>
    </row>
    <row r="3951" spans="1:8">
      <c r="A3951" t="s">
        <v>4040</v>
      </c>
      <c r="B3951" s="10">
        <v>45116</v>
      </c>
      <c r="C3951" t="s">
        <v>4679</v>
      </c>
      <c r="D3951">
        <v>5</v>
      </c>
      <c r="E3951">
        <v>4</v>
      </c>
      <c r="F3951">
        <v>5</v>
      </c>
      <c r="G3951">
        <v>11583</v>
      </c>
      <c r="H3951">
        <v>420105</v>
      </c>
    </row>
    <row r="3952" spans="1:8">
      <c r="A3952" t="s">
        <v>8457</v>
      </c>
      <c r="B3952" s="10">
        <v>45116</v>
      </c>
      <c r="C3952" t="s">
        <v>4679</v>
      </c>
      <c r="D3952">
        <v>5</v>
      </c>
      <c r="E3952">
        <v>5</v>
      </c>
      <c r="F3952">
        <v>5</v>
      </c>
      <c r="G3952">
        <v>104590112</v>
      </c>
      <c r="H3952">
        <v>420107</v>
      </c>
    </row>
    <row r="3953" spans="1:8">
      <c r="A3953" t="s">
        <v>4041</v>
      </c>
      <c r="B3953" s="10">
        <v>45116</v>
      </c>
      <c r="C3953" t="s">
        <v>4679</v>
      </c>
      <c r="D3953">
        <v>1</v>
      </c>
      <c r="E3953">
        <v>1</v>
      </c>
      <c r="F3953">
        <v>1</v>
      </c>
      <c r="G3953">
        <v>104590112</v>
      </c>
      <c r="H3953">
        <v>420108</v>
      </c>
    </row>
    <row r="3954" spans="1:8">
      <c r="A3954" t="s">
        <v>4042</v>
      </c>
      <c r="B3954" s="10">
        <v>45116</v>
      </c>
      <c r="C3954" t="s">
        <v>4683</v>
      </c>
      <c r="D3954">
        <v>4</v>
      </c>
      <c r="E3954">
        <v>4</v>
      </c>
      <c r="F3954">
        <v>4</v>
      </c>
      <c r="G3954">
        <v>11180270</v>
      </c>
      <c r="H3954">
        <v>420109</v>
      </c>
    </row>
    <row r="3955" spans="1:8">
      <c r="A3955" t="s">
        <v>4043</v>
      </c>
      <c r="B3955" s="10">
        <v>45116</v>
      </c>
      <c r="C3955" t="s">
        <v>4684</v>
      </c>
      <c r="D3955">
        <v>5</v>
      </c>
      <c r="E3955">
        <v>1</v>
      </c>
      <c r="F3955">
        <v>5</v>
      </c>
      <c r="G3955">
        <v>11190071</v>
      </c>
      <c r="H3955">
        <v>420110</v>
      </c>
    </row>
    <row r="3956" spans="1:8">
      <c r="A3956" t="s">
        <v>4044</v>
      </c>
      <c r="B3956" s="10">
        <v>45116</v>
      </c>
      <c r="C3956" t="s">
        <v>4685</v>
      </c>
      <c r="D3956">
        <v>5</v>
      </c>
      <c r="E3956">
        <v>4</v>
      </c>
      <c r="F3956">
        <v>5</v>
      </c>
      <c r="G3956">
        <v>11270654</v>
      </c>
      <c r="H3956">
        <v>420111</v>
      </c>
    </row>
    <row r="3957" spans="1:8" ht="57.6">
      <c r="A3957" s="177" t="s">
        <v>8458</v>
      </c>
      <c r="B3957" s="10">
        <v>45114</v>
      </c>
      <c r="C3957" t="s">
        <v>4679</v>
      </c>
      <c r="D3957">
        <v>5</v>
      </c>
      <c r="E3957">
        <v>5</v>
      </c>
      <c r="F3957">
        <v>5</v>
      </c>
      <c r="G3957">
        <v>11109</v>
      </c>
      <c r="H3957">
        <v>419776</v>
      </c>
    </row>
    <row r="3958" spans="1:8">
      <c r="A3958" t="s">
        <v>8459</v>
      </c>
      <c r="B3958" s="10">
        <v>45114</v>
      </c>
      <c r="C3958" t="s">
        <v>4679</v>
      </c>
      <c r="D3958">
        <v>5</v>
      </c>
      <c r="E3958">
        <v>5</v>
      </c>
      <c r="F3958">
        <v>5</v>
      </c>
      <c r="G3958">
        <v>11109</v>
      </c>
      <c r="H3958">
        <v>419777</v>
      </c>
    </row>
    <row r="3959" spans="1:8">
      <c r="A3959" t="s">
        <v>4045</v>
      </c>
      <c r="B3959" s="10">
        <v>45114</v>
      </c>
      <c r="C3959" t="s">
        <v>4679</v>
      </c>
      <c r="D3959">
        <v>5</v>
      </c>
      <c r="E3959">
        <v>4</v>
      </c>
      <c r="F3959">
        <v>5</v>
      </c>
      <c r="G3959">
        <v>11515</v>
      </c>
      <c r="H3959">
        <v>419778</v>
      </c>
    </row>
    <row r="3960" spans="1:8" ht="409.6">
      <c r="A3960" s="177" t="s">
        <v>8460</v>
      </c>
      <c r="B3960" s="10">
        <v>45114</v>
      </c>
      <c r="C3960" t="s">
        <v>4679</v>
      </c>
      <c r="D3960">
        <v>3</v>
      </c>
      <c r="E3960">
        <v>2</v>
      </c>
      <c r="F3960">
        <v>4</v>
      </c>
      <c r="G3960">
        <v>11712</v>
      </c>
      <c r="H3960">
        <v>419780</v>
      </c>
    </row>
    <row r="3961" spans="1:8">
      <c r="A3961" t="s">
        <v>8461</v>
      </c>
      <c r="B3961" s="10">
        <v>45114</v>
      </c>
      <c r="C3961" t="s">
        <v>4679</v>
      </c>
      <c r="D3961">
        <v>4</v>
      </c>
      <c r="E3961">
        <v>4</v>
      </c>
      <c r="F3961">
        <v>5</v>
      </c>
      <c r="G3961">
        <v>11712</v>
      </c>
      <c r="H3961">
        <v>419781</v>
      </c>
    </row>
    <row r="3962" spans="1:8">
      <c r="A3962" t="s">
        <v>4046</v>
      </c>
      <c r="B3962" s="10">
        <v>45114</v>
      </c>
      <c r="C3962" t="s">
        <v>4679</v>
      </c>
      <c r="D3962">
        <v>1</v>
      </c>
      <c r="E3962">
        <v>2</v>
      </c>
      <c r="F3962">
        <v>3</v>
      </c>
      <c r="G3962">
        <v>11717</v>
      </c>
      <c r="H3962">
        <v>419782</v>
      </c>
    </row>
    <row r="3963" spans="1:8">
      <c r="A3963" t="s">
        <v>4047</v>
      </c>
      <c r="B3963" s="10">
        <v>45114</v>
      </c>
      <c r="C3963" t="s">
        <v>4679</v>
      </c>
      <c r="D3963">
        <v>1</v>
      </c>
      <c r="E3963">
        <v>2</v>
      </c>
      <c r="F3963">
        <v>1</v>
      </c>
      <c r="G3963">
        <v>11717</v>
      </c>
      <c r="H3963">
        <v>419783</v>
      </c>
    </row>
    <row r="3964" spans="1:8" ht="187.2">
      <c r="A3964" s="177" t="s">
        <v>8462</v>
      </c>
      <c r="B3964" s="10">
        <v>45114</v>
      </c>
      <c r="C3964" t="s">
        <v>4679</v>
      </c>
      <c r="D3964">
        <v>1</v>
      </c>
      <c r="E3964">
        <v>5</v>
      </c>
      <c r="F3964">
        <v>5</v>
      </c>
      <c r="G3964">
        <v>11721</v>
      </c>
      <c r="H3964">
        <v>419784</v>
      </c>
    </row>
    <row r="3965" spans="1:8">
      <c r="A3965" t="s">
        <v>4049</v>
      </c>
      <c r="B3965" s="10">
        <v>45114</v>
      </c>
      <c r="C3965" t="s">
        <v>4679</v>
      </c>
      <c r="D3965">
        <v>5</v>
      </c>
      <c r="E3965">
        <v>5</v>
      </c>
      <c r="F3965">
        <v>4</v>
      </c>
      <c r="G3965">
        <v>11721</v>
      </c>
      <c r="H3965">
        <v>419785</v>
      </c>
    </row>
    <row r="3966" spans="1:8">
      <c r="A3966" t="s">
        <v>4050</v>
      </c>
      <c r="B3966" s="10">
        <v>45114</v>
      </c>
      <c r="C3966" t="s">
        <v>4679</v>
      </c>
      <c r="D3966">
        <v>1</v>
      </c>
      <c r="E3966">
        <v>2</v>
      </c>
      <c r="F3966">
        <v>3</v>
      </c>
      <c r="G3966">
        <v>104590112</v>
      </c>
      <c r="H3966">
        <v>419787</v>
      </c>
    </row>
    <row r="3967" spans="1:8">
      <c r="A3967" t="s">
        <v>4051</v>
      </c>
      <c r="B3967" s="10">
        <v>45114</v>
      </c>
      <c r="C3967" t="s">
        <v>4679</v>
      </c>
      <c r="D3967">
        <v>5</v>
      </c>
      <c r="E3967">
        <v>5</v>
      </c>
      <c r="F3967">
        <v>4</v>
      </c>
      <c r="G3967">
        <v>104590112</v>
      </c>
      <c r="H3967">
        <v>419788</v>
      </c>
    </row>
    <row r="3968" spans="1:8">
      <c r="A3968" t="s">
        <v>4052</v>
      </c>
      <c r="B3968" s="10">
        <v>45114</v>
      </c>
      <c r="C3968" t="s">
        <v>4682</v>
      </c>
      <c r="D3968">
        <v>4</v>
      </c>
      <c r="E3968">
        <v>4</v>
      </c>
      <c r="F3968">
        <v>5</v>
      </c>
      <c r="G3968">
        <v>114377880</v>
      </c>
      <c r="H3968">
        <v>419789</v>
      </c>
    </row>
    <row r="3969" spans="1:8">
      <c r="A3969" t="s">
        <v>8463</v>
      </c>
      <c r="B3969" s="10">
        <v>45114</v>
      </c>
      <c r="C3969" t="s">
        <v>4679</v>
      </c>
      <c r="D3969">
        <v>5</v>
      </c>
      <c r="E3969">
        <v>4</v>
      </c>
      <c r="F3969">
        <v>5</v>
      </c>
      <c r="G3969">
        <v>116242546</v>
      </c>
      <c r="H3969">
        <v>419790</v>
      </c>
    </row>
    <row r="3970" spans="1:8">
      <c r="A3970" t="s">
        <v>8464</v>
      </c>
      <c r="B3970" s="10">
        <v>45114</v>
      </c>
      <c r="C3970" t="s">
        <v>4679</v>
      </c>
      <c r="D3970">
        <v>5</v>
      </c>
      <c r="E3970">
        <v>5</v>
      </c>
      <c r="F3970">
        <v>5</v>
      </c>
      <c r="G3970">
        <v>116907775</v>
      </c>
      <c r="H3970">
        <v>419791</v>
      </c>
    </row>
    <row r="3971" spans="1:8">
      <c r="A3971" t="s">
        <v>8465</v>
      </c>
      <c r="B3971" s="10">
        <v>45114</v>
      </c>
      <c r="C3971" t="s">
        <v>4679</v>
      </c>
      <c r="D3971">
        <v>5</v>
      </c>
      <c r="E3971">
        <v>5</v>
      </c>
      <c r="F3971">
        <v>5</v>
      </c>
      <c r="G3971">
        <v>125852079</v>
      </c>
      <c r="H3971">
        <v>419792</v>
      </c>
    </row>
    <row r="3972" spans="1:8">
      <c r="A3972" t="s">
        <v>4053</v>
      </c>
      <c r="B3972" s="10">
        <v>45114</v>
      </c>
      <c r="C3972" t="s">
        <v>4680</v>
      </c>
      <c r="D3972">
        <v>1</v>
      </c>
      <c r="E3972">
        <v>5</v>
      </c>
      <c r="F3972">
        <v>2</v>
      </c>
      <c r="G3972">
        <v>126954395</v>
      </c>
      <c r="H3972">
        <v>419793</v>
      </c>
    </row>
    <row r="3973" spans="1:8">
      <c r="A3973" t="s">
        <v>4054</v>
      </c>
      <c r="B3973" s="10">
        <v>45114</v>
      </c>
      <c r="C3973" t="s">
        <v>4680</v>
      </c>
      <c r="D3973">
        <v>1</v>
      </c>
      <c r="E3973">
        <v>4</v>
      </c>
      <c r="F3973">
        <v>1</v>
      </c>
      <c r="G3973">
        <v>129293916</v>
      </c>
      <c r="H3973">
        <v>419794</v>
      </c>
    </row>
    <row r="3974" spans="1:8">
      <c r="A3974" t="s">
        <v>8466</v>
      </c>
      <c r="B3974" s="10">
        <v>45114</v>
      </c>
      <c r="C3974" t="s">
        <v>4679</v>
      </c>
      <c r="D3974">
        <v>5</v>
      </c>
      <c r="E3974">
        <v>5</v>
      </c>
      <c r="F3974">
        <v>5</v>
      </c>
      <c r="G3974">
        <v>129430617</v>
      </c>
      <c r="H3974">
        <v>419795</v>
      </c>
    </row>
    <row r="3975" spans="1:8">
      <c r="A3975" t="s">
        <v>8467</v>
      </c>
      <c r="B3975" s="10">
        <v>45114</v>
      </c>
      <c r="C3975" t="s">
        <v>4679</v>
      </c>
      <c r="D3975">
        <v>5</v>
      </c>
      <c r="E3975">
        <v>5</v>
      </c>
      <c r="F3975">
        <v>5</v>
      </c>
      <c r="G3975">
        <v>129833331</v>
      </c>
      <c r="H3975">
        <v>419796</v>
      </c>
    </row>
    <row r="3976" spans="1:8">
      <c r="A3976" t="s">
        <v>4055</v>
      </c>
      <c r="B3976" s="10">
        <v>45114</v>
      </c>
      <c r="C3976" t="s">
        <v>4679</v>
      </c>
      <c r="D3976">
        <v>3</v>
      </c>
      <c r="E3976">
        <v>3</v>
      </c>
      <c r="F3976">
        <v>3</v>
      </c>
      <c r="G3976">
        <v>130042856</v>
      </c>
      <c r="H3976">
        <v>419797</v>
      </c>
    </row>
    <row r="3977" spans="1:8" ht="144">
      <c r="A3977" s="177" t="s">
        <v>8468</v>
      </c>
      <c r="B3977" s="10">
        <v>45114</v>
      </c>
      <c r="C3977" t="s">
        <v>4686</v>
      </c>
      <c r="D3977">
        <v>2</v>
      </c>
      <c r="E3977">
        <v>2</v>
      </c>
      <c r="F3977">
        <v>3</v>
      </c>
      <c r="G3977">
        <v>130692379</v>
      </c>
      <c r="H3977">
        <v>419798</v>
      </c>
    </row>
    <row r="3978" spans="1:8">
      <c r="A3978" t="s">
        <v>8469</v>
      </c>
      <c r="B3978" s="10">
        <v>45114</v>
      </c>
      <c r="C3978" t="s">
        <v>4679</v>
      </c>
      <c r="D3978">
        <v>4</v>
      </c>
      <c r="E3978">
        <v>4</v>
      </c>
      <c r="F3978">
        <v>3</v>
      </c>
      <c r="G3978">
        <v>133171769</v>
      </c>
      <c r="H3978">
        <v>419800</v>
      </c>
    </row>
    <row r="3979" spans="1:8">
      <c r="A3979" t="s">
        <v>8470</v>
      </c>
      <c r="B3979" s="10">
        <v>45114</v>
      </c>
      <c r="C3979" t="s">
        <v>4679</v>
      </c>
      <c r="D3979">
        <v>5</v>
      </c>
      <c r="E3979">
        <v>5</v>
      </c>
      <c r="F3979">
        <v>5</v>
      </c>
      <c r="G3979">
        <v>133171769</v>
      </c>
      <c r="H3979">
        <v>419801</v>
      </c>
    </row>
    <row r="3980" spans="1:8" ht="187.2">
      <c r="A3980" s="177" t="s">
        <v>8471</v>
      </c>
      <c r="B3980" s="10">
        <v>45114</v>
      </c>
      <c r="C3980" t="s">
        <v>4679</v>
      </c>
      <c r="D3980">
        <v>4</v>
      </c>
      <c r="E3980">
        <v>5</v>
      </c>
      <c r="F3980">
        <v>5</v>
      </c>
      <c r="G3980">
        <v>133171769</v>
      </c>
      <c r="H3980">
        <v>419802</v>
      </c>
    </row>
    <row r="3981" spans="1:8">
      <c r="A3981" t="s">
        <v>8472</v>
      </c>
      <c r="B3981" s="10">
        <v>45114</v>
      </c>
      <c r="C3981" t="s">
        <v>4679</v>
      </c>
      <c r="D3981">
        <v>5</v>
      </c>
      <c r="E3981">
        <v>5</v>
      </c>
      <c r="F3981">
        <v>5</v>
      </c>
      <c r="G3981">
        <v>133171769</v>
      </c>
      <c r="H3981">
        <v>419803</v>
      </c>
    </row>
    <row r="3982" spans="1:8" ht="230.4">
      <c r="A3982" s="177" t="s">
        <v>8473</v>
      </c>
      <c r="B3982" s="10">
        <v>45114</v>
      </c>
      <c r="C3982" t="s">
        <v>4679</v>
      </c>
      <c r="D3982">
        <v>2</v>
      </c>
      <c r="E3982">
        <v>3</v>
      </c>
      <c r="F3982">
        <v>4</v>
      </c>
      <c r="G3982">
        <v>138853098</v>
      </c>
      <c r="H3982">
        <v>419806</v>
      </c>
    </row>
    <row r="3983" spans="1:8">
      <c r="A3983" t="s">
        <v>4059</v>
      </c>
      <c r="B3983" s="10">
        <v>45114</v>
      </c>
      <c r="C3983" t="s">
        <v>4679</v>
      </c>
      <c r="D3983">
        <v>4</v>
      </c>
      <c r="E3983">
        <v>3</v>
      </c>
      <c r="F3983">
        <v>4</v>
      </c>
      <c r="G3983">
        <v>20000849</v>
      </c>
      <c r="H3983">
        <v>419814</v>
      </c>
    </row>
    <row r="3984" spans="1:8" ht="172.8">
      <c r="A3984" s="177" t="s">
        <v>8474</v>
      </c>
      <c r="B3984" s="10">
        <v>45114</v>
      </c>
      <c r="C3984" t="s">
        <v>4679</v>
      </c>
      <c r="D3984">
        <v>5</v>
      </c>
      <c r="E3984">
        <v>4</v>
      </c>
      <c r="F3984">
        <v>5</v>
      </c>
      <c r="G3984">
        <v>20000852</v>
      </c>
      <c r="H3984">
        <v>419816</v>
      </c>
    </row>
    <row r="3985" spans="1:8" ht="230.4">
      <c r="A3985" s="177" t="s">
        <v>8475</v>
      </c>
      <c r="B3985" s="10">
        <v>45114</v>
      </c>
      <c r="C3985" t="s">
        <v>4679</v>
      </c>
      <c r="D3985">
        <v>2</v>
      </c>
      <c r="E3985">
        <v>3</v>
      </c>
      <c r="F3985">
        <v>4</v>
      </c>
      <c r="G3985">
        <v>20000852</v>
      </c>
      <c r="H3985">
        <v>419817</v>
      </c>
    </row>
    <row r="3986" spans="1:8">
      <c r="A3986" t="s">
        <v>4061</v>
      </c>
      <c r="B3986" s="10">
        <v>45114</v>
      </c>
      <c r="C3986" t="s">
        <v>4680</v>
      </c>
      <c r="D3986">
        <v>1</v>
      </c>
      <c r="E3986">
        <v>2</v>
      </c>
      <c r="F3986">
        <v>1</v>
      </c>
      <c r="G3986">
        <v>200033657</v>
      </c>
      <c r="H3986">
        <v>419818</v>
      </c>
    </row>
    <row r="3987" spans="1:8">
      <c r="A3987" t="s">
        <v>8476</v>
      </c>
      <c r="B3987" s="10">
        <v>45114</v>
      </c>
      <c r="C3987" t="s">
        <v>4680</v>
      </c>
      <c r="D3987">
        <v>5</v>
      </c>
      <c r="E3987">
        <v>5</v>
      </c>
      <c r="F3987">
        <v>5</v>
      </c>
      <c r="G3987">
        <v>200033657</v>
      </c>
      <c r="H3987">
        <v>419819</v>
      </c>
    </row>
    <row r="3988" spans="1:8">
      <c r="A3988" t="s">
        <v>8477</v>
      </c>
      <c r="B3988" s="10">
        <v>45114</v>
      </c>
      <c r="C3988" t="s">
        <v>4680</v>
      </c>
      <c r="D3988">
        <v>1</v>
      </c>
      <c r="E3988">
        <v>1</v>
      </c>
      <c r="F3988">
        <v>1</v>
      </c>
      <c r="G3988">
        <v>200059678</v>
      </c>
      <c r="H3988">
        <v>419820</v>
      </c>
    </row>
    <row r="3989" spans="1:8">
      <c r="A3989" t="s">
        <v>4062</v>
      </c>
      <c r="B3989" s="10">
        <v>45114</v>
      </c>
      <c r="C3989" t="s">
        <v>4682</v>
      </c>
      <c r="D3989">
        <v>2</v>
      </c>
      <c r="E3989">
        <v>3</v>
      </c>
      <c r="F3989">
        <v>3</v>
      </c>
      <c r="G3989">
        <v>200268175</v>
      </c>
      <c r="H3989">
        <v>419821</v>
      </c>
    </row>
    <row r="3990" spans="1:8">
      <c r="A3990" t="s">
        <v>8478</v>
      </c>
      <c r="B3990" s="10">
        <v>45114</v>
      </c>
      <c r="C3990" t="s">
        <v>4679</v>
      </c>
      <c r="D3990">
        <v>5</v>
      </c>
      <c r="E3990">
        <v>5</v>
      </c>
      <c r="F3990">
        <v>5</v>
      </c>
      <c r="G3990">
        <v>200333457</v>
      </c>
      <c r="H3990">
        <v>419822</v>
      </c>
    </row>
    <row r="3991" spans="1:8">
      <c r="A3991" t="s">
        <v>4063</v>
      </c>
      <c r="B3991" s="10">
        <v>45114</v>
      </c>
      <c r="C3991" t="s">
        <v>4679</v>
      </c>
      <c r="D3991">
        <v>1</v>
      </c>
      <c r="E3991">
        <v>3</v>
      </c>
      <c r="F3991">
        <v>1</v>
      </c>
      <c r="G3991">
        <v>200673140</v>
      </c>
      <c r="H3991">
        <v>419823</v>
      </c>
    </row>
    <row r="3992" spans="1:8">
      <c r="A3992" t="s">
        <v>8479</v>
      </c>
      <c r="B3992" s="10">
        <v>45114</v>
      </c>
      <c r="C3992" t="s">
        <v>4679</v>
      </c>
      <c r="D3992">
        <v>5</v>
      </c>
      <c r="E3992">
        <v>5</v>
      </c>
      <c r="F3992">
        <v>5</v>
      </c>
      <c r="G3992">
        <v>200802448</v>
      </c>
      <c r="H3992">
        <v>419825</v>
      </c>
    </row>
    <row r="3993" spans="1:8">
      <c r="A3993" t="s">
        <v>8480</v>
      </c>
      <c r="B3993" s="10">
        <v>45114</v>
      </c>
      <c r="C3993" t="s">
        <v>4679</v>
      </c>
      <c r="D3993">
        <v>5</v>
      </c>
      <c r="E3993">
        <v>5</v>
      </c>
      <c r="F3993">
        <v>5</v>
      </c>
      <c r="G3993">
        <v>200802956</v>
      </c>
      <c r="H3993">
        <v>419826</v>
      </c>
    </row>
    <row r="3994" spans="1:8">
      <c r="A3994" t="s">
        <v>4064</v>
      </c>
      <c r="B3994" s="10">
        <v>45114</v>
      </c>
      <c r="C3994" t="s">
        <v>4679</v>
      </c>
      <c r="D3994">
        <v>1</v>
      </c>
      <c r="E3994">
        <v>4</v>
      </c>
      <c r="F3994">
        <v>2</v>
      </c>
      <c r="G3994">
        <v>200826917</v>
      </c>
      <c r="H3994">
        <v>419827</v>
      </c>
    </row>
    <row r="3995" spans="1:8">
      <c r="A3995" t="s">
        <v>8481</v>
      </c>
      <c r="B3995" s="10">
        <v>44536</v>
      </c>
      <c r="C3995" t="s">
        <v>4679</v>
      </c>
      <c r="D3995">
        <v>5</v>
      </c>
      <c r="E3995">
        <v>5</v>
      </c>
      <c r="F3995">
        <v>5</v>
      </c>
      <c r="G3995">
        <v>71000302</v>
      </c>
      <c r="H3995">
        <v>292848</v>
      </c>
    </row>
    <row r="3996" spans="1:8">
      <c r="A3996" t="s">
        <v>8482</v>
      </c>
      <c r="B3996" s="10">
        <v>44536</v>
      </c>
      <c r="C3996" t="s">
        <v>4679</v>
      </c>
      <c r="D3996">
        <v>1</v>
      </c>
      <c r="E3996">
        <v>1</v>
      </c>
      <c r="F3996">
        <v>4</v>
      </c>
      <c r="G3996">
        <v>71000310</v>
      </c>
      <c r="H3996">
        <v>292850</v>
      </c>
    </row>
    <row r="3997" spans="1:8">
      <c r="A3997" t="s">
        <v>8483</v>
      </c>
      <c r="B3997" s="10">
        <v>44536</v>
      </c>
      <c r="C3997" t="s">
        <v>4679</v>
      </c>
      <c r="D3997">
        <v>5</v>
      </c>
      <c r="E3997">
        <v>5</v>
      </c>
      <c r="F3997">
        <v>5</v>
      </c>
      <c r="G3997">
        <v>71000310</v>
      </c>
      <c r="H3997">
        <v>292853</v>
      </c>
    </row>
    <row r="3998" spans="1:8" ht="158.4">
      <c r="A3998" s="177" t="s">
        <v>8484</v>
      </c>
      <c r="B3998" s="10">
        <v>44536</v>
      </c>
      <c r="C3998" t="s">
        <v>4679</v>
      </c>
      <c r="D3998">
        <v>3</v>
      </c>
      <c r="E3998">
        <v>5</v>
      </c>
      <c r="F3998">
        <v>4</v>
      </c>
      <c r="G3998">
        <v>71000328</v>
      </c>
      <c r="H3998">
        <v>292855</v>
      </c>
    </row>
    <row r="3999" spans="1:8">
      <c r="A3999" t="s">
        <v>8485</v>
      </c>
      <c r="B3999" s="10">
        <v>44536</v>
      </c>
      <c r="C3999" t="s">
        <v>4679</v>
      </c>
      <c r="D3999">
        <v>5</v>
      </c>
      <c r="E3999">
        <v>5</v>
      </c>
      <c r="F3999">
        <v>5</v>
      </c>
      <c r="G3999">
        <v>71000328</v>
      </c>
      <c r="H3999">
        <v>292856</v>
      </c>
    </row>
    <row r="4000" spans="1:8">
      <c r="A4000" t="s">
        <v>8486</v>
      </c>
      <c r="B4000" s="10">
        <v>44536</v>
      </c>
      <c r="C4000" t="s">
        <v>4679</v>
      </c>
      <c r="D4000">
        <v>5</v>
      </c>
      <c r="E4000">
        <v>5</v>
      </c>
      <c r="F4000">
        <v>5</v>
      </c>
      <c r="G4000">
        <v>71000328</v>
      </c>
      <c r="H4000">
        <v>292857</v>
      </c>
    </row>
    <row r="4001" spans="1:8">
      <c r="A4001" t="s">
        <v>8487</v>
      </c>
      <c r="B4001" s="10">
        <v>44536</v>
      </c>
      <c r="C4001" t="s">
        <v>4679</v>
      </c>
      <c r="D4001">
        <v>4</v>
      </c>
      <c r="E4001">
        <v>5</v>
      </c>
      <c r="F4001">
        <v>5</v>
      </c>
      <c r="G4001">
        <v>71000328</v>
      </c>
      <c r="H4001">
        <v>292858</v>
      </c>
    </row>
    <row r="4002" spans="1:8">
      <c r="A4002" t="s">
        <v>8488</v>
      </c>
      <c r="B4002" s="10">
        <v>44536</v>
      </c>
      <c r="C4002" t="s">
        <v>4683</v>
      </c>
      <c r="D4002">
        <v>5</v>
      </c>
      <c r="E4002">
        <v>4</v>
      </c>
      <c r="F4002">
        <v>5</v>
      </c>
      <c r="G4002">
        <v>99999979</v>
      </c>
      <c r="H4002">
        <v>292861</v>
      </c>
    </row>
    <row r="4003" spans="1:8">
      <c r="A4003" t="s">
        <v>8489</v>
      </c>
      <c r="B4003" s="10">
        <v>44536</v>
      </c>
      <c r="C4003" t="s">
        <v>4680</v>
      </c>
      <c r="D4003">
        <v>1</v>
      </c>
      <c r="E4003">
        <v>1</v>
      </c>
      <c r="F4003">
        <v>1</v>
      </c>
      <c r="G4003">
        <v>99999996</v>
      </c>
      <c r="H4003">
        <v>292862</v>
      </c>
    </row>
    <row r="4004" spans="1:8">
      <c r="A4004" t="s">
        <v>8490</v>
      </c>
      <c r="B4004" s="10">
        <v>44536</v>
      </c>
      <c r="C4004" t="s">
        <v>4679</v>
      </c>
      <c r="D4004">
        <v>5</v>
      </c>
      <c r="E4004">
        <v>5</v>
      </c>
      <c r="F4004">
        <v>5</v>
      </c>
      <c r="G4004">
        <v>11486</v>
      </c>
      <c r="H4004">
        <v>292869</v>
      </c>
    </row>
    <row r="4005" spans="1:8">
      <c r="A4005" t="s">
        <v>8491</v>
      </c>
      <c r="B4005" s="10">
        <v>44536</v>
      </c>
      <c r="C4005" t="s">
        <v>4679</v>
      </c>
      <c r="D4005">
        <v>5</v>
      </c>
      <c r="E4005">
        <v>5</v>
      </c>
      <c r="F4005">
        <v>5</v>
      </c>
      <c r="G4005">
        <v>11496</v>
      </c>
      <c r="H4005">
        <v>292873</v>
      </c>
    </row>
    <row r="4006" spans="1:8">
      <c r="A4006" t="s">
        <v>8492</v>
      </c>
      <c r="B4006" s="10">
        <v>44536</v>
      </c>
      <c r="C4006" t="s">
        <v>4679</v>
      </c>
      <c r="D4006">
        <v>4</v>
      </c>
      <c r="E4006">
        <v>5</v>
      </c>
      <c r="F4006">
        <v>5</v>
      </c>
      <c r="G4006">
        <v>11503</v>
      </c>
      <c r="H4006">
        <v>292875</v>
      </c>
    </row>
    <row r="4007" spans="1:8">
      <c r="A4007" t="s">
        <v>8493</v>
      </c>
      <c r="B4007" s="10">
        <v>44536</v>
      </c>
      <c r="C4007" t="s">
        <v>4679</v>
      </c>
      <c r="D4007">
        <v>5</v>
      </c>
      <c r="E4007">
        <v>5</v>
      </c>
      <c r="F4007">
        <v>5</v>
      </c>
      <c r="G4007">
        <v>11503</v>
      </c>
      <c r="H4007">
        <v>292876</v>
      </c>
    </row>
    <row r="4008" spans="1:8">
      <c r="A4008" t="s">
        <v>8494</v>
      </c>
      <c r="B4008" s="10">
        <v>44536</v>
      </c>
      <c r="C4008" t="s">
        <v>4679</v>
      </c>
      <c r="D4008">
        <v>5</v>
      </c>
      <c r="E4008">
        <v>5</v>
      </c>
      <c r="F4008">
        <v>5</v>
      </c>
      <c r="G4008">
        <v>11598</v>
      </c>
      <c r="H4008">
        <v>292878</v>
      </c>
    </row>
    <row r="4009" spans="1:8">
      <c r="A4009" t="s">
        <v>8495</v>
      </c>
      <c r="B4009" s="10">
        <v>44536</v>
      </c>
      <c r="C4009" t="s">
        <v>4679</v>
      </c>
      <c r="D4009">
        <v>2</v>
      </c>
      <c r="E4009">
        <v>4</v>
      </c>
      <c r="F4009">
        <v>3</v>
      </c>
      <c r="G4009">
        <v>11650</v>
      </c>
      <c r="H4009">
        <v>292879</v>
      </c>
    </row>
    <row r="4010" spans="1:8">
      <c r="A4010" t="s">
        <v>8496</v>
      </c>
      <c r="B4010" s="10">
        <v>44536</v>
      </c>
      <c r="C4010" t="s">
        <v>4679</v>
      </c>
      <c r="D4010">
        <v>5</v>
      </c>
      <c r="E4010">
        <v>3</v>
      </c>
      <c r="F4010">
        <v>5</v>
      </c>
      <c r="G4010">
        <v>11660</v>
      </c>
      <c r="H4010">
        <v>292882</v>
      </c>
    </row>
    <row r="4011" spans="1:8" ht="360">
      <c r="A4011" s="177" t="s">
        <v>8497</v>
      </c>
      <c r="B4011" s="10">
        <v>44536</v>
      </c>
      <c r="C4011" t="s">
        <v>4685</v>
      </c>
      <c r="D4011">
        <v>1</v>
      </c>
      <c r="E4011">
        <v>4</v>
      </c>
      <c r="F4011">
        <v>5</v>
      </c>
      <c r="G4011">
        <v>11179580</v>
      </c>
      <c r="H4011">
        <v>292883</v>
      </c>
    </row>
    <row r="4012" spans="1:8">
      <c r="A4012" t="s">
        <v>8498</v>
      </c>
      <c r="B4012" s="10">
        <v>44536</v>
      </c>
      <c r="C4012" t="s">
        <v>4680</v>
      </c>
      <c r="D4012">
        <v>5</v>
      </c>
      <c r="E4012">
        <v>4</v>
      </c>
      <c r="F4012">
        <v>5</v>
      </c>
      <c r="G4012">
        <v>11190071</v>
      </c>
      <c r="H4012">
        <v>292885</v>
      </c>
    </row>
    <row r="4013" spans="1:8" ht="409.6">
      <c r="A4013" s="177" t="s">
        <v>8499</v>
      </c>
      <c r="B4013" s="10">
        <v>44536</v>
      </c>
      <c r="C4013" t="s">
        <v>4680</v>
      </c>
      <c r="D4013">
        <v>3</v>
      </c>
      <c r="E4013">
        <v>4</v>
      </c>
      <c r="F4013">
        <v>3</v>
      </c>
      <c r="G4013">
        <v>112629225</v>
      </c>
      <c r="H4013">
        <v>292887</v>
      </c>
    </row>
    <row r="4014" spans="1:8" ht="158.4">
      <c r="A4014" s="177" t="s">
        <v>8500</v>
      </c>
      <c r="B4014" s="10">
        <v>44536</v>
      </c>
      <c r="C4014" t="s">
        <v>4683</v>
      </c>
      <c r="D4014">
        <v>1</v>
      </c>
      <c r="E4014">
        <v>2</v>
      </c>
      <c r="F4014">
        <v>2</v>
      </c>
      <c r="G4014">
        <v>11270627</v>
      </c>
      <c r="H4014">
        <v>292888</v>
      </c>
    </row>
    <row r="4015" spans="1:8">
      <c r="A4015" t="s">
        <v>8501</v>
      </c>
      <c r="B4015" s="10">
        <v>44536</v>
      </c>
      <c r="C4015" t="s">
        <v>4679</v>
      </c>
      <c r="D4015">
        <v>5</v>
      </c>
      <c r="E4015">
        <v>5</v>
      </c>
      <c r="F4015">
        <v>5</v>
      </c>
      <c r="G4015">
        <v>116242546</v>
      </c>
      <c r="H4015">
        <v>292889</v>
      </c>
    </row>
    <row r="4016" spans="1:8" ht="409.6">
      <c r="A4016" s="177" t="s">
        <v>8502</v>
      </c>
      <c r="B4016" s="10">
        <v>44536</v>
      </c>
      <c r="C4016" t="s">
        <v>4679</v>
      </c>
      <c r="D4016">
        <v>1</v>
      </c>
      <c r="E4016">
        <v>2</v>
      </c>
      <c r="F4016">
        <v>4</v>
      </c>
      <c r="G4016">
        <v>129698809</v>
      </c>
      <c r="H4016">
        <v>292892</v>
      </c>
    </row>
    <row r="4017" spans="1:8">
      <c r="A4017" t="s">
        <v>8503</v>
      </c>
      <c r="B4017" s="10">
        <v>44536</v>
      </c>
      <c r="C4017" t="s">
        <v>4679</v>
      </c>
      <c r="D4017">
        <v>1</v>
      </c>
      <c r="E4017">
        <v>1</v>
      </c>
      <c r="F4017">
        <v>1</v>
      </c>
      <c r="G4017">
        <v>129698809</v>
      </c>
      <c r="H4017">
        <v>292893</v>
      </c>
    </row>
    <row r="4018" spans="1:8">
      <c r="A4018" t="s">
        <v>8504</v>
      </c>
      <c r="B4018" s="10">
        <v>44536</v>
      </c>
      <c r="C4018" t="s">
        <v>4679</v>
      </c>
      <c r="D4018">
        <v>1</v>
      </c>
      <c r="E4018">
        <v>3</v>
      </c>
      <c r="F4018">
        <v>5</v>
      </c>
      <c r="G4018">
        <v>129698809</v>
      </c>
      <c r="H4018">
        <v>292894</v>
      </c>
    </row>
    <row r="4019" spans="1:8">
      <c r="A4019" t="s">
        <v>8505</v>
      </c>
      <c r="B4019" s="10">
        <v>44536</v>
      </c>
      <c r="C4019" t="s">
        <v>4679</v>
      </c>
      <c r="D4019">
        <v>5</v>
      </c>
      <c r="E4019">
        <v>5</v>
      </c>
      <c r="F4019">
        <v>5</v>
      </c>
      <c r="G4019">
        <v>129833331</v>
      </c>
      <c r="H4019">
        <v>292897</v>
      </c>
    </row>
    <row r="4020" spans="1:8">
      <c r="A4020" t="s">
        <v>8506</v>
      </c>
      <c r="B4020" s="10">
        <v>44536</v>
      </c>
      <c r="C4020" t="s">
        <v>4679</v>
      </c>
      <c r="D4020">
        <v>5</v>
      </c>
      <c r="E4020">
        <v>5</v>
      </c>
      <c r="F4020">
        <v>5</v>
      </c>
      <c r="G4020">
        <v>129833331</v>
      </c>
      <c r="H4020">
        <v>292898</v>
      </c>
    </row>
    <row r="4021" spans="1:8">
      <c r="A4021" t="s">
        <v>8507</v>
      </c>
      <c r="B4021" s="10">
        <v>44536</v>
      </c>
      <c r="C4021" t="s">
        <v>4679</v>
      </c>
      <c r="D4021">
        <v>5</v>
      </c>
      <c r="E4021">
        <v>5</v>
      </c>
      <c r="F4021">
        <v>5</v>
      </c>
      <c r="G4021">
        <v>130042856</v>
      </c>
      <c r="H4021">
        <v>292899</v>
      </c>
    </row>
    <row r="4022" spans="1:8">
      <c r="A4022" t="s">
        <v>8508</v>
      </c>
      <c r="B4022" s="10">
        <v>44536</v>
      </c>
      <c r="C4022" t="s">
        <v>4680</v>
      </c>
      <c r="D4022">
        <v>5</v>
      </c>
      <c r="E4022">
        <v>3</v>
      </c>
      <c r="F4022">
        <v>5</v>
      </c>
      <c r="G4022">
        <v>130248008</v>
      </c>
      <c r="H4022">
        <v>292901</v>
      </c>
    </row>
    <row r="4023" spans="1:8" ht="331.2">
      <c r="A4023" s="177" t="s">
        <v>8509</v>
      </c>
      <c r="B4023" s="10">
        <v>44536</v>
      </c>
      <c r="C4023" t="s">
        <v>4687</v>
      </c>
      <c r="D4023">
        <v>2</v>
      </c>
      <c r="E4023">
        <v>4</v>
      </c>
      <c r="F4023">
        <v>5</v>
      </c>
      <c r="G4023">
        <v>133525246</v>
      </c>
      <c r="H4023">
        <v>292902</v>
      </c>
    </row>
    <row r="4024" spans="1:8">
      <c r="A4024" t="s">
        <v>8510</v>
      </c>
      <c r="B4024" s="10">
        <v>44536</v>
      </c>
      <c r="C4024" t="s">
        <v>4680</v>
      </c>
      <c r="D4024">
        <v>5</v>
      </c>
      <c r="E4024">
        <v>5</v>
      </c>
      <c r="F4024">
        <v>5</v>
      </c>
      <c r="G4024">
        <v>134397447</v>
      </c>
      <c r="H4024">
        <v>292906</v>
      </c>
    </row>
    <row r="4025" spans="1:8">
      <c r="A4025" t="s">
        <v>8511</v>
      </c>
      <c r="B4025" s="10">
        <v>44536</v>
      </c>
      <c r="C4025" t="s">
        <v>4681</v>
      </c>
      <c r="D4025">
        <v>3</v>
      </c>
      <c r="E4025">
        <v>2</v>
      </c>
      <c r="F4025">
        <v>5</v>
      </c>
      <c r="G4025">
        <v>135645216</v>
      </c>
      <c r="H4025">
        <v>292908</v>
      </c>
    </row>
    <row r="4026" spans="1:8">
      <c r="A4026" t="s">
        <v>8512</v>
      </c>
      <c r="B4026" s="10">
        <v>44536</v>
      </c>
      <c r="C4026" t="s">
        <v>4686</v>
      </c>
      <c r="D4026">
        <v>2</v>
      </c>
      <c r="E4026">
        <v>4</v>
      </c>
      <c r="F4026">
        <v>5</v>
      </c>
      <c r="G4026">
        <v>136603347</v>
      </c>
      <c r="H4026">
        <v>292911</v>
      </c>
    </row>
    <row r="4027" spans="1:8">
      <c r="A4027" t="s">
        <v>6776</v>
      </c>
      <c r="B4027" s="10">
        <v>44536</v>
      </c>
      <c r="C4027" t="s">
        <v>4680</v>
      </c>
      <c r="D4027">
        <v>5</v>
      </c>
      <c r="E4027">
        <v>5</v>
      </c>
      <c r="F4027">
        <v>5</v>
      </c>
      <c r="G4027">
        <v>136642485</v>
      </c>
      <c r="H4027">
        <v>292912</v>
      </c>
    </row>
    <row r="4028" spans="1:8">
      <c r="A4028" t="s">
        <v>8513</v>
      </c>
      <c r="B4028" s="10">
        <v>44536</v>
      </c>
      <c r="C4028" t="s">
        <v>4680</v>
      </c>
      <c r="D4028">
        <v>5</v>
      </c>
      <c r="E4028">
        <v>5</v>
      </c>
      <c r="F4028">
        <v>5</v>
      </c>
      <c r="G4028">
        <v>136643855</v>
      </c>
      <c r="H4028">
        <v>292913</v>
      </c>
    </row>
    <row r="4029" spans="1:8">
      <c r="A4029" t="s">
        <v>8514</v>
      </c>
      <c r="B4029" s="10">
        <v>44536</v>
      </c>
      <c r="C4029" t="s">
        <v>4679</v>
      </c>
      <c r="D4029">
        <v>4</v>
      </c>
      <c r="E4029">
        <v>3</v>
      </c>
      <c r="F4029">
        <v>5</v>
      </c>
      <c r="G4029">
        <v>136644366</v>
      </c>
      <c r="H4029">
        <v>292915</v>
      </c>
    </row>
    <row r="4030" spans="1:8">
      <c r="A4030" t="s">
        <v>8515</v>
      </c>
      <c r="B4030" s="10">
        <v>44536</v>
      </c>
      <c r="C4030" t="s">
        <v>4680</v>
      </c>
      <c r="D4030">
        <v>4</v>
      </c>
      <c r="E4030">
        <v>4</v>
      </c>
      <c r="F4030">
        <v>4</v>
      </c>
      <c r="G4030">
        <v>136645116</v>
      </c>
      <c r="H4030">
        <v>292916</v>
      </c>
    </row>
    <row r="4031" spans="1:8">
      <c r="A4031" t="s">
        <v>8516</v>
      </c>
      <c r="B4031" s="10">
        <v>44536</v>
      </c>
      <c r="C4031" t="s">
        <v>4679</v>
      </c>
      <c r="D4031">
        <v>5</v>
      </c>
      <c r="E4031">
        <v>4</v>
      </c>
      <c r="F4031">
        <v>5</v>
      </c>
      <c r="G4031">
        <v>20000325</v>
      </c>
      <c r="H4031">
        <v>292918</v>
      </c>
    </row>
    <row r="4032" spans="1:8">
      <c r="A4032" t="s">
        <v>8517</v>
      </c>
      <c r="B4032" s="10">
        <v>44536</v>
      </c>
      <c r="C4032" t="s">
        <v>4679</v>
      </c>
      <c r="D4032">
        <v>4</v>
      </c>
      <c r="E4032">
        <v>5</v>
      </c>
      <c r="F4032">
        <v>5</v>
      </c>
      <c r="G4032">
        <v>20000340</v>
      </c>
      <c r="H4032">
        <v>292920</v>
      </c>
    </row>
    <row r="4033" spans="1:8">
      <c r="A4033" t="s">
        <v>8518</v>
      </c>
      <c r="B4033" s="10">
        <v>44536</v>
      </c>
      <c r="C4033" t="s">
        <v>4679</v>
      </c>
      <c r="D4033">
        <v>5</v>
      </c>
      <c r="E4033">
        <v>5</v>
      </c>
      <c r="F4033">
        <v>5</v>
      </c>
      <c r="G4033">
        <v>20000352</v>
      </c>
      <c r="H4033">
        <v>292921</v>
      </c>
    </row>
    <row r="4034" spans="1:8">
      <c r="A4034" t="s">
        <v>8519</v>
      </c>
      <c r="B4034" s="10">
        <v>44536</v>
      </c>
      <c r="C4034" t="s">
        <v>4679</v>
      </c>
      <c r="D4034">
        <v>5</v>
      </c>
      <c r="E4034">
        <v>5</v>
      </c>
      <c r="F4034">
        <v>5</v>
      </c>
      <c r="G4034">
        <v>20000352</v>
      </c>
      <c r="H4034">
        <v>292923</v>
      </c>
    </row>
    <row r="4035" spans="1:8">
      <c r="A4035" t="s">
        <v>8520</v>
      </c>
      <c r="B4035" s="10">
        <v>44536</v>
      </c>
      <c r="C4035" t="s">
        <v>4679</v>
      </c>
      <c r="D4035">
        <v>5</v>
      </c>
      <c r="E4035">
        <v>5</v>
      </c>
      <c r="F4035">
        <v>5</v>
      </c>
      <c r="G4035">
        <v>20000358</v>
      </c>
      <c r="H4035">
        <v>292924</v>
      </c>
    </row>
    <row r="4036" spans="1:8">
      <c r="A4036" t="s">
        <v>8521</v>
      </c>
      <c r="B4036" s="10">
        <v>44536</v>
      </c>
      <c r="C4036" t="s">
        <v>4679</v>
      </c>
      <c r="D4036">
        <v>5</v>
      </c>
      <c r="E4036">
        <v>5</v>
      </c>
      <c r="F4036">
        <v>5</v>
      </c>
      <c r="G4036">
        <v>20000526</v>
      </c>
      <c r="H4036">
        <v>292926</v>
      </c>
    </row>
    <row r="4037" spans="1:8">
      <c r="A4037" t="s">
        <v>8522</v>
      </c>
      <c r="B4037" s="10">
        <v>44536</v>
      </c>
      <c r="C4037" t="s">
        <v>4679</v>
      </c>
      <c r="D4037">
        <v>5</v>
      </c>
      <c r="E4037">
        <v>4</v>
      </c>
      <c r="F4037">
        <v>5</v>
      </c>
      <c r="G4037">
        <v>20000533</v>
      </c>
      <c r="H4037">
        <v>292927</v>
      </c>
    </row>
    <row r="4038" spans="1:8">
      <c r="A4038" t="s">
        <v>8523</v>
      </c>
      <c r="B4038" s="10">
        <v>44536</v>
      </c>
      <c r="C4038" t="s">
        <v>4679</v>
      </c>
      <c r="D4038">
        <v>5</v>
      </c>
      <c r="E4038">
        <v>5</v>
      </c>
      <c r="F4038">
        <v>5</v>
      </c>
      <c r="G4038">
        <v>20000538</v>
      </c>
      <c r="H4038">
        <v>292929</v>
      </c>
    </row>
    <row r="4039" spans="1:8">
      <c r="A4039" t="s">
        <v>8524</v>
      </c>
      <c r="B4039" s="10">
        <v>44538</v>
      </c>
      <c r="C4039" t="s">
        <v>4679</v>
      </c>
      <c r="D4039">
        <v>5</v>
      </c>
      <c r="E4039">
        <v>5</v>
      </c>
      <c r="F4039">
        <v>5</v>
      </c>
      <c r="G4039">
        <v>11139</v>
      </c>
      <c r="H4039">
        <v>293403</v>
      </c>
    </row>
    <row r="4040" spans="1:8">
      <c r="A4040" t="s">
        <v>8525</v>
      </c>
      <c r="B4040" s="10">
        <v>44536</v>
      </c>
      <c r="C4040" t="s">
        <v>4679</v>
      </c>
      <c r="D4040">
        <v>1</v>
      </c>
      <c r="E4040">
        <v>1</v>
      </c>
      <c r="F4040">
        <v>1</v>
      </c>
      <c r="G4040">
        <v>20000538</v>
      </c>
      <c r="H4040">
        <v>292931</v>
      </c>
    </row>
    <row r="4041" spans="1:8">
      <c r="A4041" t="s">
        <v>8526</v>
      </c>
      <c r="B4041" s="10">
        <v>44536</v>
      </c>
      <c r="C4041" t="s">
        <v>4679</v>
      </c>
      <c r="D4041">
        <v>5</v>
      </c>
      <c r="E4041">
        <v>4</v>
      </c>
      <c r="F4041">
        <v>5</v>
      </c>
      <c r="G4041">
        <v>200033157</v>
      </c>
      <c r="H4041">
        <v>292932</v>
      </c>
    </row>
    <row r="4042" spans="1:8">
      <c r="A4042" t="s">
        <v>8527</v>
      </c>
      <c r="B4042" s="10">
        <v>44536</v>
      </c>
      <c r="C4042" t="s">
        <v>4679</v>
      </c>
      <c r="D4042">
        <v>5</v>
      </c>
      <c r="E4042">
        <v>4</v>
      </c>
      <c r="F4042">
        <v>5</v>
      </c>
      <c r="G4042">
        <v>200048928</v>
      </c>
      <c r="H4042">
        <v>292933</v>
      </c>
    </row>
    <row r="4043" spans="1:8">
      <c r="A4043" t="s">
        <v>8528</v>
      </c>
      <c r="B4043" s="10">
        <v>44536</v>
      </c>
      <c r="C4043" t="s">
        <v>4679</v>
      </c>
      <c r="D4043">
        <v>1</v>
      </c>
      <c r="E4043">
        <v>3</v>
      </c>
      <c r="F4043">
        <v>3</v>
      </c>
      <c r="G4043">
        <v>200049486</v>
      </c>
      <c r="H4043">
        <v>292935</v>
      </c>
    </row>
    <row r="4044" spans="1:8">
      <c r="A4044" t="s">
        <v>8529</v>
      </c>
      <c r="B4044" s="10">
        <v>44536</v>
      </c>
      <c r="C4044" t="s">
        <v>4680</v>
      </c>
      <c r="D4044">
        <v>3</v>
      </c>
      <c r="E4044">
        <v>3</v>
      </c>
      <c r="F4044">
        <v>3</v>
      </c>
      <c r="G4044">
        <v>200059678</v>
      </c>
      <c r="H4044">
        <v>292937</v>
      </c>
    </row>
    <row r="4045" spans="1:8">
      <c r="A4045" t="s">
        <v>8530</v>
      </c>
      <c r="B4045" s="10">
        <v>44536</v>
      </c>
      <c r="C4045" t="s">
        <v>4679</v>
      </c>
      <c r="D4045">
        <v>1</v>
      </c>
      <c r="E4045">
        <v>2</v>
      </c>
      <c r="F4045">
        <v>3</v>
      </c>
      <c r="G4045">
        <v>200106183</v>
      </c>
      <c r="H4045">
        <v>292939</v>
      </c>
    </row>
    <row r="4046" spans="1:8">
      <c r="A4046" t="s">
        <v>8531</v>
      </c>
      <c r="B4046" s="10">
        <v>44536</v>
      </c>
      <c r="C4046" t="s">
        <v>4679</v>
      </c>
      <c r="D4046">
        <v>4</v>
      </c>
      <c r="E4046">
        <v>3</v>
      </c>
      <c r="F4046">
        <v>3</v>
      </c>
      <c r="G4046">
        <v>200106183</v>
      </c>
      <c r="H4046">
        <v>292941</v>
      </c>
    </row>
    <row r="4047" spans="1:8">
      <c r="A4047" t="s">
        <v>8532</v>
      </c>
      <c r="B4047" s="10">
        <v>44536</v>
      </c>
      <c r="C4047" t="s">
        <v>4679</v>
      </c>
      <c r="D4047">
        <v>5</v>
      </c>
      <c r="E4047">
        <v>5</v>
      </c>
      <c r="F4047">
        <v>5</v>
      </c>
      <c r="G4047">
        <v>60000075</v>
      </c>
      <c r="H4047">
        <v>292942</v>
      </c>
    </row>
    <row r="4048" spans="1:8">
      <c r="A4048" t="s">
        <v>8533</v>
      </c>
      <c r="B4048" s="10">
        <v>44536</v>
      </c>
      <c r="C4048" t="s">
        <v>4679</v>
      </c>
      <c r="D4048">
        <v>5</v>
      </c>
      <c r="E4048">
        <v>5</v>
      </c>
      <c r="F4048">
        <v>5</v>
      </c>
      <c r="G4048">
        <v>60000075</v>
      </c>
      <c r="H4048">
        <v>292943</v>
      </c>
    </row>
    <row r="4049" spans="1:8">
      <c r="A4049" t="s">
        <v>8534</v>
      </c>
      <c r="B4049" s="10">
        <v>44536</v>
      </c>
      <c r="C4049" t="s">
        <v>4679</v>
      </c>
      <c r="D4049">
        <v>5</v>
      </c>
      <c r="E4049">
        <v>5</v>
      </c>
      <c r="F4049">
        <v>5</v>
      </c>
      <c r="G4049">
        <v>60000087</v>
      </c>
      <c r="H4049">
        <v>292944</v>
      </c>
    </row>
    <row r="4050" spans="1:8">
      <c r="A4050" t="s">
        <v>8535</v>
      </c>
      <c r="B4050" s="10">
        <v>44536</v>
      </c>
      <c r="C4050" t="s">
        <v>4679</v>
      </c>
      <c r="D4050">
        <v>1</v>
      </c>
      <c r="E4050">
        <v>3</v>
      </c>
      <c r="F4050">
        <v>1</v>
      </c>
      <c r="G4050">
        <v>60000087</v>
      </c>
      <c r="H4050">
        <v>292945</v>
      </c>
    </row>
    <row r="4051" spans="1:8">
      <c r="A4051" t="s">
        <v>8536</v>
      </c>
      <c r="B4051" s="10">
        <v>44536</v>
      </c>
      <c r="C4051" t="s">
        <v>4679</v>
      </c>
      <c r="D4051">
        <v>4</v>
      </c>
      <c r="E4051">
        <v>4</v>
      </c>
      <c r="F4051">
        <v>5</v>
      </c>
      <c r="G4051">
        <v>61000010</v>
      </c>
      <c r="H4051">
        <v>292946</v>
      </c>
    </row>
    <row r="4052" spans="1:8">
      <c r="A4052" t="s">
        <v>8537</v>
      </c>
      <c r="B4052" s="10">
        <v>44538</v>
      </c>
      <c r="C4052" t="s">
        <v>4679</v>
      </c>
      <c r="D4052">
        <v>5</v>
      </c>
      <c r="E4052">
        <v>4</v>
      </c>
      <c r="F4052">
        <v>5</v>
      </c>
      <c r="G4052">
        <v>11485</v>
      </c>
      <c r="H4052">
        <v>293404</v>
      </c>
    </row>
    <row r="4053" spans="1:8">
      <c r="A4053" t="s">
        <v>8538</v>
      </c>
      <c r="B4053" s="10">
        <v>44536</v>
      </c>
      <c r="C4053" t="s">
        <v>4679</v>
      </c>
      <c r="D4053">
        <v>1</v>
      </c>
      <c r="E4053">
        <v>1</v>
      </c>
      <c r="F4053">
        <v>2</v>
      </c>
      <c r="G4053">
        <v>61000010</v>
      </c>
      <c r="H4053">
        <v>292947</v>
      </c>
    </row>
    <row r="4054" spans="1:8">
      <c r="A4054" t="s">
        <v>8539</v>
      </c>
      <c r="B4054" s="10">
        <v>44536</v>
      </c>
      <c r="C4054" t="s">
        <v>4679</v>
      </c>
      <c r="D4054">
        <v>5</v>
      </c>
      <c r="E4054">
        <v>4</v>
      </c>
      <c r="F4054">
        <v>5</v>
      </c>
      <c r="G4054">
        <v>61000023</v>
      </c>
      <c r="H4054">
        <v>292949</v>
      </c>
    </row>
    <row r="4055" spans="1:8">
      <c r="A4055" t="s">
        <v>8540</v>
      </c>
      <c r="B4055" s="10">
        <v>44536</v>
      </c>
      <c r="C4055" t="s">
        <v>4679</v>
      </c>
      <c r="D4055">
        <v>3</v>
      </c>
      <c r="E4055">
        <v>3</v>
      </c>
      <c r="F4055">
        <v>3</v>
      </c>
      <c r="G4055">
        <v>61000072</v>
      </c>
      <c r="H4055">
        <v>292953</v>
      </c>
    </row>
    <row r="4056" spans="1:8" ht="216">
      <c r="A4056" s="177" t="s">
        <v>8541</v>
      </c>
      <c r="B4056" s="10">
        <v>44536</v>
      </c>
      <c r="C4056" t="s">
        <v>4679</v>
      </c>
      <c r="D4056">
        <v>2</v>
      </c>
      <c r="E4056">
        <v>2</v>
      </c>
      <c r="F4056">
        <v>2</v>
      </c>
      <c r="G4056">
        <v>61000072</v>
      </c>
      <c r="H4056">
        <v>292955</v>
      </c>
    </row>
    <row r="4057" spans="1:8">
      <c r="A4057" t="s">
        <v>8542</v>
      </c>
      <c r="B4057" s="10">
        <v>44536</v>
      </c>
      <c r="C4057" t="s">
        <v>4679</v>
      </c>
      <c r="D4057">
        <v>1</v>
      </c>
      <c r="E4057">
        <v>4</v>
      </c>
      <c r="F4057">
        <v>2</v>
      </c>
      <c r="G4057">
        <v>71000341</v>
      </c>
      <c r="H4057">
        <v>292957</v>
      </c>
    </row>
    <row r="4058" spans="1:8">
      <c r="A4058" t="s">
        <v>8543</v>
      </c>
      <c r="B4058" s="10">
        <v>44536</v>
      </c>
      <c r="C4058" t="s">
        <v>4679</v>
      </c>
      <c r="D4058">
        <v>1</v>
      </c>
      <c r="E4058">
        <v>3</v>
      </c>
      <c r="F4058">
        <v>3</v>
      </c>
      <c r="G4058">
        <v>71000341</v>
      </c>
      <c r="H4058">
        <v>292958</v>
      </c>
    </row>
    <row r="4059" spans="1:8">
      <c r="A4059" t="s">
        <v>8544</v>
      </c>
      <c r="B4059" s="10">
        <v>44536</v>
      </c>
      <c r="C4059" t="s">
        <v>4680</v>
      </c>
      <c r="D4059">
        <v>1</v>
      </c>
      <c r="E4059">
        <v>2</v>
      </c>
      <c r="F4059">
        <v>5</v>
      </c>
      <c r="G4059">
        <v>71000349</v>
      </c>
      <c r="H4059">
        <v>292959</v>
      </c>
    </row>
    <row r="4060" spans="1:8">
      <c r="A4060" t="s">
        <v>8545</v>
      </c>
      <c r="B4060" s="10">
        <v>44536</v>
      </c>
      <c r="C4060" t="s">
        <v>4679</v>
      </c>
      <c r="D4060">
        <v>5</v>
      </c>
      <c r="E4060">
        <v>5</v>
      </c>
      <c r="F4060">
        <v>5</v>
      </c>
      <c r="G4060">
        <v>71000350</v>
      </c>
      <c r="H4060">
        <v>292960</v>
      </c>
    </row>
    <row r="4061" spans="1:8" ht="172.8">
      <c r="A4061" s="177" t="s">
        <v>8546</v>
      </c>
      <c r="B4061" s="10">
        <v>44536</v>
      </c>
      <c r="C4061" t="s">
        <v>4679</v>
      </c>
      <c r="D4061">
        <v>2</v>
      </c>
      <c r="E4061">
        <v>5</v>
      </c>
      <c r="F4061">
        <v>5</v>
      </c>
      <c r="G4061">
        <v>71000350</v>
      </c>
      <c r="H4061">
        <v>292961</v>
      </c>
    </row>
    <row r="4062" spans="1:8" ht="345.6">
      <c r="A4062" s="177" t="s">
        <v>8547</v>
      </c>
      <c r="B4062" s="10">
        <v>44536</v>
      </c>
      <c r="C4062" t="s">
        <v>4679</v>
      </c>
      <c r="D4062">
        <v>3</v>
      </c>
      <c r="E4062">
        <v>4</v>
      </c>
      <c r="F4062">
        <v>2</v>
      </c>
      <c r="G4062">
        <v>71000350</v>
      </c>
      <c r="H4062">
        <v>292962</v>
      </c>
    </row>
    <row r="4063" spans="1:8">
      <c r="A4063" t="s">
        <v>8548</v>
      </c>
      <c r="B4063" s="10">
        <v>44536</v>
      </c>
      <c r="C4063" t="s">
        <v>4679</v>
      </c>
      <c r="D4063">
        <v>1</v>
      </c>
      <c r="E4063">
        <v>2</v>
      </c>
      <c r="F4063">
        <v>3</v>
      </c>
      <c r="G4063">
        <v>71000354</v>
      </c>
      <c r="H4063">
        <v>292964</v>
      </c>
    </row>
    <row r="4064" spans="1:8">
      <c r="A4064" t="s">
        <v>8549</v>
      </c>
      <c r="B4064" s="10">
        <v>44538</v>
      </c>
      <c r="C4064" t="s">
        <v>4679</v>
      </c>
      <c r="D4064">
        <v>3</v>
      </c>
      <c r="E4064">
        <v>5</v>
      </c>
      <c r="F4064">
        <v>5</v>
      </c>
      <c r="G4064">
        <v>11496</v>
      </c>
      <c r="H4064">
        <v>293407</v>
      </c>
    </row>
    <row r="4065" spans="1:8">
      <c r="A4065" t="s">
        <v>8550</v>
      </c>
      <c r="B4065" s="10">
        <v>44538</v>
      </c>
      <c r="C4065" t="s">
        <v>4679</v>
      </c>
      <c r="D4065">
        <v>1</v>
      </c>
      <c r="E4065">
        <v>2</v>
      </c>
      <c r="F4065">
        <v>5</v>
      </c>
      <c r="G4065">
        <v>11513</v>
      </c>
      <c r="H4065">
        <v>293408</v>
      </c>
    </row>
    <row r="4066" spans="1:8">
      <c r="A4066" t="s">
        <v>8551</v>
      </c>
      <c r="B4066" s="10">
        <v>44538</v>
      </c>
      <c r="C4066" t="s">
        <v>4679</v>
      </c>
      <c r="D4066">
        <v>1</v>
      </c>
      <c r="E4066">
        <v>3</v>
      </c>
      <c r="F4066">
        <v>3</v>
      </c>
      <c r="G4066">
        <v>11514</v>
      </c>
      <c r="H4066">
        <v>293409</v>
      </c>
    </row>
    <row r="4067" spans="1:8">
      <c r="A4067" t="s">
        <v>8552</v>
      </c>
      <c r="B4067" s="10">
        <v>44538</v>
      </c>
      <c r="C4067" t="s">
        <v>4679</v>
      </c>
      <c r="D4067">
        <v>5</v>
      </c>
      <c r="E4067">
        <v>5</v>
      </c>
      <c r="F4067">
        <v>5</v>
      </c>
      <c r="G4067">
        <v>11515</v>
      </c>
      <c r="H4067">
        <v>293411</v>
      </c>
    </row>
    <row r="4068" spans="1:8" ht="86.4">
      <c r="A4068" s="177" t="s">
        <v>8553</v>
      </c>
      <c r="B4068" s="10">
        <v>44538</v>
      </c>
      <c r="C4068" t="s">
        <v>4679</v>
      </c>
      <c r="D4068">
        <v>5</v>
      </c>
      <c r="E4068">
        <v>4</v>
      </c>
      <c r="F4068">
        <v>5</v>
      </c>
      <c r="G4068">
        <v>11563</v>
      </c>
      <c r="H4068">
        <v>293413</v>
      </c>
    </row>
    <row r="4069" spans="1:8" ht="374.4">
      <c r="A4069" s="177" t="s">
        <v>8554</v>
      </c>
      <c r="B4069" s="10">
        <v>44538</v>
      </c>
      <c r="C4069" t="s">
        <v>4679</v>
      </c>
      <c r="D4069">
        <v>4</v>
      </c>
      <c r="E4069">
        <v>5</v>
      </c>
      <c r="F4069">
        <v>5</v>
      </c>
      <c r="G4069">
        <v>11589</v>
      </c>
      <c r="H4069">
        <v>293414</v>
      </c>
    </row>
    <row r="4070" spans="1:8">
      <c r="A4070" t="s">
        <v>8555</v>
      </c>
      <c r="B4070" s="10">
        <v>44538</v>
      </c>
      <c r="C4070" t="s">
        <v>4679</v>
      </c>
      <c r="D4070">
        <v>5</v>
      </c>
      <c r="E4070">
        <v>5</v>
      </c>
      <c r="F4070">
        <v>5</v>
      </c>
      <c r="G4070">
        <v>11589</v>
      </c>
      <c r="H4070">
        <v>293415</v>
      </c>
    </row>
    <row r="4071" spans="1:8">
      <c r="A4071" t="s">
        <v>8556</v>
      </c>
      <c r="B4071" s="10">
        <v>44538</v>
      </c>
      <c r="C4071" t="s">
        <v>4680</v>
      </c>
      <c r="D4071">
        <v>1</v>
      </c>
      <c r="E4071">
        <v>3</v>
      </c>
      <c r="F4071">
        <v>2</v>
      </c>
      <c r="G4071">
        <v>11594</v>
      </c>
      <c r="H4071">
        <v>293416</v>
      </c>
    </row>
    <row r="4072" spans="1:8">
      <c r="A4072" t="s">
        <v>8557</v>
      </c>
      <c r="B4072" s="10">
        <v>44538</v>
      </c>
      <c r="C4072" t="s">
        <v>4680</v>
      </c>
      <c r="D4072">
        <v>1</v>
      </c>
      <c r="E4072">
        <v>3</v>
      </c>
      <c r="F4072">
        <v>2</v>
      </c>
      <c r="G4072">
        <v>11594</v>
      </c>
      <c r="H4072">
        <v>293417</v>
      </c>
    </row>
    <row r="4073" spans="1:8" ht="72">
      <c r="A4073" s="177" t="s">
        <v>8558</v>
      </c>
      <c r="B4073" s="10">
        <v>44538</v>
      </c>
      <c r="C4073" t="s">
        <v>4680</v>
      </c>
      <c r="D4073">
        <v>5</v>
      </c>
      <c r="E4073">
        <v>4</v>
      </c>
      <c r="F4073">
        <v>5</v>
      </c>
      <c r="G4073">
        <v>11594</v>
      </c>
      <c r="H4073">
        <v>293418</v>
      </c>
    </row>
    <row r="4074" spans="1:8" ht="158.4">
      <c r="A4074" s="177" t="s">
        <v>8559</v>
      </c>
      <c r="B4074" s="10">
        <v>44538</v>
      </c>
      <c r="C4074" t="s">
        <v>4679</v>
      </c>
      <c r="D4074">
        <v>5</v>
      </c>
      <c r="E4074">
        <v>5</v>
      </c>
      <c r="F4074">
        <v>5</v>
      </c>
      <c r="G4074">
        <v>11660</v>
      </c>
      <c r="H4074">
        <v>293419</v>
      </c>
    </row>
    <row r="4075" spans="1:8">
      <c r="A4075" t="s">
        <v>8560</v>
      </c>
      <c r="B4075" s="10">
        <v>44538</v>
      </c>
      <c r="C4075" t="s">
        <v>4679</v>
      </c>
      <c r="D4075">
        <v>5</v>
      </c>
      <c r="E4075">
        <v>5</v>
      </c>
      <c r="F4075">
        <v>5</v>
      </c>
      <c r="G4075">
        <v>11660</v>
      </c>
      <c r="H4075">
        <v>293420</v>
      </c>
    </row>
    <row r="4076" spans="1:8">
      <c r="A4076" t="s">
        <v>8561</v>
      </c>
      <c r="B4076" s="10">
        <v>44537</v>
      </c>
      <c r="C4076" t="s">
        <v>4679</v>
      </c>
      <c r="D4076">
        <v>5</v>
      </c>
      <c r="E4076">
        <v>5</v>
      </c>
      <c r="F4076">
        <v>5</v>
      </c>
      <c r="G4076">
        <v>11515</v>
      </c>
      <c r="H4076">
        <v>292978</v>
      </c>
    </row>
    <row r="4077" spans="1:8" ht="331.2">
      <c r="A4077" s="177" t="s">
        <v>8562</v>
      </c>
      <c r="B4077" s="10">
        <v>44537</v>
      </c>
      <c r="C4077" t="s">
        <v>4679</v>
      </c>
      <c r="D4077">
        <v>5</v>
      </c>
      <c r="E4077">
        <v>5</v>
      </c>
      <c r="F4077">
        <v>5</v>
      </c>
      <c r="G4077">
        <v>11515</v>
      </c>
      <c r="H4077">
        <v>292979</v>
      </c>
    </row>
    <row r="4078" spans="1:8">
      <c r="A4078" t="s">
        <v>8563</v>
      </c>
      <c r="B4078" s="10">
        <v>44537</v>
      </c>
      <c r="C4078" t="s">
        <v>4679</v>
      </c>
      <c r="D4078">
        <v>5</v>
      </c>
      <c r="E4078">
        <v>5</v>
      </c>
      <c r="F4078">
        <v>5</v>
      </c>
      <c r="G4078">
        <v>11533</v>
      </c>
      <c r="H4078">
        <v>292981</v>
      </c>
    </row>
    <row r="4079" spans="1:8">
      <c r="A4079" t="s">
        <v>8564</v>
      </c>
      <c r="B4079" s="10">
        <v>44537</v>
      </c>
      <c r="C4079" t="s">
        <v>4679</v>
      </c>
      <c r="D4079">
        <v>5</v>
      </c>
      <c r="E4079">
        <v>5</v>
      </c>
      <c r="F4079">
        <v>5</v>
      </c>
      <c r="G4079">
        <v>11533</v>
      </c>
      <c r="H4079">
        <v>292982</v>
      </c>
    </row>
    <row r="4080" spans="1:8">
      <c r="A4080" t="s">
        <v>8565</v>
      </c>
      <c r="B4080" s="10">
        <v>44537</v>
      </c>
      <c r="C4080" t="s">
        <v>4679</v>
      </c>
      <c r="D4080">
        <v>5</v>
      </c>
      <c r="E4080">
        <v>5</v>
      </c>
      <c r="F4080">
        <v>5</v>
      </c>
      <c r="G4080">
        <v>11534</v>
      </c>
      <c r="H4080">
        <v>292987</v>
      </c>
    </row>
    <row r="4081" spans="1:8">
      <c r="A4081" t="s">
        <v>8566</v>
      </c>
      <c r="B4081" s="10">
        <v>44537</v>
      </c>
      <c r="C4081" t="s">
        <v>4679</v>
      </c>
      <c r="D4081">
        <v>5</v>
      </c>
      <c r="E4081">
        <v>5</v>
      </c>
      <c r="F4081">
        <v>5</v>
      </c>
      <c r="G4081">
        <v>11534</v>
      </c>
      <c r="H4081">
        <v>292988</v>
      </c>
    </row>
    <row r="4082" spans="1:8">
      <c r="A4082" t="s">
        <v>8567</v>
      </c>
      <c r="B4082" s="10">
        <v>44537</v>
      </c>
      <c r="C4082" t="s">
        <v>4679</v>
      </c>
      <c r="D4082">
        <v>5</v>
      </c>
      <c r="E4082">
        <v>5</v>
      </c>
      <c r="F4082">
        <v>5</v>
      </c>
      <c r="G4082">
        <v>11589</v>
      </c>
      <c r="H4082">
        <v>292989</v>
      </c>
    </row>
    <row r="4083" spans="1:8">
      <c r="A4083" t="s">
        <v>8568</v>
      </c>
      <c r="B4083" s="10">
        <v>44537</v>
      </c>
      <c r="C4083" t="s">
        <v>4680</v>
      </c>
      <c r="D4083">
        <v>2</v>
      </c>
      <c r="E4083">
        <v>3</v>
      </c>
      <c r="F4083">
        <v>2</v>
      </c>
      <c r="G4083">
        <v>11594</v>
      </c>
      <c r="H4083">
        <v>292992</v>
      </c>
    </row>
    <row r="4084" spans="1:8">
      <c r="A4084" t="s">
        <v>8569</v>
      </c>
      <c r="B4084" s="10">
        <v>44537</v>
      </c>
      <c r="C4084" t="s">
        <v>4680</v>
      </c>
      <c r="D4084">
        <v>1</v>
      </c>
      <c r="E4084">
        <v>2</v>
      </c>
      <c r="F4084">
        <v>1</v>
      </c>
      <c r="G4084">
        <v>11594</v>
      </c>
      <c r="H4084">
        <v>292994</v>
      </c>
    </row>
    <row r="4085" spans="1:8">
      <c r="A4085" t="s">
        <v>8570</v>
      </c>
      <c r="B4085" s="10">
        <v>44537</v>
      </c>
      <c r="C4085" t="s">
        <v>4679</v>
      </c>
      <c r="D4085">
        <v>1</v>
      </c>
      <c r="E4085">
        <v>1</v>
      </c>
      <c r="F4085">
        <v>1</v>
      </c>
      <c r="G4085">
        <v>102514809</v>
      </c>
      <c r="H4085">
        <v>292996</v>
      </c>
    </row>
    <row r="4086" spans="1:8">
      <c r="A4086" t="s">
        <v>8571</v>
      </c>
      <c r="B4086" s="10">
        <v>44537</v>
      </c>
      <c r="C4086" t="s">
        <v>4679</v>
      </c>
      <c r="D4086">
        <v>5</v>
      </c>
      <c r="E4086">
        <v>4</v>
      </c>
      <c r="F4086">
        <v>5</v>
      </c>
      <c r="G4086">
        <v>104038377</v>
      </c>
      <c r="H4086">
        <v>292997</v>
      </c>
    </row>
    <row r="4087" spans="1:8">
      <c r="A4087" t="s">
        <v>8572</v>
      </c>
      <c r="B4087" s="10">
        <v>44537</v>
      </c>
      <c r="C4087" t="s">
        <v>4679</v>
      </c>
      <c r="D4087">
        <v>5</v>
      </c>
      <c r="E4087">
        <v>4</v>
      </c>
      <c r="F4087">
        <v>4</v>
      </c>
      <c r="G4087">
        <v>104590112</v>
      </c>
      <c r="H4087">
        <v>292998</v>
      </c>
    </row>
    <row r="4088" spans="1:8">
      <c r="A4088" t="s">
        <v>8573</v>
      </c>
      <c r="B4088" s="10">
        <v>44537</v>
      </c>
      <c r="C4088" t="s">
        <v>4680</v>
      </c>
      <c r="D4088">
        <v>3</v>
      </c>
      <c r="E4088">
        <v>5</v>
      </c>
      <c r="F4088">
        <v>5</v>
      </c>
      <c r="G4088">
        <v>71000278</v>
      </c>
      <c r="H4088">
        <v>293146</v>
      </c>
    </row>
    <row r="4089" spans="1:8">
      <c r="A4089" t="s">
        <v>8574</v>
      </c>
      <c r="B4089" s="10">
        <v>44537</v>
      </c>
      <c r="C4089" t="s">
        <v>4679</v>
      </c>
      <c r="D4089">
        <v>5</v>
      </c>
      <c r="E4089">
        <v>5</v>
      </c>
      <c r="F4089">
        <v>5</v>
      </c>
      <c r="G4089">
        <v>71000282</v>
      </c>
      <c r="H4089">
        <v>293148</v>
      </c>
    </row>
    <row r="4090" spans="1:8">
      <c r="A4090" t="s">
        <v>8575</v>
      </c>
      <c r="B4090" s="10">
        <v>44537</v>
      </c>
      <c r="C4090" t="s">
        <v>4680</v>
      </c>
      <c r="D4090">
        <v>1</v>
      </c>
      <c r="E4090">
        <v>3</v>
      </c>
      <c r="F4090">
        <v>1</v>
      </c>
      <c r="G4090">
        <v>71000352</v>
      </c>
      <c r="H4090">
        <v>293152</v>
      </c>
    </row>
    <row r="4091" spans="1:8">
      <c r="A4091" t="s">
        <v>8576</v>
      </c>
      <c r="B4091" s="10">
        <v>44537</v>
      </c>
      <c r="C4091" t="s">
        <v>4683</v>
      </c>
      <c r="D4091">
        <v>2</v>
      </c>
      <c r="E4091">
        <v>3</v>
      </c>
      <c r="F4091">
        <v>4</v>
      </c>
      <c r="G4091">
        <v>99999979</v>
      </c>
      <c r="H4091">
        <v>293153</v>
      </c>
    </row>
    <row r="4092" spans="1:8">
      <c r="A4092" t="s">
        <v>8577</v>
      </c>
      <c r="B4092" s="10">
        <v>44537</v>
      </c>
      <c r="C4092" t="s">
        <v>4683</v>
      </c>
      <c r="D4092">
        <v>5</v>
      </c>
      <c r="E4092">
        <v>5</v>
      </c>
      <c r="F4092">
        <v>5</v>
      </c>
      <c r="G4092">
        <v>99999999</v>
      </c>
      <c r="H4092">
        <v>293154</v>
      </c>
    </row>
    <row r="4093" spans="1:8" ht="172.8">
      <c r="A4093" s="177" t="s">
        <v>8578</v>
      </c>
      <c r="B4093" s="10">
        <v>44537</v>
      </c>
      <c r="C4093" t="s">
        <v>4679</v>
      </c>
      <c r="D4093">
        <v>5</v>
      </c>
      <c r="E4093">
        <v>5</v>
      </c>
      <c r="F4093">
        <v>4</v>
      </c>
      <c r="G4093">
        <v>11486</v>
      </c>
      <c r="H4093">
        <v>293156</v>
      </c>
    </row>
    <row r="4094" spans="1:8" ht="230.4">
      <c r="A4094" s="177" t="s">
        <v>8579</v>
      </c>
      <c r="B4094" s="10">
        <v>44537</v>
      </c>
      <c r="C4094" t="s">
        <v>4679</v>
      </c>
      <c r="D4094">
        <v>4</v>
      </c>
      <c r="E4094">
        <v>5</v>
      </c>
      <c r="F4094">
        <v>5</v>
      </c>
      <c r="G4094">
        <v>11496</v>
      </c>
      <c r="H4094">
        <v>293157</v>
      </c>
    </row>
    <row r="4095" spans="1:8">
      <c r="A4095" t="s">
        <v>8580</v>
      </c>
      <c r="B4095" s="10">
        <v>44537</v>
      </c>
      <c r="C4095" t="s">
        <v>4679</v>
      </c>
      <c r="D4095">
        <v>2</v>
      </c>
      <c r="E4095">
        <v>4</v>
      </c>
      <c r="F4095">
        <v>2</v>
      </c>
      <c r="G4095">
        <v>11496</v>
      </c>
      <c r="H4095">
        <v>293158</v>
      </c>
    </row>
    <row r="4096" spans="1:8">
      <c r="A4096" t="s">
        <v>8581</v>
      </c>
      <c r="B4096" s="10">
        <v>44537</v>
      </c>
      <c r="C4096" t="s">
        <v>4679</v>
      </c>
      <c r="D4096">
        <v>1</v>
      </c>
      <c r="E4096">
        <v>4</v>
      </c>
      <c r="F4096">
        <v>1</v>
      </c>
      <c r="G4096">
        <v>11503</v>
      </c>
      <c r="H4096">
        <v>293160</v>
      </c>
    </row>
    <row r="4097" spans="1:8" ht="115.2">
      <c r="A4097" s="177" t="s">
        <v>8582</v>
      </c>
      <c r="B4097" s="10">
        <v>44537</v>
      </c>
      <c r="C4097" t="s">
        <v>4679</v>
      </c>
      <c r="D4097">
        <v>5</v>
      </c>
      <c r="E4097">
        <v>5</v>
      </c>
      <c r="F4097">
        <v>5</v>
      </c>
      <c r="G4097">
        <v>11503</v>
      </c>
      <c r="H4097">
        <v>293161</v>
      </c>
    </row>
    <row r="4098" spans="1:8">
      <c r="A4098" t="s">
        <v>8583</v>
      </c>
      <c r="B4098" s="10">
        <v>44537</v>
      </c>
      <c r="C4098" t="s">
        <v>4679</v>
      </c>
      <c r="D4098">
        <v>5</v>
      </c>
      <c r="E4098">
        <v>5</v>
      </c>
      <c r="F4098">
        <v>5</v>
      </c>
      <c r="G4098">
        <v>11503</v>
      </c>
      <c r="H4098">
        <v>293162</v>
      </c>
    </row>
    <row r="4099" spans="1:8">
      <c r="A4099" t="s">
        <v>8584</v>
      </c>
      <c r="B4099" s="10">
        <v>44537</v>
      </c>
      <c r="C4099" t="s">
        <v>4679</v>
      </c>
      <c r="D4099">
        <v>4</v>
      </c>
      <c r="E4099">
        <v>4</v>
      </c>
      <c r="F4099">
        <v>5</v>
      </c>
      <c r="G4099">
        <v>11503</v>
      </c>
      <c r="H4099">
        <v>293163</v>
      </c>
    </row>
    <row r="4100" spans="1:8">
      <c r="A4100" t="s">
        <v>8585</v>
      </c>
      <c r="B4100" s="10">
        <v>44537</v>
      </c>
      <c r="C4100" t="s">
        <v>4679</v>
      </c>
      <c r="D4100">
        <v>5</v>
      </c>
      <c r="E4100">
        <v>5</v>
      </c>
      <c r="F4100">
        <v>5</v>
      </c>
      <c r="G4100">
        <v>11563</v>
      </c>
      <c r="H4100">
        <v>293165</v>
      </c>
    </row>
    <row r="4101" spans="1:8">
      <c r="A4101" t="s">
        <v>8586</v>
      </c>
      <c r="B4101" s="10">
        <v>44537</v>
      </c>
      <c r="C4101" t="s">
        <v>4679</v>
      </c>
      <c r="D4101">
        <v>5</v>
      </c>
      <c r="E4101">
        <v>5</v>
      </c>
      <c r="F4101">
        <v>5</v>
      </c>
      <c r="G4101">
        <v>11578</v>
      </c>
      <c r="H4101">
        <v>293169</v>
      </c>
    </row>
    <row r="4102" spans="1:8">
      <c r="A4102" t="s">
        <v>8587</v>
      </c>
      <c r="B4102" s="10">
        <v>44537</v>
      </c>
      <c r="C4102" t="s">
        <v>4679</v>
      </c>
      <c r="D4102">
        <v>5</v>
      </c>
      <c r="E4102">
        <v>5</v>
      </c>
      <c r="F4102">
        <v>5</v>
      </c>
      <c r="G4102">
        <v>11583</v>
      </c>
      <c r="H4102">
        <v>293172</v>
      </c>
    </row>
    <row r="4103" spans="1:8">
      <c r="A4103" t="s">
        <v>8588</v>
      </c>
      <c r="B4103" s="10">
        <v>44537</v>
      </c>
      <c r="C4103" t="s">
        <v>4679</v>
      </c>
      <c r="D4103">
        <v>5</v>
      </c>
      <c r="E4103">
        <v>4</v>
      </c>
      <c r="F4103">
        <v>5</v>
      </c>
      <c r="G4103">
        <v>11583</v>
      </c>
      <c r="H4103">
        <v>293174</v>
      </c>
    </row>
    <row r="4104" spans="1:8">
      <c r="A4104" t="s">
        <v>8589</v>
      </c>
      <c r="B4104" s="10">
        <v>44537</v>
      </c>
      <c r="C4104" t="s">
        <v>4679</v>
      </c>
      <c r="D4104">
        <v>5</v>
      </c>
      <c r="E4104">
        <v>5</v>
      </c>
      <c r="F4104">
        <v>5</v>
      </c>
      <c r="G4104">
        <v>11583</v>
      </c>
      <c r="H4104">
        <v>293175</v>
      </c>
    </row>
    <row r="4105" spans="1:8">
      <c r="A4105" t="s">
        <v>8590</v>
      </c>
      <c r="B4105" s="10">
        <v>44537</v>
      </c>
      <c r="C4105" t="s">
        <v>4679</v>
      </c>
      <c r="D4105">
        <v>1</v>
      </c>
      <c r="E4105">
        <v>1</v>
      </c>
      <c r="F4105">
        <v>1</v>
      </c>
      <c r="G4105">
        <v>11589</v>
      </c>
      <c r="H4105">
        <v>293176</v>
      </c>
    </row>
    <row r="4106" spans="1:8">
      <c r="A4106" t="s">
        <v>8591</v>
      </c>
      <c r="B4106" s="10">
        <v>44537</v>
      </c>
      <c r="C4106" t="s">
        <v>4679</v>
      </c>
      <c r="D4106">
        <v>4</v>
      </c>
      <c r="E4106">
        <v>3</v>
      </c>
      <c r="F4106">
        <v>5</v>
      </c>
      <c r="G4106">
        <v>11669</v>
      </c>
      <c r="H4106">
        <v>293177</v>
      </c>
    </row>
    <row r="4107" spans="1:8" ht="115.2">
      <c r="A4107" s="177" t="s">
        <v>8592</v>
      </c>
      <c r="B4107" s="10">
        <v>44537</v>
      </c>
      <c r="C4107" t="s">
        <v>4679</v>
      </c>
      <c r="D4107">
        <v>2</v>
      </c>
      <c r="E4107">
        <v>4</v>
      </c>
      <c r="F4107">
        <v>3</v>
      </c>
      <c r="G4107">
        <v>11679</v>
      </c>
      <c r="H4107">
        <v>293179</v>
      </c>
    </row>
    <row r="4108" spans="1:8">
      <c r="A4108" t="s">
        <v>8593</v>
      </c>
      <c r="B4108" s="10">
        <v>44537</v>
      </c>
      <c r="C4108" t="s">
        <v>4679</v>
      </c>
      <c r="D4108">
        <v>4</v>
      </c>
      <c r="E4108">
        <v>4</v>
      </c>
      <c r="F4108">
        <v>5</v>
      </c>
      <c r="G4108">
        <v>11690</v>
      </c>
      <c r="H4108">
        <v>293180</v>
      </c>
    </row>
    <row r="4109" spans="1:8">
      <c r="A4109" t="s">
        <v>8594</v>
      </c>
      <c r="B4109" s="10">
        <v>44537</v>
      </c>
      <c r="C4109" t="s">
        <v>4679</v>
      </c>
      <c r="D4109">
        <v>1</v>
      </c>
      <c r="E4109">
        <v>4</v>
      </c>
      <c r="F4109">
        <v>2</v>
      </c>
      <c r="G4109">
        <v>11694</v>
      </c>
      <c r="H4109">
        <v>293181</v>
      </c>
    </row>
    <row r="4110" spans="1:8">
      <c r="A4110" t="s">
        <v>8595</v>
      </c>
      <c r="B4110" s="10">
        <v>44537</v>
      </c>
      <c r="C4110" t="s">
        <v>4679</v>
      </c>
      <c r="D4110">
        <v>1</v>
      </c>
      <c r="E4110">
        <v>3</v>
      </c>
      <c r="F4110">
        <v>2</v>
      </c>
      <c r="G4110">
        <v>100896943</v>
      </c>
      <c r="H4110">
        <v>293182</v>
      </c>
    </row>
    <row r="4111" spans="1:8">
      <c r="A4111" t="s">
        <v>8596</v>
      </c>
      <c r="B4111" s="10">
        <v>44537</v>
      </c>
      <c r="C4111" t="s">
        <v>4679</v>
      </c>
      <c r="D4111">
        <v>5</v>
      </c>
      <c r="E4111">
        <v>5</v>
      </c>
      <c r="F4111">
        <v>5</v>
      </c>
      <c r="G4111">
        <v>11124375</v>
      </c>
      <c r="H4111">
        <v>293184</v>
      </c>
    </row>
    <row r="4112" spans="1:8">
      <c r="A4112" t="s">
        <v>8597</v>
      </c>
      <c r="B4112" s="10">
        <v>44537</v>
      </c>
      <c r="C4112" t="s">
        <v>4683</v>
      </c>
      <c r="D4112">
        <v>2</v>
      </c>
      <c r="E4112">
        <v>3</v>
      </c>
      <c r="F4112">
        <v>4</v>
      </c>
      <c r="G4112">
        <v>11169337</v>
      </c>
      <c r="H4112">
        <v>293186</v>
      </c>
    </row>
    <row r="4113" spans="1:8">
      <c r="A4113" t="s">
        <v>8598</v>
      </c>
      <c r="B4113" s="10">
        <v>44537</v>
      </c>
      <c r="C4113" t="s">
        <v>4683</v>
      </c>
      <c r="D4113">
        <v>5</v>
      </c>
      <c r="E4113">
        <v>5</v>
      </c>
      <c r="F4113">
        <v>5</v>
      </c>
      <c r="G4113">
        <v>11169337</v>
      </c>
      <c r="H4113">
        <v>293187</v>
      </c>
    </row>
    <row r="4114" spans="1:8">
      <c r="A4114" t="s">
        <v>8599</v>
      </c>
      <c r="B4114" s="10">
        <v>44537</v>
      </c>
      <c r="C4114" t="s">
        <v>4683</v>
      </c>
      <c r="D4114">
        <v>4</v>
      </c>
      <c r="E4114">
        <v>5</v>
      </c>
      <c r="F4114">
        <v>5</v>
      </c>
      <c r="G4114">
        <v>11169337</v>
      </c>
      <c r="H4114">
        <v>293188</v>
      </c>
    </row>
    <row r="4115" spans="1:8">
      <c r="A4115" t="s">
        <v>8600</v>
      </c>
      <c r="B4115" s="10">
        <v>44537</v>
      </c>
      <c r="C4115" t="s">
        <v>4685</v>
      </c>
      <c r="D4115">
        <v>5</v>
      </c>
      <c r="E4115">
        <v>5</v>
      </c>
      <c r="F4115">
        <v>5</v>
      </c>
      <c r="G4115">
        <v>11179555</v>
      </c>
      <c r="H4115">
        <v>293189</v>
      </c>
    </row>
    <row r="4116" spans="1:8">
      <c r="A4116" t="s">
        <v>8601</v>
      </c>
      <c r="B4116" s="10">
        <v>44537</v>
      </c>
      <c r="C4116" t="s">
        <v>4685</v>
      </c>
      <c r="D4116">
        <v>1</v>
      </c>
      <c r="E4116">
        <v>3</v>
      </c>
      <c r="F4116">
        <v>3</v>
      </c>
      <c r="G4116">
        <v>11179580</v>
      </c>
      <c r="H4116">
        <v>293190</v>
      </c>
    </row>
    <row r="4117" spans="1:8">
      <c r="A4117" t="s">
        <v>8602</v>
      </c>
      <c r="B4117" s="10">
        <v>44537</v>
      </c>
      <c r="C4117" t="s">
        <v>4683</v>
      </c>
      <c r="D4117">
        <v>5</v>
      </c>
      <c r="E4117">
        <v>5</v>
      </c>
      <c r="F4117">
        <v>5</v>
      </c>
      <c r="G4117">
        <v>11180270</v>
      </c>
      <c r="H4117">
        <v>293191</v>
      </c>
    </row>
    <row r="4118" spans="1:8">
      <c r="A4118" t="s">
        <v>8603</v>
      </c>
      <c r="B4118" s="10">
        <v>44537</v>
      </c>
      <c r="C4118" t="s">
        <v>4680</v>
      </c>
      <c r="D4118">
        <v>2</v>
      </c>
      <c r="E4118">
        <v>3</v>
      </c>
      <c r="F4118">
        <v>4</v>
      </c>
      <c r="G4118">
        <v>113405286</v>
      </c>
      <c r="H4118">
        <v>293195</v>
      </c>
    </row>
    <row r="4119" spans="1:8">
      <c r="A4119" t="s">
        <v>8604</v>
      </c>
      <c r="B4119" s="10">
        <v>44537</v>
      </c>
      <c r="C4119" t="s">
        <v>4680</v>
      </c>
      <c r="D4119">
        <v>1</v>
      </c>
      <c r="E4119">
        <v>1</v>
      </c>
      <c r="F4119">
        <v>3</v>
      </c>
      <c r="G4119">
        <v>113405286</v>
      </c>
      <c r="H4119">
        <v>293196</v>
      </c>
    </row>
    <row r="4120" spans="1:8">
      <c r="A4120" t="s">
        <v>8605</v>
      </c>
      <c r="B4120" s="10">
        <v>44537</v>
      </c>
      <c r="C4120" t="s">
        <v>4680</v>
      </c>
      <c r="D4120">
        <v>1</v>
      </c>
      <c r="E4120">
        <v>3</v>
      </c>
      <c r="F4120">
        <v>1</v>
      </c>
      <c r="G4120">
        <v>113405286</v>
      </c>
      <c r="H4120">
        <v>293197</v>
      </c>
    </row>
    <row r="4121" spans="1:8">
      <c r="A4121" t="s">
        <v>8606</v>
      </c>
      <c r="B4121" s="10">
        <v>44537</v>
      </c>
      <c r="C4121" t="s">
        <v>4680</v>
      </c>
      <c r="D4121">
        <v>4</v>
      </c>
      <c r="E4121">
        <v>5</v>
      </c>
      <c r="F4121">
        <v>5</v>
      </c>
      <c r="G4121">
        <v>113405286</v>
      </c>
      <c r="H4121">
        <v>293198</v>
      </c>
    </row>
    <row r="4122" spans="1:8">
      <c r="A4122" t="s">
        <v>8607</v>
      </c>
      <c r="B4122" s="10">
        <v>44537</v>
      </c>
      <c r="C4122" t="s">
        <v>4679</v>
      </c>
      <c r="D4122">
        <v>4</v>
      </c>
      <c r="E4122">
        <v>5</v>
      </c>
      <c r="F4122">
        <v>3</v>
      </c>
      <c r="G4122">
        <v>113508774</v>
      </c>
      <c r="H4122">
        <v>293199</v>
      </c>
    </row>
    <row r="4123" spans="1:8">
      <c r="A4123" t="s">
        <v>8608</v>
      </c>
      <c r="B4123" s="10">
        <v>44537</v>
      </c>
      <c r="C4123" t="s">
        <v>4679</v>
      </c>
      <c r="D4123">
        <v>4</v>
      </c>
      <c r="E4123">
        <v>5</v>
      </c>
      <c r="F4123">
        <v>4</v>
      </c>
      <c r="G4123">
        <v>113606081</v>
      </c>
      <c r="H4123">
        <v>293201</v>
      </c>
    </row>
    <row r="4124" spans="1:8">
      <c r="A4124" t="s">
        <v>8609</v>
      </c>
      <c r="B4124" s="10">
        <v>44537</v>
      </c>
      <c r="C4124" t="s">
        <v>4679</v>
      </c>
      <c r="D4124">
        <v>4</v>
      </c>
      <c r="E4124">
        <v>4</v>
      </c>
      <c r="F4124">
        <v>4</v>
      </c>
      <c r="G4124">
        <v>113606081</v>
      </c>
      <c r="H4124">
        <v>293202</v>
      </c>
    </row>
    <row r="4125" spans="1:8">
      <c r="A4125" t="s">
        <v>8610</v>
      </c>
      <c r="B4125" s="10">
        <v>44537</v>
      </c>
      <c r="C4125" t="s">
        <v>4679</v>
      </c>
      <c r="D4125">
        <v>5</v>
      </c>
      <c r="E4125">
        <v>3</v>
      </c>
      <c r="F4125">
        <v>4</v>
      </c>
      <c r="G4125">
        <v>113606081</v>
      </c>
      <c r="H4125">
        <v>293203</v>
      </c>
    </row>
    <row r="4126" spans="1:8">
      <c r="A4126" t="s">
        <v>8611</v>
      </c>
      <c r="B4126" s="10">
        <v>44537</v>
      </c>
      <c r="C4126" t="s">
        <v>4681</v>
      </c>
      <c r="D4126">
        <v>5</v>
      </c>
      <c r="E4126">
        <v>5</v>
      </c>
      <c r="F4126">
        <v>5</v>
      </c>
      <c r="G4126">
        <v>114377880</v>
      </c>
      <c r="H4126">
        <v>293205</v>
      </c>
    </row>
    <row r="4127" spans="1:8">
      <c r="A4127" t="s">
        <v>8612</v>
      </c>
      <c r="B4127" s="10">
        <v>44537</v>
      </c>
      <c r="C4127" t="s">
        <v>4679</v>
      </c>
      <c r="D4127">
        <v>2</v>
      </c>
      <c r="E4127">
        <v>3</v>
      </c>
      <c r="F4127">
        <v>5</v>
      </c>
      <c r="G4127">
        <v>114481872</v>
      </c>
      <c r="H4127">
        <v>293207</v>
      </c>
    </row>
    <row r="4128" spans="1:8">
      <c r="A4128" t="s">
        <v>8613</v>
      </c>
      <c r="B4128" s="10">
        <v>44537</v>
      </c>
      <c r="C4128" t="s">
        <v>4679</v>
      </c>
      <c r="D4128">
        <v>3</v>
      </c>
      <c r="E4128">
        <v>4</v>
      </c>
      <c r="F4128">
        <v>3</v>
      </c>
      <c r="G4128">
        <v>115199838</v>
      </c>
      <c r="H4128">
        <v>293208</v>
      </c>
    </row>
    <row r="4129" spans="1:8">
      <c r="A4129" t="s">
        <v>8614</v>
      </c>
      <c r="B4129" s="10">
        <v>44537</v>
      </c>
      <c r="C4129" t="s">
        <v>4679</v>
      </c>
      <c r="D4129">
        <v>2</v>
      </c>
      <c r="E4129">
        <v>3</v>
      </c>
      <c r="F4129">
        <v>5</v>
      </c>
      <c r="G4129">
        <v>115199838</v>
      </c>
      <c r="H4129">
        <v>293209</v>
      </c>
    </row>
    <row r="4130" spans="1:8">
      <c r="A4130" t="s">
        <v>8615</v>
      </c>
      <c r="B4130" s="10">
        <v>44537</v>
      </c>
      <c r="C4130" t="s">
        <v>4679</v>
      </c>
      <c r="D4130">
        <v>1</v>
      </c>
      <c r="E4130">
        <v>4</v>
      </c>
      <c r="F4130">
        <v>5</v>
      </c>
      <c r="G4130">
        <v>115199838</v>
      </c>
      <c r="H4130">
        <v>293210</v>
      </c>
    </row>
    <row r="4131" spans="1:8">
      <c r="A4131" t="s">
        <v>8616</v>
      </c>
      <c r="B4131" s="10">
        <v>44537</v>
      </c>
      <c r="C4131" t="s">
        <v>4679</v>
      </c>
      <c r="D4131">
        <v>5</v>
      </c>
      <c r="E4131">
        <v>5</v>
      </c>
      <c r="F4131">
        <v>5</v>
      </c>
      <c r="G4131">
        <v>115199838</v>
      </c>
      <c r="H4131">
        <v>293211</v>
      </c>
    </row>
    <row r="4132" spans="1:8">
      <c r="A4132" t="s">
        <v>8617</v>
      </c>
      <c r="B4132" s="10">
        <v>44537</v>
      </c>
      <c r="C4132" t="s">
        <v>4681</v>
      </c>
      <c r="D4132">
        <v>1</v>
      </c>
      <c r="E4132">
        <v>1</v>
      </c>
      <c r="F4132">
        <v>1</v>
      </c>
      <c r="G4132">
        <v>115499782</v>
      </c>
      <c r="H4132">
        <v>293212</v>
      </c>
    </row>
    <row r="4133" spans="1:8">
      <c r="A4133" t="s">
        <v>8618</v>
      </c>
      <c r="B4133" s="10">
        <v>44537</v>
      </c>
      <c r="C4133" t="s">
        <v>4684</v>
      </c>
      <c r="D4133">
        <v>5</v>
      </c>
      <c r="E4133">
        <v>5</v>
      </c>
      <c r="F4133">
        <v>5</v>
      </c>
      <c r="G4133">
        <v>115530081</v>
      </c>
      <c r="H4133">
        <v>293213</v>
      </c>
    </row>
    <row r="4134" spans="1:8">
      <c r="A4134" t="s">
        <v>8619</v>
      </c>
      <c r="B4134" s="10">
        <v>44537</v>
      </c>
      <c r="C4134" t="s">
        <v>4681</v>
      </c>
      <c r="D4134">
        <v>1</v>
      </c>
      <c r="E4134">
        <v>3</v>
      </c>
      <c r="F4134">
        <v>1</v>
      </c>
      <c r="G4134">
        <v>115931156</v>
      </c>
      <c r="H4134">
        <v>293214</v>
      </c>
    </row>
    <row r="4135" spans="1:8">
      <c r="A4135" t="s">
        <v>8620</v>
      </c>
      <c r="B4135" s="10">
        <v>44537</v>
      </c>
      <c r="C4135" t="s">
        <v>4679</v>
      </c>
      <c r="D4135">
        <v>4</v>
      </c>
      <c r="E4135">
        <v>5</v>
      </c>
      <c r="F4135">
        <v>5</v>
      </c>
      <c r="G4135">
        <v>115998528</v>
      </c>
      <c r="H4135">
        <v>293215</v>
      </c>
    </row>
    <row r="4136" spans="1:8">
      <c r="A4136" t="s">
        <v>8621</v>
      </c>
      <c r="B4136" s="10">
        <v>44537</v>
      </c>
      <c r="C4136" t="s">
        <v>4679</v>
      </c>
      <c r="D4136">
        <v>2</v>
      </c>
      <c r="E4136">
        <v>3</v>
      </c>
      <c r="F4136">
        <v>2</v>
      </c>
      <c r="G4136">
        <v>116003369</v>
      </c>
      <c r="H4136">
        <v>293216</v>
      </c>
    </row>
    <row r="4137" spans="1:8">
      <c r="A4137" t="s">
        <v>8622</v>
      </c>
      <c r="B4137" s="10">
        <v>44537</v>
      </c>
      <c r="C4137" t="s">
        <v>4679</v>
      </c>
      <c r="D4137">
        <v>5</v>
      </c>
      <c r="E4137">
        <v>5</v>
      </c>
      <c r="F4137">
        <v>4</v>
      </c>
      <c r="G4137">
        <v>116734666</v>
      </c>
      <c r="H4137">
        <v>293218</v>
      </c>
    </row>
    <row r="4138" spans="1:8" ht="158.4">
      <c r="A4138" s="177" t="s">
        <v>8623</v>
      </c>
      <c r="B4138" s="10">
        <v>44537</v>
      </c>
      <c r="C4138" t="s">
        <v>4680</v>
      </c>
      <c r="D4138">
        <v>2</v>
      </c>
      <c r="E4138">
        <v>3</v>
      </c>
      <c r="F4138">
        <v>2</v>
      </c>
      <c r="G4138">
        <v>117757674</v>
      </c>
      <c r="H4138">
        <v>293219</v>
      </c>
    </row>
    <row r="4139" spans="1:8">
      <c r="A4139" t="s">
        <v>8624</v>
      </c>
      <c r="B4139" s="10">
        <v>44537</v>
      </c>
      <c r="C4139" t="s">
        <v>4680</v>
      </c>
      <c r="D4139">
        <v>1</v>
      </c>
      <c r="E4139">
        <v>1</v>
      </c>
      <c r="F4139">
        <v>1</v>
      </c>
      <c r="G4139">
        <v>117757674</v>
      </c>
      <c r="H4139">
        <v>293220</v>
      </c>
    </row>
    <row r="4140" spans="1:8">
      <c r="A4140" t="s">
        <v>8625</v>
      </c>
      <c r="B4140" s="10">
        <v>44537</v>
      </c>
      <c r="C4140" t="s">
        <v>4680</v>
      </c>
      <c r="D4140">
        <v>1</v>
      </c>
      <c r="E4140">
        <v>2</v>
      </c>
      <c r="F4140">
        <v>4</v>
      </c>
      <c r="G4140">
        <v>117757674</v>
      </c>
      <c r="H4140">
        <v>293221</v>
      </c>
    </row>
    <row r="4141" spans="1:8">
      <c r="A4141" t="s">
        <v>8626</v>
      </c>
      <c r="B4141" s="10">
        <v>44537</v>
      </c>
      <c r="C4141" t="s">
        <v>4680</v>
      </c>
      <c r="D4141">
        <v>1</v>
      </c>
      <c r="E4141">
        <v>2</v>
      </c>
      <c r="F4141">
        <v>1</v>
      </c>
      <c r="G4141">
        <v>117808816</v>
      </c>
      <c r="H4141">
        <v>293222</v>
      </c>
    </row>
    <row r="4142" spans="1:8">
      <c r="A4142" t="s">
        <v>8627</v>
      </c>
      <c r="B4142" s="10">
        <v>44537</v>
      </c>
      <c r="C4142" t="s">
        <v>4681</v>
      </c>
      <c r="D4142">
        <v>2</v>
      </c>
      <c r="E4142">
        <v>3</v>
      </c>
      <c r="F4142">
        <v>3</v>
      </c>
      <c r="G4142">
        <v>118143809</v>
      </c>
      <c r="H4142">
        <v>293223</v>
      </c>
    </row>
    <row r="4143" spans="1:8">
      <c r="A4143" t="s">
        <v>8628</v>
      </c>
      <c r="B4143" s="10">
        <v>44537</v>
      </c>
      <c r="C4143" t="s">
        <v>4679</v>
      </c>
      <c r="D4143">
        <v>1</v>
      </c>
      <c r="E4143">
        <v>5</v>
      </c>
      <c r="F4143">
        <v>1</v>
      </c>
      <c r="G4143">
        <v>118143825</v>
      </c>
      <c r="H4143">
        <v>293224</v>
      </c>
    </row>
    <row r="4144" spans="1:8">
      <c r="A4144" t="s">
        <v>8629</v>
      </c>
      <c r="B4144" s="10">
        <v>44537</v>
      </c>
      <c r="C4144" t="s">
        <v>4679</v>
      </c>
      <c r="D4144">
        <v>5</v>
      </c>
      <c r="E4144">
        <v>5</v>
      </c>
      <c r="F4144">
        <v>5</v>
      </c>
      <c r="G4144">
        <v>118351329</v>
      </c>
      <c r="H4144">
        <v>293225</v>
      </c>
    </row>
    <row r="4145" spans="1:8">
      <c r="A4145" t="s">
        <v>8630</v>
      </c>
      <c r="B4145" s="10">
        <v>44537</v>
      </c>
      <c r="C4145" t="s">
        <v>4679</v>
      </c>
      <c r="D4145">
        <v>5</v>
      </c>
      <c r="E4145">
        <v>5</v>
      </c>
      <c r="F4145">
        <v>5</v>
      </c>
      <c r="G4145">
        <v>118351329</v>
      </c>
      <c r="H4145">
        <v>293226</v>
      </c>
    </row>
    <row r="4146" spans="1:8">
      <c r="A4146" t="s">
        <v>8631</v>
      </c>
      <c r="B4146" s="10">
        <v>44537</v>
      </c>
      <c r="C4146" t="s">
        <v>4679</v>
      </c>
      <c r="D4146">
        <v>4</v>
      </c>
      <c r="E4146">
        <v>4</v>
      </c>
      <c r="F4146">
        <v>4</v>
      </c>
      <c r="G4146">
        <v>118831684</v>
      </c>
      <c r="H4146">
        <v>293227</v>
      </c>
    </row>
    <row r="4147" spans="1:8">
      <c r="A4147" t="s">
        <v>8632</v>
      </c>
      <c r="B4147" s="10">
        <v>44537</v>
      </c>
      <c r="C4147" t="s">
        <v>4680</v>
      </c>
      <c r="D4147">
        <v>1</v>
      </c>
      <c r="E4147">
        <v>3</v>
      </c>
      <c r="F4147">
        <v>1</v>
      </c>
      <c r="G4147">
        <v>118854462</v>
      </c>
      <c r="H4147">
        <v>293228</v>
      </c>
    </row>
    <row r="4148" spans="1:8">
      <c r="A4148" t="s">
        <v>8633</v>
      </c>
      <c r="B4148" s="10">
        <v>44537</v>
      </c>
      <c r="C4148" t="s">
        <v>4679</v>
      </c>
      <c r="D4148">
        <v>4</v>
      </c>
      <c r="E4148">
        <v>5</v>
      </c>
      <c r="F4148">
        <v>5</v>
      </c>
      <c r="G4148">
        <v>127088466</v>
      </c>
      <c r="H4148">
        <v>293229</v>
      </c>
    </row>
    <row r="4149" spans="1:8">
      <c r="A4149" t="s">
        <v>8634</v>
      </c>
      <c r="B4149" s="10">
        <v>44537</v>
      </c>
      <c r="C4149" t="s">
        <v>4680</v>
      </c>
      <c r="D4149">
        <v>1</v>
      </c>
      <c r="E4149">
        <v>3</v>
      </c>
      <c r="F4149">
        <v>1</v>
      </c>
      <c r="G4149">
        <v>127173904</v>
      </c>
      <c r="H4149">
        <v>293231</v>
      </c>
    </row>
    <row r="4150" spans="1:8">
      <c r="A4150" t="s">
        <v>8635</v>
      </c>
      <c r="B4150" s="10">
        <v>44537</v>
      </c>
      <c r="C4150" t="s">
        <v>4680</v>
      </c>
      <c r="D4150">
        <v>4</v>
      </c>
      <c r="E4150">
        <v>4</v>
      </c>
      <c r="F4150">
        <v>5</v>
      </c>
      <c r="G4150">
        <v>127173904</v>
      </c>
      <c r="H4150">
        <v>293232</v>
      </c>
    </row>
    <row r="4151" spans="1:8">
      <c r="A4151" t="s">
        <v>8636</v>
      </c>
      <c r="B4151" s="10">
        <v>44537</v>
      </c>
      <c r="C4151" t="s">
        <v>4679</v>
      </c>
      <c r="D4151">
        <v>1</v>
      </c>
      <c r="E4151">
        <v>3</v>
      </c>
      <c r="F4151">
        <v>3</v>
      </c>
      <c r="G4151">
        <v>127259299</v>
      </c>
      <c r="H4151">
        <v>293236</v>
      </c>
    </row>
    <row r="4152" spans="1:8">
      <c r="A4152" t="s">
        <v>8637</v>
      </c>
      <c r="B4152" s="10">
        <v>44537</v>
      </c>
      <c r="C4152" t="s">
        <v>4679</v>
      </c>
      <c r="D4152">
        <v>5</v>
      </c>
      <c r="E4152">
        <v>5</v>
      </c>
      <c r="F4152">
        <v>5</v>
      </c>
      <c r="G4152">
        <v>127259299</v>
      </c>
      <c r="H4152">
        <v>293237</v>
      </c>
    </row>
    <row r="4153" spans="1:8">
      <c r="A4153" t="s">
        <v>8638</v>
      </c>
      <c r="B4153" s="10">
        <v>44537</v>
      </c>
      <c r="C4153" t="s">
        <v>4681</v>
      </c>
      <c r="D4153">
        <v>1</v>
      </c>
      <c r="E4153">
        <v>4</v>
      </c>
      <c r="F4153">
        <v>1</v>
      </c>
      <c r="G4153">
        <v>127719516</v>
      </c>
      <c r="H4153">
        <v>293238</v>
      </c>
    </row>
    <row r="4154" spans="1:8">
      <c r="A4154" t="s">
        <v>8639</v>
      </c>
      <c r="B4154" s="10">
        <v>44537</v>
      </c>
      <c r="C4154" t="s">
        <v>4679</v>
      </c>
      <c r="D4154">
        <v>4</v>
      </c>
      <c r="E4154">
        <v>4</v>
      </c>
      <c r="F4154">
        <v>3</v>
      </c>
      <c r="G4154">
        <v>127765220</v>
      </c>
      <c r="H4154">
        <v>293239</v>
      </c>
    </row>
    <row r="4155" spans="1:8">
      <c r="A4155" t="s">
        <v>8640</v>
      </c>
      <c r="B4155" s="10">
        <v>44537</v>
      </c>
      <c r="C4155" t="s">
        <v>4679</v>
      </c>
      <c r="D4155">
        <v>2</v>
      </c>
      <c r="E4155">
        <v>2</v>
      </c>
      <c r="F4155">
        <v>2</v>
      </c>
      <c r="G4155">
        <v>127765220</v>
      </c>
      <c r="H4155">
        <v>293240</v>
      </c>
    </row>
    <row r="4156" spans="1:8" ht="158.4">
      <c r="A4156" s="177" t="s">
        <v>8641</v>
      </c>
      <c r="B4156" s="10">
        <v>44537</v>
      </c>
      <c r="C4156" t="s">
        <v>4679</v>
      </c>
      <c r="D4156">
        <v>5</v>
      </c>
      <c r="E4156">
        <v>5</v>
      </c>
      <c r="F4156">
        <v>5</v>
      </c>
      <c r="G4156">
        <v>127765220</v>
      </c>
      <c r="H4156">
        <v>293241</v>
      </c>
    </row>
    <row r="4157" spans="1:8">
      <c r="A4157" t="s">
        <v>8642</v>
      </c>
      <c r="B4157" s="10">
        <v>44537</v>
      </c>
      <c r="C4157" t="s">
        <v>4679</v>
      </c>
      <c r="D4157">
        <v>5</v>
      </c>
      <c r="E4157">
        <v>5</v>
      </c>
      <c r="F4157">
        <v>5</v>
      </c>
      <c r="G4157">
        <v>129113692</v>
      </c>
      <c r="H4157">
        <v>293244</v>
      </c>
    </row>
    <row r="4158" spans="1:8">
      <c r="A4158" t="s">
        <v>8643</v>
      </c>
      <c r="B4158" s="10">
        <v>44537</v>
      </c>
      <c r="C4158" t="s">
        <v>4679</v>
      </c>
      <c r="D4158">
        <v>1</v>
      </c>
      <c r="E4158">
        <v>3</v>
      </c>
      <c r="F4158">
        <v>5</v>
      </c>
      <c r="G4158">
        <v>129833331</v>
      </c>
      <c r="H4158">
        <v>293246</v>
      </c>
    </row>
    <row r="4159" spans="1:8">
      <c r="A4159" t="s">
        <v>8644</v>
      </c>
      <c r="B4159" s="10">
        <v>44537</v>
      </c>
      <c r="C4159" t="s">
        <v>4679</v>
      </c>
      <c r="D4159">
        <v>4</v>
      </c>
      <c r="E4159">
        <v>4</v>
      </c>
      <c r="F4159">
        <v>2</v>
      </c>
      <c r="G4159">
        <v>71000107</v>
      </c>
      <c r="H4159">
        <v>293248</v>
      </c>
    </row>
    <row r="4160" spans="1:8" ht="43.2">
      <c r="A4160" s="177" t="s">
        <v>8645</v>
      </c>
      <c r="B4160" s="10">
        <v>44537</v>
      </c>
      <c r="C4160" t="s">
        <v>4679</v>
      </c>
      <c r="D4160">
        <v>5</v>
      </c>
      <c r="E4160">
        <v>5</v>
      </c>
      <c r="F4160">
        <v>5</v>
      </c>
      <c r="G4160">
        <v>71000107</v>
      </c>
      <c r="H4160">
        <v>293249</v>
      </c>
    </row>
    <row r="4161" spans="1:8">
      <c r="A4161" t="s">
        <v>8646</v>
      </c>
      <c r="B4161" s="10">
        <v>44537</v>
      </c>
      <c r="C4161" t="s">
        <v>4680</v>
      </c>
      <c r="D4161">
        <v>4</v>
      </c>
      <c r="E4161">
        <v>5</v>
      </c>
      <c r="F4161">
        <v>5</v>
      </c>
      <c r="G4161">
        <v>130248008</v>
      </c>
      <c r="H4161">
        <v>293250</v>
      </c>
    </row>
    <row r="4162" spans="1:8" ht="374.4">
      <c r="A4162" s="177" t="s">
        <v>8647</v>
      </c>
      <c r="B4162" s="10">
        <v>44537</v>
      </c>
      <c r="C4162" t="s">
        <v>4680</v>
      </c>
      <c r="D4162">
        <v>1</v>
      </c>
      <c r="E4162">
        <v>1</v>
      </c>
      <c r="F4162">
        <v>1</v>
      </c>
      <c r="G4162">
        <v>130248008</v>
      </c>
      <c r="H4162">
        <v>293251</v>
      </c>
    </row>
    <row r="4163" spans="1:8">
      <c r="A4163" t="s">
        <v>8648</v>
      </c>
      <c r="B4163" s="10">
        <v>44537</v>
      </c>
      <c r="C4163" t="s">
        <v>4679</v>
      </c>
      <c r="D4163">
        <v>1</v>
      </c>
      <c r="E4163">
        <v>3</v>
      </c>
      <c r="F4163">
        <v>3</v>
      </c>
      <c r="G4163">
        <v>130275241</v>
      </c>
      <c r="H4163">
        <v>293252</v>
      </c>
    </row>
    <row r="4164" spans="1:8">
      <c r="A4164" t="s">
        <v>8649</v>
      </c>
      <c r="B4164" s="10">
        <v>44537</v>
      </c>
      <c r="C4164" t="s">
        <v>4679</v>
      </c>
      <c r="D4164">
        <v>2</v>
      </c>
      <c r="E4164">
        <v>3</v>
      </c>
      <c r="F4164">
        <v>1</v>
      </c>
      <c r="G4164">
        <v>130275241</v>
      </c>
      <c r="H4164">
        <v>293253</v>
      </c>
    </row>
    <row r="4165" spans="1:8">
      <c r="A4165" t="s">
        <v>8650</v>
      </c>
      <c r="B4165" s="10">
        <v>44537</v>
      </c>
      <c r="C4165" t="s">
        <v>4679</v>
      </c>
      <c r="D4165">
        <v>5</v>
      </c>
      <c r="E4165">
        <v>5</v>
      </c>
      <c r="F4165">
        <v>5</v>
      </c>
      <c r="G4165">
        <v>130275241</v>
      </c>
      <c r="H4165">
        <v>293254</v>
      </c>
    </row>
    <row r="4166" spans="1:8">
      <c r="A4166" t="s">
        <v>8651</v>
      </c>
      <c r="B4166" s="10">
        <v>44537</v>
      </c>
      <c r="C4166" t="s">
        <v>4679</v>
      </c>
      <c r="D4166">
        <v>1</v>
      </c>
      <c r="E4166">
        <v>4</v>
      </c>
      <c r="F4166">
        <v>4</v>
      </c>
      <c r="G4166">
        <v>130275241</v>
      </c>
      <c r="H4166">
        <v>293255</v>
      </c>
    </row>
    <row r="4167" spans="1:8">
      <c r="A4167" t="s">
        <v>8652</v>
      </c>
      <c r="B4167" s="10">
        <v>44537</v>
      </c>
      <c r="C4167" t="s">
        <v>4679</v>
      </c>
      <c r="D4167">
        <v>1</v>
      </c>
      <c r="E4167">
        <v>3</v>
      </c>
      <c r="F4167">
        <v>2</v>
      </c>
      <c r="G4167">
        <v>130275241</v>
      </c>
      <c r="H4167">
        <v>293257</v>
      </c>
    </row>
    <row r="4168" spans="1:8">
      <c r="A4168" t="s">
        <v>8653</v>
      </c>
      <c r="B4168" s="10">
        <v>44537</v>
      </c>
      <c r="C4168" t="s">
        <v>4679</v>
      </c>
      <c r="D4168">
        <v>1</v>
      </c>
      <c r="E4168">
        <v>4</v>
      </c>
      <c r="F4168">
        <v>3</v>
      </c>
      <c r="G4168">
        <v>130275241</v>
      </c>
      <c r="H4168">
        <v>293258</v>
      </c>
    </row>
    <row r="4169" spans="1:8">
      <c r="A4169" t="s">
        <v>8654</v>
      </c>
      <c r="B4169" s="10">
        <v>44537</v>
      </c>
      <c r="C4169" t="s">
        <v>4681</v>
      </c>
      <c r="D4169">
        <v>1</v>
      </c>
      <c r="E4169" t="s">
        <v>5977</v>
      </c>
      <c r="F4169">
        <v>2</v>
      </c>
      <c r="G4169">
        <v>130695273</v>
      </c>
      <c r="H4169">
        <v>293259</v>
      </c>
    </row>
    <row r="4170" spans="1:8">
      <c r="A4170" t="s">
        <v>8655</v>
      </c>
      <c r="B4170" s="10">
        <v>44537</v>
      </c>
      <c r="C4170" t="s">
        <v>4679</v>
      </c>
      <c r="D4170">
        <v>1</v>
      </c>
      <c r="E4170">
        <v>3</v>
      </c>
      <c r="F4170">
        <v>5</v>
      </c>
      <c r="G4170">
        <v>131268526</v>
      </c>
      <c r="H4170">
        <v>293260</v>
      </c>
    </row>
    <row r="4171" spans="1:8">
      <c r="A4171" t="s">
        <v>8656</v>
      </c>
      <c r="B4171" s="10">
        <v>44537</v>
      </c>
      <c r="C4171" t="s">
        <v>4686</v>
      </c>
      <c r="D4171">
        <v>1</v>
      </c>
      <c r="E4171">
        <v>3</v>
      </c>
      <c r="F4171">
        <v>4</v>
      </c>
      <c r="G4171">
        <v>131607939</v>
      </c>
      <c r="H4171">
        <v>293261</v>
      </c>
    </row>
    <row r="4172" spans="1:8">
      <c r="A4172" t="s">
        <v>8657</v>
      </c>
      <c r="B4172" s="10">
        <v>44537</v>
      </c>
      <c r="C4172" t="s">
        <v>4680</v>
      </c>
      <c r="D4172">
        <v>2</v>
      </c>
      <c r="E4172">
        <v>2</v>
      </c>
      <c r="F4172">
        <v>5</v>
      </c>
      <c r="G4172">
        <v>131758997</v>
      </c>
      <c r="H4172">
        <v>293262</v>
      </c>
    </row>
    <row r="4173" spans="1:8" ht="409.6">
      <c r="A4173" s="177" t="s">
        <v>8658</v>
      </c>
      <c r="B4173" s="10">
        <v>44537</v>
      </c>
      <c r="C4173" t="s">
        <v>4680</v>
      </c>
      <c r="D4173">
        <v>3</v>
      </c>
      <c r="E4173">
        <v>1</v>
      </c>
      <c r="F4173">
        <v>5</v>
      </c>
      <c r="G4173">
        <v>131758997</v>
      </c>
      <c r="H4173">
        <v>293263</v>
      </c>
    </row>
    <row r="4174" spans="1:8">
      <c r="A4174" t="s">
        <v>8659</v>
      </c>
      <c r="B4174" s="10">
        <v>44537</v>
      </c>
      <c r="C4174" t="s">
        <v>4680</v>
      </c>
      <c r="D4174">
        <v>2</v>
      </c>
      <c r="E4174">
        <v>2</v>
      </c>
      <c r="F4174">
        <v>1</v>
      </c>
      <c r="G4174">
        <v>132036245</v>
      </c>
      <c r="H4174">
        <v>293264</v>
      </c>
    </row>
    <row r="4175" spans="1:8">
      <c r="A4175" t="s">
        <v>8660</v>
      </c>
      <c r="B4175" s="10">
        <v>44537</v>
      </c>
      <c r="C4175" t="s">
        <v>4679</v>
      </c>
      <c r="D4175">
        <v>1</v>
      </c>
      <c r="E4175">
        <v>1</v>
      </c>
      <c r="F4175">
        <v>3</v>
      </c>
      <c r="G4175">
        <v>132252826</v>
      </c>
      <c r="H4175">
        <v>293265</v>
      </c>
    </row>
    <row r="4176" spans="1:8" ht="409.6">
      <c r="A4176" s="177" t="s">
        <v>8661</v>
      </c>
      <c r="B4176" s="10">
        <v>44537</v>
      </c>
      <c r="C4176" t="s">
        <v>4680</v>
      </c>
      <c r="D4176">
        <v>1</v>
      </c>
      <c r="E4176">
        <v>2</v>
      </c>
      <c r="F4176">
        <v>1</v>
      </c>
      <c r="G4176">
        <v>132758582</v>
      </c>
      <c r="H4176">
        <v>293266</v>
      </c>
    </row>
    <row r="4177" spans="1:8">
      <c r="A4177" t="s">
        <v>8662</v>
      </c>
      <c r="B4177" s="10">
        <v>44537</v>
      </c>
      <c r="C4177" t="s">
        <v>4680</v>
      </c>
      <c r="D4177">
        <v>1</v>
      </c>
      <c r="E4177">
        <v>1</v>
      </c>
      <c r="F4177">
        <v>1</v>
      </c>
      <c r="G4177">
        <v>132758582</v>
      </c>
      <c r="H4177">
        <v>293267</v>
      </c>
    </row>
    <row r="4178" spans="1:8">
      <c r="A4178" t="s">
        <v>8663</v>
      </c>
      <c r="B4178" s="10">
        <v>44537</v>
      </c>
      <c r="C4178" t="s">
        <v>4680</v>
      </c>
      <c r="D4178">
        <v>5</v>
      </c>
      <c r="E4178">
        <v>5</v>
      </c>
      <c r="F4178">
        <v>5</v>
      </c>
      <c r="G4178">
        <v>132758582</v>
      </c>
      <c r="H4178">
        <v>293268</v>
      </c>
    </row>
    <row r="4179" spans="1:8">
      <c r="A4179" t="s">
        <v>8664</v>
      </c>
      <c r="B4179" s="10">
        <v>44537</v>
      </c>
      <c r="C4179" t="s">
        <v>4680</v>
      </c>
      <c r="D4179">
        <v>1</v>
      </c>
      <c r="E4179">
        <v>2</v>
      </c>
      <c r="F4179">
        <v>1</v>
      </c>
      <c r="G4179">
        <v>132758582</v>
      </c>
      <c r="H4179">
        <v>293269</v>
      </c>
    </row>
    <row r="4180" spans="1:8">
      <c r="A4180" t="s">
        <v>6776</v>
      </c>
      <c r="B4180" s="10">
        <v>44537</v>
      </c>
      <c r="C4180" t="s">
        <v>4681</v>
      </c>
      <c r="D4180">
        <v>4</v>
      </c>
      <c r="E4180">
        <v>4</v>
      </c>
      <c r="F4180">
        <v>4</v>
      </c>
      <c r="G4180">
        <v>132758707</v>
      </c>
      <c r="H4180">
        <v>293270</v>
      </c>
    </row>
    <row r="4181" spans="1:8">
      <c r="A4181" t="s">
        <v>8665</v>
      </c>
      <c r="B4181" s="10">
        <v>44537</v>
      </c>
      <c r="C4181" t="s">
        <v>4679</v>
      </c>
      <c r="D4181">
        <v>1</v>
      </c>
      <c r="E4181">
        <v>3</v>
      </c>
      <c r="F4181">
        <v>2</v>
      </c>
      <c r="G4181">
        <v>133171769</v>
      </c>
      <c r="H4181">
        <v>293276</v>
      </c>
    </row>
    <row r="4182" spans="1:8" ht="144">
      <c r="A4182" s="177" t="s">
        <v>8666</v>
      </c>
      <c r="B4182" s="10">
        <v>44537</v>
      </c>
      <c r="C4182" t="s">
        <v>4679</v>
      </c>
      <c r="D4182">
        <v>5</v>
      </c>
      <c r="E4182">
        <v>4</v>
      </c>
      <c r="F4182">
        <v>5</v>
      </c>
      <c r="G4182">
        <v>133254631</v>
      </c>
      <c r="H4182">
        <v>293279</v>
      </c>
    </row>
    <row r="4183" spans="1:8">
      <c r="A4183" t="s">
        <v>8667</v>
      </c>
      <c r="B4183" s="10">
        <v>44537</v>
      </c>
      <c r="C4183" t="s">
        <v>4681</v>
      </c>
      <c r="D4183">
        <v>1</v>
      </c>
      <c r="E4183">
        <v>2</v>
      </c>
      <c r="F4183">
        <v>1</v>
      </c>
      <c r="G4183">
        <v>134420405</v>
      </c>
      <c r="H4183">
        <v>293280</v>
      </c>
    </row>
    <row r="4184" spans="1:8">
      <c r="A4184" t="s">
        <v>8668</v>
      </c>
      <c r="B4184" s="10">
        <v>44537</v>
      </c>
      <c r="C4184" t="s">
        <v>4682</v>
      </c>
      <c r="D4184">
        <v>1</v>
      </c>
      <c r="E4184">
        <v>1</v>
      </c>
      <c r="F4184">
        <v>2</v>
      </c>
      <c r="G4184">
        <v>134420405</v>
      </c>
      <c r="H4184">
        <v>293281</v>
      </c>
    </row>
    <row r="4185" spans="1:8">
      <c r="A4185" t="s">
        <v>8669</v>
      </c>
      <c r="B4185" s="10">
        <v>44537</v>
      </c>
      <c r="C4185" t="s">
        <v>4680</v>
      </c>
      <c r="D4185">
        <v>5</v>
      </c>
      <c r="E4185">
        <v>5</v>
      </c>
      <c r="F4185">
        <v>5</v>
      </c>
      <c r="G4185">
        <v>134552819</v>
      </c>
      <c r="H4185">
        <v>293282</v>
      </c>
    </row>
    <row r="4186" spans="1:8">
      <c r="A4186" t="s">
        <v>8670</v>
      </c>
      <c r="B4186" s="10">
        <v>44537</v>
      </c>
      <c r="C4186" t="s">
        <v>4679</v>
      </c>
      <c r="D4186">
        <v>5</v>
      </c>
      <c r="E4186">
        <v>5</v>
      </c>
      <c r="F4186">
        <v>5</v>
      </c>
      <c r="G4186">
        <v>134937374</v>
      </c>
      <c r="H4186">
        <v>293284</v>
      </c>
    </row>
    <row r="4187" spans="1:8">
      <c r="A4187" t="s">
        <v>8671</v>
      </c>
      <c r="B4187" s="10">
        <v>44541</v>
      </c>
      <c r="C4187" t="s">
        <v>4679</v>
      </c>
      <c r="D4187">
        <v>2</v>
      </c>
      <c r="E4187">
        <v>3</v>
      </c>
      <c r="F4187">
        <v>3</v>
      </c>
      <c r="G4187">
        <v>71000310</v>
      </c>
      <c r="H4187">
        <v>294046</v>
      </c>
    </row>
    <row r="4188" spans="1:8">
      <c r="A4188" t="s">
        <v>8672</v>
      </c>
      <c r="B4188" s="10">
        <v>44541</v>
      </c>
      <c r="C4188" t="s">
        <v>4679</v>
      </c>
      <c r="D4188">
        <v>5</v>
      </c>
      <c r="E4188">
        <v>5</v>
      </c>
      <c r="F4188">
        <v>5</v>
      </c>
      <c r="G4188">
        <v>71000320</v>
      </c>
      <c r="H4188">
        <v>294047</v>
      </c>
    </row>
    <row r="4189" spans="1:8">
      <c r="A4189" t="s">
        <v>8673</v>
      </c>
      <c r="B4189" s="10">
        <v>44541</v>
      </c>
      <c r="C4189" t="s">
        <v>4679</v>
      </c>
      <c r="D4189">
        <v>2</v>
      </c>
      <c r="E4189">
        <v>4</v>
      </c>
      <c r="F4189">
        <v>4</v>
      </c>
      <c r="G4189">
        <v>71000324</v>
      </c>
      <c r="H4189">
        <v>294048</v>
      </c>
    </row>
    <row r="4190" spans="1:8">
      <c r="A4190" t="s">
        <v>8674</v>
      </c>
      <c r="B4190" s="10">
        <v>44541</v>
      </c>
      <c r="C4190" t="s">
        <v>4679</v>
      </c>
      <c r="D4190">
        <v>5</v>
      </c>
      <c r="E4190">
        <v>5</v>
      </c>
      <c r="F4190">
        <v>5</v>
      </c>
      <c r="G4190">
        <v>11109</v>
      </c>
      <c r="H4190">
        <v>294049</v>
      </c>
    </row>
    <row r="4191" spans="1:8">
      <c r="A4191" t="s">
        <v>8675</v>
      </c>
      <c r="B4191" s="10">
        <v>44541</v>
      </c>
      <c r="C4191" t="s">
        <v>4679</v>
      </c>
      <c r="D4191">
        <v>5</v>
      </c>
      <c r="E4191">
        <v>5</v>
      </c>
      <c r="F4191">
        <v>5</v>
      </c>
      <c r="G4191">
        <v>11109</v>
      </c>
      <c r="H4191">
        <v>294051</v>
      </c>
    </row>
    <row r="4192" spans="1:8">
      <c r="A4192" t="s">
        <v>8676</v>
      </c>
      <c r="B4192" s="10">
        <v>44541</v>
      </c>
      <c r="C4192" t="s">
        <v>4679</v>
      </c>
      <c r="D4192">
        <v>5</v>
      </c>
      <c r="E4192">
        <v>4</v>
      </c>
      <c r="F4192">
        <v>5</v>
      </c>
      <c r="G4192">
        <v>11126</v>
      </c>
      <c r="H4192">
        <v>294052</v>
      </c>
    </row>
    <row r="4193" spans="1:8">
      <c r="A4193" t="s">
        <v>8677</v>
      </c>
      <c r="B4193" s="10">
        <v>44541</v>
      </c>
      <c r="C4193" t="s">
        <v>4679</v>
      </c>
      <c r="D4193">
        <v>5</v>
      </c>
      <c r="E4193">
        <v>5</v>
      </c>
      <c r="F4193">
        <v>5</v>
      </c>
      <c r="G4193">
        <v>11126</v>
      </c>
      <c r="H4193">
        <v>294053</v>
      </c>
    </row>
    <row r="4194" spans="1:8">
      <c r="A4194" t="s">
        <v>8678</v>
      </c>
      <c r="B4194" s="10">
        <v>44541</v>
      </c>
      <c r="C4194" t="s">
        <v>4679</v>
      </c>
      <c r="D4194">
        <v>2</v>
      </c>
      <c r="E4194">
        <v>3</v>
      </c>
      <c r="F4194">
        <v>3</v>
      </c>
      <c r="G4194">
        <v>11139</v>
      </c>
      <c r="H4194">
        <v>294055</v>
      </c>
    </row>
    <row r="4195" spans="1:8">
      <c r="A4195" t="s">
        <v>6240</v>
      </c>
      <c r="B4195" s="10">
        <v>44541</v>
      </c>
      <c r="C4195" t="s">
        <v>4679</v>
      </c>
      <c r="D4195">
        <v>5</v>
      </c>
      <c r="E4195">
        <v>5</v>
      </c>
      <c r="F4195">
        <v>5</v>
      </c>
      <c r="G4195">
        <v>11179</v>
      </c>
      <c r="H4195">
        <v>294056</v>
      </c>
    </row>
    <row r="4196" spans="1:8">
      <c r="A4196" t="s">
        <v>8679</v>
      </c>
      <c r="B4196" s="10">
        <v>44541</v>
      </c>
      <c r="C4196" t="s">
        <v>4679</v>
      </c>
      <c r="D4196">
        <v>5</v>
      </c>
      <c r="E4196">
        <v>5</v>
      </c>
      <c r="F4196">
        <v>5</v>
      </c>
      <c r="G4196">
        <v>71000331</v>
      </c>
      <c r="H4196">
        <v>294057</v>
      </c>
    </row>
    <row r="4197" spans="1:8">
      <c r="A4197" t="s">
        <v>8680</v>
      </c>
      <c r="B4197" s="10">
        <v>44541</v>
      </c>
      <c r="C4197" t="s">
        <v>4680</v>
      </c>
      <c r="D4197">
        <v>1</v>
      </c>
      <c r="E4197">
        <v>2</v>
      </c>
      <c r="F4197">
        <v>1</v>
      </c>
      <c r="G4197">
        <v>71000346</v>
      </c>
      <c r="H4197">
        <v>294059</v>
      </c>
    </row>
    <row r="4198" spans="1:8">
      <c r="A4198" t="s">
        <v>8681</v>
      </c>
      <c r="B4198" s="10">
        <v>44541</v>
      </c>
      <c r="C4198" t="s">
        <v>4680</v>
      </c>
      <c r="D4198">
        <v>1</v>
      </c>
      <c r="E4198">
        <v>2</v>
      </c>
      <c r="F4198">
        <v>2</v>
      </c>
      <c r="G4198">
        <v>71000349</v>
      </c>
      <c r="H4198">
        <v>294061</v>
      </c>
    </row>
    <row r="4199" spans="1:8">
      <c r="A4199" t="s">
        <v>8682</v>
      </c>
      <c r="B4199" s="10">
        <v>44541</v>
      </c>
      <c r="C4199" t="s">
        <v>4679</v>
      </c>
      <c r="D4199">
        <v>4</v>
      </c>
      <c r="E4199">
        <v>5</v>
      </c>
      <c r="F4199">
        <v>5</v>
      </c>
      <c r="G4199">
        <v>11513</v>
      </c>
      <c r="H4199">
        <v>294064</v>
      </c>
    </row>
    <row r="4200" spans="1:8">
      <c r="A4200" t="s">
        <v>8683</v>
      </c>
      <c r="B4200" s="10">
        <v>44541</v>
      </c>
      <c r="C4200" t="s">
        <v>4679</v>
      </c>
      <c r="D4200">
        <v>5</v>
      </c>
      <c r="E4200">
        <v>5</v>
      </c>
      <c r="F4200">
        <v>5</v>
      </c>
      <c r="G4200">
        <v>11513</v>
      </c>
      <c r="H4200">
        <v>294065</v>
      </c>
    </row>
    <row r="4201" spans="1:8">
      <c r="A4201" t="s">
        <v>8684</v>
      </c>
      <c r="B4201" s="10">
        <v>44541</v>
      </c>
      <c r="C4201" t="s">
        <v>4679</v>
      </c>
      <c r="D4201">
        <v>5</v>
      </c>
      <c r="E4201">
        <v>4</v>
      </c>
      <c r="F4201">
        <v>5</v>
      </c>
      <c r="G4201">
        <v>11513</v>
      </c>
      <c r="H4201">
        <v>294066</v>
      </c>
    </row>
    <row r="4202" spans="1:8">
      <c r="A4202" t="s">
        <v>8685</v>
      </c>
      <c r="B4202" s="10">
        <v>44541</v>
      </c>
      <c r="C4202" t="s">
        <v>4679</v>
      </c>
      <c r="D4202">
        <v>5</v>
      </c>
      <c r="E4202">
        <v>5</v>
      </c>
      <c r="F4202">
        <v>5</v>
      </c>
      <c r="G4202">
        <v>11513</v>
      </c>
      <c r="H4202">
        <v>294067</v>
      </c>
    </row>
    <row r="4203" spans="1:8">
      <c r="A4203" t="s">
        <v>8686</v>
      </c>
      <c r="B4203" s="10">
        <v>44541</v>
      </c>
      <c r="C4203" t="s">
        <v>4679</v>
      </c>
      <c r="D4203">
        <v>5</v>
      </c>
      <c r="E4203">
        <v>5</v>
      </c>
      <c r="F4203">
        <v>5</v>
      </c>
      <c r="G4203">
        <v>11515</v>
      </c>
      <c r="H4203">
        <v>294069</v>
      </c>
    </row>
    <row r="4204" spans="1:8">
      <c r="A4204" t="s">
        <v>8687</v>
      </c>
      <c r="B4204" s="10">
        <v>44541</v>
      </c>
      <c r="C4204" t="s">
        <v>4680</v>
      </c>
      <c r="D4204">
        <v>3</v>
      </c>
      <c r="E4204">
        <v>3</v>
      </c>
      <c r="F4204">
        <v>4</v>
      </c>
      <c r="G4204">
        <v>11552</v>
      </c>
      <c r="H4204">
        <v>294072</v>
      </c>
    </row>
    <row r="4205" spans="1:8">
      <c r="A4205" t="s">
        <v>8688</v>
      </c>
      <c r="B4205" s="10">
        <v>44541</v>
      </c>
      <c r="C4205" t="s">
        <v>4680</v>
      </c>
      <c r="D4205">
        <v>3</v>
      </c>
      <c r="E4205">
        <v>5</v>
      </c>
      <c r="F4205">
        <v>3</v>
      </c>
      <c r="G4205">
        <v>11552</v>
      </c>
      <c r="H4205">
        <v>294073</v>
      </c>
    </row>
    <row r="4206" spans="1:8">
      <c r="A4206" t="s">
        <v>8689</v>
      </c>
      <c r="B4206" s="10">
        <v>44541</v>
      </c>
      <c r="C4206" t="s">
        <v>4680</v>
      </c>
      <c r="D4206">
        <v>1</v>
      </c>
      <c r="E4206">
        <v>1</v>
      </c>
      <c r="F4206">
        <v>1</v>
      </c>
      <c r="G4206">
        <v>11552</v>
      </c>
      <c r="H4206">
        <v>294074</v>
      </c>
    </row>
    <row r="4207" spans="1:8">
      <c r="A4207" t="s">
        <v>8690</v>
      </c>
      <c r="B4207" s="10">
        <v>44541</v>
      </c>
      <c r="C4207" t="s">
        <v>4679</v>
      </c>
      <c r="D4207">
        <v>5</v>
      </c>
      <c r="E4207">
        <v>5</v>
      </c>
      <c r="F4207">
        <v>5</v>
      </c>
      <c r="G4207">
        <v>11563</v>
      </c>
      <c r="H4207">
        <v>294075</v>
      </c>
    </row>
    <row r="4208" spans="1:8">
      <c r="A4208" t="s">
        <v>8691</v>
      </c>
      <c r="B4208" s="10">
        <v>44541</v>
      </c>
      <c r="C4208" t="s">
        <v>4679</v>
      </c>
      <c r="D4208">
        <v>5</v>
      </c>
      <c r="E4208">
        <v>5</v>
      </c>
      <c r="F4208">
        <v>5</v>
      </c>
      <c r="G4208">
        <v>11578</v>
      </c>
      <c r="H4208">
        <v>294076</v>
      </c>
    </row>
    <row r="4209" spans="1:8">
      <c r="A4209" t="s">
        <v>8692</v>
      </c>
      <c r="B4209" s="10">
        <v>44541</v>
      </c>
      <c r="C4209" t="s">
        <v>4679</v>
      </c>
      <c r="D4209">
        <v>5</v>
      </c>
      <c r="E4209">
        <v>5</v>
      </c>
      <c r="F4209">
        <v>5</v>
      </c>
      <c r="G4209">
        <v>11583</v>
      </c>
      <c r="H4209">
        <v>294077</v>
      </c>
    </row>
    <row r="4210" spans="1:8">
      <c r="A4210" t="s">
        <v>8693</v>
      </c>
      <c r="B4210" s="10">
        <v>44541</v>
      </c>
      <c r="C4210" t="s">
        <v>4679</v>
      </c>
      <c r="D4210">
        <v>2</v>
      </c>
      <c r="E4210">
        <v>4</v>
      </c>
      <c r="F4210">
        <v>3</v>
      </c>
      <c r="G4210">
        <v>11665</v>
      </c>
      <c r="H4210">
        <v>294078</v>
      </c>
    </row>
    <row r="4211" spans="1:8" ht="230.4">
      <c r="A4211" s="177" t="s">
        <v>8694</v>
      </c>
      <c r="B4211" s="10">
        <v>44541</v>
      </c>
      <c r="C4211" t="s">
        <v>4679</v>
      </c>
      <c r="D4211">
        <v>1</v>
      </c>
      <c r="E4211">
        <v>4</v>
      </c>
      <c r="F4211">
        <v>4</v>
      </c>
      <c r="G4211">
        <v>11690</v>
      </c>
      <c r="H4211">
        <v>294079</v>
      </c>
    </row>
    <row r="4212" spans="1:8">
      <c r="A4212" t="s">
        <v>8695</v>
      </c>
      <c r="B4212" s="10">
        <v>44541</v>
      </c>
      <c r="C4212" t="s">
        <v>4679</v>
      </c>
      <c r="D4212">
        <v>5</v>
      </c>
      <c r="E4212">
        <v>5</v>
      </c>
      <c r="F4212">
        <v>5</v>
      </c>
      <c r="G4212">
        <v>11696</v>
      </c>
      <c r="H4212">
        <v>294082</v>
      </c>
    </row>
    <row r="4213" spans="1:8" ht="409.6">
      <c r="A4213" s="177" t="s">
        <v>8696</v>
      </c>
      <c r="B4213" s="10">
        <v>44541</v>
      </c>
      <c r="C4213" t="s">
        <v>4679</v>
      </c>
      <c r="D4213">
        <v>2</v>
      </c>
      <c r="E4213">
        <v>3</v>
      </c>
      <c r="F4213">
        <v>5</v>
      </c>
      <c r="G4213">
        <v>100896943</v>
      </c>
      <c r="H4213">
        <v>294083</v>
      </c>
    </row>
    <row r="4214" spans="1:8">
      <c r="A4214" t="s">
        <v>8697</v>
      </c>
      <c r="B4214" s="10">
        <v>44541</v>
      </c>
      <c r="C4214" t="s">
        <v>4680</v>
      </c>
      <c r="D4214">
        <v>5</v>
      </c>
      <c r="E4214">
        <v>5</v>
      </c>
      <c r="F4214">
        <v>5</v>
      </c>
      <c r="G4214">
        <v>11190071</v>
      </c>
      <c r="H4214">
        <v>294086</v>
      </c>
    </row>
    <row r="4215" spans="1:8">
      <c r="A4215" t="s">
        <v>8698</v>
      </c>
      <c r="B4215" s="10">
        <v>44541</v>
      </c>
      <c r="C4215" t="s">
        <v>4679</v>
      </c>
      <c r="D4215">
        <v>5</v>
      </c>
      <c r="E4215">
        <v>5</v>
      </c>
      <c r="F4215">
        <v>5</v>
      </c>
      <c r="G4215">
        <v>11330899</v>
      </c>
      <c r="H4215">
        <v>294087</v>
      </c>
    </row>
    <row r="4216" spans="1:8" ht="144">
      <c r="A4216" s="177" t="s">
        <v>8699</v>
      </c>
      <c r="B4216" s="10">
        <v>44541</v>
      </c>
      <c r="C4216" t="s">
        <v>4680</v>
      </c>
      <c r="D4216">
        <v>4</v>
      </c>
      <c r="E4216">
        <v>4</v>
      </c>
      <c r="F4216">
        <v>4</v>
      </c>
      <c r="G4216">
        <v>113379051</v>
      </c>
      <c r="H4216">
        <v>294088</v>
      </c>
    </row>
    <row r="4217" spans="1:8" ht="187.2">
      <c r="A4217" s="177" t="s">
        <v>8700</v>
      </c>
      <c r="B4217" s="10">
        <v>44541</v>
      </c>
      <c r="C4217" t="s">
        <v>4679</v>
      </c>
      <c r="D4217">
        <v>5</v>
      </c>
      <c r="E4217">
        <v>5</v>
      </c>
      <c r="F4217">
        <v>5</v>
      </c>
      <c r="G4217">
        <v>113508774</v>
      </c>
      <c r="H4217">
        <v>294089</v>
      </c>
    </row>
    <row r="4218" spans="1:8">
      <c r="A4218" t="s">
        <v>8701</v>
      </c>
      <c r="B4218" s="10">
        <v>44541</v>
      </c>
      <c r="C4218" t="s">
        <v>4681</v>
      </c>
      <c r="D4218">
        <v>2</v>
      </c>
      <c r="E4218">
        <v>1</v>
      </c>
      <c r="F4218">
        <v>2</v>
      </c>
      <c r="G4218">
        <v>114377880</v>
      </c>
      <c r="H4218">
        <v>294090</v>
      </c>
    </row>
    <row r="4219" spans="1:8" ht="259.2">
      <c r="A4219" s="177" t="s">
        <v>8702</v>
      </c>
      <c r="B4219" s="10">
        <v>44541</v>
      </c>
      <c r="C4219" t="s">
        <v>4681</v>
      </c>
      <c r="D4219">
        <v>4</v>
      </c>
      <c r="E4219">
        <v>4</v>
      </c>
      <c r="F4219">
        <v>5</v>
      </c>
      <c r="G4219">
        <v>114377880</v>
      </c>
      <c r="H4219">
        <v>294091</v>
      </c>
    </row>
    <row r="4220" spans="1:8" ht="172.8">
      <c r="A4220" s="177" t="s">
        <v>8703</v>
      </c>
      <c r="B4220" s="10">
        <v>44541</v>
      </c>
      <c r="C4220" t="s">
        <v>4681</v>
      </c>
      <c r="D4220">
        <v>4</v>
      </c>
      <c r="E4220">
        <v>4</v>
      </c>
      <c r="F4220">
        <v>4</v>
      </c>
      <c r="G4220">
        <v>114377880</v>
      </c>
      <c r="H4220">
        <v>294092</v>
      </c>
    </row>
    <row r="4221" spans="1:8">
      <c r="A4221" t="s">
        <v>8704</v>
      </c>
      <c r="B4221" s="10">
        <v>44541</v>
      </c>
      <c r="C4221" t="s">
        <v>4679</v>
      </c>
      <c r="D4221">
        <v>5</v>
      </c>
      <c r="E4221">
        <v>4</v>
      </c>
      <c r="F4221">
        <v>5</v>
      </c>
      <c r="G4221">
        <v>11589</v>
      </c>
      <c r="H4221">
        <v>294093</v>
      </c>
    </row>
    <row r="4222" spans="1:8">
      <c r="A4222" t="s">
        <v>8705</v>
      </c>
      <c r="B4222" s="10">
        <v>44541</v>
      </c>
      <c r="C4222" t="s">
        <v>4679</v>
      </c>
      <c r="D4222">
        <v>5</v>
      </c>
      <c r="E4222">
        <v>4</v>
      </c>
      <c r="F4222">
        <v>5</v>
      </c>
      <c r="G4222">
        <v>11589</v>
      </c>
      <c r="H4222">
        <v>294094</v>
      </c>
    </row>
    <row r="4223" spans="1:8" ht="129.6">
      <c r="A4223" s="177" t="s">
        <v>8706</v>
      </c>
      <c r="B4223" s="10">
        <v>44541</v>
      </c>
      <c r="C4223" t="s">
        <v>4679</v>
      </c>
      <c r="D4223">
        <v>2</v>
      </c>
      <c r="E4223">
        <v>5</v>
      </c>
      <c r="F4223">
        <v>4</v>
      </c>
      <c r="G4223">
        <v>11589</v>
      </c>
      <c r="H4223">
        <v>294095</v>
      </c>
    </row>
    <row r="4224" spans="1:8">
      <c r="A4224" t="s">
        <v>8707</v>
      </c>
      <c r="B4224" s="10">
        <v>44541</v>
      </c>
      <c r="C4224" t="s">
        <v>4679</v>
      </c>
      <c r="D4224">
        <v>5</v>
      </c>
      <c r="E4224">
        <v>4</v>
      </c>
      <c r="F4224">
        <v>5</v>
      </c>
      <c r="G4224">
        <v>11660</v>
      </c>
      <c r="H4224">
        <v>294097</v>
      </c>
    </row>
    <row r="4225" spans="1:8" ht="172.8">
      <c r="A4225" s="177" t="s">
        <v>8708</v>
      </c>
      <c r="B4225" s="10">
        <v>44541</v>
      </c>
      <c r="C4225" t="s">
        <v>4679</v>
      </c>
      <c r="D4225">
        <v>1</v>
      </c>
      <c r="E4225">
        <v>4</v>
      </c>
      <c r="F4225">
        <v>5</v>
      </c>
      <c r="G4225">
        <v>101478212</v>
      </c>
      <c r="H4225">
        <v>294098</v>
      </c>
    </row>
    <row r="4226" spans="1:8" ht="129.6">
      <c r="A4226" s="177" t="s">
        <v>8709</v>
      </c>
      <c r="B4226" s="10">
        <v>44541</v>
      </c>
      <c r="C4226" t="s">
        <v>4679</v>
      </c>
      <c r="D4226">
        <v>5</v>
      </c>
      <c r="E4226">
        <v>4</v>
      </c>
      <c r="F4226">
        <v>5</v>
      </c>
      <c r="G4226">
        <v>104590112</v>
      </c>
      <c r="H4226">
        <v>294099</v>
      </c>
    </row>
    <row r="4227" spans="1:8">
      <c r="A4227" t="s">
        <v>8710</v>
      </c>
      <c r="B4227" s="10">
        <v>44541</v>
      </c>
      <c r="C4227" t="s">
        <v>4679</v>
      </c>
      <c r="D4227">
        <v>5</v>
      </c>
      <c r="E4227">
        <v>4</v>
      </c>
      <c r="F4227">
        <v>5</v>
      </c>
      <c r="G4227">
        <v>11270654</v>
      </c>
      <c r="H4227">
        <v>294102</v>
      </c>
    </row>
    <row r="4228" spans="1:8" ht="86.4">
      <c r="A4228" s="177" t="s">
        <v>8711</v>
      </c>
      <c r="B4228" s="10">
        <v>44541</v>
      </c>
      <c r="C4228" t="s">
        <v>4683</v>
      </c>
      <c r="D4228">
        <v>3</v>
      </c>
      <c r="E4228">
        <v>3</v>
      </c>
      <c r="F4228">
        <v>4</v>
      </c>
      <c r="G4228">
        <v>11277762</v>
      </c>
      <c r="H4228">
        <v>294104</v>
      </c>
    </row>
    <row r="4229" spans="1:8">
      <c r="A4229" t="s">
        <v>8712</v>
      </c>
      <c r="B4229" s="10">
        <v>44541</v>
      </c>
      <c r="C4229" t="s">
        <v>4683</v>
      </c>
      <c r="D4229">
        <v>5</v>
      </c>
      <c r="E4229">
        <v>5</v>
      </c>
      <c r="F4229">
        <v>4</v>
      </c>
      <c r="G4229">
        <v>11290212</v>
      </c>
      <c r="H4229">
        <v>294105</v>
      </c>
    </row>
    <row r="4230" spans="1:8">
      <c r="A4230" t="s">
        <v>8713</v>
      </c>
      <c r="B4230" s="10">
        <v>44541</v>
      </c>
      <c r="C4230" t="s">
        <v>4680</v>
      </c>
      <c r="D4230">
        <v>5</v>
      </c>
      <c r="E4230">
        <v>5</v>
      </c>
      <c r="F4230">
        <v>5</v>
      </c>
      <c r="G4230">
        <v>113251375</v>
      </c>
      <c r="H4230">
        <v>294106</v>
      </c>
    </row>
    <row r="4231" spans="1:8">
      <c r="A4231" t="s">
        <v>8714</v>
      </c>
      <c r="B4231" s="10">
        <v>44541</v>
      </c>
      <c r="C4231" t="s">
        <v>4680</v>
      </c>
      <c r="D4231">
        <v>1</v>
      </c>
      <c r="E4231">
        <v>1</v>
      </c>
      <c r="F4231">
        <v>1</v>
      </c>
      <c r="G4231">
        <v>117757674</v>
      </c>
      <c r="H4231">
        <v>294119</v>
      </c>
    </row>
    <row r="4232" spans="1:8">
      <c r="A4232" t="s">
        <v>8715</v>
      </c>
      <c r="B4232" s="10">
        <v>44541</v>
      </c>
      <c r="C4232" t="s">
        <v>4680</v>
      </c>
      <c r="D4232">
        <v>3</v>
      </c>
      <c r="E4232">
        <v>1</v>
      </c>
      <c r="F4232">
        <v>3</v>
      </c>
      <c r="G4232">
        <v>113251375</v>
      </c>
      <c r="H4232">
        <v>294107</v>
      </c>
    </row>
    <row r="4233" spans="1:8">
      <c r="A4233" t="s">
        <v>8716</v>
      </c>
      <c r="B4233" s="10">
        <v>44541</v>
      </c>
      <c r="C4233" t="s">
        <v>4680</v>
      </c>
      <c r="D4233">
        <v>2</v>
      </c>
      <c r="E4233">
        <v>2</v>
      </c>
      <c r="F4233">
        <v>2</v>
      </c>
      <c r="G4233">
        <v>113251375</v>
      </c>
      <c r="H4233">
        <v>294108</v>
      </c>
    </row>
    <row r="4234" spans="1:8" ht="115.2">
      <c r="A4234" s="177" t="s">
        <v>8717</v>
      </c>
      <c r="B4234" s="10">
        <v>44541</v>
      </c>
      <c r="C4234" t="s">
        <v>4679</v>
      </c>
      <c r="D4234">
        <v>5</v>
      </c>
      <c r="E4234">
        <v>4</v>
      </c>
      <c r="F4234">
        <v>5</v>
      </c>
      <c r="G4234">
        <v>114481872</v>
      </c>
      <c r="H4234">
        <v>294111</v>
      </c>
    </row>
    <row r="4235" spans="1:8" ht="409.6">
      <c r="A4235" s="177" t="s">
        <v>8718</v>
      </c>
      <c r="B4235" s="10">
        <v>44541</v>
      </c>
      <c r="C4235" t="s">
        <v>4679</v>
      </c>
      <c r="D4235">
        <v>2</v>
      </c>
      <c r="E4235">
        <v>4</v>
      </c>
      <c r="F4235">
        <v>4</v>
      </c>
      <c r="G4235">
        <v>114481872</v>
      </c>
      <c r="H4235">
        <v>294113</v>
      </c>
    </row>
    <row r="4236" spans="1:8">
      <c r="A4236" t="s">
        <v>8719</v>
      </c>
      <c r="B4236" s="10">
        <v>44541</v>
      </c>
      <c r="C4236" t="s">
        <v>4679</v>
      </c>
      <c r="D4236">
        <v>5</v>
      </c>
      <c r="E4236">
        <v>5</v>
      </c>
      <c r="F4236">
        <v>4</v>
      </c>
      <c r="G4236">
        <v>115199838</v>
      </c>
      <c r="H4236">
        <v>294114</v>
      </c>
    </row>
    <row r="4237" spans="1:8">
      <c r="A4237" t="s">
        <v>8720</v>
      </c>
      <c r="B4237" s="10">
        <v>44541</v>
      </c>
      <c r="C4237" t="s">
        <v>4681</v>
      </c>
      <c r="D4237">
        <v>1</v>
      </c>
      <c r="E4237">
        <v>1</v>
      </c>
      <c r="F4237">
        <v>2</v>
      </c>
      <c r="G4237">
        <v>115499782</v>
      </c>
      <c r="H4237">
        <v>294115</v>
      </c>
    </row>
    <row r="4238" spans="1:8">
      <c r="A4238" t="s">
        <v>8721</v>
      </c>
      <c r="B4238" s="10">
        <v>44541</v>
      </c>
      <c r="C4238" t="s">
        <v>4681</v>
      </c>
      <c r="D4238">
        <v>3</v>
      </c>
      <c r="E4238">
        <v>1</v>
      </c>
      <c r="F4238">
        <v>4</v>
      </c>
      <c r="G4238">
        <v>115499782</v>
      </c>
      <c r="H4238">
        <v>294116</v>
      </c>
    </row>
    <row r="4239" spans="1:8">
      <c r="A4239" t="s">
        <v>8722</v>
      </c>
      <c r="B4239" s="10">
        <v>44541</v>
      </c>
      <c r="C4239" t="s">
        <v>4681</v>
      </c>
      <c r="D4239">
        <v>1</v>
      </c>
      <c r="E4239">
        <v>2</v>
      </c>
      <c r="F4239">
        <v>2</v>
      </c>
      <c r="G4239">
        <v>117756049</v>
      </c>
      <c r="H4239">
        <v>294118</v>
      </c>
    </row>
    <row r="4240" spans="1:8" ht="158.4">
      <c r="A4240" s="177" t="s">
        <v>8723</v>
      </c>
      <c r="B4240" s="10">
        <v>44541</v>
      </c>
      <c r="C4240" t="s">
        <v>4681</v>
      </c>
      <c r="D4240">
        <v>1</v>
      </c>
      <c r="E4240">
        <v>2</v>
      </c>
      <c r="F4240">
        <v>1</v>
      </c>
      <c r="G4240">
        <v>118143809</v>
      </c>
      <c r="H4240">
        <v>294121</v>
      </c>
    </row>
    <row r="4241" spans="1:8">
      <c r="A4241" t="s">
        <v>8724</v>
      </c>
      <c r="B4241" s="10">
        <v>44541</v>
      </c>
      <c r="C4241" t="s">
        <v>4681</v>
      </c>
      <c r="D4241">
        <v>2</v>
      </c>
      <c r="E4241">
        <v>3</v>
      </c>
      <c r="F4241">
        <v>2</v>
      </c>
      <c r="G4241">
        <v>118143809</v>
      </c>
      <c r="H4241">
        <v>294122</v>
      </c>
    </row>
    <row r="4242" spans="1:8">
      <c r="A4242" t="s">
        <v>8725</v>
      </c>
      <c r="B4242" s="10">
        <v>44541</v>
      </c>
      <c r="C4242" t="s">
        <v>4679</v>
      </c>
      <c r="D4242">
        <v>1</v>
      </c>
      <c r="E4242">
        <v>1</v>
      </c>
      <c r="F4242">
        <v>1</v>
      </c>
      <c r="G4242">
        <v>118143825</v>
      </c>
      <c r="H4242">
        <v>294125</v>
      </c>
    </row>
    <row r="4243" spans="1:8">
      <c r="A4243" t="s">
        <v>8726</v>
      </c>
      <c r="B4243" s="10">
        <v>44541</v>
      </c>
      <c r="C4243" t="s">
        <v>4679</v>
      </c>
      <c r="D4243">
        <v>1</v>
      </c>
      <c r="E4243">
        <v>1</v>
      </c>
      <c r="F4243">
        <v>1</v>
      </c>
      <c r="G4243">
        <v>125852079</v>
      </c>
      <c r="H4243">
        <v>294126</v>
      </c>
    </row>
    <row r="4244" spans="1:8">
      <c r="A4244" t="s">
        <v>8727</v>
      </c>
      <c r="B4244" s="10">
        <v>44541</v>
      </c>
      <c r="C4244" t="s">
        <v>4679</v>
      </c>
      <c r="D4244">
        <v>1</v>
      </c>
      <c r="E4244">
        <v>3</v>
      </c>
      <c r="F4244">
        <v>2</v>
      </c>
      <c r="G4244">
        <v>126653534</v>
      </c>
      <c r="H4244">
        <v>294128</v>
      </c>
    </row>
    <row r="4245" spans="1:8">
      <c r="A4245" t="s">
        <v>8728</v>
      </c>
      <c r="B4245" s="10">
        <v>44541</v>
      </c>
      <c r="C4245" t="s">
        <v>4679</v>
      </c>
      <c r="D4245">
        <v>5</v>
      </c>
      <c r="E4245">
        <v>5</v>
      </c>
      <c r="F4245">
        <v>5</v>
      </c>
      <c r="G4245">
        <v>127088466</v>
      </c>
      <c r="H4245">
        <v>294130</v>
      </c>
    </row>
    <row r="4246" spans="1:8" ht="129.6">
      <c r="A4246" s="177" t="s">
        <v>8729</v>
      </c>
      <c r="B4246" s="10">
        <v>44541</v>
      </c>
      <c r="C4246" t="s">
        <v>4680</v>
      </c>
      <c r="D4246">
        <v>3</v>
      </c>
      <c r="E4246">
        <v>5</v>
      </c>
      <c r="F4246">
        <v>5</v>
      </c>
      <c r="G4246">
        <v>127173904</v>
      </c>
      <c r="H4246">
        <v>294131</v>
      </c>
    </row>
    <row r="4247" spans="1:8" ht="230.4">
      <c r="A4247" s="177" t="s">
        <v>8730</v>
      </c>
      <c r="B4247" s="10">
        <v>44541</v>
      </c>
      <c r="C4247" t="s">
        <v>4680</v>
      </c>
      <c r="D4247">
        <v>2</v>
      </c>
      <c r="E4247">
        <v>2</v>
      </c>
      <c r="F4247">
        <v>4</v>
      </c>
      <c r="G4247">
        <v>129293916</v>
      </c>
      <c r="H4247">
        <v>294132</v>
      </c>
    </row>
    <row r="4248" spans="1:8">
      <c r="A4248" t="s">
        <v>8731</v>
      </c>
      <c r="B4248" s="10">
        <v>44541</v>
      </c>
      <c r="C4248" t="s">
        <v>4680</v>
      </c>
      <c r="D4248">
        <v>1</v>
      </c>
      <c r="E4248">
        <v>3</v>
      </c>
      <c r="F4248">
        <v>1</v>
      </c>
      <c r="G4248">
        <v>129293916</v>
      </c>
      <c r="H4248">
        <v>294133</v>
      </c>
    </row>
    <row r="4249" spans="1:8">
      <c r="A4249" t="s">
        <v>8732</v>
      </c>
      <c r="B4249" s="10">
        <v>44541</v>
      </c>
      <c r="C4249" t="s">
        <v>4680</v>
      </c>
      <c r="D4249">
        <v>1</v>
      </c>
      <c r="E4249">
        <v>2</v>
      </c>
      <c r="F4249">
        <v>4</v>
      </c>
      <c r="G4249">
        <v>129293916</v>
      </c>
      <c r="H4249">
        <v>294134</v>
      </c>
    </row>
    <row r="4250" spans="1:8">
      <c r="A4250" t="s">
        <v>8733</v>
      </c>
      <c r="B4250" s="10">
        <v>44541</v>
      </c>
      <c r="C4250" t="s">
        <v>4679</v>
      </c>
      <c r="D4250">
        <v>5</v>
      </c>
      <c r="E4250">
        <v>5</v>
      </c>
      <c r="F4250">
        <v>5</v>
      </c>
      <c r="G4250">
        <v>129833331</v>
      </c>
      <c r="H4250">
        <v>294135</v>
      </c>
    </row>
    <row r="4251" spans="1:8">
      <c r="A4251" t="s">
        <v>8734</v>
      </c>
      <c r="B4251" s="10">
        <v>44541</v>
      </c>
      <c r="C4251" t="s">
        <v>4679</v>
      </c>
      <c r="D4251">
        <v>1</v>
      </c>
      <c r="E4251">
        <v>3</v>
      </c>
      <c r="F4251">
        <v>3</v>
      </c>
      <c r="G4251">
        <v>130042856</v>
      </c>
      <c r="H4251">
        <v>294136</v>
      </c>
    </row>
    <row r="4252" spans="1:8">
      <c r="A4252" t="s">
        <v>8735</v>
      </c>
      <c r="B4252" s="10">
        <v>44541</v>
      </c>
      <c r="C4252" t="s">
        <v>4680</v>
      </c>
      <c r="D4252">
        <v>5</v>
      </c>
      <c r="E4252">
        <v>4</v>
      </c>
      <c r="F4252">
        <v>5</v>
      </c>
      <c r="G4252">
        <v>130248008</v>
      </c>
      <c r="H4252">
        <v>294137</v>
      </c>
    </row>
    <row r="4253" spans="1:8" ht="244.8">
      <c r="A4253" s="177" t="s">
        <v>8736</v>
      </c>
      <c r="B4253" s="10">
        <v>44541</v>
      </c>
      <c r="C4253" t="s">
        <v>4679</v>
      </c>
      <c r="D4253">
        <v>5</v>
      </c>
      <c r="E4253">
        <v>5</v>
      </c>
      <c r="F4253">
        <v>5</v>
      </c>
      <c r="G4253">
        <v>130692379</v>
      </c>
      <c r="H4253">
        <v>294139</v>
      </c>
    </row>
    <row r="4254" spans="1:8">
      <c r="A4254" t="s">
        <v>8737</v>
      </c>
      <c r="B4254" s="10">
        <v>44541</v>
      </c>
      <c r="C4254" t="s">
        <v>4680</v>
      </c>
      <c r="D4254">
        <v>1</v>
      </c>
      <c r="E4254">
        <v>2</v>
      </c>
      <c r="F4254">
        <v>2</v>
      </c>
      <c r="G4254">
        <v>130700446</v>
      </c>
      <c r="H4254">
        <v>294140</v>
      </c>
    </row>
    <row r="4255" spans="1:8">
      <c r="A4255" t="s">
        <v>8738</v>
      </c>
      <c r="B4255" s="10">
        <v>44541</v>
      </c>
      <c r="C4255" t="s">
        <v>4680</v>
      </c>
      <c r="D4255">
        <v>2</v>
      </c>
      <c r="E4255">
        <v>5</v>
      </c>
      <c r="F4255">
        <v>2</v>
      </c>
      <c r="G4255">
        <v>130700446</v>
      </c>
      <c r="H4255">
        <v>294141</v>
      </c>
    </row>
    <row r="4256" spans="1:8">
      <c r="A4256" t="s">
        <v>8739</v>
      </c>
      <c r="B4256" s="10">
        <v>44541</v>
      </c>
      <c r="C4256" t="s">
        <v>4686</v>
      </c>
      <c r="D4256">
        <v>3</v>
      </c>
      <c r="E4256">
        <v>4</v>
      </c>
      <c r="F4256">
        <v>5</v>
      </c>
      <c r="G4256">
        <v>130772841</v>
      </c>
      <c r="H4256">
        <v>294142</v>
      </c>
    </row>
    <row r="4257" spans="1:8">
      <c r="A4257" t="s">
        <v>8740</v>
      </c>
      <c r="B4257" s="10">
        <v>44541</v>
      </c>
      <c r="C4257" t="s">
        <v>4686</v>
      </c>
      <c r="D4257">
        <v>5</v>
      </c>
      <c r="E4257">
        <v>4</v>
      </c>
      <c r="F4257">
        <v>5</v>
      </c>
      <c r="G4257">
        <v>131104200</v>
      </c>
      <c r="H4257">
        <v>294143</v>
      </c>
    </row>
    <row r="4258" spans="1:8">
      <c r="A4258" t="s">
        <v>8741</v>
      </c>
      <c r="B4258" s="10">
        <v>44541</v>
      </c>
      <c r="C4258" t="s">
        <v>4679</v>
      </c>
      <c r="D4258">
        <v>1</v>
      </c>
      <c r="E4258">
        <v>1</v>
      </c>
      <c r="F4258">
        <v>1</v>
      </c>
      <c r="G4258">
        <v>132252826</v>
      </c>
      <c r="H4258">
        <v>294145</v>
      </c>
    </row>
    <row r="4259" spans="1:8">
      <c r="A4259" t="s">
        <v>8742</v>
      </c>
      <c r="B4259" s="10">
        <v>44541</v>
      </c>
      <c r="C4259" t="s">
        <v>4679</v>
      </c>
      <c r="D4259">
        <v>4</v>
      </c>
      <c r="E4259">
        <v>4</v>
      </c>
      <c r="F4259">
        <v>4</v>
      </c>
      <c r="G4259">
        <v>132267006</v>
      </c>
      <c r="H4259">
        <v>294146</v>
      </c>
    </row>
    <row r="4260" spans="1:8">
      <c r="A4260" t="s">
        <v>8743</v>
      </c>
      <c r="B4260" s="10">
        <v>44541</v>
      </c>
      <c r="C4260" t="s">
        <v>4679</v>
      </c>
      <c r="D4260">
        <v>1</v>
      </c>
      <c r="E4260">
        <v>1</v>
      </c>
      <c r="F4260">
        <v>2</v>
      </c>
      <c r="G4260">
        <v>132267006</v>
      </c>
      <c r="H4260">
        <v>294147</v>
      </c>
    </row>
    <row r="4261" spans="1:8">
      <c r="A4261" t="s">
        <v>8744</v>
      </c>
      <c r="B4261" s="10">
        <v>44541</v>
      </c>
      <c r="C4261" t="s">
        <v>4679</v>
      </c>
      <c r="D4261">
        <v>5</v>
      </c>
      <c r="E4261">
        <v>3</v>
      </c>
      <c r="F4261">
        <v>5</v>
      </c>
      <c r="G4261">
        <v>132395567</v>
      </c>
      <c r="H4261">
        <v>294148</v>
      </c>
    </row>
    <row r="4262" spans="1:8" ht="259.2">
      <c r="A4262" s="177" t="s">
        <v>8745</v>
      </c>
      <c r="B4262" s="10">
        <v>44541</v>
      </c>
      <c r="C4262" t="s">
        <v>4679</v>
      </c>
      <c r="D4262">
        <v>1</v>
      </c>
      <c r="E4262">
        <v>3</v>
      </c>
      <c r="F4262">
        <v>1</v>
      </c>
      <c r="G4262">
        <v>132569104</v>
      </c>
      <c r="H4262">
        <v>294149</v>
      </c>
    </row>
    <row r="4263" spans="1:8">
      <c r="A4263" t="s">
        <v>8746</v>
      </c>
      <c r="B4263" s="10">
        <v>44541</v>
      </c>
      <c r="C4263" t="s">
        <v>4679</v>
      </c>
      <c r="D4263">
        <v>1</v>
      </c>
      <c r="E4263">
        <v>2</v>
      </c>
      <c r="F4263">
        <v>1</v>
      </c>
      <c r="G4263">
        <v>133254631</v>
      </c>
      <c r="H4263">
        <v>294150</v>
      </c>
    </row>
    <row r="4264" spans="1:8">
      <c r="A4264" t="s">
        <v>8747</v>
      </c>
      <c r="B4264" s="10">
        <v>44541</v>
      </c>
      <c r="C4264" t="s">
        <v>4679</v>
      </c>
      <c r="D4264">
        <v>1</v>
      </c>
      <c r="E4264">
        <v>2</v>
      </c>
      <c r="F4264">
        <v>3</v>
      </c>
      <c r="G4264">
        <v>133254631</v>
      </c>
      <c r="H4264">
        <v>294151</v>
      </c>
    </row>
    <row r="4265" spans="1:8">
      <c r="A4265" t="s">
        <v>8748</v>
      </c>
      <c r="B4265" s="10">
        <v>44541</v>
      </c>
      <c r="C4265" t="s">
        <v>4681</v>
      </c>
      <c r="D4265">
        <v>1</v>
      </c>
      <c r="E4265">
        <v>2</v>
      </c>
      <c r="F4265">
        <v>5</v>
      </c>
      <c r="G4265">
        <v>133277558</v>
      </c>
      <c r="H4265">
        <v>294154</v>
      </c>
    </row>
    <row r="4266" spans="1:8">
      <c r="A4266" t="s">
        <v>8749</v>
      </c>
      <c r="B4266" s="10">
        <v>44541</v>
      </c>
      <c r="C4266" t="s">
        <v>4680</v>
      </c>
      <c r="D4266">
        <v>1</v>
      </c>
      <c r="E4266">
        <v>1</v>
      </c>
      <c r="F4266">
        <v>1</v>
      </c>
      <c r="G4266">
        <v>136688140</v>
      </c>
      <c r="H4266">
        <v>294157</v>
      </c>
    </row>
    <row r="4267" spans="1:8" ht="100.8">
      <c r="A4267" s="177" t="s">
        <v>8750</v>
      </c>
      <c r="B4267" s="10">
        <v>44541</v>
      </c>
      <c r="C4267" t="s">
        <v>4679</v>
      </c>
      <c r="D4267">
        <v>5</v>
      </c>
      <c r="E4267">
        <v>5</v>
      </c>
      <c r="F4267">
        <v>5</v>
      </c>
      <c r="G4267">
        <v>136730637</v>
      </c>
      <c r="H4267">
        <v>294158</v>
      </c>
    </row>
    <row r="4268" spans="1:8">
      <c r="A4268" t="s">
        <v>8751</v>
      </c>
      <c r="B4268" s="10">
        <v>44541</v>
      </c>
      <c r="C4268" t="s">
        <v>4681</v>
      </c>
      <c r="D4268" t="s">
        <v>5977</v>
      </c>
      <c r="E4268">
        <v>3</v>
      </c>
      <c r="F4268">
        <v>5</v>
      </c>
      <c r="G4268">
        <v>136734670</v>
      </c>
      <c r="H4268">
        <v>294159</v>
      </c>
    </row>
    <row r="4269" spans="1:8">
      <c r="A4269" t="s">
        <v>8752</v>
      </c>
      <c r="B4269" s="10">
        <v>44541</v>
      </c>
      <c r="C4269" t="s">
        <v>4679</v>
      </c>
      <c r="D4269">
        <v>2</v>
      </c>
      <c r="E4269">
        <v>4</v>
      </c>
      <c r="F4269">
        <v>3</v>
      </c>
      <c r="G4269">
        <v>20000343</v>
      </c>
      <c r="H4269">
        <v>294164</v>
      </c>
    </row>
    <row r="4270" spans="1:8">
      <c r="A4270" t="s">
        <v>8753</v>
      </c>
      <c r="B4270" s="10">
        <v>44541</v>
      </c>
      <c r="C4270" t="s">
        <v>4679</v>
      </c>
      <c r="D4270">
        <v>5</v>
      </c>
      <c r="E4270">
        <v>5</v>
      </c>
      <c r="F4270">
        <v>5</v>
      </c>
      <c r="G4270">
        <v>20000352</v>
      </c>
      <c r="H4270">
        <v>294166</v>
      </c>
    </row>
    <row r="4271" spans="1:8">
      <c r="A4271" t="s">
        <v>8754</v>
      </c>
      <c r="B4271" s="10">
        <v>44541</v>
      </c>
      <c r="C4271" t="s">
        <v>4679</v>
      </c>
      <c r="D4271">
        <v>5</v>
      </c>
      <c r="E4271">
        <v>5</v>
      </c>
      <c r="F4271">
        <v>5</v>
      </c>
      <c r="G4271">
        <v>20000352</v>
      </c>
      <c r="H4271">
        <v>294167</v>
      </c>
    </row>
    <row r="4272" spans="1:8">
      <c r="A4272" t="s">
        <v>8755</v>
      </c>
      <c r="B4272" s="10">
        <v>44541</v>
      </c>
      <c r="C4272" t="s">
        <v>4679</v>
      </c>
      <c r="D4272">
        <v>5</v>
      </c>
      <c r="E4272">
        <v>4</v>
      </c>
      <c r="F4272">
        <v>5</v>
      </c>
      <c r="G4272">
        <v>20000358</v>
      </c>
      <c r="H4272">
        <v>294169</v>
      </c>
    </row>
    <row r="4273" spans="1:8">
      <c r="A4273" t="s">
        <v>8756</v>
      </c>
      <c r="B4273" s="10">
        <v>44541</v>
      </c>
      <c r="C4273" t="s">
        <v>4679</v>
      </c>
      <c r="D4273">
        <v>1</v>
      </c>
      <c r="E4273">
        <v>1</v>
      </c>
      <c r="F4273">
        <v>1</v>
      </c>
      <c r="G4273">
        <v>20000498</v>
      </c>
      <c r="H4273">
        <v>294171</v>
      </c>
    </row>
    <row r="4274" spans="1:8">
      <c r="A4274" t="s">
        <v>8757</v>
      </c>
      <c r="B4274" s="10">
        <v>44541</v>
      </c>
      <c r="C4274" t="s">
        <v>4679</v>
      </c>
      <c r="D4274">
        <v>5</v>
      </c>
      <c r="E4274">
        <v>5</v>
      </c>
      <c r="F4274">
        <v>5</v>
      </c>
      <c r="G4274">
        <v>20000526</v>
      </c>
      <c r="H4274">
        <v>294173</v>
      </c>
    </row>
    <row r="4275" spans="1:8">
      <c r="A4275" t="s">
        <v>8758</v>
      </c>
      <c r="B4275" s="10">
        <v>44541</v>
      </c>
      <c r="C4275" t="s">
        <v>4679</v>
      </c>
      <c r="D4275">
        <v>3</v>
      </c>
      <c r="E4275">
        <v>4</v>
      </c>
      <c r="F4275">
        <v>5</v>
      </c>
      <c r="G4275">
        <v>20000526</v>
      </c>
      <c r="H4275">
        <v>294174</v>
      </c>
    </row>
    <row r="4276" spans="1:8">
      <c r="A4276" t="s">
        <v>8759</v>
      </c>
      <c r="B4276" s="10">
        <v>44541</v>
      </c>
      <c r="C4276" t="s">
        <v>4679</v>
      </c>
      <c r="D4276">
        <v>5</v>
      </c>
      <c r="E4276">
        <v>5</v>
      </c>
      <c r="F4276">
        <v>5</v>
      </c>
      <c r="G4276">
        <v>20000545</v>
      </c>
      <c r="H4276">
        <v>294175</v>
      </c>
    </row>
    <row r="4277" spans="1:8">
      <c r="A4277" t="s">
        <v>8760</v>
      </c>
      <c r="B4277" s="10">
        <v>44541</v>
      </c>
      <c r="C4277" t="s">
        <v>4679</v>
      </c>
      <c r="D4277">
        <v>4</v>
      </c>
      <c r="E4277">
        <v>5</v>
      </c>
      <c r="F4277">
        <v>5</v>
      </c>
      <c r="G4277">
        <v>20000545</v>
      </c>
      <c r="H4277">
        <v>294176</v>
      </c>
    </row>
    <row r="4278" spans="1:8">
      <c r="A4278" t="s">
        <v>8761</v>
      </c>
      <c r="B4278" s="10">
        <v>44541</v>
      </c>
      <c r="C4278" t="s">
        <v>4680</v>
      </c>
      <c r="D4278">
        <v>3</v>
      </c>
      <c r="E4278">
        <v>4</v>
      </c>
      <c r="F4278">
        <v>4</v>
      </c>
      <c r="G4278">
        <v>20000618</v>
      </c>
      <c r="H4278">
        <v>294178</v>
      </c>
    </row>
    <row r="4279" spans="1:8">
      <c r="A4279" t="s">
        <v>8762</v>
      </c>
      <c r="B4279" s="10">
        <v>44541</v>
      </c>
      <c r="C4279" t="s">
        <v>4680</v>
      </c>
      <c r="D4279">
        <v>1</v>
      </c>
      <c r="E4279">
        <v>3</v>
      </c>
      <c r="F4279">
        <v>3</v>
      </c>
      <c r="G4279">
        <v>20000619</v>
      </c>
      <c r="H4279">
        <v>294179</v>
      </c>
    </row>
    <row r="4280" spans="1:8">
      <c r="A4280" t="s">
        <v>8763</v>
      </c>
      <c r="B4280" s="10">
        <v>44541</v>
      </c>
      <c r="C4280" t="s">
        <v>4679</v>
      </c>
      <c r="D4280">
        <v>5</v>
      </c>
      <c r="E4280">
        <v>5</v>
      </c>
      <c r="F4280">
        <v>5</v>
      </c>
      <c r="G4280">
        <v>11485</v>
      </c>
      <c r="H4280">
        <v>294180</v>
      </c>
    </row>
    <row r="4281" spans="1:8">
      <c r="A4281" t="s">
        <v>8764</v>
      </c>
      <c r="B4281" s="10">
        <v>44543</v>
      </c>
      <c r="C4281" t="s">
        <v>4681</v>
      </c>
      <c r="D4281">
        <v>3</v>
      </c>
      <c r="E4281">
        <v>3</v>
      </c>
      <c r="F4281">
        <v>3</v>
      </c>
      <c r="G4281">
        <v>115499782</v>
      </c>
      <c r="H4281">
        <v>294638</v>
      </c>
    </row>
    <row r="4282" spans="1:8">
      <c r="A4282" t="s">
        <v>56</v>
      </c>
      <c r="B4282" s="10">
        <v>44543</v>
      </c>
      <c r="C4282" t="s">
        <v>4680</v>
      </c>
      <c r="D4282">
        <v>4</v>
      </c>
      <c r="E4282" t="s">
        <v>5977</v>
      </c>
      <c r="F4282">
        <v>5</v>
      </c>
      <c r="G4282">
        <v>117554485</v>
      </c>
      <c r="H4282">
        <v>294640</v>
      </c>
    </row>
    <row r="4283" spans="1:8">
      <c r="A4283" t="s">
        <v>8765</v>
      </c>
      <c r="B4283" s="10">
        <v>44543</v>
      </c>
      <c r="C4283" t="s">
        <v>4680</v>
      </c>
      <c r="D4283">
        <v>1</v>
      </c>
      <c r="E4283">
        <v>2</v>
      </c>
      <c r="F4283">
        <v>1</v>
      </c>
      <c r="G4283">
        <v>117554485</v>
      </c>
      <c r="H4283">
        <v>294641</v>
      </c>
    </row>
    <row r="4284" spans="1:8">
      <c r="A4284" t="s">
        <v>8766</v>
      </c>
      <c r="B4284" s="10">
        <v>44543</v>
      </c>
      <c r="C4284" t="s">
        <v>4679</v>
      </c>
      <c r="D4284">
        <v>5</v>
      </c>
      <c r="E4284">
        <v>5</v>
      </c>
      <c r="F4284">
        <v>5</v>
      </c>
      <c r="G4284">
        <v>117554527</v>
      </c>
      <c r="H4284">
        <v>294642</v>
      </c>
    </row>
    <row r="4285" spans="1:8">
      <c r="A4285" t="s">
        <v>8767</v>
      </c>
      <c r="B4285" s="10">
        <v>44543</v>
      </c>
      <c r="C4285" t="s">
        <v>4679</v>
      </c>
      <c r="D4285">
        <v>5</v>
      </c>
      <c r="E4285">
        <v>5</v>
      </c>
      <c r="F4285">
        <v>5</v>
      </c>
      <c r="G4285">
        <v>122470909</v>
      </c>
      <c r="H4285">
        <v>294643</v>
      </c>
    </row>
    <row r="4286" spans="1:8">
      <c r="A4286" t="s">
        <v>8768</v>
      </c>
      <c r="B4286" s="10">
        <v>44543</v>
      </c>
      <c r="C4286" t="s">
        <v>4679</v>
      </c>
      <c r="D4286">
        <v>5</v>
      </c>
      <c r="E4286">
        <v>5</v>
      </c>
      <c r="F4286">
        <v>5</v>
      </c>
      <c r="G4286">
        <v>122470909</v>
      </c>
      <c r="H4286">
        <v>294644</v>
      </c>
    </row>
    <row r="4287" spans="1:8">
      <c r="A4287" t="s">
        <v>8769</v>
      </c>
      <c r="B4287" s="10">
        <v>44543</v>
      </c>
      <c r="C4287" t="s">
        <v>4679</v>
      </c>
      <c r="D4287">
        <v>2</v>
      </c>
      <c r="E4287">
        <v>3</v>
      </c>
      <c r="F4287">
        <v>2</v>
      </c>
      <c r="G4287">
        <v>122470909</v>
      </c>
      <c r="H4287">
        <v>294645</v>
      </c>
    </row>
    <row r="4288" spans="1:8">
      <c r="A4288" t="s">
        <v>8770</v>
      </c>
      <c r="B4288" s="10">
        <v>44543</v>
      </c>
      <c r="C4288" t="s">
        <v>4679</v>
      </c>
      <c r="D4288">
        <v>2</v>
      </c>
      <c r="E4288">
        <v>5</v>
      </c>
      <c r="F4288">
        <v>1</v>
      </c>
      <c r="G4288">
        <v>124300831</v>
      </c>
      <c r="H4288">
        <v>294647</v>
      </c>
    </row>
    <row r="4289" spans="1:8">
      <c r="A4289" t="s">
        <v>8771</v>
      </c>
      <c r="B4289" s="10">
        <v>44543</v>
      </c>
      <c r="C4289" t="s">
        <v>4686</v>
      </c>
      <c r="D4289">
        <v>5</v>
      </c>
      <c r="E4289">
        <v>5</v>
      </c>
      <c r="F4289">
        <v>5</v>
      </c>
      <c r="G4289">
        <v>125804989</v>
      </c>
      <c r="H4289">
        <v>294648</v>
      </c>
    </row>
    <row r="4290" spans="1:8">
      <c r="A4290" t="s">
        <v>8772</v>
      </c>
      <c r="B4290" s="10">
        <v>44543</v>
      </c>
      <c r="C4290" t="s">
        <v>4679</v>
      </c>
      <c r="D4290">
        <v>4</v>
      </c>
      <c r="E4290">
        <v>3</v>
      </c>
      <c r="F4290">
        <v>2</v>
      </c>
      <c r="G4290">
        <v>126653534</v>
      </c>
      <c r="H4290">
        <v>294649</v>
      </c>
    </row>
    <row r="4291" spans="1:8">
      <c r="A4291" t="s">
        <v>8773</v>
      </c>
      <c r="B4291" s="10">
        <v>44543</v>
      </c>
      <c r="C4291" t="s">
        <v>4680</v>
      </c>
      <c r="D4291">
        <v>5</v>
      </c>
      <c r="E4291">
        <v>5</v>
      </c>
      <c r="F4291">
        <v>5</v>
      </c>
      <c r="G4291">
        <v>129310520</v>
      </c>
      <c r="H4291">
        <v>294650</v>
      </c>
    </row>
    <row r="4292" spans="1:8">
      <c r="A4292" t="s">
        <v>8774</v>
      </c>
      <c r="B4292" s="10">
        <v>44543</v>
      </c>
      <c r="C4292" t="s">
        <v>4681</v>
      </c>
      <c r="D4292">
        <v>1</v>
      </c>
      <c r="E4292">
        <v>1</v>
      </c>
      <c r="F4292">
        <v>1</v>
      </c>
      <c r="G4292">
        <v>129350013</v>
      </c>
      <c r="H4292">
        <v>294651</v>
      </c>
    </row>
    <row r="4293" spans="1:8">
      <c r="A4293" t="s">
        <v>8775</v>
      </c>
      <c r="B4293" s="10">
        <v>44543</v>
      </c>
      <c r="C4293" t="s">
        <v>4679</v>
      </c>
      <c r="D4293">
        <v>1</v>
      </c>
      <c r="E4293">
        <v>4</v>
      </c>
      <c r="F4293">
        <v>4</v>
      </c>
      <c r="G4293">
        <v>130042856</v>
      </c>
      <c r="H4293">
        <v>294653</v>
      </c>
    </row>
    <row r="4294" spans="1:8">
      <c r="A4294" t="s">
        <v>8776</v>
      </c>
      <c r="B4294" s="10">
        <v>44543</v>
      </c>
      <c r="C4294" t="s">
        <v>4679</v>
      </c>
      <c r="D4294">
        <v>1</v>
      </c>
      <c r="E4294">
        <v>1</v>
      </c>
      <c r="F4294">
        <v>1</v>
      </c>
      <c r="G4294">
        <v>130275241</v>
      </c>
      <c r="H4294">
        <v>294655</v>
      </c>
    </row>
    <row r="4295" spans="1:8" ht="409.6">
      <c r="A4295" s="177" t="s">
        <v>8777</v>
      </c>
      <c r="B4295" s="10">
        <v>44543</v>
      </c>
      <c r="C4295" t="s">
        <v>4681</v>
      </c>
      <c r="D4295">
        <v>1</v>
      </c>
      <c r="E4295">
        <v>1</v>
      </c>
      <c r="F4295">
        <v>3</v>
      </c>
      <c r="G4295">
        <v>130388010</v>
      </c>
      <c r="H4295">
        <v>294657</v>
      </c>
    </row>
    <row r="4296" spans="1:8">
      <c r="A4296" t="s">
        <v>8778</v>
      </c>
      <c r="B4296" s="10">
        <v>44543</v>
      </c>
      <c r="C4296" t="s">
        <v>4679</v>
      </c>
      <c r="D4296">
        <v>5</v>
      </c>
      <c r="E4296">
        <v>5</v>
      </c>
      <c r="F4296">
        <v>5</v>
      </c>
      <c r="G4296">
        <v>130692379</v>
      </c>
      <c r="H4296">
        <v>294658</v>
      </c>
    </row>
    <row r="4297" spans="1:8">
      <c r="A4297" t="s">
        <v>8779</v>
      </c>
      <c r="B4297" s="10">
        <v>44543</v>
      </c>
      <c r="C4297" t="s">
        <v>4686</v>
      </c>
      <c r="D4297">
        <v>5</v>
      </c>
      <c r="E4297">
        <v>4</v>
      </c>
      <c r="F4297">
        <v>5</v>
      </c>
      <c r="G4297">
        <v>131607939</v>
      </c>
      <c r="H4297">
        <v>294661</v>
      </c>
    </row>
    <row r="4298" spans="1:8">
      <c r="A4298" t="s">
        <v>8780</v>
      </c>
      <c r="B4298" s="10">
        <v>44543</v>
      </c>
      <c r="C4298" t="s">
        <v>4680</v>
      </c>
      <c r="D4298">
        <v>5</v>
      </c>
      <c r="E4298">
        <v>2</v>
      </c>
      <c r="F4298">
        <v>4</v>
      </c>
      <c r="G4298">
        <v>131758997</v>
      </c>
      <c r="H4298">
        <v>294662</v>
      </c>
    </row>
    <row r="4299" spans="1:8" ht="144">
      <c r="A4299" s="177" t="s">
        <v>8781</v>
      </c>
      <c r="B4299" s="10">
        <v>44543</v>
      </c>
      <c r="C4299" t="s">
        <v>4680</v>
      </c>
      <c r="D4299">
        <v>5</v>
      </c>
      <c r="E4299">
        <v>5</v>
      </c>
      <c r="F4299">
        <v>5</v>
      </c>
      <c r="G4299">
        <v>131758997</v>
      </c>
      <c r="H4299">
        <v>294663</v>
      </c>
    </row>
    <row r="4300" spans="1:8">
      <c r="A4300" t="s">
        <v>8782</v>
      </c>
      <c r="B4300" s="10">
        <v>44543</v>
      </c>
      <c r="C4300" t="s">
        <v>4680</v>
      </c>
      <c r="D4300">
        <v>1</v>
      </c>
      <c r="E4300">
        <v>3</v>
      </c>
      <c r="F4300">
        <v>5</v>
      </c>
      <c r="G4300">
        <v>131758997</v>
      </c>
      <c r="H4300">
        <v>294664</v>
      </c>
    </row>
    <row r="4301" spans="1:8">
      <c r="A4301" t="s">
        <v>8783</v>
      </c>
      <c r="B4301" s="10">
        <v>44543</v>
      </c>
      <c r="C4301" t="s">
        <v>4680</v>
      </c>
      <c r="D4301">
        <v>5</v>
      </c>
      <c r="E4301">
        <v>5</v>
      </c>
      <c r="F4301">
        <v>5</v>
      </c>
      <c r="G4301">
        <v>131758997</v>
      </c>
      <c r="H4301">
        <v>294665</v>
      </c>
    </row>
    <row r="4302" spans="1:8">
      <c r="A4302" t="s">
        <v>8784</v>
      </c>
      <c r="B4302" s="10">
        <v>44543</v>
      </c>
      <c r="C4302" t="s">
        <v>4680</v>
      </c>
      <c r="D4302">
        <v>5</v>
      </c>
      <c r="E4302">
        <v>5</v>
      </c>
      <c r="F4302">
        <v>5</v>
      </c>
      <c r="G4302">
        <v>132036245</v>
      </c>
      <c r="H4302">
        <v>294667</v>
      </c>
    </row>
    <row r="4303" spans="1:8">
      <c r="A4303" t="s">
        <v>8785</v>
      </c>
      <c r="B4303" s="10">
        <v>44543</v>
      </c>
      <c r="C4303" t="s">
        <v>4679</v>
      </c>
      <c r="D4303">
        <v>4</v>
      </c>
      <c r="E4303">
        <v>5</v>
      </c>
      <c r="F4303">
        <v>5</v>
      </c>
      <c r="G4303">
        <v>132267006</v>
      </c>
      <c r="H4303">
        <v>294668</v>
      </c>
    </row>
    <row r="4304" spans="1:8" ht="409.6">
      <c r="A4304" s="177" t="s">
        <v>8786</v>
      </c>
      <c r="B4304" s="10">
        <v>44543</v>
      </c>
      <c r="C4304" t="s">
        <v>4679</v>
      </c>
      <c r="D4304">
        <v>4</v>
      </c>
      <c r="E4304">
        <v>4</v>
      </c>
      <c r="F4304">
        <v>5</v>
      </c>
      <c r="G4304">
        <v>132569104</v>
      </c>
      <c r="H4304">
        <v>294669</v>
      </c>
    </row>
    <row r="4305" spans="1:8">
      <c r="A4305" t="s">
        <v>8787</v>
      </c>
      <c r="B4305" s="10">
        <v>44543</v>
      </c>
      <c r="C4305" t="s">
        <v>4680</v>
      </c>
      <c r="D4305">
        <v>2</v>
      </c>
      <c r="E4305">
        <v>3</v>
      </c>
      <c r="F4305">
        <v>5</v>
      </c>
      <c r="G4305">
        <v>133664870</v>
      </c>
      <c r="H4305">
        <v>294670</v>
      </c>
    </row>
    <row r="4306" spans="1:8" ht="129.6">
      <c r="A4306" s="177" t="s">
        <v>8788</v>
      </c>
      <c r="B4306" s="10">
        <v>44543</v>
      </c>
      <c r="C4306" t="s">
        <v>4680</v>
      </c>
      <c r="D4306">
        <v>1</v>
      </c>
      <c r="E4306">
        <v>3</v>
      </c>
      <c r="F4306">
        <v>2</v>
      </c>
      <c r="G4306">
        <v>135430445</v>
      </c>
      <c r="H4306">
        <v>294671</v>
      </c>
    </row>
    <row r="4307" spans="1:8">
      <c r="A4307" t="s">
        <v>8789</v>
      </c>
      <c r="B4307" s="10">
        <v>44543</v>
      </c>
      <c r="C4307" t="s">
        <v>4681</v>
      </c>
      <c r="D4307">
        <v>4</v>
      </c>
      <c r="E4307">
        <v>4</v>
      </c>
      <c r="F4307">
        <v>3</v>
      </c>
      <c r="G4307">
        <v>135539997</v>
      </c>
      <c r="H4307">
        <v>294672</v>
      </c>
    </row>
    <row r="4308" spans="1:8">
      <c r="A4308" t="s">
        <v>8790</v>
      </c>
      <c r="B4308" s="10">
        <v>44543</v>
      </c>
      <c r="C4308" t="s">
        <v>4680</v>
      </c>
      <c r="D4308">
        <v>5</v>
      </c>
      <c r="E4308">
        <v>5</v>
      </c>
      <c r="F4308">
        <v>5</v>
      </c>
      <c r="G4308">
        <v>136638244</v>
      </c>
      <c r="H4308">
        <v>294675</v>
      </c>
    </row>
    <row r="4309" spans="1:8">
      <c r="A4309" t="s">
        <v>8791</v>
      </c>
      <c r="B4309" s="10">
        <v>44543</v>
      </c>
      <c r="C4309" t="s">
        <v>4679</v>
      </c>
      <c r="D4309">
        <v>3</v>
      </c>
      <c r="E4309">
        <v>4</v>
      </c>
      <c r="F4309">
        <v>3</v>
      </c>
      <c r="G4309">
        <v>136737855</v>
      </c>
      <c r="H4309">
        <v>294676</v>
      </c>
    </row>
    <row r="4310" spans="1:8">
      <c r="A4310" t="s">
        <v>6554</v>
      </c>
      <c r="B4310" s="10">
        <v>44543</v>
      </c>
      <c r="C4310" t="s">
        <v>4680</v>
      </c>
      <c r="D4310">
        <v>5</v>
      </c>
      <c r="E4310">
        <v>5</v>
      </c>
      <c r="F4310">
        <v>5</v>
      </c>
      <c r="G4310">
        <v>136932696</v>
      </c>
      <c r="H4310">
        <v>294677</v>
      </c>
    </row>
    <row r="4311" spans="1:8" ht="100.8">
      <c r="A4311" s="177" t="s">
        <v>8792</v>
      </c>
      <c r="B4311" s="10">
        <v>44543</v>
      </c>
      <c r="C4311" t="s">
        <v>4680</v>
      </c>
      <c r="D4311">
        <v>5</v>
      </c>
      <c r="E4311">
        <v>5</v>
      </c>
      <c r="F4311">
        <v>5</v>
      </c>
      <c r="G4311">
        <v>136932696</v>
      </c>
      <c r="H4311">
        <v>294678</v>
      </c>
    </row>
    <row r="4312" spans="1:8">
      <c r="A4312" t="s">
        <v>8793</v>
      </c>
      <c r="B4312" s="10">
        <v>44543</v>
      </c>
      <c r="C4312" t="s">
        <v>4679</v>
      </c>
      <c r="D4312">
        <v>3</v>
      </c>
      <c r="E4312">
        <v>4</v>
      </c>
      <c r="F4312">
        <v>3</v>
      </c>
      <c r="G4312">
        <v>20000343</v>
      </c>
      <c r="H4312">
        <v>294679</v>
      </c>
    </row>
    <row r="4313" spans="1:8">
      <c r="A4313" t="s">
        <v>8794</v>
      </c>
      <c r="B4313" s="10">
        <v>44543</v>
      </c>
      <c r="C4313" t="s">
        <v>4679</v>
      </c>
      <c r="D4313">
        <v>4</v>
      </c>
      <c r="E4313">
        <v>5</v>
      </c>
      <c r="F4313">
        <v>5</v>
      </c>
      <c r="G4313">
        <v>20000346</v>
      </c>
      <c r="H4313">
        <v>294681</v>
      </c>
    </row>
    <row r="4314" spans="1:8">
      <c r="A4314" t="s">
        <v>8795</v>
      </c>
      <c r="B4314" s="10">
        <v>44543</v>
      </c>
      <c r="C4314" t="s">
        <v>4679</v>
      </c>
      <c r="D4314">
        <v>5</v>
      </c>
      <c r="E4314">
        <v>4</v>
      </c>
      <c r="F4314">
        <v>1</v>
      </c>
      <c r="G4314">
        <v>20000543</v>
      </c>
      <c r="H4314">
        <v>294685</v>
      </c>
    </row>
    <row r="4315" spans="1:8" ht="230.4">
      <c r="A4315" s="177" t="s">
        <v>8796</v>
      </c>
      <c r="B4315" s="10">
        <v>44543</v>
      </c>
      <c r="C4315" t="s">
        <v>4679</v>
      </c>
      <c r="D4315">
        <v>1</v>
      </c>
      <c r="E4315">
        <v>4</v>
      </c>
      <c r="F4315">
        <v>4</v>
      </c>
      <c r="G4315">
        <v>20000543</v>
      </c>
      <c r="H4315">
        <v>294686</v>
      </c>
    </row>
    <row r="4316" spans="1:8">
      <c r="A4316" t="s">
        <v>8797</v>
      </c>
      <c r="B4316" s="10">
        <v>44543</v>
      </c>
      <c r="C4316" t="s">
        <v>4680</v>
      </c>
      <c r="D4316">
        <v>5</v>
      </c>
      <c r="E4316">
        <v>5</v>
      </c>
      <c r="F4316">
        <v>5</v>
      </c>
      <c r="G4316">
        <v>20000618</v>
      </c>
      <c r="H4316">
        <v>294688</v>
      </c>
    </row>
    <row r="4317" spans="1:8">
      <c r="A4317" t="s">
        <v>8798</v>
      </c>
      <c r="B4317" s="10">
        <v>44543</v>
      </c>
      <c r="C4317" t="s">
        <v>4679</v>
      </c>
      <c r="D4317" t="s">
        <v>5977</v>
      </c>
      <c r="E4317">
        <v>4</v>
      </c>
      <c r="F4317">
        <v>3</v>
      </c>
      <c r="G4317">
        <v>200387550</v>
      </c>
      <c r="H4317">
        <v>294689</v>
      </c>
    </row>
    <row r="4318" spans="1:8">
      <c r="A4318" t="s">
        <v>56</v>
      </c>
      <c r="B4318" s="10">
        <v>44543</v>
      </c>
      <c r="C4318" t="s">
        <v>4679</v>
      </c>
      <c r="D4318">
        <v>5</v>
      </c>
      <c r="E4318">
        <v>5</v>
      </c>
      <c r="F4318">
        <v>5</v>
      </c>
      <c r="G4318">
        <v>200387550</v>
      </c>
      <c r="H4318">
        <v>294690</v>
      </c>
    </row>
    <row r="4319" spans="1:8">
      <c r="A4319" t="s">
        <v>8799</v>
      </c>
      <c r="B4319" s="10">
        <v>44543</v>
      </c>
      <c r="C4319" t="s">
        <v>4679</v>
      </c>
      <c r="D4319">
        <v>5</v>
      </c>
      <c r="E4319">
        <v>5</v>
      </c>
      <c r="F4319">
        <v>5</v>
      </c>
      <c r="G4319">
        <v>200387551</v>
      </c>
      <c r="H4319">
        <v>294691</v>
      </c>
    </row>
    <row r="4320" spans="1:8">
      <c r="A4320" t="s">
        <v>8800</v>
      </c>
      <c r="B4320" s="10">
        <v>44543</v>
      </c>
      <c r="C4320" t="s">
        <v>4679</v>
      </c>
      <c r="D4320">
        <v>5</v>
      </c>
      <c r="E4320">
        <v>4</v>
      </c>
      <c r="F4320">
        <v>5</v>
      </c>
      <c r="G4320">
        <v>33000092</v>
      </c>
      <c r="H4320">
        <v>294693</v>
      </c>
    </row>
    <row r="4321" spans="1:8">
      <c r="A4321" t="s">
        <v>8801</v>
      </c>
      <c r="B4321" s="10">
        <v>44543</v>
      </c>
      <c r="C4321" t="s">
        <v>4679</v>
      </c>
      <c r="D4321">
        <v>5</v>
      </c>
      <c r="E4321">
        <v>5</v>
      </c>
      <c r="F4321">
        <v>5</v>
      </c>
      <c r="G4321">
        <v>33000092</v>
      </c>
      <c r="H4321">
        <v>294694</v>
      </c>
    </row>
    <row r="4322" spans="1:8">
      <c r="A4322" t="s">
        <v>8802</v>
      </c>
      <c r="B4322" s="10">
        <v>44543</v>
      </c>
      <c r="C4322" t="s">
        <v>4679</v>
      </c>
      <c r="D4322">
        <v>5</v>
      </c>
      <c r="E4322">
        <v>5</v>
      </c>
      <c r="F4322">
        <v>5</v>
      </c>
      <c r="G4322">
        <v>33000111</v>
      </c>
      <c r="H4322">
        <v>294695</v>
      </c>
    </row>
    <row r="4323" spans="1:8" ht="144">
      <c r="A4323" s="177" t="s">
        <v>8803</v>
      </c>
      <c r="B4323" s="10">
        <v>44543</v>
      </c>
      <c r="C4323" t="s">
        <v>4679</v>
      </c>
      <c r="D4323">
        <v>3</v>
      </c>
      <c r="E4323">
        <v>4</v>
      </c>
      <c r="F4323">
        <v>4</v>
      </c>
      <c r="G4323">
        <v>33000111</v>
      </c>
      <c r="H4323">
        <v>294696</v>
      </c>
    </row>
    <row r="4324" spans="1:8">
      <c r="A4324" t="s">
        <v>8804</v>
      </c>
      <c r="B4324" s="10">
        <v>44543</v>
      </c>
      <c r="C4324" t="s">
        <v>4685</v>
      </c>
      <c r="D4324">
        <v>3</v>
      </c>
      <c r="E4324">
        <v>4</v>
      </c>
      <c r="F4324">
        <v>5</v>
      </c>
      <c r="G4324">
        <v>40000063</v>
      </c>
      <c r="H4324">
        <v>294698</v>
      </c>
    </row>
    <row r="4325" spans="1:8">
      <c r="A4325" t="s">
        <v>8805</v>
      </c>
      <c r="B4325" s="10">
        <v>44543</v>
      </c>
      <c r="C4325" t="s">
        <v>4679</v>
      </c>
      <c r="D4325">
        <v>5</v>
      </c>
      <c r="E4325">
        <v>4</v>
      </c>
      <c r="F4325">
        <v>5</v>
      </c>
      <c r="G4325">
        <v>40000089</v>
      </c>
      <c r="H4325">
        <v>294700</v>
      </c>
    </row>
    <row r="4326" spans="1:8">
      <c r="A4326" t="s">
        <v>8806</v>
      </c>
      <c r="B4326" s="10">
        <v>44543</v>
      </c>
      <c r="C4326" t="s">
        <v>4679</v>
      </c>
      <c r="D4326">
        <v>5</v>
      </c>
      <c r="E4326">
        <v>5</v>
      </c>
      <c r="F4326">
        <v>4</v>
      </c>
      <c r="G4326">
        <v>60000072</v>
      </c>
      <c r="H4326">
        <v>294702</v>
      </c>
    </row>
    <row r="4327" spans="1:8">
      <c r="A4327" t="s">
        <v>8807</v>
      </c>
      <c r="B4327" s="10">
        <v>44543</v>
      </c>
      <c r="C4327" t="s">
        <v>4679</v>
      </c>
      <c r="D4327">
        <v>2</v>
      </c>
      <c r="E4327">
        <v>5</v>
      </c>
      <c r="F4327">
        <v>2</v>
      </c>
      <c r="G4327">
        <v>61000077</v>
      </c>
      <c r="H4327">
        <v>294705</v>
      </c>
    </row>
    <row r="4328" spans="1:8">
      <c r="A4328" t="s">
        <v>8808</v>
      </c>
      <c r="B4328" s="10">
        <v>44545</v>
      </c>
      <c r="C4328" t="s">
        <v>4679</v>
      </c>
      <c r="D4328">
        <v>2</v>
      </c>
      <c r="E4328">
        <v>5</v>
      </c>
      <c r="F4328">
        <v>4</v>
      </c>
      <c r="G4328">
        <v>11126</v>
      </c>
      <c r="H4328">
        <v>295089</v>
      </c>
    </row>
    <row r="4329" spans="1:8">
      <c r="A4329" t="s">
        <v>8809</v>
      </c>
      <c r="B4329" s="10">
        <v>44543</v>
      </c>
      <c r="C4329" t="s">
        <v>4679</v>
      </c>
      <c r="D4329">
        <v>5</v>
      </c>
      <c r="E4329">
        <v>5</v>
      </c>
      <c r="F4329">
        <v>5</v>
      </c>
      <c r="G4329">
        <v>71000215</v>
      </c>
      <c r="H4329">
        <v>294708</v>
      </c>
    </row>
    <row r="4330" spans="1:8">
      <c r="A4330" t="s">
        <v>8810</v>
      </c>
      <c r="B4330" s="10">
        <v>44543</v>
      </c>
      <c r="C4330" t="s">
        <v>4679</v>
      </c>
      <c r="D4330">
        <v>5</v>
      </c>
      <c r="E4330">
        <v>5</v>
      </c>
      <c r="F4330">
        <v>5</v>
      </c>
      <c r="G4330">
        <v>71000224</v>
      </c>
      <c r="H4330">
        <v>294709</v>
      </c>
    </row>
    <row r="4331" spans="1:8">
      <c r="A4331" t="s">
        <v>8811</v>
      </c>
      <c r="B4331" s="10">
        <v>44543</v>
      </c>
      <c r="C4331" t="s">
        <v>4679</v>
      </c>
      <c r="D4331">
        <v>3</v>
      </c>
      <c r="E4331">
        <v>4</v>
      </c>
      <c r="F4331">
        <v>3</v>
      </c>
      <c r="G4331">
        <v>71000304</v>
      </c>
      <c r="H4331">
        <v>294712</v>
      </c>
    </row>
    <row r="4332" spans="1:8">
      <c r="A4332" t="s">
        <v>8812</v>
      </c>
      <c r="B4332" s="10">
        <v>44543</v>
      </c>
      <c r="C4332" t="s">
        <v>4679</v>
      </c>
      <c r="D4332">
        <v>5</v>
      </c>
      <c r="E4332">
        <v>4</v>
      </c>
      <c r="F4332">
        <v>5</v>
      </c>
      <c r="G4332">
        <v>71000310</v>
      </c>
      <c r="H4332">
        <v>294713</v>
      </c>
    </row>
    <row r="4333" spans="1:8">
      <c r="A4333" t="s">
        <v>7994</v>
      </c>
      <c r="B4333" s="10">
        <v>44543</v>
      </c>
      <c r="C4333" t="s">
        <v>4679</v>
      </c>
      <c r="D4333">
        <v>4</v>
      </c>
      <c r="E4333">
        <v>4</v>
      </c>
      <c r="F4333">
        <v>4</v>
      </c>
      <c r="G4333">
        <v>71000310</v>
      </c>
      <c r="H4333">
        <v>294714</v>
      </c>
    </row>
    <row r="4334" spans="1:8">
      <c r="A4334" t="s">
        <v>8813</v>
      </c>
      <c r="B4334" s="10">
        <v>44543</v>
      </c>
      <c r="C4334" t="s">
        <v>4679</v>
      </c>
      <c r="D4334">
        <v>5</v>
      </c>
      <c r="E4334">
        <v>5</v>
      </c>
      <c r="F4334">
        <v>5</v>
      </c>
      <c r="G4334">
        <v>71000324</v>
      </c>
      <c r="H4334">
        <v>294717</v>
      </c>
    </row>
    <row r="4335" spans="1:8" ht="129.6">
      <c r="A4335" s="177" t="s">
        <v>8814</v>
      </c>
      <c r="B4335" s="10">
        <v>44543</v>
      </c>
      <c r="C4335" t="s">
        <v>4680</v>
      </c>
      <c r="D4335">
        <v>1</v>
      </c>
      <c r="E4335">
        <v>1</v>
      </c>
      <c r="F4335">
        <v>1</v>
      </c>
      <c r="G4335">
        <v>71000352</v>
      </c>
      <c r="H4335">
        <v>294719</v>
      </c>
    </row>
    <row r="4336" spans="1:8">
      <c r="A4336" t="s">
        <v>8815</v>
      </c>
      <c r="B4336" s="10">
        <v>44543</v>
      </c>
      <c r="C4336" t="s">
        <v>4680</v>
      </c>
      <c r="D4336">
        <v>1</v>
      </c>
      <c r="E4336">
        <v>1</v>
      </c>
      <c r="F4336">
        <v>3</v>
      </c>
      <c r="G4336">
        <v>71000352</v>
      </c>
      <c r="H4336">
        <v>294720</v>
      </c>
    </row>
    <row r="4337" spans="1:8" ht="403.2">
      <c r="A4337" s="177" t="s">
        <v>8816</v>
      </c>
      <c r="B4337" s="10">
        <v>44543</v>
      </c>
      <c r="C4337" t="s">
        <v>4680</v>
      </c>
      <c r="D4337">
        <v>1</v>
      </c>
      <c r="E4337">
        <v>1</v>
      </c>
      <c r="F4337">
        <v>1</v>
      </c>
      <c r="G4337">
        <v>71000353</v>
      </c>
      <c r="H4337">
        <v>294721</v>
      </c>
    </row>
    <row r="4338" spans="1:8">
      <c r="A4338" t="s">
        <v>8817</v>
      </c>
      <c r="B4338" s="10">
        <v>44543</v>
      </c>
      <c r="C4338" t="s">
        <v>4679</v>
      </c>
      <c r="D4338">
        <v>5</v>
      </c>
      <c r="E4338">
        <v>5</v>
      </c>
      <c r="F4338">
        <v>5</v>
      </c>
      <c r="G4338">
        <v>99999963</v>
      </c>
      <c r="H4338">
        <v>294722</v>
      </c>
    </row>
    <row r="4339" spans="1:8">
      <c r="A4339" t="s">
        <v>8818</v>
      </c>
      <c r="B4339" s="10">
        <v>44543</v>
      </c>
      <c r="C4339" t="s">
        <v>4683</v>
      </c>
      <c r="D4339">
        <v>5</v>
      </c>
      <c r="E4339">
        <v>5</v>
      </c>
      <c r="F4339">
        <v>5</v>
      </c>
      <c r="G4339">
        <v>99999999</v>
      </c>
      <c r="H4339">
        <v>294723</v>
      </c>
    </row>
    <row r="4340" spans="1:8">
      <c r="A4340" t="s">
        <v>8819</v>
      </c>
      <c r="B4340" s="10">
        <v>44543</v>
      </c>
      <c r="C4340" t="s">
        <v>4683</v>
      </c>
      <c r="D4340">
        <v>2</v>
      </c>
      <c r="E4340">
        <v>1</v>
      </c>
      <c r="F4340">
        <v>3</v>
      </c>
      <c r="G4340">
        <v>99999999</v>
      </c>
      <c r="H4340">
        <v>294724</v>
      </c>
    </row>
    <row r="4341" spans="1:8">
      <c r="A4341" t="s">
        <v>8820</v>
      </c>
      <c r="B4341" s="10">
        <v>44544</v>
      </c>
      <c r="C4341" t="s">
        <v>4679</v>
      </c>
      <c r="D4341">
        <v>5</v>
      </c>
      <c r="E4341">
        <v>5</v>
      </c>
      <c r="F4341">
        <v>5</v>
      </c>
      <c r="G4341">
        <v>11109</v>
      </c>
      <c r="H4341">
        <v>294725</v>
      </c>
    </row>
    <row r="4342" spans="1:8">
      <c r="A4342" t="s">
        <v>8821</v>
      </c>
      <c r="B4342" s="10">
        <v>44544</v>
      </c>
      <c r="C4342" t="s">
        <v>4679</v>
      </c>
      <c r="D4342">
        <v>5</v>
      </c>
      <c r="E4342">
        <v>5</v>
      </c>
      <c r="F4342">
        <v>5</v>
      </c>
      <c r="G4342">
        <v>11113</v>
      </c>
      <c r="H4342">
        <v>294727</v>
      </c>
    </row>
    <row r="4343" spans="1:8" ht="216">
      <c r="A4343" s="177" t="s">
        <v>8822</v>
      </c>
      <c r="B4343" s="10">
        <v>44544</v>
      </c>
      <c r="C4343" t="s">
        <v>4679</v>
      </c>
      <c r="D4343">
        <v>5</v>
      </c>
      <c r="E4343">
        <v>5</v>
      </c>
      <c r="F4343">
        <v>5</v>
      </c>
      <c r="G4343">
        <v>11126</v>
      </c>
      <c r="H4343">
        <v>294728</v>
      </c>
    </row>
    <row r="4344" spans="1:8">
      <c r="A4344" t="s">
        <v>8823</v>
      </c>
      <c r="B4344" s="10">
        <v>44544</v>
      </c>
      <c r="C4344" t="s">
        <v>4679</v>
      </c>
      <c r="D4344">
        <v>1</v>
      </c>
      <c r="E4344">
        <v>3</v>
      </c>
      <c r="F4344">
        <v>1</v>
      </c>
      <c r="G4344">
        <v>11503</v>
      </c>
      <c r="H4344">
        <v>294731</v>
      </c>
    </row>
    <row r="4345" spans="1:8">
      <c r="A4345" t="s">
        <v>8824</v>
      </c>
      <c r="B4345" s="10">
        <v>44544</v>
      </c>
      <c r="C4345" t="s">
        <v>4679</v>
      </c>
      <c r="D4345">
        <v>3</v>
      </c>
      <c r="E4345">
        <v>3</v>
      </c>
      <c r="F4345">
        <v>3</v>
      </c>
      <c r="G4345">
        <v>11503</v>
      </c>
      <c r="H4345">
        <v>294732</v>
      </c>
    </row>
    <row r="4346" spans="1:8">
      <c r="A4346" t="s">
        <v>8825</v>
      </c>
      <c r="B4346" s="10">
        <v>44544</v>
      </c>
      <c r="C4346" t="s">
        <v>4679</v>
      </c>
      <c r="D4346">
        <v>5</v>
      </c>
      <c r="E4346">
        <v>5</v>
      </c>
      <c r="F4346">
        <v>5</v>
      </c>
      <c r="G4346">
        <v>11513</v>
      </c>
      <c r="H4346">
        <v>294734</v>
      </c>
    </row>
    <row r="4347" spans="1:8">
      <c r="A4347" t="s">
        <v>8826</v>
      </c>
      <c r="B4347" s="10">
        <v>44544</v>
      </c>
      <c r="C4347" t="s">
        <v>4679</v>
      </c>
      <c r="D4347">
        <v>1</v>
      </c>
      <c r="E4347">
        <v>3</v>
      </c>
      <c r="F4347">
        <v>2</v>
      </c>
      <c r="G4347">
        <v>11513</v>
      </c>
      <c r="H4347">
        <v>294735</v>
      </c>
    </row>
    <row r="4348" spans="1:8">
      <c r="A4348" t="s">
        <v>8827</v>
      </c>
      <c r="B4348" s="10">
        <v>44544</v>
      </c>
      <c r="C4348" t="s">
        <v>4679</v>
      </c>
      <c r="D4348">
        <v>4</v>
      </c>
      <c r="E4348">
        <v>4</v>
      </c>
      <c r="F4348">
        <v>5</v>
      </c>
      <c r="G4348">
        <v>11513</v>
      </c>
      <c r="H4348">
        <v>294736</v>
      </c>
    </row>
    <row r="4349" spans="1:8">
      <c r="A4349" t="s">
        <v>8828</v>
      </c>
      <c r="B4349" s="10">
        <v>44544</v>
      </c>
      <c r="C4349" t="s">
        <v>4679</v>
      </c>
      <c r="D4349">
        <v>5</v>
      </c>
      <c r="E4349">
        <v>5</v>
      </c>
      <c r="F4349">
        <v>5</v>
      </c>
      <c r="G4349">
        <v>11533</v>
      </c>
      <c r="H4349">
        <v>294737</v>
      </c>
    </row>
    <row r="4350" spans="1:8">
      <c r="A4350" t="s">
        <v>8829</v>
      </c>
      <c r="B4350" s="10">
        <v>44544</v>
      </c>
      <c r="C4350" t="s">
        <v>4679</v>
      </c>
      <c r="D4350">
        <v>5</v>
      </c>
      <c r="E4350">
        <v>5</v>
      </c>
      <c r="F4350">
        <v>5</v>
      </c>
      <c r="G4350">
        <v>11533</v>
      </c>
      <c r="H4350">
        <v>294738</v>
      </c>
    </row>
    <row r="4351" spans="1:8" ht="57.6">
      <c r="A4351" s="177" t="s">
        <v>8830</v>
      </c>
      <c r="B4351" s="10">
        <v>44544</v>
      </c>
      <c r="C4351" t="s">
        <v>4679</v>
      </c>
      <c r="D4351">
        <v>5</v>
      </c>
      <c r="E4351">
        <v>4</v>
      </c>
      <c r="F4351">
        <v>5</v>
      </c>
      <c r="G4351">
        <v>11533</v>
      </c>
      <c r="H4351">
        <v>294739</v>
      </c>
    </row>
    <row r="4352" spans="1:8">
      <c r="A4352" t="s">
        <v>8831</v>
      </c>
      <c r="B4352" s="10">
        <v>44544</v>
      </c>
      <c r="C4352" t="s">
        <v>4679</v>
      </c>
      <c r="D4352">
        <v>1</v>
      </c>
      <c r="E4352">
        <v>3</v>
      </c>
      <c r="F4352">
        <v>1</v>
      </c>
      <c r="G4352">
        <v>11589</v>
      </c>
      <c r="H4352">
        <v>294741</v>
      </c>
    </row>
    <row r="4353" spans="1:8">
      <c r="A4353" t="s">
        <v>8832</v>
      </c>
      <c r="B4353" s="10">
        <v>44544</v>
      </c>
      <c r="C4353" t="s">
        <v>4679</v>
      </c>
      <c r="D4353">
        <v>5</v>
      </c>
      <c r="E4353">
        <v>4</v>
      </c>
      <c r="F4353">
        <v>5</v>
      </c>
      <c r="G4353">
        <v>11650</v>
      </c>
      <c r="H4353">
        <v>294742</v>
      </c>
    </row>
    <row r="4354" spans="1:8">
      <c r="A4354" t="s">
        <v>8833</v>
      </c>
      <c r="B4354" s="10">
        <v>44544</v>
      </c>
      <c r="C4354" t="s">
        <v>4679</v>
      </c>
      <c r="D4354">
        <v>5</v>
      </c>
      <c r="E4354">
        <v>5</v>
      </c>
      <c r="F4354">
        <v>5</v>
      </c>
      <c r="G4354">
        <v>102514809</v>
      </c>
      <c r="H4354">
        <v>294743</v>
      </c>
    </row>
    <row r="4355" spans="1:8">
      <c r="A4355" t="s">
        <v>8834</v>
      </c>
      <c r="B4355" s="10">
        <v>44544</v>
      </c>
      <c r="C4355" t="s">
        <v>4679</v>
      </c>
      <c r="D4355">
        <v>1</v>
      </c>
      <c r="E4355">
        <v>3</v>
      </c>
      <c r="F4355">
        <v>1</v>
      </c>
      <c r="G4355">
        <v>102514809</v>
      </c>
      <c r="H4355">
        <v>294744</v>
      </c>
    </row>
    <row r="4356" spans="1:8">
      <c r="A4356" t="s">
        <v>8835</v>
      </c>
      <c r="B4356" s="10">
        <v>44544</v>
      </c>
      <c r="C4356" t="s">
        <v>4679</v>
      </c>
      <c r="D4356">
        <v>5</v>
      </c>
      <c r="E4356">
        <v>5</v>
      </c>
      <c r="F4356">
        <v>5</v>
      </c>
      <c r="G4356">
        <v>104050760</v>
      </c>
      <c r="H4356">
        <v>294746</v>
      </c>
    </row>
    <row r="4357" spans="1:8">
      <c r="A4357" t="s">
        <v>8836</v>
      </c>
      <c r="B4357" s="10">
        <v>44544</v>
      </c>
      <c r="C4357" t="s">
        <v>4680</v>
      </c>
      <c r="D4357">
        <v>1</v>
      </c>
      <c r="E4357">
        <v>1</v>
      </c>
      <c r="F4357">
        <v>1</v>
      </c>
      <c r="G4357">
        <v>112629225</v>
      </c>
      <c r="H4357">
        <v>294750</v>
      </c>
    </row>
    <row r="4358" spans="1:8">
      <c r="A4358" t="s">
        <v>8837</v>
      </c>
      <c r="B4358" s="10">
        <v>44544</v>
      </c>
      <c r="C4358" t="s">
        <v>4683</v>
      </c>
      <c r="D4358">
        <v>5</v>
      </c>
      <c r="E4358">
        <v>5</v>
      </c>
      <c r="F4358">
        <v>5</v>
      </c>
      <c r="G4358">
        <v>11277762</v>
      </c>
      <c r="H4358">
        <v>294755</v>
      </c>
    </row>
    <row r="4359" spans="1:8">
      <c r="A4359" t="s">
        <v>8838</v>
      </c>
      <c r="B4359" s="10">
        <v>44544</v>
      </c>
      <c r="C4359" t="s">
        <v>4683</v>
      </c>
      <c r="D4359">
        <v>1</v>
      </c>
      <c r="E4359">
        <v>5</v>
      </c>
      <c r="F4359">
        <v>5</v>
      </c>
      <c r="G4359">
        <v>11290212</v>
      </c>
      <c r="H4359">
        <v>294756</v>
      </c>
    </row>
    <row r="4360" spans="1:8">
      <c r="A4360" t="s">
        <v>8839</v>
      </c>
      <c r="B4360" s="10">
        <v>44544</v>
      </c>
      <c r="C4360" t="s">
        <v>4682</v>
      </c>
      <c r="D4360">
        <v>1</v>
      </c>
      <c r="E4360">
        <v>2</v>
      </c>
      <c r="F4360">
        <v>2</v>
      </c>
      <c r="G4360">
        <v>114377880</v>
      </c>
      <c r="H4360">
        <v>294757</v>
      </c>
    </row>
    <row r="4361" spans="1:8">
      <c r="A4361" t="s">
        <v>8840</v>
      </c>
      <c r="B4361" s="10">
        <v>44544</v>
      </c>
      <c r="C4361" t="s">
        <v>4682</v>
      </c>
      <c r="D4361">
        <v>1</v>
      </c>
      <c r="E4361">
        <v>1</v>
      </c>
      <c r="F4361">
        <v>1</v>
      </c>
      <c r="G4361">
        <v>114377880</v>
      </c>
      <c r="H4361">
        <v>294758</v>
      </c>
    </row>
    <row r="4362" spans="1:8">
      <c r="A4362" t="s">
        <v>8841</v>
      </c>
      <c r="B4362" s="10">
        <v>44544</v>
      </c>
      <c r="C4362" t="s">
        <v>4679</v>
      </c>
      <c r="D4362">
        <v>4</v>
      </c>
      <c r="E4362">
        <v>4</v>
      </c>
      <c r="F4362">
        <v>5</v>
      </c>
      <c r="G4362">
        <v>114481872</v>
      </c>
      <c r="H4362">
        <v>294759</v>
      </c>
    </row>
    <row r="4363" spans="1:8">
      <c r="A4363" t="s">
        <v>8842</v>
      </c>
      <c r="B4363" s="10">
        <v>44544</v>
      </c>
      <c r="C4363" t="s">
        <v>4679</v>
      </c>
      <c r="D4363">
        <v>5</v>
      </c>
      <c r="E4363">
        <v>5</v>
      </c>
      <c r="F4363">
        <v>5</v>
      </c>
      <c r="G4363">
        <v>115199838</v>
      </c>
      <c r="H4363">
        <v>294761</v>
      </c>
    </row>
    <row r="4364" spans="1:8">
      <c r="A4364" t="s">
        <v>8843</v>
      </c>
      <c r="B4364" s="10">
        <v>44544</v>
      </c>
      <c r="C4364" t="s">
        <v>4679</v>
      </c>
      <c r="D4364">
        <v>5</v>
      </c>
      <c r="E4364">
        <v>5</v>
      </c>
      <c r="F4364">
        <v>5</v>
      </c>
      <c r="G4364">
        <v>115199838</v>
      </c>
      <c r="H4364">
        <v>294762</v>
      </c>
    </row>
    <row r="4365" spans="1:8">
      <c r="A4365" t="s">
        <v>8844</v>
      </c>
      <c r="B4365" s="10">
        <v>44544</v>
      </c>
      <c r="C4365" t="s">
        <v>4679</v>
      </c>
      <c r="D4365">
        <v>5</v>
      </c>
      <c r="E4365">
        <v>5</v>
      </c>
      <c r="F4365">
        <v>5</v>
      </c>
      <c r="G4365">
        <v>115199838</v>
      </c>
      <c r="H4365">
        <v>294763</v>
      </c>
    </row>
    <row r="4366" spans="1:8">
      <c r="A4366" t="s">
        <v>8845</v>
      </c>
      <c r="B4366" s="10">
        <v>44544</v>
      </c>
      <c r="C4366" t="s">
        <v>4682</v>
      </c>
      <c r="D4366">
        <v>1</v>
      </c>
      <c r="E4366">
        <v>1</v>
      </c>
      <c r="F4366">
        <v>1</v>
      </c>
      <c r="G4366">
        <v>115499782</v>
      </c>
      <c r="H4366">
        <v>294764</v>
      </c>
    </row>
    <row r="4367" spans="1:8">
      <c r="A4367" t="s">
        <v>8846</v>
      </c>
      <c r="B4367" s="10">
        <v>44544</v>
      </c>
      <c r="C4367" t="s">
        <v>4682</v>
      </c>
      <c r="D4367">
        <v>1</v>
      </c>
      <c r="E4367">
        <v>2</v>
      </c>
      <c r="F4367">
        <v>2</v>
      </c>
      <c r="G4367">
        <v>115499782</v>
      </c>
      <c r="H4367">
        <v>294765</v>
      </c>
    </row>
    <row r="4368" spans="1:8" ht="57.6">
      <c r="A4368" s="177" t="s">
        <v>8847</v>
      </c>
      <c r="B4368" s="10">
        <v>44544</v>
      </c>
      <c r="C4368" t="s">
        <v>4679</v>
      </c>
      <c r="D4368">
        <v>2</v>
      </c>
      <c r="E4368">
        <v>4</v>
      </c>
      <c r="F4368">
        <v>2</v>
      </c>
      <c r="G4368">
        <v>115998528</v>
      </c>
      <c r="H4368">
        <v>294766</v>
      </c>
    </row>
    <row r="4369" spans="1:8">
      <c r="A4369" t="s">
        <v>6554</v>
      </c>
      <c r="B4369" s="10">
        <v>44544</v>
      </c>
      <c r="C4369" t="s">
        <v>4680</v>
      </c>
      <c r="D4369">
        <v>5</v>
      </c>
      <c r="E4369">
        <v>5</v>
      </c>
      <c r="F4369">
        <v>5</v>
      </c>
      <c r="G4369">
        <v>117434118</v>
      </c>
      <c r="H4369">
        <v>294767</v>
      </c>
    </row>
    <row r="4370" spans="1:8">
      <c r="A4370" t="s">
        <v>8848</v>
      </c>
      <c r="B4370" s="10">
        <v>44544</v>
      </c>
      <c r="C4370" t="s">
        <v>4680</v>
      </c>
      <c r="D4370">
        <v>1</v>
      </c>
      <c r="E4370">
        <v>4</v>
      </c>
      <c r="F4370">
        <v>1</v>
      </c>
      <c r="G4370">
        <v>117434118</v>
      </c>
      <c r="H4370">
        <v>294768</v>
      </c>
    </row>
    <row r="4371" spans="1:8">
      <c r="A4371" t="s">
        <v>8849</v>
      </c>
      <c r="B4371" s="10">
        <v>44544</v>
      </c>
      <c r="C4371" t="s">
        <v>4680</v>
      </c>
      <c r="D4371">
        <v>1</v>
      </c>
      <c r="E4371">
        <v>2</v>
      </c>
      <c r="F4371">
        <v>3</v>
      </c>
      <c r="G4371">
        <v>117554485</v>
      </c>
      <c r="H4371">
        <v>294769</v>
      </c>
    </row>
    <row r="4372" spans="1:8">
      <c r="A4372" t="s">
        <v>8850</v>
      </c>
      <c r="B4372" s="10">
        <v>44544</v>
      </c>
      <c r="C4372" t="s">
        <v>4682</v>
      </c>
      <c r="D4372">
        <v>5</v>
      </c>
      <c r="E4372">
        <v>5</v>
      </c>
      <c r="F4372">
        <v>5</v>
      </c>
      <c r="G4372">
        <v>118143809</v>
      </c>
      <c r="H4372">
        <v>294770</v>
      </c>
    </row>
    <row r="4373" spans="1:8">
      <c r="A4373" t="s">
        <v>8851</v>
      </c>
      <c r="B4373" s="10">
        <v>44544</v>
      </c>
      <c r="C4373" t="s">
        <v>4679</v>
      </c>
      <c r="D4373">
        <v>1</v>
      </c>
      <c r="E4373">
        <v>3</v>
      </c>
      <c r="F4373">
        <v>4</v>
      </c>
      <c r="G4373">
        <v>117554527</v>
      </c>
      <c r="H4373">
        <v>294771</v>
      </c>
    </row>
    <row r="4374" spans="1:8">
      <c r="A4374" t="s">
        <v>8852</v>
      </c>
      <c r="B4374" s="10">
        <v>44544</v>
      </c>
      <c r="C4374" t="s">
        <v>4679</v>
      </c>
      <c r="D4374">
        <v>1</v>
      </c>
      <c r="E4374">
        <v>2</v>
      </c>
      <c r="F4374">
        <v>2</v>
      </c>
      <c r="G4374">
        <v>117554527</v>
      </c>
      <c r="H4374">
        <v>294772</v>
      </c>
    </row>
    <row r="4375" spans="1:8" ht="57.6">
      <c r="A4375" s="177" t="s">
        <v>8853</v>
      </c>
      <c r="B4375" s="10">
        <v>44544</v>
      </c>
      <c r="C4375" t="s">
        <v>4679</v>
      </c>
      <c r="D4375">
        <v>4</v>
      </c>
      <c r="E4375">
        <v>4</v>
      </c>
      <c r="F4375">
        <v>4</v>
      </c>
      <c r="G4375">
        <v>117554527</v>
      </c>
      <c r="H4375">
        <v>294774</v>
      </c>
    </row>
    <row r="4376" spans="1:8">
      <c r="A4376" t="s">
        <v>8854</v>
      </c>
      <c r="B4376" s="10">
        <v>44544</v>
      </c>
      <c r="C4376" t="s">
        <v>4680</v>
      </c>
      <c r="D4376">
        <v>1</v>
      </c>
      <c r="E4376">
        <v>1</v>
      </c>
      <c r="F4376">
        <v>1</v>
      </c>
      <c r="G4376">
        <v>118933878</v>
      </c>
      <c r="H4376">
        <v>294775</v>
      </c>
    </row>
    <row r="4377" spans="1:8">
      <c r="A4377" t="s">
        <v>8855</v>
      </c>
      <c r="B4377" s="10">
        <v>44544</v>
      </c>
      <c r="C4377" t="s">
        <v>4680</v>
      </c>
      <c r="D4377">
        <v>5</v>
      </c>
      <c r="E4377">
        <v>5</v>
      </c>
      <c r="F4377">
        <v>5</v>
      </c>
      <c r="G4377">
        <v>118933878</v>
      </c>
      <c r="H4377">
        <v>294776</v>
      </c>
    </row>
    <row r="4378" spans="1:8">
      <c r="A4378" t="s">
        <v>8856</v>
      </c>
      <c r="B4378" s="10">
        <v>44544</v>
      </c>
      <c r="C4378" t="s">
        <v>4680</v>
      </c>
      <c r="D4378">
        <v>3</v>
      </c>
      <c r="E4378">
        <v>4</v>
      </c>
      <c r="F4378">
        <v>3</v>
      </c>
      <c r="G4378">
        <v>118933878</v>
      </c>
      <c r="H4378">
        <v>294778</v>
      </c>
    </row>
    <row r="4379" spans="1:8">
      <c r="A4379" t="s">
        <v>8857</v>
      </c>
      <c r="B4379" s="10">
        <v>44544</v>
      </c>
      <c r="C4379" t="s">
        <v>4680</v>
      </c>
      <c r="D4379">
        <v>1</v>
      </c>
      <c r="E4379">
        <v>1</v>
      </c>
      <c r="F4379">
        <v>1</v>
      </c>
      <c r="G4379">
        <v>118933878</v>
      </c>
      <c r="H4379">
        <v>294779</v>
      </c>
    </row>
    <row r="4380" spans="1:8">
      <c r="A4380" t="s">
        <v>6299</v>
      </c>
      <c r="B4380" s="10">
        <v>43999</v>
      </c>
      <c r="C4380" t="s">
        <v>4679</v>
      </c>
      <c r="D4380">
        <v>5</v>
      </c>
      <c r="E4380">
        <v>5</v>
      </c>
      <c r="F4380">
        <v>5</v>
      </c>
      <c r="G4380">
        <v>11124755</v>
      </c>
      <c r="H4380">
        <v>635</v>
      </c>
    </row>
    <row r="4381" spans="1:8">
      <c r="A4381" t="s">
        <v>6299</v>
      </c>
      <c r="B4381" s="10">
        <v>43999</v>
      </c>
      <c r="C4381" t="s">
        <v>4679</v>
      </c>
      <c r="D4381">
        <v>3</v>
      </c>
      <c r="E4381">
        <v>3</v>
      </c>
      <c r="F4381">
        <v>4</v>
      </c>
      <c r="G4381">
        <v>11124755</v>
      </c>
      <c r="H4381">
        <v>636</v>
      </c>
    </row>
    <row r="4382" spans="1:8">
      <c r="A4382" t="s">
        <v>8858</v>
      </c>
      <c r="B4382" s="10">
        <v>43999</v>
      </c>
      <c r="C4382" t="s">
        <v>4679</v>
      </c>
      <c r="D4382">
        <v>2</v>
      </c>
      <c r="E4382">
        <v>3</v>
      </c>
      <c r="F4382">
        <v>5</v>
      </c>
      <c r="G4382">
        <v>11124755</v>
      </c>
      <c r="H4382">
        <v>637</v>
      </c>
    </row>
    <row r="4383" spans="1:8">
      <c r="A4383" t="s">
        <v>6299</v>
      </c>
      <c r="B4383" s="10">
        <v>43999</v>
      </c>
      <c r="C4383" t="s">
        <v>4679</v>
      </c>
      <c r="D4383">
        <v>5</v>
      </c>
      <c r="E4383">
        <v>5</v>
      </c>
      <c r="F4383">
        <v>5</v>
      </c>
      <c r="G4383">
        <v>11124755</v>
      </c>
      <c r="H4383">
        <v>638</v>
      </c>
    </row>
    <row r="4384" spans="1:8">
      <c r="A4384" t="s">
        <v>6299</v>
      </c>
      <c r="B4384" s="10">
        <v>43999</v>
      </c>
      <c r="C4384" t="s">
        <v>4679</v>
      </c>
      <c r="D4384">
        <v>4</v>
      </c>
      <c r="E4384">
        <v>4</v>
      </c>
      <c r="F4384">
        <v>5</v>
      </c>
      <c r="G4384">
        <v>11124755</v>
      </c>
      <c r="H4384">
        <v>639</v>
      </c>
    </row>
    <row r="4385" spans="1:8">
      <c r="A4385" t="s">
        <v>6299</v>
      </c>
      <c r="B4385" s="10">
        <v>43999</v>
      </c>
      <c r="C4385" t="s">
        <v>4679</v>
      </c>
      <c r="D4385">
        <v>5</v>
      </c>
      <c r="E4385">
        <v>5</v>
      </c>
      <c r="F4385">
        <v>5</v>
      </c>
      <c r="G4385">
        <v>11124755</v>
      </c>
      <c r="H4385">
        <v>640</v>
      </c>
    </row>
    <row r="4386" spans="1:8">
      <c r="A4386" t="s">
        <v>6299</v>
      </c>
      <c r="B4386" s="10">
        <v>43999</v>
      </c>
      <c r="C4386" t="s">
        <v>4679</v>
      </c>
      <c r="D4386">
        <v>4</v>
      </c>
      <c r="E4386">
        <v>5</v>
      </c>
      <c r="F4386">
        <v>5</v>
      </c>
      <c r="G4386">
        <v>11124755</v>
      </c>
      <c r="H4386">
        <v>641</v>
      </c>
    </row>
    <row r="4387" spans="1:8">
      <c r="A4387" t="s">
        <v>8859</v>
      </c>
      <c r="B4387" s="10">
        <v>43999</v>
      </c>
      <c r="C4387" t="s">
        <v>4679</v>
      </c>
      <c r="D4387">
        <v>5</v>
      </c>
      <c r="E4387">
        <v>1</v>
      </c>
      <c r="F4387">
        <v>5</v>
      </c>
      <c r="G4387">
        <v>11124755</v>
      </c>
      <c r="H4387">
        <v>642</v>
      </c>
    </row>
    <row r="4388" spans="1:8">
      <c r="A4388" t="s">
        <v>8860</v>
      </c>
      <c r="B4388" s="10">
        <v>43999</v>
      </c>
      <c r="C4388" t="s">
        <v>4679</v>
      </c>
      <c r="D4388">
        <v>2</v>
      </c>
      <c r="E4388">
        <v>4</v>
      </c>
      <c r="F4388">
        <v>4</v>
      </c>
      <c r="G4388">
        <v>11124755</v>
      </c>
      <c r="H4388">
        <v>643</v>
      </c>
    </row>
    <row r="4389" spans="1:8">
      <c r="A4389" t="s">
        <v>8861</v>
      </c>
      <c r="B4389" s="10">
        <v>43999</v>
      </c>
      <c r="C4389" t="s">
        <v>4679</v>
      </c>
      <c r="D4389">
        <v>5</v>
      </c>
      <c r="E4389">
        <v>5</v>
      </c>
      <c r="F4389">
        <v>5</v>
      </c>
      <c r="G4389">
        <v>11124755</v>
      </c>
      <c r="H4389">
        <v>644</v>
      </c>
    </row>
    <row r="4390" spans="1:8">
      <c r="A4390" t="s">
        <v>8862</v>
      </c>
      <c r="B4390" s="10">
        <v>43999</v>
      </c>
      <c r="C4390" t="s">
        <v>4679</v>
      </c>
      <c r="D4390">
        <v>5</v>
      </c>
      <c r="E4390">
        <v>5</v>
      </c>
      <c r="F4390">
        <v>5</v>
      </c>
      <c r="G4390">
        <v>11124755</v>
      </c>
      <c r="H4390">
        <v>645</v>
      </c>
    </row>
    <row r="4391" spans="1:8">
      <c r="A4391" t="s">
        <v>6299</v>
      </c>
      <c r="B4391" s="10">
        <v>43999</v>
      </c>
      <c r="C4391" t="s">
        <v>4679</v>
      </c>
      <c r="D4391">
        <v>5</v>
      </c>
      <c r="E4391">
        <v>5</v>
      </c>
      <c r="F4391">
        <v>5</v>
      </c>
      <c r="G4391">
        <v>11124755</v>
      </c>
      <c r="H4391">
        <v>646</v>
      </c>
    </row>
    <row r="4392" spans="1:8">
      <c r="A4392" t="s">
        <v>8863</v>
      </c>
      <c r="B4392" s="10">
        <v>43999</v>
      </c>
      <c r="C4392" t="s">
        <v>4679</v>
      </c>
      <c r="D4392">
        <v>5</v>
      </c>
      <c r="E4392">
        <v>5</v>
      </c>
      <c r="F4392">
        <v>5</v>
      </c>
      <c r="G4392">
        <v>11124755</v>
      </c>
      <c r="H4392">
        <v>647</v>
      </c>
    </row>
    <row r="4393" spans="1:8">
      <c r="A4393" t="s">
        <v>6299</v>
      </c>
      <c r="B4393" s="10">
        <v>43999</v>
      </c>
      <c r="C4393" t="s">
        <v>4679</v>
      </c>
      <c r="D4393">
        <v>4</v>
      </c>
      <c r="E4393">
        <v>5</v>
      </c>
      <c r="F4393">
        <v>5</v>
      </c>
      <c r="G4393">
        <v>11124755</v>
      </c>
      <c r="H4393">
        <v>648</v>
      </c>
    </row>
    <row r="4394" spans="1:8">
      <c r="A4394" t="s">
        <v>6299</v>
      </c>
      <c r="B4394" s="10">
        <v>43999</v>
      </c>
      <c r="C4394" t="s">
        <v>4679</v>
      </c>
      <c r="D4394">
        <v>5</v>
      </c>
      <c r="E4394">
        <v>5</v>
      </c>
      <c r="F4394">
        <v>5</v>
      </c>
      <c r="G4394">
        <v>11124755</v>
      </c>
      <c r="H4394">
        <v>649</v>
      </c>
    </row>
    <row r="4395" spans="1:8">
      <c r="A4395" t="s">
        <v>6299</v>
      </c>
      <c r="B4395" s="10">
        <v>43999</v>
      </c>
      <c r="C4395" t="s">
        <v>4679</v>
      </c>
      <c r="D4395">
        <v>4</v>
      </c>
      <c r="E4395">
        <v>4</v>
      </c>
      <c r="F4395">
        <v>4</v>
      </c>
      <c r="G4395">
        <v>11124755</v>
      </c>
      <c r="H4395">
        <v>650</v>
      </c>
    </row>
    <row r="4396" spans="1:8">
      <c r="A4396" t="s">
        <v>6299</v>
      </c>
      <c r="B4396" s="10">
        <v>43999</v>
      </c>
      <c r="C4396" t="s">
        <v>4679</v>
      </c>
      <c r="D4396">
        <v>5</v>
      </c>
      <c r="E4396">
        <v>5</v>
      </c>
      <c r="F4396">
        <v>5</v>
      </c>
      <c r="G4396">
        <v>11124755</v>
      </c>
      <c r="H4396">
        <v>651</v>
      </c>
    </row>
    <row r="4397" spans="1:8">
      <c r="A4397" t="s">
        <v>6299</v>
      </c>
      <c r="B4397" s="10">
        <v>43999</v>
      </c>
      <c r="C4397" t="s">
        <v>4679</v>
      </c>
      <c r="D4397">
        <v>5</v>
      </c>
      <c r="E4397">
        <v>5</v>
      </c>
      <c r="F4397">
        <v>5</v>
      </c>
      <c r="G4397">
        <v>11124755</v>
      </c>
      <c r="H4397">
        <v>652</v>
      </c>
    </row>
    <row r="4398" spans="1:8">
      <c r="A4398" t="s">
        <v>6299</v>
      </c>
      <c r="B4398" s="10">
        <v>43999</v>
      </c>
      <c r="C4398" t="s">
        <v>4679</v>
      </c>
      <c r="D4398">
        <v>5</v>
      </c>
      <c r="E4398">
        <v>5</v>
      </c>
      <c r="F4398">
        <v>5</v>
      </c>
      <c r="G4398">
        <v>11124755</v>
      </c>
      <c r="H4398">
        <v>653</v>
      </c>
    </row>
    <row r="4399" spans="1:8">
      <c r="A4399" t="s">
        <v>8864</v>
      </c>
      <c r="B4399" s="10">
        <v>43999</v>
      </c>
      <c r="C4399" t="s">
        <v>4679</v>
      </c>
      <c r="D4399">
        <v>4</v>
      </c>
      <c r="E4399">
        <v>4</v>
      </c>
      <c r="F4399">
        <v>5</v>
      </c>
      <c r="G4399">
        <v>11124755</v>
      </c>
      <c r="H4399">
        <v>654</v>
      </c>
    </row>
    <row r="4400" spans="1:8">
      <c r="A4400" t="s">
        <v>6299</v>
      </c>
      <c r="B4400" s="10">
        <v>43999</v>
      </c>
      <c r="C4400" t="s">
        <v>4679</v>
      </c>
      <c r="D4400">
        <v>5</v>
      </c>
      <c r="E4400">
        <v>5</v>
      </c>
      <c r="F4400">
        <v>5</v>
      </c>
      <c r="G4400">
        <v>11124755</v>
      </c>
      <c r="H4400">
        <v>655</v>
      </c>
    </row>
    <row r="4401" spans="1:8">
      <c r="A4401" t="s">
        <v>8865</v>
      </c>
      <c r="B4401" s="10">
        <v>43999</v>
      </c>
      <c r="C4401" t="s">
        <v>4679</v>
      </c>
      <c r="D4401">
        <v>5</v>
      </c>
      <c r="E4401">
        <v>5</v>
      </c>
      <c r="F4401">
        <v>5</v>
      </c>
      <c r="G4401">
        <v>11124755</v>
      </c>
      <c r="H4401">
        <v>656</v>
      </c>
    </row>
    <row r="4402" spans="1:8">
      <c r="A4402" t="s">
        <v>8866</v>
      </c>
      <c r="B4402" s="10">
        <v>43999</v>
      </c>
      <c r="C4402" t="s">
        <v>4679</v>
      </c>
      <c r="D4402">
        <v>5</v>
      </c>
      <c r="E4402">
        <v>5</v>
      </c>
      <c r="F4402">
        <v>5</v>
      </c>
      <c r="G4402">
        <v>11124755</v>
      </c>
      <c r="H4402">
        <v>657</v>
      </c>
    </row>
    <row r="4403" spans="1:8">
      <c r="A4403" t="s">
        <v>8867</v>
      </c>
      <c r="B4403" s="10">
        <v>43999</v>
      </c>
      <c r="C4403" t="s">
        <v>4679</v>
      </c>
      <c r="D4403">
        <v>1</v>
      </c>
      <c r="E4403">
        <v>1</v>
      </c>
      <c r="F4403">
        <v>1</v>
      </c>
      <c r="G4403">
        <v>11124755</v>
      </c>
      <c r="H4403">
        <v>658</v>
      </c>
    </row>
    <row r="4404" spans="1:8">
      <c r="A4404" t="s">
        <v>8868</v>
      </c>
      <c r="B4404" s="10">
        <v>43999</v>
      </c>
      <c r="C4404" t="s">
        <v>4679</v>
      </c>
      <c r="D4404">
        <v>5</v>
      </c>
      <c r="E4404">
        <v>5</v>
      </c>
      <c r="F4404">
        <v>5</v>
      </c>
      <c r="G4404">
        <v>11124755</v>
      </c>
      <c r="H4404">
        <v>659</v>
      </c>
    </row>
    <row r="4405" spans="1:8">
      <c r="A4405" t="s">
        <v>8869</v>
      </c>
      <c r="B4405" s="10">
        <v>43999</v>
      </c>
      <c r="C4405" t="s">
        <v>4679</v>
      </c>
      <c r="D4405">
        <v>4</v>
      </c>
      <c r="E4405">
        <v>5</v>
      </c>
      <c r="F4405">
        <v>5</v>
      </c>
      <c r="G4405">
        <v>11124755</v>
      </c>
      <c r="H4405">
        <v>660</v>
      </c>
    </row>
    <row r="4406" spans="1:8">
      <c r="A4406" t="s">
        <v>8870</v>
      </c>
      <c r="B4406" s="10">
        <v>43999</v>
      </c>
      <c r="C4406" t="s">
        <v>4679</v>
      </c>
      <c r="D4406">
        <v>5</v>
      </c>
      <c r="E4406">
        <v>5</v>
      </c>
      <c r="F4406">
        <v>5</v>
      </c>
      <c r="G4406">
        <v>11124755</v>
      </c>
      <c r="H4406">
        <v>661</v>
      </c>
    </row>
    <row r="4407" spans="1:8">
      <c r="A4407" t="s">
        <v>8871</v>
      </c>
      <c r="B4407" s="10">
        <v>43999</v>
      </c>
      <c r="C4407" t="s">
        <v>4679</v>
      </c>
      <c r="D4407">
        <v>5</v>
      </c>
      <c r="E4407">
        <v>5</v>
      </c>
      <c r="F4407">
        <v>5</v>
      </c>
      <c r="G4407">
        <v>11124755</v>
      </c>
      <c r="H4407">
        <v>662</v>
      </c>
    </row>
    <row r="4408" spans="1:8">
      <c r="A4408" t="s">
        <v>8872</v>
      </c>
      <c r="B4408" s="10">
        <v>43999</v>
      </c>
      <c r="C4408" t="s">
        <v>4679</v>
      </c>
      <c r="D4408">
        <v>5</v>
      </c>
      <c r="E4408">
        <v>5</v>
      </c>
      <c r="F4408">
        <v>5</v>
      </c>
      <c r="G4408">
        <v>11124755</v>
      </c>
      <c r="H4408">
        <v>663</v>
      </c>
    </row>
    <row r="4409" spans="1:8">
      <c r="A4409" t="s">
        <v>8873</v>
      </c>
      <c r="B4409" s="10">
        <v>43999</v>
      </c>
      <c r="C4409" t="s">
        <v>4679</v>
      </c>
      <c r="D4409">
        <v>4</v>
      </c>
      <c r="E4409">
        <v>4</v>
      </c>
      <c r="F4409">
        <v>4</v>
      </c>
      <c r="G4409">
        <v>11124755</v>
      </c>
      <c r="H4409">
        <v>664</v>
      </c>
    </row>
    <row r="4410" spans="1:8">
      <c r="A4410" t="s">
        <v>8874</v>
      </c>
      <c r="B4410" s="10">
        <v>43999</v>
      </c>
      <c r="C4410" t="s">
        <v>4679</v>
      </c>
      <c r="D4410">
        <v>5</v>
      </c>
      <c r="E4410">
        <v>4</v>
      </c>
      <c r="F4410">
        <v>5</v>
      </c>
      <c r="G4410">
        <v>11124755</v>
      </c>
      <c r="H4410">
        <v>665</v>
      </c>
    </row>
    <row r="4411" spans="1:8">
      <c r="A4411" t="s">
        <v>8875</v>
      </c>
      <c r="B4411" s="10">
        <v>43999</v>
      </c>
      <c r="C4411" t="s">
        <v>4679</v>
      </c>
      <c r="D4411">
        <v>2</v>
      </c>
      <c r="E4411">
        <v>3</v>
      </c>
      <c r="F4411">
        <v>5</v>
      </c>
      <c r="G4411">
        <v>11124755</v>
      </c>
      <c r="H4411">
        <v>666</v>
      </c>
    </row>
    <row r="4412" spans="1:8">
      <c r="A4412" t="s">
        <v>8876</v>
      </c>
      <c r="B4412" s="10">
        <v>43999</v>
      </c>
      <c r="C4412" t="s">
        <v>4679</v>
      </c>
      <c r="D4412">
        <v>5</v>
      </c>
      <c r="E4412">
        <v>5</v>
      </c>
      <c r="F4412">
        <v>5</v>
      </c>
      <c r="G4412">
        <v>11124755</v>
      </c>
      <c r="H4412">
        <v>667</v>
      </c>
    </row>
    <row r="4413" spans="1:8">
      <c r="A4413" t="s">
        <v>6299</v>
      </c>
      <c r="B4413" s="10">
        <v>43999</v>
      </c>
      <c r="C4413" t="s">
        <v>4679</v>
      </c>
      <c r="D4413">
        <v>2</v>
      </c>
      <c r="E4413">
        <v>4</v>
      </c>
      <c r="F4413">
        <v>3</v>
      </c>
      <c r="G4413">
        <v>11124755</v>
      </c>
      <c r="H4413">
        <v>668</v>
      </c>
    </row>
    <row r="4414" spans="1:8">
      <c r="A4414" t="s">
        <v>8877</v>
      </c>
      <c r="B4414" s="10">
        <v>43999</v>
      </c>
      <c r="C4414" t="s">
        <v>4679</v>
      </c>
      <c r="D4414">
        <v>1</v>
      </c>
      <c r="E4414">
        <v>2</v>
      </c>
      <c r="F4414">
        <v>1</v>
      </c>
      <c r="G4414">
        <v>11124755</v>
      </c>
      <c r="H4414">
        <v>669</v>
      </c>
    </row>
    <row r="4415" spans="1:8">
      <c r="A4415" t="s">
        <v>6299</v>
      </c>
      <c r="B4415" s="10">
        <v>43999</v>
      </c>
      <c r="C4415" t="s">
        <v>4679</v>
      </c>
      <c r="D4415">
        <v>5</v>
      </c>
      <c r="E4415">
        <v>4</v>
      </c>
      <c r="F4415">
        <v>5</v>
      </c>
      <c r="G4415">
        <v>11124755</v>
      </c>
      <c r="H4415">
        <v>670</v>
      </c>
    </row>
    <row r="4416" spans="1:8">
      <c r="A4416" t="s">
        <v>6299</v>
      </c>
      <c r="B4416" s="10">
        <v>43999</v>
      </c>
      <c r="C4416" t="s">
        <v>4679</v>
      </c>
      <c r="D4416">
        <v>5</v>
      </c>
      <c r="E4416">
        <v>5</v>
      </c>
      <c r="F4416">
        <v>5</v>
      </c>
      <c r="G4416">
        <v>11124755</v>
      </c>
      <c r="H4416">
        <v>671</v>
      </c>
    </row>
    <row r="4417" spans="1:8">
      <c r="A4417" t="s">
        <v>8878</v>
      </c>
      <c r="B4417" s="10">
        <v>43999</v>
      </c>
      <c r="C4417" t="s">
        <v>4679</v>
      </c>
      <c r="D4417">
        <v>5</v>
      </c>
      <c r="E4417">
        <v>5</v>
      </c>
      <c r="F4417">
        <v>4</v>
      </c>
      <c r="G4417">
        <v>11124755</v>
      </c>
      <c r="H4417">
        <v>672</v>
      </c>
    </row>
    <row r="4418" spans="1:8">
      <c r="A4418" t="s">
        <v>6299</v>
      </c>
      <c r="B4418" s="10">
        <v>43999</v>
      </c>
      <c r="C4418" t="s">
        <v>4679</v>
      </c>
      <c r="D4418">
        <v>4</v>
      </c>
      <c r="E4418">
        <v>4</v>
      </c>
      <c r="F4418">
        <v>4</v>
      </c>
      <c r="G4418">
        <v>11124755</v>
      </c>
      <c r="H4418">
        <v>673</v>
      </c>
    </row>
    <row r="4419" spans="1:8">
      <c r="A4419" t="s">
        <v>8879</v>
      </c>
      <c r="B4419" s="10">
        <v>43999</v>
      </c>
      <c r="C4419" t="s">
        <v>4679</v>
      </c>
      <c r="D4419">
        <v>5</v>
      </c>
      <c r="E4419">
        <v>5</v>
      </c>
      <c r="F4419">
        <v>5</v>
      </c>
      <c r="G4419">
        <v>11124755</v>
      </c>
      <c r="H4419">
        <v>674</v>
      </c>
    </row>
    <row r="4420" spans="1:8">
      <c r="A4420" t="s">
        <v>8880</v>
      </c>
      <c r="B4420" s="10">
        <v>43999</v>
      </c>
      <c r="C4420" t="s">
        <v>4679</v>
      </c>
      <c r="D4420">
        <v>5</v>
      </c>
      <c r="E4420">
        <v>5</v>
      </c>
      <c r="F4420">
        <v>5</v>
      </c>
      <c r="G4420">
        <v>11124755</v>
      </c>
      <c r="H4420">
        <v>675</v>
      </c>
    </row>
    <row r="4421" spans="1:8">
      <c r="A4421" t="s">
        <v>6299</v>
      </c>
      <c r="B4421" s="10">
        <v>43999</v>
      </c>
      <c r="C4421" t="s">
        <v>4679</v>
      </c>
      <c r="D4421">
        <v>4</v>
      </c>
      <c r="E4421">
        <v>4</v>
      </c>
      <c r="F4421">
        <v>5</v>
      </c>
      <c r="G4421">
        <v>11124755</v>
      </c>
      <c r="H4421">
        <v>715</v>
      </c>
    </row>
    <row r="4422" spans="1:8">
      <c r="A4422" t="s">
        <v>6299</v>
      </c>
      <c r="B4422" s="10">
        <v>43999</v>
      </c>
      <c r="C4422" t="s">
        <v>4679</v>
      </c>
      <c r="D4422">
        <v>5</v>
      </c>
      <c r="E4422">
        <v>4</v>
      </c>
      <c r="F4422">
        <v>5</v>
      </c>
      <c r="G4422">
        <v>11124755</v>
      </c>
      <c r="H4422">
        <v>716</v>
      </c>
    </row>
    <row r="4423" spans="1:8">
      <c r="A4423" t="s">
        <v>8881</v>
      </c>
      <c r="B4423" s="10">
        <v>43999</v>
      </c>
      <c r="C4423" t="s">
        <v>4679</v>
      </c>
      <c r="D4423">
        <v>5</v>
      </c>
      <c r="E4423">
        <v>5</v>
      </c>
      <c r="F4423">
        <v>5</v>
      </c>
      <c r="G4423">
        <v>11124755</v>
      </c>
      <c r="H4423">
        <v>676</v>
      </c>
    </row>
    <row r="4424" spans="1:8">
      <c r="A4424" t="s">
        <v>6299</v>
      </c>
      <c r="B4424" s="10">
        <v>43999</v>
      </c>
      <c r="C4424" t="s">
        <v>4679</v>
      </c>
      <c r="D4424">
        <v>5</v>
      </c>
      <c r="E4424">
        <v>4</v>
      </c>
      <c r="F4424">
        <v>5</v>
      </c>
      <c r="G4424">
        <v>11124755</v>
      </c>
      <c r="H4424">
        <v>677</v>
      </c>
    </row>
    <row r="4425" spans="1:8">
      <c r="A4425" t="s">
        <v>6299</v>
      </c>
      <c r="B4425" s="10">
        <v>43999</v>
      </c>
      <c r="C4425" t="s">
        <v>4679</v>
      </c>
      <c r="D4425">
        <v>5</v>
      </c>
      <c r="E4425">
        <v>5</v>
      </c>
      <c r="F4425">
        <v>5</v>
      </c>
      <c r="G4425">
        <v>11124755</v>
      </c>
      <c r="H4425">
        <v>678</v>
      </c>
    </row>
    <row r="4426" spans="1:8">
      <c r="A4426" t="s">
        <v>8882</v>
      </c>
      <c r="B4426" s="10">
        <v>43999</v>
      </c>
      <c r="C4426" t="s">
        <v>4679</v>
      </c>
      <c r="D4426">
        <v>5</v>
      </c>
      <c r="E4426">
        <v>5</v>
      </c>
      <c r="F4426">
        <v>5</v>
      </c>
      <c r="G4426">
        <v>11124755</v>
      </c>
      <c r="H4426">
        <v>679</v>
      </c>
    </row>
    <row r="4427" spans="1:8">
      <c r="A4427" t="s">
        <v>8883</v>
      </c>
      <c r="B4427" s="10">
        <v>43999</v>
      </c>
      <c r="C4427" t="s">
        <v>4679</v>
      </c>
      <c r="D4427">
        <v>5</v>
      </c>
      <c r="E4427">
        <v>5</v>
      </c>
      <c r="F4427">
        <v>5</v>
      </c>
      <c r="G4427">
        <v>11124755</v>
      </c>
      <c r="H4427">
        <v>680</v>
      </c>
    </row>
    <row r="4428" spans="1:8">
      <c r="A4428" t="s">
        <v>6299</v>
      </c>
      <c r="B4428" s="10">
        <v>43999</v>
      </c>
      <c r="C4428" t="s">
        <v>4679</v>
      </c>
      <c r="D4428">
        <v>4</v>
      </c>
      <c r="E4428">
        <v>5</v>
      </c>
      <c r="F4428">
        <v>4</v>
      </c>
      <c r="G4428">
        <v>11124755</v>
      </c>
      <c r="H4428">
        <v>681</v>
      </c>
    </row>
    <row r="4429" spans="1:8">
      <c r="A4429" t="s">
        <v>6299</v>
      </c>
      <c r="B4429" s="10">
        <v>43999</v>
      </c>
      <c r="C4429" t="s">
        <v>4679</v>
      </c>
      <c r="D4429">
        <v>5</v>
      </c>
      <c r="E4429">
        <v>5</v>
      </c>
      <c r="F4429">
        <v>5</v>
      </c>
      <c r="G4429">
        <v>11124755</v>
      </c>
      <c r="H4429">
        <v>682</v>
      </c>
    </row>
    <row r="4430" spans="1:8">
      <c r="A4430" t="s">
        <v>8884</v>
      </c>
      <c r="B4430" s="10">
        <v>43999</v>
      </c>
      <c r="C4430" t="s">
        <v>4679</v>
      </c>
      <c r="D4430">
        <v>5</v>
      </c>
      <c r="E4430">
        <v>5</v>
      </c>
      <c r="F4430">
        <v>5</v>
      </c>
      <c r="G4430">
        <v>11124755</v>
      </c>
      <c r="H4430">
        <v>683</v>
      </c>
    </row>
    <row r="4431" spans="1:8">
      <c r="A4431" t="s">
        <v>6299</v>
      </c>
      <c r="B4431" s="10">
        <v>43999</v>
      </c>
      <c r="C4431" t="s">
        <v>4679</v>
      </c>
      <c r="D4431">
        <v>5</v>
      </c>
      <c r="E4431">
        <v>5</v>
      </c>
      <c r="F4431">
        <v>5</v>
      </c>
      <c r="G4431">
        <v>11124755</v>
      </c>
      <c r="H4431">
        <v>684</v>
      </c>
    </row>
    <row r="4432" spans="1:8">
      <c r="A4432" t="s">
        <v>6299</v>
      </c>
      <c r="B4432" s="10">
        <v>43999</v>
      </c>
      <c r="C4432" t="s">
        <v>4679</v>
      </c>
      <c r="D4432">
        <v>5</v>
      </c>
      <c r="E4432">
        <v>5</v>
      </c>
      <c r="F4432">
        <v>4</v>
      </c>
      <c r="G4432">
        <v>11124755</v>
      </c>
      <c r="H4432">
        <v>685</v>
      </c>
    </row>
    <row r="4433" spans="1:8">
      <c r="A4433" t="s">
        <v>8885</v>
      </c>
      <c r="B4433" s="10">
        <v>43999</v>
      </c>
      <c r="C4433" t="s">
        <v>4679</v>
      </c>
      <c r="D4433">
        <v>1</v>
      </c>
      <c r="E4433">
        <v>1</v>
      </c>
      <c r="F4433">
        <v>1</v>
      </c>
      <c r="G4433">
        <v>11124755</v>
      </c>
      <c r="H4433">
        <v>686</v>
      </c>
    </row>
    <row r="4434" spans="1:8">
      <c r="A4434" t="s">
        <v>6776</v>
      </c>
      <c r="B4434" s="10">
        <v>43999</v>
      </c>
      <c r="C4434" t="s">
        <v>4679</v>
      </c>
      <c r="D4434">
        <v>5</v>
      </c>
      <c r="E4434">
        <v>5</v>
      </c>
      <c r="F4434">
        <v>5</v>
      </c>
      <c r="G4434">
        <v>11124755</v>
      </c>
      <c r="H4434">
        <v>687</v>
      </c>
    </row>
    <row r="4435" spans="1:8">
      <c r="A4435" t="s">
        <v>8886</v>
      </c>
      <c r="B4435" s="10">
        <v>43999</v>
      </c>
      <c r="C4435" t="s">
        <v>4679</v>
      </c>
      <c r="D4435">
        <v>1</v>
      </c>
      <c r="E4435">
        <v>2</v>
      </c>
      <c r="F4435">
        <v>3</v>
      </c>
      <c r="G4435">
        <v>11124755</v>
      </c>
      <c r="H4435">
        <v>688</v>
      </c>
    </row>
    <row r="4436" spans="1:8">
      <c r="A4436" t="s">
        <v>6299</v>
      </c>
      <c r="B4436" s="10">
        <v>43999</v>
      </c>
      <c r="C4436" t="s">
        <v>4679</v>
      </c>
      <c r="D4436">
        <v>5</v>
      </c>
      <c r="E4436">
        <v>5</v>
      </c>
      <c r="F4436">
        <v>5</v>
      </c>
      <c r="G4436">
        <v>11124755</v>
      </c>
      <c r="H4436">
        <v>689</v>
      </c>
    </row>
    <row r="4437" spans="1:8">
      <c r="A4437" t="s">
        <v>8887</v>
      </c>
      <c r="B4437" s="10">
        <v>43999</v>
      </c>
      <c r="C4437" t="s">
        <v>4679</v>
      </c>
      <c r="D4437">
        <v>5</v>
      </c>
      <c r="E4437">
        <v>5</v>
      </c>
      <c r="F4437">
        <v>5</v>
      </c>
      <c r="G4437">
        <v>11124755</v>
      </c>
      <c r="H4437">
        <v>690</v>
      </c>
    </row>
    <row r="4438" spans="1:8">
      <c r="A4438" t="s">
        <v>8888</v>
      </c>
      <c r="B4438" s="10">
        <v>43999</v>
      </c>
      <c r="C4438" t="s">
        <v>4679</v>
      </c>
      <c r="D4438">
        <v>5</v>
      </c>
      <c r="E4438">
        <v>5</v>
      </c>
      <c r="F4438">
        <v>5</v>
      </c>
      <c r="G4438">
        <v>11124755</v>
      </c>
      <c r="H4438">
        <v>691</v>
      </c>
    </row>
    <row r="4439" spans="1:8">
      <c r="A4439" t="s">
        <v>6299</v>
      </c>
      <c r="B4439" s="10">
        <v>43999</v>
      </c>
      <c r="C4439" t="s">
        <v>4679</v>
      </c>
      <c r="D4439">
        <v>5</v>
      </c>
      <c r="E4439" t="s">
        <v>5977</v>
      </c>
      <c r="F4439">
        <v>5</v>
      </c>
      <c r="G4439">
        <v>11124755</v>
      </c>
      <c r="H4439">
        <v>692</v>
      </c>
    </row>
    <row r="4440" spans="1:8">
      <c r="A4440" t="s">
        <v>8889</v>
      </c>
      <c r="B4440" s="10">
        <v>43999</v>
      </c>
      <c r="C4440" t="s">
        <v>4679</v>
      </c>
      <c r="D4440">
        <v>5</v>
      </c>
      <c r="E4440">
        <v>5</v>
      </c>
      <c r="F4440">
        <v>5</v>
      </c>
      <c r="G4440">
        <v>11124755</v>
      </c>
      <c r="H4440">
        <v>693</v>
      </c>
    </row>
    <row r="4441" spans="1:8">
      <c r="A4441" t="s">
        <v>6299</v>
      </c>
      <c r="B4441" s="10">
        <v>43999</v>
      </c>
      <c r="C4441" t="s">
        <v>4679</v>
      </c>
      <c r="D4441">
        <v>5</v>
      </c>
      <c r="E4441">
        <v>4</v>
      </c>
      <c r="F4441">
        <v>5</v>
      </c>
      <c r="G4441">
        <v>11124755</v>
      </c>
      <c r="H4441">
        <v>694</v>
      </c>
    </row>
    <row r="4442" spans="1:8">
      <c r="A4442" t="s">
        <v>6299</v>
      </c>
      <c r="B4442" s="10">
        <v>43999</v>
      </c>
      <c r="C4442" t="s">
        <v>4679</v>
      </c>
      <c r="D4442">
        <v>5</v>
      </c>
      <c r="E4442">
        <v>5</v>
      </c>
      <c r="F4442">
        <v>5</v>
      </c>
      <c r="G4442">
        <v>11124755</v>
      </c>
      <c r="H4442">
        <v>695</v>
      </c>
    </row>
    <row r="4443" spans="1:8">
      <c r="A4443" t="s">
        <v>8890</v>
      </c>
      <c r="B4443" s="10">
        <v>43999</v>
      </c>
      <c r="C4443" t="s">
        <v>4679</v>
      </c>
      <c r="D4443">
        <v>2</v>
      </c>
      <c r="E4443">
        <v>3</v>
      </c>
      <c r="F4443">
        <v>3</v>
      </c>
      <c r="G4443">
        <v>11124755</v>
      </c>
      <c r="H4443">
        <v>696</v>
      </c>
    </row>
    <row r="4444" spans="1:8">
      <c r="A4444" t="s">
        <v>8891</v>
      </c>
      <c r="B4444" s="10">
        <v>43999</v>
      </c>
      <c r="C4444" t="s">
        <v>4679</v>
      </c>
      <c r="D4444">
        <v>5</v>
      </c>
      <c r="E4444">
        <v>5</v>
      </c>
      <c r="F4444">
        <v>5</v>
      </c>
      <c r="G4444">
        <v>11124755</v>
      </c>
      <c r="H4444">
        <v>697</v>
      </c>
    </row>
    <row r="4445" spans="1:8">
      <c r="A4445" t="s">
        <v>8892</v>
      </c>
      <c r="B4445" s="10">
        <v>43999</v>
      </c>
      <c r="C4445" t="s">
        <v>4679</v>
      </c>
      <c r="D4445">
        <v>5</v>
      </c>
      <c r="E4445">
        <v>5</v>
      </c>
      <c r="F4445">
        <v>5</v>
      </c>
      <c r="G4445">
        <v>11124755</v>
      </c>
      <c r="H4445">
        <v>698</v>
      </c>
    </row>
    <row r="4446" spans="1:8">
      <c r="A4446" t="s">
        <v>8893</v>
      </c>
      <c r="B4446" s="10">
        <v>43999</v>
      </c>
      <c r="C4446" t="s">
        <v>4679</v>
      </c>
      <c r="D4446">
        <v>5</v>
      </c>
      <c r="E4446">
        <v>4</v>
      </c>
      <c r="F4446">
        <v>5</v>
      </c>
      <c r="G4446">
        <v>11124755</v>
      </c>
      <c r="H4446">
        <v>699</v>
      </c>
    </row>
    <row r="4447" spans="1:8">
      <c r="A4447" t="s">
        <v>8894</v>
      </c>
      <c r="B4447" s="10">
        <v>43999</v>
      </c>
      <c r="C4447" t="s">
        <v>4679</v>
      </c>
      <c r="D4447">
        <v>5</v>
      </c>
      <c r="E4447">
        <v>5</v>
      </c>
      <c r="F4447">
        <v>5</v>
      </c>
      <c r="G4447">
        <v>11124755</v>
      </c>
      <c r="H4447">
        <v>700</v>
      </c>
    </row>
    <row r="4448" spans="1:8">
      <c r="A4448" t="s">
        <v>6299</v>
      </c>
      <c r="B4448" s="10">
        <v>43999</v>
      </c>
      <c r="C4448" t="s">
        <v>4679</v>
      </c>
      <c r="D4448">
        <v>5</v>
      </c>
      <c r="E4448">
        <v>5</v>
      </c>
      <c r="F4448">
        <v>5</v>
      </c>
      <c r="G4448">
        <v>11124755</v>
      </c>
      <c r="H4448">
        <v>701</v>
      </c>
    </row>
    <row r="4449" spans="1:8">
      <c r="A4449" t="s">
        <v>8895</v>
      </c>
      <c r="B4449" s="10">
        <v>43999</v>
      </c>
      <c r="C4449" t="s">
        <v>4679</v>
      </c>
      <c r="D4449">
        <v>5</v>
      </c>
      <c r="E4449">
        <v>5</v>
      </c>
      <c r="F4449">
        <v>5</v>
      </c>
      <c r="G4449">
        <v>11124755</v>
      </c>
      <c r="H4449">
        <v>702</v>
      </c>
    </row>
    <row r="4450" spans="1:8">
      <c r="A4450" t="s">
        <v>8896</v>
      </c>
      <c r="B4450" s="10">
        <v>43999</v>
      </c>
      <c r="C4450" t="s">
        <v>4679</v>
      </c>
      <c r="D4450">
        <v>5</v>
      </c>
      <c r="E4450">
        <v>5</v>
      </c>
      <c r="F4450">
        <v>5</v>
      </c>
      <c r="G4450">
        <v>11124755</v>
      </c>
      <c r="H4450">
        <v>703</v>
      </c>
    </row>
    <row r="4451" spans="1:8">
      <c r="A4451" t="s">
        <v>6299</v>
      </c>
      <c r="B4451" s="10">
        <v>43999</v>
      </c>
      <c r="C4451" t="s">
        <v>4679</v>
      </c>
      <c r="D4451">
        <v>4</v>
      </c>
      <c r="E4451">
        <v>5</v>
      </c>
      <c r="F4451">
        <v>4</v>
      </c>
      <c r="G4451">
        <v>11124755</v>
      </c>
      <c r="H4451">
        <v>704</v>
      </c>
    </row>
    <row r="4452" spans="1:8">
      <c r="A4452" t="s">
        <v>6299</v>
      </c>
      <c r="B4452" s="10">
        <v>43999</v>
      </c>
      <c r="C4452" t="s">
        <v>4679</v>
      </c>
      <c r="D4452">
        <v>4</v>
      </c>
      <c r="E4452">
        <v>5</v>
      </c>
      <c r="F4452">
        <v>5</v>
      </c>
      <c r="G4452">
        <v>11124755</v>
      </c>
      <c r="H4452">
        <v>705</v>
      </c>
    </row>
    <row r="4453" spans="1:8">
      <c r="A4453" t="s">
        <v>8897</v>
      </c>
      <c r="B4453" s="10">
        <v>43999</v>
      </c>
      <c r="C4453" t="s">
        <v>4679</v>
      </c>
      <c r="D4453">
        <v>1</v>
      </c>
      <c r="E4453">
        <v>2</v>
      </c>
      <c r="F4453">
        <v>1</v>
      </c>
      <c r="G4453">
        <v>11124755</v>
      </c>
      <c r="H4453">
        <v>706</v>
      </c>
    </row>
    <row r="4454" spans="1:8">
      <c r="A4454" t="s">
        <v>6299</v>
      </c>
      <c r="B4454" s="10">
        <v>43999</v>
      </c>
      <c r="C4454" t="s">
        <v>4679</v>
      </c>
      <c r="D4454">
        <v>5</v>
      </c>
      <c r="E4454">
        <v>3</v>
      </c>
      <c r="F4454">
        <v>5</v>
      </c>
      <c r="G4454">
        <v>11124755</v>
      </c>
      <c r="H4454">
        <v>707</v>
      </c>
    </row>
    <row r="4455" spans="1:8">
      <c r="A4455" t="s">
        <v>8898</v>
      </c>
      <c r="B4455" s="10">
        <v>43999</v>
      </c>
      <c r="C4455" t="s">
        <v>4679</v>
      </c>
      <c r="D4455">
        <v>2</v>
      </c>
      <c r="E4455">
        <v>2</v>
      </c>
      <c r="F4455">
        <v>1</v>
      </c>
      <c r="G4455">
        <v>11124755</v>
      </c>
      <c r="H4455">
        <v>708</v>
      </c>
    </row>
    <row r="4456" spans="1:8">
      <c r="A4456" t="s">
        <v>8899</v>
      </c>
      <c r="B4456" s="10">
        <v>43999</v>
      </c>
      <c r="C4456" t="s">
        <v>4679</v>
      </c>
      <c r="D4456">
        <v>1</v>
      </c>
      <c r="E4456">
        <v>5</v>
      </c>
      <c r="F4456">
        <v>5</v>
      </c>
      <c r="G4456">
        <v>11124755</v>
      </c>
      <c r="H4456">
        <v>709</v>
      </c>
    </row>
    <row r="4457" spans="1:8">
      <c r="A4457" t="s">
        <v>8900</v>
      </c>
      <c r="B4457" s="10">
        <v>43999</v>
      </c>
      <c r="C4457" t="s">
        <v>4679</v>
      </c>
      <c r="D4457">
        <v>5</v>
      </c>
      <c r="E4457">
        <v>5</v>
      </c>
      <c r="F4457">
        <v>5</v>
      </c>
      <c r="G4457">
        <v>11124755</v>
      </c>
      <c r="H4457">
        <v>710</v>
      </c>
    </row>
    <row r="4458" spans="1:8">
      <c r="A4458" t="s">
        <v>8901</v>
      </c>
      <c r="B4458" s="10">
        <v>43999</v>
      </c>
      <c r="C4458" t="s">
        <v>4679</v>
      </c>
      <c r="D4458">
        <v>2</v>
      </c>
      <c r="E4458">
        <v>3</v>
      </c>
      <c r="F4458">
        <v>4</v>
      </c>
      <c r="G4458">
        <v>11124755</v>
      </c>
      <c r="H4458">
        <v>711</v>
      </c>
    </row>
    <row r="4459" spans="1:8">
      <c r="A4459" t="s">
        <v>8902</v>
      </c>
      <c r="B4459" s="10">
        <v>43999</v>
      </c>
      <c r="C4459" t="s">
        <v>4679</v>
      </c>
      <c r="D4459">
        <v>5</v>
      </c>
      <c r="E4459">
        <v>5</v>
      </c>
      <c r="F4459">
        <v>5</v>
      </c>
      <c r="G4459">
        <v>11124755</v>
      </c>
      <c r="H4459">
        <v>712</v>
      </c>
    </row>
    <row r="4460" spans="1:8">
      <c r="A4460" t="s">
        <v>8903</v>
      </c>
      <c r="B4460" s="10">
        <v>43999</v>
      </c>
      <c r="C4460" t="s">
        <v>4679</v>
      </c>
      <c r="D4460">
        <v>5</v>
      </c>
      <c r="E4460">
        <v>5</v>
      </c>
      <c r="F4460">
        <v>5</v>
      </c>
      <c r="G4460">
        <v>11124755</v>
      </c>
      <c r="H4460">
        <v>713</v>
      </c>
    </row>
    <row r="4461" spans="1:8">
      <c r="A4461" t="s">
        <v>8904</v>
      </c>
      <c r="B4461" s="10">
        <v>43999</v>
      </c>
      <c r="C4461" t="s">
        <v>4679</v>
      </c>
      <c r="D4461">
        <v>5</v>
      </c>
      <c r="E4461">
        <v>5</v>
      </c>
      <c r="F4461">
        <v>5</v>
      </c>
      <c r="G4461">
        <v>11124755</v>
      </c>
      <c r="H4461">
        <v>714</v>
      </c>
    </row>
    <row r="4462" spans="1:8">
      <c r="A4462" t="s">
        <v>6299</v>
      </c>
      <c r="B4462" s="10">
        <v>43999</v>
      </c>
      <c r="C4462" t="s">
        <v>4679</v>
      </c>
      <c r="D4462">
        <v>5</v>
      </c>
      <c r="E4462">
        <v>5</v>
      </c>
      <c r="F4462">
        <v>5</v>
      </c>
      <c r="G4462">
        <v>11124755</v>
      </c>
      <c r="H4462">
        <v>717</v>
      </c>
    </row>
    <row r="4463" spans="1:8">
      <c r="A4463" t="s">
        <v>8905</v>
      </c>
      <c r="B4463" s="10">
        <v>43999</v>
      </c>
      <c r="C4463" t="s">
        <v>4679</v>
      </c>
      <c r="D4463">
        <v>5</v>
      </c>
      <c r="E4463">
        <v>5</v>
      </c>
      <c r="F4463">
        <v>5</v>
      </c>
      <c r="G4463">
        <v>11124755</v>
      </c>
      <c r="H4463">
        <v>718</v>
      </c>
    </row>
    <row r="4464" spans="1:8">
      <c r="A4464" t="s">
        <v>8906</v>
      </c>
      <c r="B4464" s="10">
        <v>43999</v>
      </c>
      <c r="C4464" t="s">
        <v>4679</v>
      </c>
      <c r="D4464">
        <v>4</v>
      </c>
      <c r="E4464">
        <v>4</v>
      </c>
      <c r="F4464">
        <v>5</v>
      </c>
      <c r="G4464">
        <v>11124755</v>
      </c>
      <c r="H4464">
        <v>719</v>
      </c>
    </row>
    <row r="4465" spans="1:8">
      <c r="A4465" t="s">
        <v>8907</v>
      </c>
      <c r="B4465" s="10">
        <v>43999</v>
      </c>
      <c r="C4465" t="s">
        <v>4679</v>
      </c>
      <c r="D4465">
        <v>5</v>
      </c>
      <c r="E4465">
        <v>5</v>
      </c>
      <c r="F4465">
        <v>5</v>
      </c>
      <c r="G4465">
        <v>11124755</v>
      </c>
      <c r="H4465">
        <v>720</v>
      </c>
    </row>
    <row r="4466" spans="1:8">
      <c r="A4466" t="s">
        <v>6299</v>
      </c>
      <c r="B4466" s="10">
        <v>43999</v>
      </c>
      <c r="C4466" t="s">
        <v>4679</v>
      </c>
      <c r="D4466">
        <v>5</v>
      </c>
      <c r="E4466">
        <v>4</v>
      </c>
      <c r="F4466">
        <v>5</v>
      </c>
      <c r="G4466">
        <v>11124755</v>
      </c>
      <c r="H4466">
        <v>721</v>
      </c>
    </row>
    <row r="4467" spans="1:8">
      <c r="A4467" t="s">
        <v>8908</v>
      </c>
      <c r="B4467" s="10">
        <v>43999</v>
      </c>
      <c r="C4467" t="s">
        <v>4679</v>
      </c>
      <c r="D4467">
        <v>5</v>
      </c>
      <c r="E4467">
        <v>4</v>
      </c>
      <c r="F4467">
        <v>5</v>
      </c>
      <c r="G4467">
        <v>11124755</v>
      </c>
      <c r="H4467">
        <v>722</v>
      </c>
    </row>
    <row r="4468" spans="1:8">
      <c r="A4468" t="s">
        <v>8909</v>
      </c>
      <c r="B4468" s="10">
        <v>43999</v>
      </c>
      <c r="C4468" t="s">
        <v>4679</v>
      </c>
      <c r="D4468">
        <v>5</v>
      </c>
      <c r="E4468">
        <v>5</v>
      </c>
      <c r="F4468">
        <v>5</v>
      </c>
      <c r="G4468">
        <v>11124755</v>
      </c>
      <c r="H4468">
        <v>723</v>
      </c>
    </row>
    <row r="4469" spans="1:8">
      <c r="A4469" t="s">
        <v>6299</v>
      </c>
      <c r="B4469" s="10">
        <v>43999</v>
      </c>
      <c r="C4469" t="s">
        <v>4679</v>
      </c>
      <c r="D4469">
        <v>5</v>
      </c>
      <c r="E4469">
        <v>3</v>
      </c>
      <c r="F4469">
        <v>5</v>
      </c>
      <c r="G4469">
        <v>11124755</v>
      </c>
      <c r="H4469">
        <v>724</v>
      </c>
    </row>
    <row r="4470" spans="1:8">
      <c r="A4470" t="s">
        <v>8910</v>
      </c>
      <c r="B4470" s="10">
        <v>43999</v>
      </c>
      <c r="C4470" t="s">
        <v>4679</v>
      </c>
      <c r="D4470">
        <v>5</v>
      </c>
      <c r="E4470">
        <v>4</v>
      </c>
      <c r="F4470">
        <v>5</v>
      </c>
      <c r="G4470">
        <v>11124755</v>
      </c>
      <c r="H4470">
        <v>725</v>
      </c>
    </row>
    <row r="4471" spans="1:8">
      <c r="A4471" t="s">
        <v>6299</v>
      </c>
      <c r="B4471" s="10">
        <v>43999</v>
      </c>
      <c r="C4471" t="s">
        <v>4679</v>
      </c>
      <c r="D4471">
        <v>4</v>
      </c>
      <c r="E4471">
        <v>4</v>
      </c>
      <c r="F4471">
        <v>4</v>
      </c>
      <c r="G4471">
        <v>11124755</v>
      </c>
      <c r="H4471">
        <v>726</v>
      </c>
    </row>
    <row r="4472" spans="1:8">
      <c r="A4472" t="s">
        <v>8911</v>
      </c>
      <c r="B4472" s="10">
        <v>43999</v>
      </c>
      <c r="C4472" t="s">
        <v>4679</v>
      </c>
      <c r="D4472">
        <v>5</v>
      </c>
      <c r="E4472">
        <v>5</v>
      </c>
      <c r="F4472">
        <v>5</v>
      </c>
      <c r="G4472">
        <v>11124755</v>
      </c>
      <c r="H4472">
        <v>727</v>
      </c>
    </row>
    <row r="4473" spans="1:8">
      <c r="A4473" t="s">
        <v>6299</v>
      </c>
      <c r="B4473" s="10">
        <v>43999</v>
      </c>
      <c r="C4473" t="s">
        <v>4679</v>
      </c>
      <c r="D4473">
        <v>5</v>
      </c>
      <c r="E4473">
        <v>4</v>
      </c>
      <c r="F4473">
        <v>5</v>
      </c>
      <c r="G4473">
        <v>11124755</v>
      </c>
      <c r="H4473">
        <v>728</v>
      </c>
    </row>
    <row r="4474" spans="1:8">
      <c r="A4474" t="s">
        <v>6299</v>
      </c>
      <c r="B4474" s="10">
        <v>43999</v>
      </c>
      <c r="C4474" t="s">
        <v>4679</v>
      </c>
      <c r="D4474">
        <v>4</v>
      </c>
      <c r="E4474">
        <v>4</v>
      </c>
      <c r="F4474">
        <v>4</v>
      </c>
      <c r="G4474">
        <v>11124755</v>
      </c>
      <c r="H4474">
        <v>729</v>
      </c>
    </row>
    <row r="4475" spans="1:8">
      <c r="A4475" t="s">
        <v>8912</v>
      </c>
      <c r="B4475" s="10">
        <v>43999</v>
      </c>
      <c r="C4475" t="s">
        <v>4679</v>
      </c>
      <c r="D4475">
        <v>5</v>
      </c>
      <c r="E4475">
        <v>5</v>
      </c>
      <c r="F4475">
        <v>5</v>
      </c>
      <c r="G4475">
        <v>11124755</v>
      </c>
      <c r="H4475">
        <v>730</v>
      </c>
    </row>
    <row r="4476" spans="1:8">
      <c r="A4476" t="s">
        <v>8913</v>
      </c>
      <c r="B4476" s="10">
        <v>43999</v>
      </c>
      <c r="C4476" t="s">
        <v>4679</v>
      </c>
      <c r="D4476">
        <v>1</v>
      </c>
      <c r="E4476" t="s">
        <v>5977</v>
      </c>
      <c r="F4476">
        <v>4</v>
      </c>
      <c r="G4476">
        <v>11124755</v>
      </c>
      <c r="H4476">
        <v>731</v>
      </c>
    </row>
    <row r="4477" spans="1:8">
      <c r="A4477" t="s">
        <v>8914</v>
      </c>
      <c r="B4477" s="10">
        <v>43999</v>
      </c>
      <c r="C4477" t="s">
        <v>4679</v>
      </c>
      <c r="D4477">
        <v>5</v>
      </c>
      <c r="E4477">
        <v>4</v>
      </c>
      <c r="F4477">
        <v>5</v>
      </c>
      <c r="G4477">
        <v>11124755</v>
      </c>
      <c r="H4477">
        <v>732</v>
      </c>
    </row>
    <row r="4478" spans="1:8">
      <c r="A4478" t="s">
        <v>8915</v>
      </c>
      <c r="B4478" s="10">
        <v>43999</v>
      </c>
      <c r="C4478" t="s">
        <v>4679</v>
      </c>
      <c r="D4478">
        <v>5</v>
      </c>
      <c r="E4478">
        <v>5</v>
      </c>
      <c r="F4478">
        <v>5</v>
      </c>
      <c r="G4478">
        <v>11124755</v>
      </c>
      <c r="H4478">
        <v>733</v>
      </c>
    </row>
    <row r="4479" spans="1:8">
      <c r="A4479" t="s">
        <v>6299</v>
      </c>
      <c r="B4479" s="10">
        <v>43999</v>
      </c>
      <c r="C4479" t="s">
        <v>4679</v>
      </c>
      <c r="D4479">
        <v>5</v>
      </c>
      <c r="E4479">
        <v>5</v>
      </c>
      <c r="F4479">
        <v>5</v>
      </c>
      <c r="G4479">
        <v>11124755</v>
      </c>
      <c r="H4479">
        <v>734</v>
      </c>
    </row>
    <row r="4480" spans="1:8">
      <c r="A4480" t="s">
        <v>8916</v>
      </c>
      <c r="B4480" s="10">
        <v>43999</v>
      </c>
      <c r="C4480" t="s">
        <v>4679</v>
      </c>
      <c r="D4480">
        <v>2</v>
      </c>
      <c r="E4480">
        <v>2</v>
      </c>
      <c r="F4480">
        <v>5</v>
      </c>
      <c r="G4480">
        <v>11124755</v>
      </c>
      <c r="H4480">
        <v>735</v>
      </c>
    </row>
    <row r="4481" spans="1:8">
      <c r="A4481" t="s">
        <v>8917</v>
      </c>
      <c r="B4481" s="10">
        <v>43999</v>
      </c>
      <c r="C4481" t="s">
        <v>4679</v>
      </c>
      <c r="D4481">
        <v>4</v>
      </c>
      <c r="E4481">
        <v>5</v>
      </c>
      <c r="F4481">
        <v>4</v>
      </c>
      <c r="G4481">
        <v>11124755</v>
      </c>
      <c r="H4481">
        <v>736</v>
      </c>
    </row>
    <row r="4482" spans="1:8">
      <c r="A4482" t="s">
        <v>6299</v>
      </c>
      <c r="B4482" s="10">
        <v>43999</v>
      </c>
      <c r="C4482" t="s">
        <v>4679</v>
      </c>
      <c r="D4482">
        <v>5</v>
      </c>
      <c r="E4482">
        <v>5</v>
      </c>
      <c r="F4482">
        <v>5</v>
      </c>
      <c r="G4482">
        <v>11124755</v>
      </c>
      <c r="H4482">
        <v>737</v>
      </c>
    </row>
    <row r="4483" spans="1:8">
      <c r="A4483" t="s">
        <v>8918</v>
      </c>
      <c r="B4483" s="10">
        <v>43999</v>
      </c>
      <c r="C4483" t="s">
        <v>4679</v>
      </c>
      <c r="D4483">
        <v>5</v>
      </c>
      <c r="E4483">
        <v>5</v>
      </c>
      <c r="F4483">
        <v>5</v>
      </c>
      <c r="G4483">
        <v>11124755</v>
      </c>
      <c r="H4483">
        <v>738</v>
      </c>
    </row>
    <row r="4484" spans="1:8">
      <c r="A4484" t="s">
        <v>8919</v>
      </c>
      <c r="B4484" s="10">
        <v>43999</v>
      </c>
      <c r="C4484" t="s">
        <v>4679</v>
      </c>
      <c r="D4484">
        <v>5</v>
      </c>
      <c r="E4484">
        <v>5</v>
      </c>
      <c r="F4484">
        <v>5</v>
      </c>
      <c r="G4484">
        <v>11124755</v>
      </c>
      <c r="H4484">
        <v>739</v>
      </c>
    </row>
    <row r="4485" spans="1:8">
      <c r="A4485" t="s">
        <v>6299</v>
      </c>
      <c r="B4485" s="10">
        <v>43999</v>
      </c>
      <c r="C4485" t="s">
        <v>4679</v>
      </c>
      <c r="D4485">
        <v>5</v>
      </c>
      <c r="E4485">
        <v>5</v>
      </c>
      <c r="F4485">
        <v>5</v>
      </c>
      <c r="G4485">
        <v>11124755</v>
      </c>
      <c r="H4485">
        <v>740</v>
      </c>
    </row>
    <row r="4486" spans="1:8">
      <c r="A4486" t="s">
        <v>6299</v>
      </c>
      <c r="B4486" s="10">
        <v>43999</v>
      </c>
      <c r="C4486" t="s">
        <v>4679</v>
      </c>
      <c r="D4486">
        <v>5</v>
      </c>
      <c r="E4486">
        <v>5</v>
      </c>
      <c r="F4486">
        <v>5</v>
      </c>
      <c r="G4486">
        <v>11124755</v>
      </c>
      <c r="H4486">
        <v>741</v>
      </c>
    </row>
    <row r="4487" spans="1:8">
      <c r="A4487" t="s">
        <v>6299</v>
      </c>
      <c r="B4487" s="10">
        <v>43999</v>
      </c>
      <c r="C4487" t="s">
        <v>4679</v>
      </c>
      <c r="D4487">
        <v>5</v>
      </c>
      <c r="E4487">
        <v>5</v>
      </c>
      <c r="F4487">
        <v>5</v>
      </c>
      <c r="G4487">
        <v>11124755</v>
      </c>
      <c r="H4487">
        <v>742</v>
      </c>
    </row>
    <row r="4488" spans="1:8">
      <c r="A4488" t="s">
        <v>8920</v>
      </c>
      <c r="B4488" s="10">
        <v>43999</v>
      </c>
      <c r="C4488" t="s">
        <v>4679</v>
      </c>
      <c r="D4488">
        <v>2</v>
      </c>
      <c r="E4488">
        <v>4</v>
      </c>
      <c r="F4488">
        <v>5</v>
      </c>
      <c r="G4488">
        <v>11124755</v>
      </c>
      <c r="H4488">
        <v>743</v>
      </c>
    </row>
    <row r="4489" spans="1:8">
      <c r="A4489" t="s">
        <v>8921</v>
      </c>
      <c r="B4489" s="10">
        <v>43999</v>
      </c>
      <c r="C4489" t="s">
        <v>4679</v>
      </c>
      <c r="D4489">
        <v>1</v>
      </c>
      <c r="E4489">
        <v>4</v>
      </c>
      <c r="F4489">
        <v>2</v>
      </c>
      <c r="G4489">
        <v>11124755</v>
      </c>
      <c r="H4489">
        <v>744</v>
      </c>
    </row>
    <row r="4490" spans="1:8">
      <c r="A4490" t="s">
        <v>8922</v>
      </c>
      <c r="B4490" s="10">
        <v>43999</v>
      </c>
      <c r="C4490" t="s">
        <v>4679</v>
      </c>
      <c r="D4490">
        <v>1</v>
      </c>
      <c r="E4490">
        <v>3</v>
      </c>
      <c r="F4490">
        <v>1</v>
      </c>
      <c r="G4490">
        <v>11124755</v>
      </c>
      <c r="H4490">
        <v>745</v>
      </c>
    </row>
    <row r="4491" spans="1:8">
      <c r="A4491" t="s">
        <v>8923</v>
      </c>
      <c r="B4491" s="10">
        <v>43999</v>
      </c>
      <c r="C4491" t="s">
        <v>4679</v>
      </c>
      <c r="D4491">
        <v>5</v>
      </c>
      <c r="E4491">
        <v>5</v>
      </c>
      <c r="F4491">
        <v>5</v>
      </c>
      <c r="G4491">
        <v>11124755</v>
      </c>
      <c r="H4491">
        <v>746</v>
      </c>
    </row>
    <row r="4492" spans="1:8">
      <c r="A4492" t="s">
        <v>8924</v>
      </c>
      <c r="B4492" s="10">
        <v>43999</v>
      </c>
      <c r="C4492" t="s">
        <v>4679</v>
      </c>
      <c r="D4492">
        <v>4</v>
      </c>
      <c r="E4492">
        <v>4</v>
      </c>
      <c r="F4492">
        <v>3</v>
      </c>
      <c r="G4492">
        <v>11124755</v>
      </c>
      <c r="H4492">
        <v>747</v>
      </c>
    </row>
    <row r="4493" spans="1:8">
      <c r="A4493" t="s">
        <v>6299</v>
      </c>
      <c r="B4493" s="10">
        <v>43999</v>
      </c>
      <c r="C4493" t="s">
        <v>4679</v>
      </c>
      <c r="D4493">
        <v>5</v>
      </c>
      <c r="E4493">
        <v>5</v>
      </c>
      <c r="F4493">
        <v>4</v>
      </c>
      <c r="G4493">
        <v>11124755</v>
      </c>
      <c r="H4493">
        <v>748</v>
      </c>
    </row>
    <row r="4494" spans="1:8">
      <c r="A4494" t="s">
        <v>8925</v>
      </c>
      <c r="B4494" s="10">
        <v>43999</v>
      </c>
      <c r="C4494" t="s">
        <v>4679</v>
      </c>
      <c r="D4494">
        <v>2</v>
      </c>
      <c r="E4494">
        <v>3</v>
      </c>
      <c r="F4494">
        <v>5</v>
      </c>
      <c r="G4494">
        <v>11124755</v>
      </c>
      <c r="H4494">
        <v>749</v>
      </c>
    </row>
    <row r="4495" spans="1:8">
      <c r="A4495" t="s">
        <v>8926</v>
      </c>
      <c r="B4495" s="10">
        <v>43999</v>
      </c>
      <c r="C4495" t="s">
        <v>4679</v>
      </c>
      <c r="D4495">
        <v>5</v>
      </c>
      <c r="E4495">
        <v>4</v>
      </c>
      <c r="F4495">
        <v>5</v>
      </c>
      <c r="G4495">
        <v>11124755</v>
      </c>
      <c r="H4495">
        <v>750</v>
      </c>
    </row>
    <row r="4496" spans="1:8">
      <c r="A4496" t="s">
        <v>8927</v>
      </c>
      <c r="B4496" s="10">
        <v>43999</v>
      </c>
      <c r="C4496" t="s">
        <v>4679</v>
      </c>
      <c r="D4496">
        <v>5</v>
      </c>
      <c r="E4496">
        <v>5</v>
      </c>
      <c r="F4496">
        <v>5</v>
      </c>
      <c r="G4496">
        <v>11124755</v>
      </c>
      <c r="H4496">
        <v>751</v>
      </c>
    </row>
    <row r="4497" spans="1:8">
      <c r="A4497" t="s">
        <v>8928</v>
      </c>
      <c r="B4497" s="10">
        <v>43999</v>
      </c>
      <c r="C4497" t="s">
        <v>4679</v>
      </c>
      <c r="D4497">
        <v>5</v>
      </c>
      <c r="E4497">
        <v>5</v>
      </c>
      <c r="F4497">
        <v>5</v>
      </c>
      <c r="G4497">
        <v>11124755</v>
      </c>
      <c r="H4497">
        <v>752</v>
      </c>
    </row>
    <row r="4498" spans="1:8">
      <c r="A4498" t="s">
        <v>8929</v>
      </c>
      <c r="B4498" s="10">
        <v>43999</v>
      </c>
      <c r="C4498" t="s">
        <v>4679</v>
      </c>
      <c r="D4498">
        <v>4</v>
      </c>
      <c r="E4498">
        <v>4</v>
      </c>
      <c r="F4498">
        <v>4</v>
      </c>
      <c r="G4498">
        <v>11124755</v>
      </c>
      <c r="H4498">
        <v>753</v>
      </c>
    </row>
    <row r="4499" spans="1:8">
      <c r="A4499" t="s">
        <v>6299</v>
      </c>
      <c r="B4499" s="10">
        <v>43999</v>
      </c>
      <c r="C4499" t="s">
        <v>4679</v>
      </c>
      <c r="D4499">
        <v>5</v>
      </c>
      <c r="E4499">
        <v>4</v>
      </c>
      <c r="F4499">
        <v>4</v>
      </c>
      <c r="G4499">
        <v>11124755</v>
      </c>
      <c r="H4499">
        <v>754</v>
      </c>
    </row>
    <row r="4500" spans="1:8">
      <c r="A4500" t="s">
        <v>8930</v>
      </c>
      <c r="B4500" s="10">
        <v>43999</v>
      </c>
      <c r="C4500" t="s">
        <v>4679</v>
      </c>
      <c r="D4500">
        <v>4</v>
      </c>
      <c r="E4500">
        <v>5</v>
      </c>
      <c r="F4500">
        <v>5</v>
      </c>
      <c r="G4500">
        <v>11124755</v>
      </c>
      <c r="H4500">
        <v>755</v>
      </c>
    </row>
    <row r="4501" spans="1:8">
      <c r="A4501" t="s">
        <v>8931</v>
      </c>
      <c r="B4501" s="10">
        <v>43999</v>
      </c>
      <c r="C4501" t="s">
        <v>4679</v>
      </c>
      <c r="D4501">
        <v>5</v>
      </c>
      <c r="E4501">
        <v>5</v>
      </c>
      <c r="F4501">
        <v>5</v>
      </c>
      <c r="G4501">
        <v>11124755</v>
      </c>
      <c r="H4501">
        <v>756</v>
      </c>
    </row>
    <row r="4502" spans="1:8">
      <c r="A4502" t="s">
        <v>8932</v>
      </c>
      <c r="B4502" s="10">
        <v>43999</v>
      </c>
      <c r="C4502" t="s">
        <v>4679</v>
      </c>
      <c r="D4502">
        <v>5</v>
      </c>
      <c r="E4502">
        <v>4</v>
      </c>
      <c r="F4502">
        <v>5</v>
      </c>
      <c r="G4502">
        <v>11124755</v>
      </c>
      <c r="H4502">
        <v>757</v>
      </c>
    </row>
    <row r="4503" spans="1:8">
      <c r="A4503" t="s">
        <v>8933</v>
      </c>
      <c r="B4503" s="10">
        <v>43999</v>
      </c>
      <c r="C4503" t="s">
        <v>4679</v>
      </c>
      <c r="D4503">
        <v>5</v>
      </c>
      <c r="E4503">
        <v>5</v>
      </c>
      <c r="F4503">
        <v>5</v>
      </c>
      <c r="G4503">
        <v>11124755</v>
      </c>
      <c r="H4503">
        <v>758</v>
      </c>
    </row>
    <row r="4504" spans="1:8">
      <c r="A4504" t="s">
        <v>8934</v>
      </c>
      <c r="B4504" s="10">
        <v>43999</v>
      </c>
      <c r="C4504" t="s">
        <v>4679</v>
      </c>
      <c r="D4504">
        <v>5</v>
      </c>
      <c r="E4504">
        <v>5</v>
      </c>
      <c r="F4504">
        <v>5</v>
      </c>
      <c r="G4504">
        <v>11124755</v>
      </c>
      <c r="H4504">
        <v>759</v>
      </c>
    </row>
    <row r="4505" spans="1:8">
      <c r="A4505" t="s">
        <v>8935</v>
      </c>
      <c r="B4505" s="10">
        <v>43999</v>
      </c>
      <c r="C4505" t="s">
        <v>4679</v>
      </c>
      <c r="D4505">
        <v>1</v>
      </c>
      <c r="E4505">
        <v>2</v>
      </c>
      <c r="F4505">
        <v>2</v>
      </c>
      <c r="G4505">
        <v>11124755</v>
      </c>
      <c r="H4505">
        <v>760</v>
      </c>
    </row>
    <row r="4506" spans="1:8">
      <c r="A4506" t="s">
        <v>8936</v>
      </c>
      <c r="B4506" s="10">
        <v>43999</v>
      </c>
      <c r="C4506" t="s">
        <v>4679</v>
      </c>
      <c r="D4506" t="s">
        <v>5977</v>
      </c>
      <c r="E4506">
        <v>4</v>
      </c>
      <c r="F4506">
        <v>2</v>
      </c>
      <c r="G4506">
        <v>11124755</v>
      </c>
      <c r="H4506">
        <v>761</v>
      </c>
    </row>
    <row r="4507" spans="1:8">
      <c r="A4507" t="s">
        <v>6299</v>
      </c>
      <c r="B4507" s="10">
        <v>43999</v>
      </c>
      <c r="C4507" t="s">
        <v>4679</v>
      </c>
      <c r="D4507">
        <v>4</v>
      </c>
      <c r="E4507">
        <v>5</v>
      </c>
      <c r="F4507">
        <v>4</v>
      </c>
      <c r="G4507">
        <v>11124755</v>
      </c>
      <c r="H4507">
        <v>762</v>
      </c>
    </row>
    <row r="4508" spans="1:8">
      <c r="A4508" t="s">
        <v>8937</v>
      </c>
      <c r="B4508" s="10">
        <v>43999</v>
      </c>
      <c r="C4508" t="s">
        <v>4679</v>
      </c>
      <c r="D4508">
        <v>1</v>
      </c>
      <c r="E4508">
        <v>5</v>
      </c>
      <c r="F4508">
        <v>2</v>
      </c>
      <c r="G4508">
        <v>11124755</v>
      </c>
      <c r="H4508">
        <v>763</v>
      </c>
    </row>
    <row r="4509" spans="1:8">
      <c r="A4509" t="s">
        <v>6299</v>
      </c>
      <c r="B4509" s="10">
        <v>43999</v>
      </c>
      <c r="C4509" t="s">
        <v>4679</v>
      </c>
      <c r="D4509">
        <v>5</v>
      </c>
      <c r="E4509">
        <v>5</v>
      </c>
      <c r="F4509">
        <v>5</v>
      </c>
      <c r="G4509">
        <v>11124755</v>
      </c>
      <c r="H4509">
        <v>764</v>
      </c>
    </row>
    <row r="4510" spans="1:8">
      <c r="A4510" t="s">
        <v>6299</v>
      </c>
      <c r="B4510" s="10">
        <v>43999</v>
      </c>
      <c r="C4510" t="s">
        <v>4679</v>
      </c>
      <c r="D4510">
        <v>5</v>
      </c>
      <c r="E4510">
        <v>5</v>
      </c>
      <c r="F4510">
        <v>5</v>
      </c>
      <c r="G4510">
        <v>11124755</v>
      </c>
      <c r="H4510">
        <v>765</v>
      </c>
    </row>
    <row r="4511" spans="1:8">
      <c r="A4511" t="s">
        <v>8938</v>
      </c>
      <c r="B4511" s="10">
        <v>43999</v>
      </c>
      <c r="C4511" t="s">
        <v>4679</v>
      </c>
      <c r="D4511">
        <v>5</v>
      </c>
      <c r="E4511">
        <v>4</v>
      </c>
      <c r="F4511">
        <v>5</v>
      </c>
      <c r="G4511">
        <v>11124755</v>
      </c>
      <c r="H4511">
        <v>766</v>
      </c>
    </row>
    <row r="4512" spans="1:8">
      <c r="A4512" t="s">
        <v>6299</v>
      </c>
      <c r="B4512" s="10">
        <v>43999</v>
      </c>
      <c r="C4512" t="s">
        <v>4679</v>
      </c>
      <c r="D4512">
        <v>5</v>
      </c>
      <c r="E4512">
        <v>5</v>
      </c>
      <c r="F4512">
        <v>5</v>
      </c>
      <c r="G4512">
        <v>11124755</v>
      </c>
      <c r="H4512">
        <v>767</v>
      </c>
    </row>
    <row r="4513" spans="1:8">
      <c r="A4513" t="s">
        <v>8939</v>
      </c>
      <c r="B4513" s="10">
        <v>43999</v>
      </c>
      <c r="C4513" t="s">
        <v>4679</v>
      </c>
      <c r="D4513">
        <v>4</v>
      </c>
      <c r="E4513">
        <v>4</v>
      </c>
      <c r="F4513">
        <v>5</v>
      </c>
      <c r="G4513">
        <v>11124755</v>
      </c>
      <c r="H4513">
        <v>768</v>
      </c>
    </row>
    <row r="4514" spans="1:8">
      <c r="A4514" t="s">
        <v>8940</v>
      </c>
      <c r="B4514" s="10">
        <v>43999</v>
      </c>
      <c r="C4514" t="s">
        <v>4679</v>
      </c>
      <c r="D4514">
        <v>5</v>
      </c>
      <c r="E4514">
        <v>5</v>
      </c>
      <c r="F4514">
        <v>5</v>
      </c>
      <c r="G4514">
        <v>11124755</v>
      </c>
      <c r="H4514">
        <v>769</v>
      </c>
    </row>
    <row r="4515" spans="1:8">
      <c r="A4515" t="s">
        <v>6299</v>
      </c>
      <c r="B4515" s="10">
        <v>43999</v>
      </c>
      <c r="C4515" t="s">
        <v>4679</v>
      </c>
      <c r="D4515">
        <v>5</v>
      </c>
      <c r="E4515">
        <v>5</v>
      </c>
      <c r="F4515">
        <v>5</v>
      </c>
      <c r="G4515">
        <v>11124755</v>
      </c>
      <c r="H4515">
        <v>770</v>
      </c>
    </row>
    <row r="4516" spans="1:8">
      <c r="A4516" t="s">
        <v>6299</v>
      </c>
      <c r="B4516" s="10">
        <v>43999</v>
      </c>
      <c r="C4516" t="s">
        <v>4679</v>
      </c>
      <c r="D4516">
        <v>5</v>
      </c>
      <c r="E4516">
        <v>5</v>
      </c>
      <c r="F4516">
        <v>5</v>
      </c>
      <c r="G4516">
        <v>11124755</v>
      </c>
      <c r="H4516">
        <v>771</v>
      </c>
    </row>
    <row r="4517" spans="1:8">
      <c r="A4517" t="s">
        <v>8941</v>
      </c>
      <c r="B4517" s="10">
        <v>43999</v>
      </c>
      <c r="C4517" t="s">
        <v>4679</v>
      </c>
      <c r="D4517">
        <v>5</v>
      </c>
      <c r="E4517">
        <v>5</v>
      </c>
      <c r="F4517">
        <v>5</v>
      </c>
      <c r="G4517">
        <v>11124755</v>
      </c>
      <c r="H4517">
        <v>772</v>
      </c>
    </row>
    <row r="4518" spans="1:8">
      <c r="A4518" t="s">
        <v>8942</v>
      </c>
      <c r="B4518" s="10">
        <v>43999</v>
      </c>
      <c r="C4518" t="s">
        <v>4679</v>
      </c>
      <c r="D4518">
        <v>3</v>
      </c>
      <c r="E4518">
        <v>4</v>
      </c>
      <c r="F4518">
        <v>4</v>
      </c>
      <c r="G4518">
        <v>11124755</v>
      </c>
      <c r="H4518">
        <v>773</v>
      </c>
    </row>
    <row r="4519" spans="1:8">
      <c r="A4519" t="s">
        <v>8943</v>
      </c>
      <c r="B4519" s="10">
        <v>43999</v>
      </c>
      <c r="C4519" t="s">
        <v>4679</v>
      </c>
      <c r="D4519">
        <v>5</v>
      </c>
      <c r="E4519">
        <v>3</v>
      </c>
      <c r="F4519">
        <v>5</v>
      </c>
      <c r="G4519">
        <v>11124755</v>
      </c>
      <c r="H4519">
        <v>774</v>
      </c>
    </row>
    <row r="4520" spans="1:8">
      <c r="A4520" t="s">
        <v>6299</v>
      </c>
      <c r="B4520" s="10">
        <v>43999</v>
      </c>
      <c r="C4520" t="s">
        <v>4679</v>
      </c>
      <c r="D4520">
        <v>5</v>
      </c>
      <c r="E4520">
        <v>4</v>
      </c>
      <c r="F4520">
        <v>5</v>
      </c>
      <c r="G4520">
        <v>11124755</v>
      </c>
      <c r="H4520">
        <v>775</v>
      </c>
    </row>
    <row r="4521" spans="1:8">
      <c r="A4521" t="s">
        <v>8944</v>
      </c>
      <c r="B4521" s="10">
        <v>43999</v>
      </c>
      <c r="C4521" t="s">
        <v>4679</v>
      </c>
      <c r="D4521">
        <v>4</v>
      </c>
      <c r="E4521">
        <v>5</v>
      </c>
      <c r="F4521">
        <v>4</v>
      </c>
      <c r="G4521">
        <v>11124755</v>
      </c>
      <c r="H4521">
        <v>776</v>
      </c>
    </row>
    <row r="4522" spans="1:8">
      <c r="A4522" t="s">
        <v>6299</v>
      </c>
      <c r="B4522" s="10">
        <v>43999</v>
      </c>
      <c r="C4522" t="s">
        <v>4679</v>
      </c>
      <c r="D4522">
        <v>5</v>
      </c>
      <c r="E4522">
        <v>5</v>
      </c>
      <c r="F4522">
        <v>5</v>
      </c>
      <c r="G4522">
        <v>11124755</v>
      </c>
      <c r="H4522">
        <v>777</v>
      </c>
    </row>
    <row r="4523" spans="1:8">
      <c r="A4523" t="s">
        <v>6299</v>
      </c>
      <c r="B4523" s="10">
        <v>43999</v>
      </c>
      <c r="C4523" t="s">
        <v>4679</v>
      </c>
      <c r="D4523">
        <v>5</v>
      </c>
      <c r="E4523">
        <v>5</v>
      </c>
      <c r="F4523">
        <v>5</v>
      </c>
      <c r="G4523">
        <v>11124755</v>
      </c>
      <c r="H4523">
        <v>778</v>
      </c>
    </row>
    <row r="4524" spans="1:8">
      <c r="A4524" t="s">
        <v>6299</v>
      </c>
      <c r="B4524" s="10">
        <v>43999</v>
      </c>
      <c r="C4524" t="s">
        <v>4679</v>
      </c>
      <c r="D4524">
        <v>3</v>
      </c>
      <c r="E4524">
        <v>5</v>
      </c>
      <c r="F4524">
        <v>5</v>
      </c>
      <c r="G4524">
        <v>11124755</v>
      </c>
      <c r="H4524">
        <v>779</v>
      </c>
    </row>
    <row r="4525" spans="1:8">
      <c r="A4525" t="s">
        <v>6299</v>
      </c>
      <c r="B4525" s="10">
        <v>43999</v>
      </c>
      <c r="C4525" t="s">
        <v>4679</v>
      </c>
      <c r="D4525">
        <v>4</v>
      </c>
      <c r="E4525">
        <v>5</v>
      </c>
      <c r="F4525">
        <v>4</v>
      </c>
      <c r="G4525">
        <v>11124755</v>
      </c>
      <c r="H4525">
        <v>780</v>
      </c>
    </row>
    <row r="4526" spans="1:8">
      <c r="A4526" t="s">
        <v>8945</v>
      </c>
      <c r="B4526" s="10">
        <v>43999</v>
      </c>
      <c r="C4526" t="s">
        <v>4679</v>
      </c>
      <c r="D4526">
        <v>5</v>
      </c>
      <c r="E4526">
        <v>5</v>
      </c>
      <c r="F4526">
        <v>5</v>
      </c>
      <c r="G4526">
        <v>11124755</v>
      </c>
      <c r="H4526">
        <v>781</v>
      </c>
    </row>
    <row r="4527" spans="1:8">
      <c r="A4527" t="s">
        <v>8946</v>
      </c>
      <c r="B4527" s="10">
        <v>43999</v>
      </c>
      <c r="C4527" t="s">
        <v>4679</v>
      </c>
      <c r="D4527">
        <v>5</v>
      </c>
      <c r="E4527">
        <v>5</v>
      </c>
      <c r="F4527">
        <v>5</v>
      </c>
      <c r="G4527">
        <v>11124755</v>
      </c>
      <c r="H4527">
        <v>782</v>
      </c>
    </row>
    <row r="4528" spans="1:8">
      <c r="A4528" t="s">
        <v>8947</v>
      </c>
      <c r="B4528" s="10">
        <v>43999</v>
      </c>
      <c r="C4528" t="s">
        <v>4679</v>
      </c>
      <c r="D4528">
        <v>5</v>
      </c>
      <c r="E4528">
        <v>4</v>
      </c>
      <c r="F4528">
        <v>5</v>
      </c>
      <c r="G4528">
        <v>11124755</v>
      </c>
      <c r="H4528">
        <v>783</v>
      </c>
    </row>
    <row r="4529" spans="1:8">
      <c r="A4529" t="s">
        <v>8948</v>
      </c>
      <c r="B4529" s="10">
        <v>43999</v>
      </c>
      <c r="C4529" t="s">
        <v>4679</v>
      </c>
      <c r="D4529">
        <v>5</v>
      </c>
      <c r="E4529">
        <v>5</v>
      </c>
      <c r="F4529">
        <v>5</v>
      </c>
      <c r="G4529">
        <v>11124755</v>
      </c>
      <c r="H4529">
        <v>784</v>
      </c>
    </row>
    <row r="4530" spans="1:8">
      <c r="A4530" t="s">
        <v>8949</v>
      </c>
      <c r="B4530" s="10">
        <v>43999</v>
      </c>
      <c r="C4530" t="s">
        <v>4679</v>
      </c>
      <c r="D4530">
        <v>5</v>
      </c>
      <c r="E4530">
        <v>5</v>
      </c>
      <c r="F4530">
        <v>5</v>
      </c>
      <c r="G4530">
        <v>11124755</v>
      </c>
      <c r="H4530">
        <v>785</v>
      </c>
    </row>
    <row r="4531" spans="1:8">
      <c r="A4531" t="s">
        <v>6299</v>
      </c>
      <c r="B4531" s="10">
        <v>43999</v>
      </c>
      <c r="C4531" t="s">
        <v>4679</v>
      </c>
      <c r="D4531">
        <v>5</v>
      </c>
      <c r="E4531">
        <v>4</v>
      </c>
      <c r="F4531">
        <v>5</v>
      </c>
      <c r="G4531">
        <v>11124755</v>
      </c>
      <c r="H4531">
        <v>786</v>
      </c>
    </row>
    <row r="4532" spans="1:8">
      <c r="A4532" t="s">
        <v>6299</v>
      </c>
      <c r="B4532" s="10">
        <v>43999</v>
      </c>
      <c r="C4532" t="s">
        <v>4679</v>
      </c>
      <c r="D4532">
        <v>5</v>
      </c>
      <c r="E4532">
        <v>4</v>
      </c>
      <c r="F4532">
        <v>5</v>
      </c>
      <c r="G4532">
        <v>11124755</v>
      </c>
      <c r="H4532">
        <v>787</v>
      </c>
    </row>
    <row r="4533" spans="1:8">
      <c r="A4533" t="s">
        <v>8950</v>
      </c>
      <c r="B4533" s="10">
        <v>43999</v>
      </c>
      <c r="C4533" t="s">
        <v>4679</v>
      </c>
      <c r="D4533">
        <v>3</v>
      </c>
      <c r="E4533">
        <v>5</v>
      </c>
      <c r="F4533">
        <v>5</v>
      </c>
      <c r="G4533">
        <v>11124755</v>
      </c>
      <c r="H4533">
        <v>788</v>
      </c>
    </row>
    <row r="4534" spans="1:8">
      <c r="A4534" t="s">
        <v>8951</v>
      </c>
      <c r="B4534" s="10">
        <v>43999</v>
      </c>
      <c r="C4534" t="s">
        <v>4679</v>
      </c>
      <c r="D4534">
        <v>5</v>
      </c>
      <c r="E4534">
        <v>5</v>
      </c>
      <c r="F4534">
        <v>5</v>
      </c>
      <c r="G4534">
        <v>11124755</v>
      </c>
      <c r="H4534">
        <v>789</v>
      </c>
    </row>
    <row r="4535" spans="1:8">
      <c r="A4535" t="s">
        <v>6299</v>
      </c>
      <c r="B4535" s="10">
        <v>43999</v>
      </c>
      <c r="C4535" t="s">
        <v>4679</v>
      </c>
      <c r="D4535">
        <v>5</v>
      </c>
      <c r="E4535">
        <v>5</v>
      </c>
      <c r="F4535">
        <v>5</v>
      </c>
      <c r="G4535">
        <v>11124755</v>
      </c>
      <c r="H4535">
        <v>790</v>
      </c>
    </row>
    <row r="4536" spans="1:8">
      <c r="A4536" t="s">
        <v>8952</v>
      </c>
      <c r="B4536" s="10">
        <v>43999</v>
      </c>
      <c r="C4536" t="s">
        <v>4679</v>
      </c>
      <c r="D4536">
        <v>4</v>
      </c>
      <c r="E4536">
        <v>5</v>
      </c>
      <c r="F4536">
        <v>4</v>
      </c>
      <c r="G4536">
        <v>11124755</v>
      </c>
      <c r="H4536">
        <v>791</v>
      </c>
    </row>
    <row r="4537" spans="1:8">
      <c r="A4537" t="s">
        <v>6299</v>
      </c>
      <c r="B4537" s="10">
        <v>43999</v>
      </c>
      <c r="C4537" t="s">
        <v>4679</v>
      </c>
      <c r="D4537">
        <v>5</v>
      </c>
      <c r="E4537">
        <v>4</v>
      </c>
      <c r="F4537">
        <v>4</v>
      </c>
      <c r="G4537">
        <v>11124755</v>
      </c>
      <c r="H4537">
        <v>792</v>
      </c>
    </row>
    <row r="4538" spans="1:8">
      <c r="A4538" t="s">
        <v>8953</v>
      </c>
      <c r="B4538" s="10">
        <v>43999</v>
      </c>
      <c r="C4538" t="s">
        <v>4679</v>
      </c>
      <c r="D4538">
        <v>1</v>
      </c>
      <c r="E4538">
        <v>3</v>
      </c>
      <c r="F4538">
        <v>4</v>
      </c>
      <c r="G4538">
        <v>11124755</v>
      </c>
      <c r="H4538">
        <v>793</v>
      </c>
    </row>
    <row r="4539" spans="1:8">
      <c r="A4539" t="s">
        <v>6299</v>
      </c>
      <c r="B4539" s="10">
        <v>43999</v>
      </c>
      <c r="C4539" t="s">
        <v>4679</v>
      </c>
      <c r="D4539">
        <v>5</v>
      </c>
      <c r="E4539">
        <v>5</v>
      </c>
      <c r="F4539">
        <v>5</v>
      </c>
      <c r="G4539">
        <v>11124755</v>
      </c>
      <c r="H4539">
        <v>794</v>
      </c>
    </row>
    <row r="4540" spans="1:8">
      <c r="A4540" t="s">
        <v>8954</v>
      </c>
      <c r="B4540" s="10">
        <v>43999</v>
      </c>
      <c r="C4540" t="s">
        <v>4679</v>
      </c>
      <c r="D4540">
        <v>5</v>
      </c>
      <c r="E4540">
        <v>5</v>
      </c>
      <c r="F4540">
        <v>5</v>
      </c>
      <c r="G4540">
        <v>11124755</v>
      </c>
      <c r="H4540">
        <v>795</v>
      </c>
    </row>
    <row r="4541" spans="1:8">
      <c r="A4541" t="s">
        <v>8955</v>
      </c>
      <c r="B4541" s="10">
        <v>43999</v>
      </c>
      <c r="C4541" t="s">
        <v>4679</v>
      </c>
      <c r="D4541">
        <v>5</v>
      </c>
      <c r="E4541">
        <v>5</v>
      </c>
      <c r="F4541">
        <v>5</v>
      </c>
      <c r="G4541">
        <v>11124755</v>
      </c>
      <c r="H4541">
        <v>796</v>
      </c>
    </row>
    <row r="4542" spans="1:8">
      <c r="A4542" t="s">
        <v>8956</v>
      </c>
      <c r="B4542" s="10">
        <v>43999</v>
      </c>
      <c r="C4542" t="s">
        <v>4679</v>
      </c>
      <c r="D4542">
        <v>2</v>
      </c>
      <c r="E4542">
        <v>3</v>
      </c>
      <c r="F4542">
        <v>2</v>
      </c>
      <c r="G4542">
        <v>11124755</v>
      </c>
      <c r="H4542">
        <v>797</v>
      </c>
    </row>
    <row r="4543" spans="1:8">
      <c r="A4543" t="s">
        <v>6299</v>
      </c>
      <c r="B4543" s="10">
        <v>43999</v>
      </c>
      <c r="C4543" t="s">
        <v>4679</v>
      </c>
      <c r="D4543">
        <v>5</v>
      </c>
      <c r="E4543">
        <v>5</v>
      </c>
      <c r="F4543">
        <v>4</v>
      </c>
      <c r="G4543">
        <v>11124755</v>
      </c>
      <c r="H4543">
        <v>798</v>
      </c>
    </row>
    <row r="4544" spans="1:8">
      <c r="A4544" t="s">
        <v>8957</v>
      </c>
      <c r="B4544" s="10">
        <v>43999</v>
      </c>
      <c r="C4544" t="s">
        <v>4679</v>
      </c>
      <c r="D4544">
        <v>5</v>
      </c>
      <c r="E4544">
        <v>5</v>
      </c>
      <c r="F4544">
        <v>5</v>
      </c>
      <c r="G4544">
        <v>11124755</v>
      </c>
      <c r="H4544">
        <v>799</v>
      </c>
    </row>
    <row r="4545" spans="1:8">
      <c r="A4545" t="s">
        <v>8958</v>
      </c>
      <c r="B4545" s="10">
        <v>43999</v>
      </c>
      <c r="C4545" t="s">
        <v>4679</v>
      </c>
      <c r="D4545">
        <v>5</v>
      </c>
      <c r="E4545">
        <v>5</v>
      </c>
      <c r="F4545">
        <v>5</v>
      </c>
      <c r="G4545">
        <v>11124755</v>
      </c>
      <c r="H4545">
        <v>800</v>
      </c>
    </row>
    <row r="4546" spans="1:8">
      <c r="A4546" t="s">
        <v>8959</v>
      </c>
      <c r="B4546" s="10">
        <v>43999</v>
      </c>
      <c r="C4546" t="s">
        <v>4679</v>
      </c>
      <c r="D4546">
        <v>5</v>
      </c>
      <c r="E4546">
        <v>5</v>
      </c>
      <c r="F4546">
        <v>5</v>
      </c>
      <c r="G4546">
        <v>11124755</v>
      </c>
      <c r="H4546">
        <v>801</v>
      </c>
    </row>
    <row r="4547" spans="1:8">
      <c r="A4547" t="s">
        <v>6299</v>
      </c>
      <c r="B4547" s="10">
        <v>43999</v>
      </c>
      <c r="C4547" t="s">
        <v>4679</v>
      </c>
      <c r="D4547">
        <v>5</v>
      </c>
      <c r="E4547">
        <v>5</v>
      </c>
      <c r="F4547">
        <v>5</v>
      </c>
      <c r="G4547">
        <v>11124755</v>
      </c>
      <c r="H4547">
        <v>802</v>
      </c>
    </row>
    <row r="4548" spans="1:8">
      <c r="A4548" t="s">
        <v>6554</v>
      </c>
      <c r="B4548" s="10">
        <v>43999</v>
      </c>
      <c r="C4548" t="s">
        <v>4679</v>
      </c>
      <c r="D4548">
        <v>5</v>
      </c>
      <c r="E4548">
        <v>3</v>
      </c>
      <c r="F4548">
        <v>5</v>
      </c>
      <c r="G4548">
        <v>11124755</v>
      </c>
      <c r="H4548">
        <v>803</v>
      </c>
    </row>
    <row r="4549" spans="1:8">
      <c r="A4549" t="s">
        <v>8960</v>
      </c>
      <c r="B4549" s="10">
        <v>43999</v>
      </c>
      <c r="C4549" t="s">
        <v>4679</v>
      </c>
      <c r="D4549">
        <v>3</v>
      </c>
      <c r="E4549">
        <v>5</v>
      </c>
      <c r="F4549">
        <v>5</v>
      </c>
      <c r="G4549">
        <v>11124755</v>
      </c>
      <c r="H4549">
        <v>804</v>
      </c>
    </row>
    <row r="4550" spans="1:8">
      <c r="A4550" t="s">
        <v>6299</v>
      </c>
      <c r="B4550" s="10">
        <v>43999</v>
      </c>
      <c r="C4550" t="s">
        <v>4679</v>
      </c>
      <c r="D4550">
        <v>5</v>
      </c>
      <c r="E4550">
        <v>5</v>
      </c>
      <c r="F4550">
        <v>5</v>
      </c>
      <c r="G4550">
        <v>11124755</v>
      </c>
      <c r="H4550">
        <v>805</v>
      </c>
    </row>
    <row r="4551" spans="1:8">
      <c r="A4551" t="s">
        <v>8961</v>
      </c>
      <c r="B4551" s="10">
        <v>43999</v>
      </c>
      <c r="C4551" t="s">
        <v>4679</v>
      </c>
      <c r="D4551">
        <v>4</v>
      </c>
      <c r="E4551">
        <v>5</v>
      </c>
      <c r="F4551">
        <v>5</v>
      </c>
      <c r="G4551">
        <v>11124755</v>
      </c>
      <c r="H4551">
        <v>806</v>
      </c>
    </row>
    <row r="4552" spans="1:8">
      <c r="A4552" t="s">
        <v>6299</v>
      </c>
      <c r="B4552" s="10">
        <v>43999</v>
      </c>
      <c r="C4552" t="s">
        <v>4679</v>
      </c>
      <c r="D4552">
        <v>4</v>
      </c>
      <c r="E4552">
        <v>4</v>
      </c>
      <c r="F4552">
        <v>4</v>
      </c>
      <c r="G4552">
        <v>11124755</v>
      </c>
      <c r="H4552">
        <v>807</v>
      </c>
    </row>
    <row r="4553" spans="1:8">
      <c r="A4553" t="s">
        <v>8962</v>
      </c>
      <c r="B4553" s="10">
        <v>43999</v>
      </c>
      <c r="C4553" t="s">
        <v>4679</v>
      </c>
      <c r="D4553">
        <v>1</v>
      </c>
      <c r="E4553">
        <v>1</v>
      </c>
      <c r="F4553">
        <v>3</v>
      </c>
      <c r="G4553">
        <v>11124755</v>
      </c>
      <c r="H4553">
        <v>808</v>
      </c>
    </row>
    <row r="4554" spans="1:8">
      <c r="A4554" t="s">
        <v>6299</v>
      </c>
      <c r="B4554" s="10">
        <v>43999</v>
      </c>
      <c r="C4554" t="s">
        <v>4679</v>
      </c>
      <c r="D4554">
        <v>5</v>
      </c>
      <c r="E4554">
        <v>5</v>
      </c>
      <c r="F4554">
        <v>4</v>
      </c>
      <c r="G4554">
        <v>11124755</v>
      </c>
      <c r="H4554">
        <v>809</v>
      </c>
    </row>
    <row r="4555" spans="1:8">
      <c r="A4555" t="s">
        <v>6299</v>
      </c>
      <c r="B4555" s="10">
        <v>43999</v>
      </c>
      <c r="C4555" t="s">
        <v>4679</v>
      </c>
      <c r="D4555">
        <v>5</v>
      </c>
      <c r="E4555">
        <v>5</v>
      </c>
      <c r="F4555">
        <v>5</v>
      </c>
      <c r="G4555">
        <v>11124755</v>
      </c>
      <c r="H4555">
        <v>810</v>
      </c>
    </row>
    <row r="4556" spans="1:8">
      <c r="A4556" t="s">
        <v>8963</v>
      </c>
      <c r="B4556" s="10">
        <v>43999</v>
      </c>
      <c r="C4556" t="s">
        <v>4679</v>
      </c>
      <c r="D4556">
        <v>5</v>
      </c>
      <c r="E4556">
        <v>5</v>
      </c>
      <c r="F4556">
        <v>5</v>
      </c>
      <c r="G4556">
        <v>11124755</v>
      </c>
      <c r="H4556">
        <v>811</v>
      </c>
    </row>
    <row r="4557" spans="1:8">
      <c r="A4557" t="s">
        <v>8964</v>
      </c>
      <c r="B4557" s="10">
        <v>43999</v>
      </c>
      <c r="C4557" t="s">
        <v>4679</v>
      </c>
      <c r="D4557">
        <v>5</v>
      </c>
      <c r="E4557">
        <v>4</v>
      </c>
      <c r="F4557">
        <v>5</v>
      </c>
      <c r="G4557">
        <v>11124755</v>
      </c>
      <c r="H4557">
        <v>812</v>
      </c>
    </row>
    <row r="4558" spans="1:8">
      <c r="A4558" t="s">
        <v>6299</v>
      </c>
      <c r="B4558" s="10">
        <v>43999</v>
      </c>
      <c r="C4558" t="s">
        <v>4679</v>
      </c>
      <c r="D4558">
        <v>5</v>
      </c>
      <c r="E4558">
        <v>5</v>
      </c>
      <c r="F4558">
        <v>5</v>
      </c>
      <c r="G4558">
        <v>11124755</v>
      </c>
      <c r="H4558">
        <v>813</v>
      </c>
    </row>
    <row r="4559" spans="1:8">
      <c r="A4559" t="s">
        <v>8965</v>
      </c>
      <c r="B4559" s="10">
        <v>43999</v>
      </c>
      <c r="C4559" t="s">
        <v>4679</v>
      </c>
      <c r="D4559">
        <v>5</v>
      </c>
      <c r="E4559">
        <v>5</v>
      </c>
      <c r="F4559">
        <v>5</v>
      </c>
      <c r="G4559">
        <v>11124755</v>
      </c>
      <c r="H4559">
        <v>814</v>
      </c>
    </row>
    <row r="4560" spans="1:8">
      <c r="A4560" t="s">
        <v>6299</v>
      </c>
      <c r="B4560" s="10">
        <v>43999</v>
      </c>
      <c r="C4560" t="s">
        <v>4679</v>
      </c>
      <c r="D4560">
        <v>5</v>
      </c>
      <c r="E4560">
        <v>5</v>
      </c>
      <c r="F4560">
        <v>5</v>
      </c>
      <c r="G4560">
        <v>11124755</v>
      </c>
      <c r="H4560">
        <v>815</v>
      </c>
    </row>
    <row r="4561" spans="1:8">
      <c r="A4561" t="s">
        <v>8966</v>
      </c>
      <c r="B4561" s="10">
        <v>43999</v>
      </c>
      <c r="C4561" t="s">
        <v>4679</v>
      </c>
      <c r="D4561">
        <v>5</v>
      </c>
      <c r="E4561">
        <v>5</v>
      </c>
      <c r="F4561">
        <v>5</v>
      </c>
      <c r="G4561">
        <v>11124755</v>
      </c>
      <c r="H4561">
        <v>816</v>
      </c>
    </row>
    <row r="4562" spans="1:8">
      <c r="A4562" t="s">
        <v>6299</v>
      </c>
      <c r="B4562" s="10">
        <v>43999</v>
      </c>
      <c r="C4562" t="s">
        <v>4679</v>
      </c>
      <c r="D4562">
        <v>4</v>
      </c>
      <c r="E4562">
        <v>5</v>
      </c>
      <c r="F4562">
        <v>3</v>
      </c>
      <c r="G4562">
        <v>11124755</v>
      </c>
      <c r="H4562">
        <v>817</v>
      </c>
    </row>
    <row r="4563" spans="1:8">
      <c r="A4563" t="s">
        <v>8967</v>
      </c>
      <c r="B4563" s="10">
        <v>43999</v>
      </c>
      <c r="C4563" t="s">
        <v>4679</v>
      </c>
      <c r="D4563">
        <v>4</v>
      </c>
      <c r="E4563">
        <v>4</v>
      </c>
      <c r="F4563">
        <v>4</v>
      </c>
      <c r="G4563">
        <v>11124755</v>
      </c>
      <c r="H4563">
        <v>818</v>
      </c>
    </row>
    <row r="4564" spans="1:8">
      <c r="A4564" t="s">
        <v>8968</v>
      </c>
      <c r="B4564" s="10">
        <v>43999</v>
      </c>
      <c r="C4564" t="s">
        <v>4679</v>
      </c>
      <c r="D4564">
        <v>4</v>
      </c>
      <c r="E4564">
        <v>4</v>
      </c>
      <c r="F4564">
        <v>5</v>
      </c>
      <c r="G4564">
        <v>11124755</v>
      </c>
      <c r="H4564">
        <v>819</v>
      </c>
    </row>
    <row r="4565" spans="1:8">
      <c r="A4565" t="s">
        <v>8969</v>
      </c>
      <c r="B4565" s="10">
        <v>43999</v>
      </c>
      <c r="C4565" t="s">
        <v>4679</v>
      </c>
      <c r="D4565">
        <v>5</v>
      </c>
      <c r="E4565">
        <v>5</v>
      </c>
      <c r="F4565">
        <v>4</v>
      </c>
      <c r="G4565">
        <v>11124755</v>
      </c>
      <c r="H4565">
        <v>820</v>
      </c>
    </row>
    <row r="4566" spans="1:8">
      <c r="A4566" t="s">
        <v>8970</v>
      </c>
      <c r="B4566" s="10">
        <v>43999</v>
      </c>
      <c r="C4566" t="s">
        <v>4679</v>
      </c>
      <c r="D4566">
        <v>5</v>
      </c>
      <c r="E4566">
        <v>4</v>
      </c>
      <c r="F4566">
        <v>4</v>
      </c>
      <c r="G4566">
        <v>11124755</v>
      </c>
      <c r="H4566">
        <v>821</v>
      </c>
    </row>
    <row r="4567" spans="1:8">
      <c r="A4567" t="s">
        <v>6299</v>
      </c>
      <c r="B4567" s="10">
        <v>43999</v>
      </c>
      <c r="C4567" t="s">
        <v>4679</v>
      </c>
      <c r="D4567">
        <v>5</v>
      </c>
      <c r="E4567">
        <v>5</v>
      </c>
      <c r="F4567">
        <v>5</v>
      </c>
      <c r="G4567">
        <v>11124755</v>
      </c>
      <c r="H4567">
        <v>822</v>
      </c>
    </row>
    <row r="4568" spans="1:8">
      <c r="A4568" t="s">
        <v>6299</v>
      </c>
      <c r="B4568" s="10">
        <v>43999</v>
      </c>
      <c r="C4568" t="s">
        <v>4679</v>
      </c>
      <c r="D4568">
        <v>1</v>
      </c>
      <c r="E4568">
        <v>1</v>
      </c>
      <c r="F4568">
        <v>1</v>
      </c>
      <c r="G4568">
        <v>11124755</v>
      </c>
      <c r="H4568">
        <v>823</v>
      </c>
    </row>
    <row r="4569" spans="1:8">
      <c r="A4569" t="s">
        <v>8971</v>
      </c>
      <c r="B4569" s="10">
        <v>43999</v>
      </c>
      <c r="C4569" t="s">
        <v>4679</v>
      </c>
      <c r="D4569">
        <v>5</v>
      </c>
      <c r="E4569">
        <v>5</v>
      </c>
      <c r="F4569">
        <v>5</v>
      </c>
      <c r="G4569">
        <v>11124755</v>
      </c>
      <c r="H4569">
        <v>824</v>
      </c>
    </row>
    <row r="4570" spans="1:8">
      <c r="A4570" t="s">
        <v>8972</v>
      </c>
      <c r="B4570" s="10">
        <v>43999</v>
      </c>
      <c r="C4570" t="s">
        <v>4679</v>
      </c>
      <c r="D4570">
        <v>5</v>
      </c>
      <c r="E4570">
        <v>5</v>
      </c>
      <c r="F4570">
        <v>5</v>
      </c>
      <c r="G4570">
        <v>11124755</v>
      </c>
      <c r="H4570">
        <v>825</v>
      </c>
    </row>
    <row r="4571" spans="1:8">
      <c r="A4571" t="s">
        <v>8973</v>
      </c>
      <c r="B4571" s="10">
        <v>43999</v>
      </c>
      <c r="C4571" t="s">
        <v>4679</v>
      </c>
      <c r="D4571">
        <v>5</v>
      </c>
      <c r="E4571">
        <v>5</v>
      </c>
      <c r="F4571">
        <v>5</v>
      </c>
      <c r="G4571">
        <v>11124755</v>
      </c>
      <c r="H4571">
        <v>826</v>
      </c>
    </row>
    <row r="4572" spans="1:8">
      <c r="A4572" t="s">
        <v>8974</v>
      </c>
      <c r="B4572" s="10">
        <v>43999</v>
      </c>
      <c r="C4572" t="s">
        <v>4679</v>
      </c>
      <c r="D4572">
        <v>4</v>
      </c>
      <c r="E4572">
        <v>5</v>
      </c>
      <c r="F4572">
        <v>4</v>
      </c>
      <c r="G4572">
        <v>11124755</v>
      </c>
      <c r="H4572">
        <v>827</v>
      </c>
    </row>
    <row r="4573" spans="1:8">
      <c r="A4573" t="s">
        <v>6299</v>
      </c>
      <c r="B4573" s="10">
        <v>43999</v>
      </c>
      <c r="C4573" t="s">
        <v>4679</v>
      </c>
      <c r="D4573">
        <v>5</v>
      </c>
      <c r="E4573">
        <v>5</v>
      </c>
      <c r="F4573">
        <v>5</v>
      </c>
      <c r="G4573">
        <v>11124755</v>
      </c>
      <c r="H4573">
        <v>828</v>
      </c>
    </row>
    <row r="4574" spans="1:8">
      <c r="A4574" t="s">
        <v>8975</v>
      </c>
      <c r="B4574" s="10">
        <v>43999</v>
      </c>
      <c r="C4574" t="s">
        <v>4679</v>
      </c>
      <c r="D4574">
        <v>3</v>
      </c>
      <c r="E4574">
        <v>3</v>
      </c>
      <c r="F4574">
        <v>4</v>
      </c>
      <c r="G4574">
        <v>11124755</v>
      </c>
      <c r="H4574">
        <v>829</v>
      </c>
    </row>
    <row r="4575" spans="1:8">
      <c r="A4575" t="s">
        <v>8976</v>
      </c>
      <c r="B4575" s="10">
        <v>43999</v>
      </c>
      <c r="C4575" t="s">
        <v>4679</v>
      </c>
      <c r="D4575">
        <v>1</v>
      </c>
      <c r="E4575">
        <v>3</v>
      </c>
      <c r="F4575">
        <v>3</v>
      </c>
      <c r="G4575">
        <v>11124755</v>
      </c>
      <c r="H4575">
        <v>830</v>
      </c>
    </row>
    <row r="4576" spans="1:8">
      <c r="A4576" t="s">
        <v>8977</v>
      </c>
      <c r="B4576" s="10">
        <v>43999</v>
      </c>
      <c r="C4576" t="s">
        <v>4679</v>
      </c>
      <c r="D4576">
        <v>1</v>
      </c>
      <c r="E4576">
        <v>5</v>
      </c>
      <c r="F4576">
        <v>3</v>
      </c>
      <c r="G4576">
        <v>11124755</v>
      </c>
      <c r="H4576">
        <v>831</v>
      </c>
    </row>
    <row r="4577" spans="1:8">
      <c r="A4577" t="s">
        <v>6299</v>
      </c>
      <c r="B4577" s="10">
        <v>43999</v>
      </c>
      <c r="C4577" t="s">
        <v>4679</v>
      </c>
      <c r="D4577">
        <v>5</v>
      </c>
      <c r="E4577">
        <v>4</v>
      </c>
      <c r="F4577">
        <v>4</v>
      </c>
      <c r="G4577">
        <v>11124755</v>
      </c>
      <c r="H4577">
        <v>832</v>
      </c>
    </row>
    <row r="4578" spans="1:8">
      <c r="A4578" t="s">
        <v>8978</v>
      </c>
      <c r="B4578" s="10">
        <v>43999</v>
      </c>
      <c r="C4578" t="s">
        <v>4679</v>
      </c>
      <c r="D4578">
        <v>5</v>
      </c>
      <c r="E4578">
        <v>5</v>
      </c>
      <c r="F4578">
        <v>5</v>
      </c>
      <c r="G4578">
        <v>11124755</v>
      </c>
      <c r="H4578">
        <v>833</v>
      </c>
    </row>
    <row r="4579" spans="1:8">
      <c r="A4579" t="s">
        <v>8979</v>
      </c>
      <c r="B4579" s="10">
        <v>43999</v>
      </c>
      <c r="C4579" t="s">
        <v>4679</v>
      </c>
      <c r="D4579">
        <v>4</v>
      </c>
      <c r="E4579">
        <v>4</v>
      </c>
      <c r="F4579">
        <v>2</v>
      </c>
      <c r="G4579">
        <v>11124755</v>
      </c>
      <c r="H4579">
        <v>834</v>
      </c>
    </row>
    <row r="4580" spans="1:8">
      <c r="A4580" t="s">
        <v>6299</v>
      </c>
      <c r="B4580" s="10">
        <v>43999</v>
      </c>
      <c r="C4580" t="s">
        <v>4679</v>
      </c>
      <c r="D4580">
        <v>5</v>
      </c>
      <c r="E4580">
        <v>4</v>
      </c>
      <c r="F4580">
        <v>4</v>
      </c>
      <c r="G4580">
        <v>11124755</v>
      </c>
      <c r="H4580">
        <v>835</v>
      </c>
    </row>
    <row r="4581" spans="1:8">
      <c r="A4581" t="s">
        <v>6299</v>
      </c>
      <c r="B4581" s="10">
        <v>43999</v>
      </c>
      <c r="C4581" t="s">
        <v>4679</v>
      </c>
      <c r="D4581">
        <v>4</v>
      </c>
      <c r="E4581">
        <v>4</v>
      </c>
      <c r="F4581">
        <v>5</v>
      </c>
      <c r="G4581">
        <v>11124755</v>
      </c>
      <c r="H4581">
        <v>836</v>
      </c>
    </row>
    <row r="4582" spans="1:8">
      <c r="A4582" t="s">
        <v>6299</v>
      </c>
      <c r="B4582" s="10">
        <v>43999</v>
      </c>
      <c r="C4582" t="s">
        <v>4679</v>
      </c>
      <c r="D4582">
        <v>5</v>
      </c>
      <c r="E4582">
        <v>4</v>
      </c>
      <c r="F4582">
        <v>5</v>
      </c>
      <c r="G4582">
        <v>11124755</v>
      </c>
      <c r="H4582">
        <v>837</v>
      </c>
    </row>
    <row r="4583" spans="1:8">
      <c r="A4583" t="s">
        <v>8980</v>
      </c>
      <c r="B4583" s="10">
        <v>43999</v>
      </c>
      <c r="C4583" t="s">
        <v>4679</v>
      </c>
      <c r="D4583">
        <v>5</v>
      </c>
      <c r="E4583">
        <v>5</v>
      </c>
      <c r="F4583">
        <v>5</v>
      </c>
      <c r="G4583">
        <v>11124755</v>
      </c>
      <c r="H4583">
        <v>838</v>
      </c>
    </row>
    <row r="4584" spans="1:8">
      <c r="A4584" t="s">
        <v>6299</v>
      </c>
      <c r="B4584" s="10">
        <v>43999</v>
      </c>
      <c r="C4584" t="s">
        <v>4679</v>
      </c>
      <c r="D4584">
        <v>4</v>
      </c>
      <c r="E4584">
        <v>5</v>
      </c>
      <c r="F4584">
        <v>5</v>
      </c>
      <c r="G4584">
        <v>11124755</v>
      </c>
      <c r="H4584">
        <v>839</v>
      </c>
    </row>
    <row r="4585" spans="1:8">
      <c r="A4585" t="s">
        <v>8981</v>
      </c>
      <c r="B4585" s="10">
        <v>43999</v>
      </c>
      <c r="C4585" t="s">
        <v>4679</v>
      </c>
      <c r="D4585">
        <v>5</v>
      </c>
      <c r="E4585">
        <v>5</v>
      </c>
      <c r="F4585">
        <v>5</v>
      </c>
      <c r="G4585">
        <v>11124755</v>
      </c>
      <c r="H4585">
        <v>840</v>
      </c>
    </row>
    <row r="4586" spans="1:8">
      <c r="A4586" t="s">
        <v>8982</v>
      </c>
      <c r="B4586" s="10">
        <v>43999</v>
      </c>
      <c r="C4586" t="s">
        <v>4679</v>
      </c>
      <c r="D4586">
        <v>3</v>
      </c>
      <c r="E4586">
        <v>4</v>
      </c>
      <c r="F4586">
        <v>3</v>
      </c>
      <c r="G4586">
        <v>11124755</v>
      </c>
      <c r="H4586">
        <v>841</v>
      </c>
    </row>
    <row r="4587" spans="1:8">
      <c r="A4587" t="s">
        <v>6299</v>
      </c>
      <c r="B4587" s="10">
        <v>43999</v>
      </c>
      <c r="C4587" t="s">
        <v>4679</v>
      </c>
      <c r="D4587">
        <v>1</v>
      </c>
      <c r="E4587">
        <v>4</v>
      </c>
      <c r="F4587">
        <v>2</v>
      </c>
      <c r="G4587">
        <v>11124755</v>
      </c>
      <c r="H4587">
        <v>842</v>
      </c>
    </row>
    <row r="4588" spans="1:8">
      <c r="A4588" t="s">
        <v>8983</v>
      </c>
      <c r="B4588" s="10">
        <v>43999</v>
      </c>
      <c r="C4588" t="s">
        <v>4679</v>
      </c>
      <c r="D4588">
        <v>4</v>
      </c>
      <c r="E4588">
        <v>4</v>
      </c>
      <c r="F4588">
        <v>4</v>
      </c>
      <c r="G4588">
        <v>11124755</v>
      </c>
      <c r="H4588">
        <v>843</v>
      </c>
    </row>
    <row r="4589" spans="1:8">
      <c r="A4589" t="s">
        <v>6299</v>
      </c>
      <c r="B4589" s="10">
        <v>43999</v>
      </c>
      <c r="C4589" t="s">
        <v>4679</v>
      </c>
      <c r="D4589">
        <v>4</v>
      </c>
      <c r="E4589">
        <v>5</v>
      </c>
      <c r="F4589">
        <v>4</v>
      </c>
      <c r="G4589">
        <v>11124755</v>
      </c>
      <c r="H4589">
        <v>844</v>
      </c>
    </row>
    <row r="4590" spans="1:8">
      <c r="A4590" t="s">
        <v>6299</v>
      </c>
      <c r="B4590" s="10">
        <v>43999</v>
      </c>
      <c r="C4590" t="s">
        <v>4685</v>
      </c>
      <c r="D4590">
        <v>4</v>
      </c>
      <c r="E4590">
        <v>4</v>
      </c>
      <c r="F4590">
        <v>4</v>
      </c>
      <c r="G4590">
        <v>11124755</v>
      </c>
      <c r="H4590">
        <v>845</v>
      </c>
    </row>
    <row r="4591" spans="1:8">
      <c r="A4591" t="s">
        <v>6299</v>
      </c>
      <c r="B4591" s="10">
        <v>43999</v>
      </c>
      <c r="C4591" t="s">
        <v>4685</v>
      </c>
      <c r="D4591">
        <v>5</v>
      </c>
      <c r="E4591">
        <v>5</v>
      </c>
      <c r="F4591">
        <v>5</v>
      </c>
      <c r="G4591">
        <v>11124755</v>
      </c>
      <c r="H4591">
        <v>846</v>
      </c>
    </row>
    <row r="4592" spans="1:8">
      <c r="A4592" t="s">
        <v>8984</v>
      </c>
      <c r="B4592" s="10">
        <v>43999</v>
      </c>
      <c r="C4592" t="s">
        <v>4685</v>
      </c>
      <c r="D4592">
        <v>2</v>
      </c>
      <c r="E4592">
        <v>4</v>
      </c>
      <c r="F4592">
        <v>3</v>
      </c>
      <c r="G4592">
        <v>11124755</v>
      </c>
      <c r="H4592">
        <v>847</v>
      </c>
    </row>
    <row r="4593" spans="1:8">
      <c r="A4593" t="s">
        <v>6299</v>
      </c>
      <c r="B4593" s="10">
        <v>43999</v>
      </c>
      <c r="C4593" t="s">
        <v>4685</v>
      </c>
      <c r="D4593">
        <v>5</v>
      </c>
      <c r="E4593">
        <v>5</v>
      </c>
      <c r="F4593">
        <v>4</v>
      </c>
      <c r="G4593">
        <v>11124755</v>
      </c>
      <c r="H4593">
        <v>848</v>
      </c>
    </row>
    <row r="4594" spans="1:8">
      <c r="A4594" t="s">
        <v>6299</v>
      </c>
      <c r="B4594" s="10">
        <v>43999</v>
      </c>
      <c r="C4594" t="s">
        <v>4685</v>
      </c>
      <c r="D4594">
        <v>2</v>
      </c>
      <c r="E4594">
        <v>5</v>
      </c>
      <c r="F4594">
        <v>5</v>
      </c>
      <c r="G4594">
        <v>11124755</v>
      </c>
      <c r="H4594">
        <v>849</v>
      </c>
    </row>
    <row r="4595" spans="1:8">
      <c r="A4595" t="s">
        <v>8985</v>
      </c>
      <c r="B4595" s="10">
        <v>43999</v>
      </c>
      <c r="C4595" t="s">
        <v>4685</v>
      </c>
      <c r="D4595">
        <v>4</v>
      </c>
      <c r="E4595">
        <v>3</v>
      </c>
      <c r="F4595">
        <v>5</v>
      </c>
      <c r="G4595">
        <v>11124755</v>
      </c>
      <c r="H4595">
        <v>850</v>
      </c>
    </row>
    <row r="4596" spans="1:8">
      <c r="A4596" t="s">
        <v>8986</v>
      </c>
      <c r="B4596" s="10">
        <v>43999</v>
      </c>
      <c r="C4596" t="s">
        <v>4685</v>
      </c>
      <c r="D4596">
        <v>1</v>
      </c>
      <c r="E4596">
        <v>3</v>
      </c>
      <c r="F4596">
        <v>2</v>
      </c>
      <c r="G4596">
        <v>11124755</v>
      </c>
      <c r="H4596">
        <v>851</v>
      </c>
    </row>
    <row r="4597" spans="1:8">
      <c r="A4597" t="s">
        <v>6299</v>
      </c>
      <c r="B4597" s="10">
        <v>43999</v>
      </c>
      <c r="C4597" t="s">
        <v>4685</v>
      </c>
      <c r="D4597">
        <v>5</v>
      </c>
      <c r="E4597">
        <v>5</v>
      </c>
      <c r="F4597">
        <v>5</v>
      </c>
      <c r="G4597">
        <v>11124755</v>
      </c>
      <c r="H4597">
        <v>852</v>
      </c>
    </row>
    <row r="4598" spans="1:8">
      <c r="A4598" t="s">
        <v>8987</v>
      </c>
      <c r="B4598" s="10">
        <v>43999</v>
      </c>
      <c r="C4598" t="s">
        <v>4685</v>
      </c>
      <c r="D4598">
        <v>5</v>
      </c>
      <c r="E4598">
        <v>5</v>
      </c>
      <c r="F4598">
        <v>4</v>
      </c>
      <c r="G4598">
        <v>11124755</v>
      </c>
      <c r="H4598">
        <v>853</v>
      </c>
    </row>
    <row r="4599" spans="1:8">
      <c r="A4599" t="s">
        <v>6299</v>
      </c>
      <c r="B4599" s="10">
        <v>43999</v>
      </c>
      <c r="C4599" t="s">
        <v>4685</v>
      </c>
      <c r="D4599">
        <v>4</v>
      </c>
      <c r="E4599">
        <v>4</v>
      </c>
      <c r="F4599">
        <v>5</v>
      </c>
      <c r="G4599">
        <v>11124755</v>
      </c>
      <c r="H4599">
        <v>854</v>
      </c>
    </row>
    <row r="4600" spans="1:8">
      <c r="A4600" t="s">
        <v>8988</v>
      </c>
      <c r="B4600" s="10">
        <v>43999</v>
      </c>
      <c r="C4600" t="s">
        <v>4685</v>
      </c>
      <c r="D4600">
        <v>5</v>
      </c>
      <c r="E4600">
        <v>5</v>
      </c>
      <c r="F4600">
        <v>5</v>
      </c>
      <c r="G4600">
        <v>11124755</v>
      </c>
      <c r="H4600">
        <v>855</v>
      </c>
    </row>
    <row r="4601" spans="1:8">
      <c r="A4601" t="s">
        <v>6299</v>
      </c>
      <c r="B4601" s="10">
        <v>43999</v>
      </c>
      <c r="C4601" t="s">
        <v>4685</v>
      </c>
      <c r="D4601">
        <v>5</v>
      </c>
      <c r="E4601">
        <v>5</v>
      </c>
      <c r="F4601">
        <v>4</v>
      </c>
      <c r="G4601">
        <v>11124755</v>
      </c>
      <c r="H4601">
        <v>856</v>
      </c>
    </row>
    <row r="4602" spans="1:8">
      <c r="A4602" t="s">
        <v>8989</v>
      </c>
      <c r="B4602" s="10">
        <v>43999</v>
      </c>
      <c r="C4602" t="s">
        <v>4685</v>
      </c>
      <c r="D4602">
        <v>1</v>
      </c>
      <c r="E4602">
        <v>4</v>
      </c>
      <c r="F4602">
        <v>3</v>
      </c>
      <c r="G4602">
        <v>11124755</v>
      </c>
      <c r="H4602">
        <v>857</v>
      </c>
    </row>
    <row r="4603" spans="1:8">
      <c r="A4603" t="s">
        <v>6299</v>
      </c>
      <c r="B4603" s="10">
        <v>43999</v>
      </c>
      <c r="C4603" t="s">
        <v>4685</v>
      </c>
      <c r="D4603">
        <v>5</v>
      </c>
      <c r="E4603">
        <v>5</v>
      </c>
      <c r="F4603">
        <v>5</v>
      </c>
      <c r="G4603">
        <v>11124755</v>
      </c>
      <c r="H4603">
        <v>858</v>
      </c>
    </row>
    <row r="4604" spans="1:8">
      <c r="A4604" t="s">
        <v>6299</v>
      </c>
      <c r="B4604" s="10">
        <v>43999</v>
      </c>
      <c r="C4604" t="s">
        <v>4685</v>
      </c>
      <c r="D4604">
        <v>4</v>
      </c>
      <c r="E4604">
        <v>5</v>
      </c>
      <c r="F4604">
        <v>5</v>
      </c>
      <c r="G4604">
        <v>11124755</v>
      </c>
      <c r="H4604">
        <v>859</v>
      </c>
    </row>
    <row r="4605" spans="1:8">
      <c r="A4605" t="s">
        <v>6299</v>
      </c>
      <c r="B4605" s="10">
        <v>43999</v>
      </c>
      <c r="C4605" t="s">
        <v>4685</v>
      </c>
      <c r="D4605">
        <v>5</v>
      </c>
      <c r="E4605">
        <v>5</v>
      </c>
      <c r="F4605">
        <v>5</v>
      </c>
      <c r="G4605">
        <v>11124755</v>
      </c>
      <c r="H4605">
        <v>860</v>
      </c>
    </row>
    <row r="4606" spans="1:8">
      <c r="A4606" t="s">
        <v>8990</v>
      </c>
      <c r="B4606" s="10">
        <v>43999</v>
      </c>
      <c r="C4606" t="s">
        <v>4685</v>
      </c>
      <c r="D4606">
        <v>5</v>
      </c>
      <c r="E4606">
        <v>5</v>
      </c>
      <c r="F4606">
        <v>5</v>
      </c>
      <c r="G4606">
        <v>11124755</v>
      </c>
      <c r="H4606">
        <v>861</v>
      </c>
    </row>
    <row r="4607" spans="1:8">
      <c r="A4607" t="s">
        <v>8991</v>
      </c>
      <c r="B4607" s="10">
        <v>43999</v>
      </c>
      <c r="C4607" t="s">
        <v>4685</v>
      </c>
      <c r="D4607">
        <v>5</v>
      </c>
      <c r="E4607">
        <v>5</v>
      </c>
      <c r="F4607">
        <v>5</v>
      </c>
      <c r="G4607">
        <v>11124755</v>
      </c>
      <c r="H4607">
        <v>862</v>
      </c>
    </row>
    <row r="4608" spans="1:8">
      <c r="A4608" t="s">
        <v>8992</v>
      </c>
      <c r="B4608" s="10">
        <v>43999</v>
      </c>
      <c r="C4608" t="s">
        <v>4685</v>
      </c>
      <c r="D4608">
        <v>2</v>
      </c>
      <c r="E4608">
        <v>3</v>
      </c>
      <c r="F4608">
        <v>5</v>
      </c>
      <c r="G4608">
        <v>11124755</v>
      </c>
      <c r="H4608">
        <v>863</v>
      </c>
    </row>
    <row r="4609" spans="1:8">
      <c r="A4609" t="s">
        <v>8993</v>
      </c>
      <c r="B4609" s="10">
        <v>43999</v>
      </c>
      <c r="C4609" t="s">
        <v>4685</v>
      </c>
      <c r="D4609">
        <v>5</v>
      </c>
      <c r="E4609">
        <v>5</v>
      </c>
      <c r="F4609">
        <v>5</v>
      </c>
      <c r="G4609">
        <v>11124755</v>
      </c>
      <c r="H4609">
        <v>864</v>
      </c>
    </row>
    <row r="4610" spans="1:8">
      <c r="A4610" t="s">
        <v>8994</v>
      </c>
      <c r="B4610" s="10">
        <v>43999</v>
      </c>
      <c r="C4610" t="s">
        <v>4685</v>
      </c>
      <c r="D4610">
        <v>5</v>
      </c>
      <c r="E4610">
        <v>5</v>
      </c>
      <c r="F4610">
        <v>5</v>
      </c>
      <c r="G4610">
        <v>11124755</v>
      </c>
      <c r="H4610">
        <v>865</v>
      </c>
    </row>
    <row r="4611" spans="1:8">
      <c r="A4611" t="s">
        <v>8995</v>
      </c>
      <c r="B4611" s="10">
        <v>43999</v>
      </c>
      <c r="C4611" t="s">
        <v>4685</v>
      </c>
      <c r="D4611">
        <v>1</v>
      </c>
      <c r="E4611">
        <v>3</v>
      </c>
      <c r="F4611">
        <v>1</v>
      </c>
      <c r="G4611">
        <v>11124755</v>
      </c>
      <c r="H4611">
        <v>866</v>
      </c>
    </row>
    <row r="4612" spans="1:8">
      <c r="A4612" t="s">
        <v>6299</v>
      </c>
      <c r="B4612" s="10">
        <v>43999</v>
      </c>
      <c r="C4612" t="s">
        <v>4685</v>
      </c>
      <c r="D4612">
        <v>5</v>
      </c>
      <c r="E4612">
        <v>5</v>
      </c>
      <c r="F4612">
        <v>4</v>
      </c>
      <c r="G4612">
        <v>11124755</v>
      </c>
      <c r="H4612">
        <v>867</v>
      </c>
    </row>
    <row r="4613" spans="1:8">
      <c r="A4613" t="s">
        <v>8996</v>
      </c>
      <c r="B4613" s="10">
        <v>43999</v>
      </c>
      <c r="C4613" t="s">
        <v>4685</v>
      </c>
      <c r="D4613">
        <v>5</v>
      </c>
      <c r="E4613">
        <v>5</v>
      </c>
      <c r="F4613">
        <v>5</v>
      </c>
      <c r="G4613">
        <v>11124755</v>
      </c>
      <c r="H4613">
        <v>868</v>
      </c>
    </row>
    <row r="4614" spans="1:8">
      <c r="A4614" t="s">
        <v>6299</v>
      </c>
      <c r="B4614" s="10">
        <v>43999</v>
      </c>
      <c r="C4614" t="s">
        <v>4685</v>
      </c>
      <c r="D4614">
        <v>5</v>
      </c>
      <c r="E4614">
        <v>5</v>
      </c>
      <c r="F4614">
        <v>5</v>
      </c>
      <c r="G4614">
        <v>11124755</v>
      </c>
      <c r="H4614">
        <v>869</v>
      </c>
    </row>
    <row r="4615" spans="1:8">
      <c r="A4615" t="s">
        <v>8997</v>
      </c>
      <c r="B4615" s="10">
        <v>43999</v>
      </c>
      <c r="C4615" t="s">
        <v>4685</v>
      </c>
      <c r="D4615">
        <v>4</v>
      </c>
      <c r="E4615">
        <v>5</v>
      </c>
      <c r="F4615">
        <v>4</v>
      </c>
      <c r="G4615">
        <v>11124755</v>
      </c>
      <c r="H4615">
        <v>870</v>
      </c>
    </row>
    <row r="4616" spans="1:8">
      <c r="A4616" t="s">
        <v>6299</v>
      </c>
      <c r="B4616" s="10">
        <v>43999</v>
      </c>
      <c r="C4616" t="s">
        <v>4685</v>
      </c>
      <c r="D4616">
        <v>5</v>
      </c>
      <c r="E4616">
        <v>5</v>
      </c>
      <c r="F4616">
        <v>5</v>
      </c>
      <c r="G4616">
        <v>11124755</v>
      </c>
      <c r="H4616">
        <v>871</v>
      </c>
    </row>
    <row r="4617" spans="1:8">
      <c r="A4617" t="s">
        <v>8998</v>
      </c>
      <c r="B4617" s="10">
        <v>43999</v>
      </c>
      <c r="C4617" t="s">
        <v>4685</v>
      </c>
      <c r="D4617">
        <v>5</v>
      </c>
      <c r="E4617">
        <v>5</v>
      </c>
      <c r="F4617">
        <v>5</v>
      </c>
      <c r="G4617">
        <v>11124755</v>
      </c>
      <c r="H4617">
        <v>872</v>
      </c>
    </row>
    <row r="4618" spans="1:8">
      <c r="A4618" t="s">
        <v>8999</v>
      </c>
      <c r="B4618" s="10">
        <v>43999</v>
      </c>
      <c r="C4618" t="s">
        <v>4685</v>
      </c>
      <c r="D4618">
        <v>5</v>
      </c>
      <c r="E4618">
        <v>5</v>
      </c>
      <c r="F4618">
        <v>5</v>
      </c>
      <c r="G4618">
        <v>11124755</v>
      </c>
      <c r="H4618">
        <v>873</v>
      </c>
    </row>
    <row r="4619" spans="1:8">
      <c r="A4619" t="s">
        <v>9000</v>
      </c>
      <c r="B4619" s="10">
        <v>43999</v>
      </c>
      <c r="C4619" t="s">
        <v>4685</v>
      </c>
      <c r="D4619">
        <v>4</v>
      </c>
      <c r="E4619">
        <v>5</v>
      </c>
      <c r="F4619">
        <v>2</v>
      </c>
      <c r="G4619">
        <v>11124755</v>
      </c>
      <c r="H4619">
        <v>874</v>
      </c>
    </row>
    <row r="4620" spans="1:8">
      <c r="A4620" t="s">
        <v>9001</v>
      </c>
      <c r="B4620" s="10">
        <v>43999</v>
      </c>
      <c r="C4620" t="s">
        <v>4685</v>
      </c>
      <c r="D4620">
        <v>5</v>
      </c>
      <c r="E4620">
        <v>5</v>
      </c>
      <c r="F4620">
        <v>5</v>
      </c>
      <c r="G4620">
        <v>11124755</v>
      </c>
      <c r="H4620">
        <v>875</v>
      </c>
    </row>
    <row r="4621" spans="1:8">
      <c r="A4621" t="s">
        <v>6299</v>
      </c>
      <c r="B4621" s="10">
        <v>43999</v>
      </c>
      <c r="C4621" t="s">
        <v>4685</v>
      </c>
      <c r="D4621">
        <v>5</v>
      </c>
      <c r="E4621">
        <v>4</v>
      </c>
      <c r="F4621">
        <v>4</v>
      </c>
      <c r="G4621">
        <v>11124755</v>
      </c>
      <c r="H4621">
        <v>876</v>
      </c>
    </row>
    <row r="4622" spans="1:8">
      <c r="A4622" t="s">
        <v>9002</v>
      </c>
      <c r="B4622" s="10">
        <v>43999</v>
      </c>
      <c r="C4622" t="s">
        <v>4685</v>
      </c>
      <c r="D4622">
        <v>5</v>
      </c>
      <c r="E4622">
        <v>5</v>
      </c>
      <c r="F4622">
        <v>5</v>
      </c>
      <c r="G4622">
        <v>11124755</v>
      </c>
      <c r="H4622">
        <v>877</v>
      </c>
    </row>
    <row r="4623" spans="1:8">
      <c r="A4623" t="s">
        <v>6299</v>
      </c>
      <c r="B4623" s="10">
        <v>43999</v>
      </c>
      <c r="C4623" t="s">
        <v>4685</v>
      </c>
      <c r="D4623">
        <v>5</v>
      </c>
      <c r="E4623">
        <v>5</v>
      </c>
      <c r="F4623">
        <v>5</v>
      </c>
      <c r="G4623">
        <v>11124755</v>
      </c>
      <c r="H4623">
        <v>878</v>
      </c>
    </row>
    <row r="4624" spans="1:8">
      <c r="A4624" t="s">
        <v>9003</v>
      </c>
      <c r="B4624" s="10">
        <v>43999</v>
      </c>
      <c r="C4624" t="s">
        <v>4685</v>
      </c>
      <c r="D4624">
        <v>5</v>
      </c>
      <c r="E4624">
        <v>5</v>
      </c>
      <c r="F4624">
        <v>5</v>
      </c>
      <c r="G4624">
        <v>11124755</v>
      </c>
      <c r="H4624">
        <v>879</v>
      </c>
    </row>
    <row r="4625" spans="1:8">
      <c r="A4625" t="s">
        <v>9004</v>
      </c>
      <c r="B4625" s="10">
        <v>43999</v>
      </c>
      <c r="C4625" t="s">
        <v>4685</v>
      </c>
      <c r="D4625">
        <v>5</v>
      </c>
      <c r="E4625">
        <v>5</v>
      </c>
      <c r="F4625">
        <v>4</v>
      </c>
      <c r="G4625">
        <v>11124755</v>
      </c>
      <c r="H4625">
        <v>880</v>
      </c>
    </row>
    <row r="4626" spans="1:8">
      <c r="A4626" t="s">
        <v>6299</v>
      </c>
      <c r="B4626" s="10">
        <v>43999</v>
      </c>
      <c r="C4626" t="s">
        <v>4685</v>
      </c>
      <c r="D4626">
        <v>5</v>
      </c>
      <c r="E4626">
        <v>5</v>
      </c>
      <c r="F4626">
        <v>5</v>
      </c>
      <c r="G4626">
        <v>11124755</v>
      </c>
      <c r="H4626">
        <v>881</v>
      </c>
    </row>
    <row r="4627" spans="1:8">
      <c r="A4627" t="s">
        <v>9005</v>
      </c>
      <c r="B4627" s="10">
        <v>43999</v>
      </c>
      <c r="C4627" t="s">
        <v>4685</v>
      </c>
      <c r="D4627">
        <v>5</v>
      </c>
      <c r="E4627">
        <v>5</v>
      </c>
      <c r="F4627">
        <v>5</v>
      </c>
      <c r="G4627">
        <v>11124755</v>
      </c>
      <c r="H4627">
        <v>882</v>
      </c>
    </row>
    <row r="4628" spans="1:8">
      <c r="A4628" t="s">
        <v>9006</v>
      </c>
      <c r="B4628" s="10">
        <v>43999</v>
      </c>
      <c r="C4628" t="s">
        <v>4685</v>
      </c>
      <c r="D4628">
        <v>2</v>
      </c>
      <c r="E4628">
        <v>5</v>
      </c>
      <c r="F4628">
        <v>5</v>
      </c>
      <c r="G4628">
        <v>11124755</v>
      </c>
      <c r="H4628">
        <v>883</v>
      </c>
    </row>
    <row r="4629" spans="1:8">
      <c r="A4629" t="s">
        <v>6299</v>
      </c>
      <c r="B4629" s="10">
        <v>43999</v>
      </c>
      <c r="C4629" t="s">
        <v>4685</v>
      </c>
      <c r="D4629">
        <v>5</v>
      </c>
      <c r="E4629">
        <v>5</v>
      </c>
      <c r="F4629">
        <v>5</v>
      </c>
      <c r="G4629">
        <v>11124755</v>
      </c>
      <c r="H4629">
        <v>884</v>
      </c>
    </row>
    <row r="4630" spans="1:8">
      <c r="A4630" t="s">
        <v>6299</v>
      </c>
      <c r="B4630" s="10">
        <v>43999</v>
      </c>
      <c r="C4630" t="s">
        <v>4685</v>
      </c>
      <c r="D4630">
        <v>5</v>
      </c>
      <c r="E4630">
        <v>4</v>
      </c>
      <c r="F4630">
        <v>5</v>
      </c>
      <c r="G4630">
        <v>11124755</v>
      </c>
      <c r="H4630">
        <v>885</v>
      </c>
    </row>
    <row r="4631" spans="1:8">
      <c r="A4631" t="s">
        <v>6299</v>
      </c>
      <c r="B4631" s="10">
        <v>43999</v>
      </c>
      <c r="C4631" t="s">
        <v>4685</v>
      </c>
      <c r="D4631">
        <v>5</v>
      </c>
      <c r="E4631">
        <v>5</v>
      </c>
      <c r="F4631">
        <v>5</v>
      </c>
      <c r="G4631">
        <v>11124755</v>
      </c>
      <c r="H4631">
        <v>886</v>
      </c>
    </row>
    <row r="4632" spans="1:8">
      <c r="A4632" t="s">
        <v>9007</v>
      </c>
      <c r="B4632" s="10">
        <v>43999</v>
      </c>
      <c r="C4632" t="s">
        <v>4685</v>
      </c>
      <c r="D4632">
        <v>2</v>
      </c>
      <c r="E4632">
        <v>5</v>
      </c>
      <c r="F4632">
        <v>3</v>
      </c>
      <c r="G4632">
        <v>11124755</v>
      </c>
      <c r="H4632">
        <v>887</v>
      </c>
    </row>
    <row r="4633" spans="1:8">
      <c r="A4633" t="s">
        <v>9008</v>
      </c>
      <c r="B4633" s="10">
        <v>43999</v>
      </c>
      <c r="C4633" t="s">
        <v>4685</v>
      </c>
      <c r="D4633">
        <v>3</v>
      </c>
      <c r="E4633">
        <v>5</v>
      </c>
      <c r="F4633">
        <v>4</v>
      </c>
      <c r="G4633">
        <v>11124755</v>
      </c>
      <c r="H4633">
        <v>888</v>
      </c>
    </row>
    <row r="4634" spans="1:8">
      <c r="A4634" t="s">
        <v>9009</v>
      </c>
      <c r="B4634" s="10">
        <v>43999</v>
      </c>
      <c r="C4634" t="s">
        <v>4685</v>
      </c>
      <c r="D4634">
        <v>5</v>
      </c>
      <c r="E4634">
        <v>5</v>
      </c>
      <c r="F4634">
        <v>5</v>
      </c>
      <c r="G4634">
        <v>11124755</v>
      </c>
      <c r="H4634">
        <v>889</v>
      </c>
    </row>
    <row r="4635" spans="1:8">
      <c r="A4635" t="s">
        <v>9010</v>
      </c>
      <c r="B4635" s="10">
        <v>43999</v>
      </c>
      <c r="C4635" t="s">
        <v>4685</v>
      </c>
      <c r="D4635">
        <v>4</v>
      </c>
      <c r="E4635">
        <v>5</v>
      </c>
      <c r="F4635">
        <v>1</v>
      </c>
      <c r="G4635">
        <v>11124755</v>
      </c>
      <c r="H4635">
        <v>890</v>
      </c>
    </row>
    <row r="4636" spans="1:8">
      <c r="A4636" t="s">
        <v>9011</v>
      </c>
      <c r="B4636" s="10">
        <v>43999</v>
      </c>
      <c r="C4636" t="s">
        <v>4685</v>
      </c>
      <c r="D4636">
        <v>5</v>
      </c>
      <c r="E4636">
        <v>5</v>
      </c>
      <c r="F4636">
        <v>5</v>
      </c>
      <c r="G4636">
        <v>11124755</v>
      </c>
      <c r="H4636">
        <v>891</v>
      </c>
    </row>
    <row r="4637" spans="1:8">
      <c r="A4637" t="s">
        <v>9012</v>
      </c>
      <c r="B4637" s="10">
        <v>43999</v>
      </c>
      <c r="C4637" t="s">
        <v>4685</v>
      </c>
      <c r="D4637">
        <v>3</v>
      </c>
      <c r="E4637">
        <v>5</v>
      </c>
      <c r="F4637">
        <v>5</v>
      </c>
      <c r="G4637">
        <v>11124755</v>
      </c>
      <c r="H4637">
        <v>892</v>
      </c>
    </row>
    <row r="4638" spans="1:8">
      <c r="A4638" t="s">
        <v>9013</v>
      </c>
      <c r="B4638" s="10">
        <v>43999</v>
      </c>
      <c r="C4638" t="s">
        <v>4685</v>
      </c>
      <c r="D4638">
        <v>5</v>
      </c>
      <c r="E4638">
        <v>5</v>
      </c>
      <c r="F4638">
        <v>5</v>
      </c>
      <c r="G4638">
        <v>11124755</v>
      </c>
      <c r="H4638">
        <v>893</v>
      </c>
    </row>
    <row r="4639" spans="1:8">
      <c r="A4639" t="s">
        <v>9014</v>
      </c>
      <c r="B4639" s="10">
        <v>43999</v>
      </c>
      <c r="C4639" t="s">
        <v>4685</v>
      </c>
      <c r="D4639">
        <v>5</v>
      </c>
      <c r="E4639">
        <v>5</v>
      </c>
      <c r="F4639">
        <v>5</v>
      </c>
      <c r="G4639">
        <v>11124755</v>
      </c>
      <c r="H4639">
        <v>894</v>
      </c>
    </row>
    <row r="4640" spans="1:8">
      <c r="A4640" t="s">
        <v>6299</v>
      </c>
      <c r="B4640" s="10">
        <v>43999</v>
      </c>
      <c r="C4640" t="s">
        <v>4685</v>
      </c>
      <c r="D4640">
        <v>5</v>
      </c>
      <c r="E4640">
        <v>4</v>
      </c>
      <c r="F4640">
        <v>4</v>
      </c>
      <c r="G4640">
        <v>11124755</v>
      </c>
      <c r="H4640">
        <v>895</v>
      </c>
    </row>
    <row r="4641" spans="1:8">
      <c r="A4641" t="s">
        <v>6299</v>
      </c>
      <c r="B4641" s="10">
        <v>43999</v>
      </c>
      <c r="C4641" t="s">
        <v>4685</v>
      </c>
      <c r="D4641">
        <v>4</v>
      </c>
      <c r="E4641">
        <v>4</v>
      </c>
      <c r="F4641">
        <v>5</v>
      </c>
      <c r="G4641">
        <v>11124755</v>
      </c>
      <c r="H4641">
        <v>896</v>
      </c>
    </row>
    <row r="4642" spans="1:8">
      <c r="A4642" t="s">
        <v>9015</v>
      </c>
      <c r="B4642" s="10">
        <v>43999</v>
      </c>
      <c r="C4642" t="s">
        <v>4685</v>
      </c>
      <c r="D4642">
        <v>5</v>
      </c>
      <c r="E4642">
        <v>5</v>
      </c>
      <c r="F4642">
        <v>5</v>
      </c>
      <c r="G4642">
        <v>11124755</v>
      </c>
      <c r="H4642">
        <v>897</v>
      </c>
    </row>
    <row r="4643" spans="1:8">
      <c r="A4643" t="s">
        <v>6299</v>
      </c>
      <c r="B4643" s="10">
        <v>43999</v>
      </c>
      <c r="C4643" t="s">
        <v>4685</v>
      </c>
      <c r="D4643">
        <v>5</v>
      </c>
      <c r="E4643">
        <v>5</v>
      </c>
      <c r="F4643">
        <v>5</v>
      </c>
      <c r="G4643">
        <v>11124755</v>
      </c>
      <c r="H4643">
        <v>898</v>
      </c>
    </row>
    <row r="4644" spans="1:8">
      <c r="A4644" t="s">
        <v>6911</v>
      </c>
      <c r="B4644" s="10">
        <v>43999</v>
      </c>
      <c r="C4644" t="s">
        <v>4685</v>
      </c>
      <c r="D4644">
        <v>5</v>
      </c>
      <c r="E4644">
        <v>5</v>
      </c>
      <c r="F4644">
        <v>5</v>
      </c>
      <c r="G4644">
        <v>11124755</v>
      </c>
      <c r="H4644">
        <v>899</v>
      </c>
    </row>
    <row r="4645" spans="1:8">
      <c r="A4645" t="s">
        <v>9016</v>
      </c>
      <c r="B4645" s="10">
        <v>43999</v>
      </c>
      <c r="C4645" t="s">
        <v>4685</v>
      </c>
      <c r="D4645">
        <v>2</v>
      </c>
      <c r="E4645">
        <v>5</v>
      </c>
      <c r="F4645">
        <v>5</v>
      </c>
      <c r="G4645">
        <v>11124755</v>
      </c>
      <c r="H4645">
        <v>900</v>
      </c>
    </row>
    <row r="4646" spans="1:8">
      <c r="A4646" t="s">
        <v>9017</v>
      </c>
      <c r="B4646" s="10">
        <v>43999</v>
      </c>
      <c r="C4646" t="s">
        <v>4685</v>
      </c>
      <c r="D4646">
        <v>5</v>
      </c>
      <c r="E4646">
        <v>5</v>
      </c>
      <c r="F4646">
        <v>5</v>
      </c>
      <c r="G4646">
        <v>11124755</v>
      </c>
      <c r="H4646">
        <v>901</v>
      </c>
    </row>
    <row r="4647" spans="1:8">
      <c r="A4647" t="s">
        <v>6299</v>
      </c>
      <c r="B4647" s="10">
        <v>43999</v>
      </c>
      <c r="C4647" t="s">
        <v>4685</v>
      </c>
      <c r="D4647">
        <v>4</v>
      </c>
      <c r="E4647">
        <v>4</v>
      </c>
      <c r="F4647">
        <v>4</v>
      </c>
      <c r="G4647">
        <v>11124755</v>
      </c>
      <c r="H4647">
        <v>902</v>
      </c>
    </row>
    <row r="4648" spans="1:8">
      <c r="A4648" t="s">
        <v>6299</v>
      </c>
      <c r="B4648" s="10">
        <v>43999</v>
      </c>
      <c r="C4648" t="s">
        <v>4685</v>
      </c>
      <c r="D4648">
        <v>5</v>
      </c>
      <c r="E4648">
        <v>5</v>
      </c>
      <c r="F4648">
        <v>4</v>
      </c>
      <c r="G4648">
        <v>11124755</v>
      </c>
      <c r="H4648">
        <v>903</v>
      </c>
    </row>
    <row r="4649" spans="1:8">
      <c r="A4649" t="s">
        <v>9018</v>
      </c>
      <c r="B4649" s="10">
        <v>43999</v>
      </c>
      <c r="C4649" t="s">
        <v>4685</v>
      </c>
      <c r="D4649">
        <v>3</v>
      </c>
      <c r="E4649">
        <v>4</v>
      </c>
      <c r="F4649">
        <v>4</v>
      </c>
      <c r="G4649">
        <v>11124755</v>
      </c>
      <c r="H4649">
        <v>904</v>
      </c>
    </row>
    <row r="4650" spans="1:8">
      <c r="A4650" t="s">
        <v>6299</v>
      </c>
      <c r="B4650" s="10">
        <v>43999</v>
      </c>
      <c r="C4650" t="s">
        <v>4685</v>
      </c>
      <c r="D4650">
        <v>5</v>
      </c>
      <c r="E4650">
        <v>5</v>
      </c>
      <c r="F4650">
        <v>5</v>
      </c>
      <c r="G4650">
        <v>11124755</v>
      </c>
      <c r="H4650">
        <v>905</v>
      </c>
    </row>
    <row r="4651" spans="1:8">
      <c r="A4651" t="s">
        <v>9019</v>
      </c>
      <c r="B4651" s="10">
        <v>43999</v>
      </c>
      <c r="C4651" t="s">
        <v>4685</v>
      </c>
      <c r="D4651">
        <v>5</v>
      </c>
      <c r="E4651">
        <v>5</v>
      </c>
      <c r="F4651">
        <v>5</v>
      </c>
      <c r="G4651">
        <v>11124755</v>
      </c>
      <c r="H4651">
        <v>906</v>
      </c>
    </row>
    <row r="4652" spans="1:8">
      <c r="A4652" t="s">
        <v>6299</v>
      </c>
      <c r="B4652" s="10">
        <v>43999</v>
      </c>
      <c r="C4652" t="s">
        <v>4685</v>
      </c>
      <c r="D4652">
        <v>5</v>
      </c>
      <c r="E4652">
        <v>5</v>
      </c>
      <c r="F4652">
        <v>5</v>
      </c>
      <c r="G4652">
        <v>11124755</v>
      </c>
      <c r="H4652">
        <v>907</v>
      </c>
    </row>
    <row r="4653" spans="1:8">
      <c r="A4653" t="s">
        <v>9020</v>
      </c>
      <c r="B4653" s="10">
        <v>43999</v>
      </c>
      <c r="C4653" t="s">
        <v>4685</v>
      </c>
      <c r="D4653">
        <v>1</v>
      </c>
      <c r="E4653">
        <v>2</v>
      </c>
      <c r="F4653">
        <v>1</v>
      </c>
      <c r="G4653">
        <v>11124755</v>
      </c>
      <c r="H4653">
        <v>908</v>
      </c>
    </row>
    <row r="4654" spans="1:8">
      <c r="A4654" t="s">
        <v>9021</v>
      </c>
      <c r="B4654" s="10">
        <v>43999</v>
      </c>
      <c r="C4654" t="s">
        <v>4685</v>
      </c>
      <c r="D4654">
        <v>4</v>
      </c>
      <c r="E4654">
        <v>4</v>
      </c>
      <c r="F4654">
        <v>4</v>
      </c>
      <c r="G4654">
        <v>11124755</v>
      </c>
      <c r="H4654">
        <v>909</v>
      </c>
    </row>
    <row r="4655" spans="1:8">
      <c r="A4655" t="s">
        <v>6299</v>
      </c>
      <c r="B4655" s="10">
        <v>43999</v>
      </c>
      <c r="C4655" t="s">
        <v>4685</v>
      </c>
      <c r="D4655">
        <v>5</v>
      </c>
      <c r="E4655">
        <v>5</v>
      </c>
      <c r="F4655">
        <v>5</v>
      </c>
      <c r="G4655">
        <v>11124755</v>
      </c>
      <c r="H4655">
        <v>910</v>
      </c>
    </row>
    <row r="4656" spans="1:8">
      <c r="A4656" t="s">
        <v>6299</v>
      </c>
      <c r="B4656" s="10">
        <v>43999</v>
      </c>
      <c r="C4656" t="s">
        <v>4685</v>
      </c>
      <c r="D4656">
        <v>1</v>
      </c>
      <c r="E4656">
        <v>3</v>
      </c>
      <c r="F4656">
        <v>3</v>
      </c>
      <c r="G4656">
        <v>11124755</v>
      </c>
      <c r="H4656">
        <v>911</v>
      </c>
    </row>
    <row r="4657" spans="1:8">
      <c r="A4657" t="s">
        <v>9022</v>
      </c>
      <c r="B4657" s="10">
        <v>43999</v>
      </c>
      <c r="C4657" t="s">
        <v>4685</v>
      </c>
      <c r="D4657">
        <v>5</v>
      </c>
      <c r="E4657">
        <v>4</v>
      </c>
      <c r="F4657">
        <v>5</v>
      </c>
      <c r="G4657">
        <v>11124755</v>
      </c>
      <c r="H4657">
        <v>912</v>
      </c>
    </row>
    <row r="4658" spans="1:8">
      <c r="A4658" t="s">
        <v>9023</v>
      </c>
      <c r="B4658" s="10">
        <v>43999</v>
      </c>
      <c r="C4658" t="s">
        <v>4685</v>
      </c>
      <c r="D4658">
        <v>5</v>
      </c>
      <c r="E4658">
        <v>4</v>
      </c>
      <c r="F4658">
        <v>5</v>
      </c>
      <c r="G4658">
        <v>11124755</v>
      </c>
      <c r="H4658">
        <v>913</v>
      </c>
    </row>
    <row r="4659" spans="1:8">
      <c r="A4659" t="s">
        <v>9024</v>
      </c>
      <c r="B4659" s="10">
        <v>43999</v>
      </c>
      <c r="C4659" t="s">
        <v>4685</v>
      </c>
      <c r="D4659">
        <v>5</v>
      </c>
      <c r="E4659">
        <v>5</v>
      </c>
      <c r="F4659">
        <v>5</v>
      </c>
      <c r="G4659">
        <v>11124755</v>
      </c>
      <c r="H4659">
        <v>914</v>
      </c>
    </row>
    <row r="4660" spans="1:8">
      <c r="A4660" t="s">
        <v>9025</v>
      </c>
      <c r="B4660" s="10">
        <v>43999</v>
      </c>
      <c r="C4660" t="s">
        <v>4685</v>
      </c>
      <c r="D4660">
        <v>1</v>
      </c>
      <c r="E4660">
        <v>4</v>
      </c>
      <c r="F4660">
        <v>1</v>
      </c>
      <c r="G4660">
        <v>11124755</v>
      </c>
      <c r="H4660">
        <v>915</v>
      </c>
    </row>
    <row r="4661" spans="1:8">
      <c r="A4661" t="s">
        <v>6299</v>
      </c>
      <c r="B4661" s="10">
        <v>43999</v>
      </c>
      <c r="C4661" t="s">
        <v>4685</v>
      </c>
      <c r="D4661">
        <v>4</v>
      </c>
      <c r="E4661">
        <v>4</v>
      </c>
      <c r="F4661">
        <v>4</v>
      </c>
      <c r="G4661">
        <v>11124755</v>
      </c>
      <c r="H4661">
        <v>916</v>
      </c>
    </row>
    <row r="4662" spans="1:8">
      <c r="A4662" t="s">
        <v>9026</v>
      </c>
      <c r="B4662" s="10">
        <v>43999</v>
      </c>
      <c r="C4662" t="s">
        <v>4685</v>
      </c>
      <c r="D4662">
        <v>5</v>
      </c>
      <c r="E4662">
        <v>5</v>
      </c>
      <c r="F4662">
        <v>5</v>
      </c>
      <c r="G4662">
        <v>11124755</v>
      </c>
      <c r="H4662">
        <v>917</v>
      </c>
    </row>
    <row r="4663" spans="1:8">
      <c r="A4663" t="s">
        <v>9027</v>
      </c>
      <c r="B4663" s="10">
        <v>43999</v>
      </c>
      <c r="C4663" t="s">
        <v>4685</v>
      </c>
      <c r="D4663">
        <v>1</v>
      </c>
      <c r="E4663">
        <v>3</v>
      </c>
      <c r="F4663">
        <v>1</v>
      </c>
      <c r="G4663">
        <v>11124755</v>
      </c>
      <c r="H4663">
        <v>918</v>
      </c>
    </row>
    <row r="4664" spans="1:8">
      <c r="A4664" t="s">
        <v>9028</v>
      </c>
      <c r="B4664" s="10">
        <v>43999</v>
      </c>
      <c r="C4664" t="s">
        <v>4685</v>
      </c>
      <c r="D4664">
        <v>5</v>
      </c>
      <c r="E4664">
        <v>5</v>
      </c>
      <c r="F4664">
        <v>5</v>
      </c>
      <c r="G4664">
        <v>11124755</v>
      </c>
      <c r="H4664">
        <v>919</v>
      </c>
    </row>
    <row r="4665" spans="1:8">
      <c r="A4665" t="s">
        <v>9029</v>
      </c>
      <c r="B4665" s="10">
        <v>43999</v>
      </c>
      <c r="C4665" t="s">
        <v>4685</v>
      </c>
      <c r="D4665">
        <v>4</v>
      </c>
      <c r="E4665">
        <v>5</v>
      </c>
      <c r="F4665">
        <v>5</v>
      </c>
      <c r="G4665">
        <v>11124755</v>
      </c>
      <c r="H4665">
        <v>920</v>
      </c>
    </row>
    <row r="4666" spans="1:8">
      <c r="A4666" t="s">
        <v>9030</v>
      </c>
      <c r="B4666" s="10">
        <v>43999</v>
      </c>
      <c r="C4666" t="s">
        <v>4685</v>
      </c>
      <c r="D4666">
        <v>1</v>
      </c>
      <c r="E4666">
        <v>1</v>
      </c>
      <c r="F4666">
        <v>1</v>
      </c>
      <c r="G4666">
        <v>11124755</v>
      </c>
      <c r="H4666">
        <v>921</v>
      </c>
    </row>
    <row r="4667" spans="1:8">
      <c r="A4667" t="s">
        <v>6299</v>
      </c>
      <c r="B4667" s="10">
        <v>43999</v>
      </c>
      <c r="C4667" t="s">
        <v>4685</v>
      </c>
      <c r="D4667">
        <v>4</v>
      </c>
      <c r="E4667">
        <v>5</v>
      </c>
      <c r="F4667">
        <v>4</v>
      </c>
      <c r="G4667">
        <v>11124755</v>
      </c>
      <c r="H4667">
        <v>922</v>
      </c>
    </row>
    <row r="4668" spans="1:8">
      <c r="A4668" t="s">
        <v>9031</v>
      </c>
      <c r="B4668" s="10">
        <v>43999</v>
      </c>
      <c r="C4668" t="s">
        <v>4685</v>
      </c>
      <c r="D4668">
        <v>5</v>
      </c>
      <c r="E4668">
        <v>5</v>
      </c>
      <c r="F4668">
        <v>5</v>
      </c>
      <c r="G4668">
        <v>11124755</v>
      </c>
      <c r="H4668">
        <v>923</v>
      </c>
    </row>
    <row r="4669" spans="1:8">
      <c r="A4669" t="s">
        <v>6299</v>
      </c>
      <c r="B4669" s="10">
        <v>43999</v>
      </c>
      <c r="C4669" t="s">
        <v>4685</v>
      </c>
      <c r="D4669">
        <v>5</v>
      </c>
      <c r="E4669">
        <v>5</v>
      </c>
      <c r="F4669">
        <v>5</v>
      </c>
      <c r="G4669">
        <v>11124755</v>
      </c>
      <c r="H4669">
        <v>924</v>
      </c>
    </row>
    <row r="4670" spans="1:8">
      <c r="A4670" t="s">
        <v>9032</v>
      </c>
      <c r="B4670" s="10">
        <v>43999</v>
      </c>
      <c r="C4670" t="s">
        <v>4685</v>
      </c>
      <c r="D4670">
        <v>5</v>
      </c>
      <c r="E4670">
        <v>5</v>
      </c>
      <c r="F4670">
        <v>5</v>
      </c>
      <c r="G4670">
        <v>11124755</v>
      </c>
      <c r="H4670">
        <v>925</v>
      </c>
    </row>
    <row r="4671" spans="1:8">
      <c r="A4671" t="s">
        <v>9033</v>
      </c>
      <c r="B4671" s="10">
        <v>43999</v>
      </c>
      <c r="C4671" t="s">
        <v>4685</v>
      </c>
      <c r="D4671">
        <v>5</v>
      </c>
      <c r="E4671">
        <v>5</v>
      </c>
      <c r="F4671">
        <v>5</v>
      </c>
      <c r="G4671">
        <v>11124755</v>
      </c>
      <c r="H4671">
        <v>926</v>
      </c>
    </row>
    <row r="4672" spans="1:8">
      <c r="A4672" t="s">
        <v>9034</v>
      </c>
      <c r="B4672" s="10">
        <v>43999</v>
      </c>
      <c r="C4672" t="s">
        <v>4679</v>
      </c>
      <c r="D4672">
        <v>5</v>
      </c>
      <c r="E4672">
        <v>5</v>
      </c>
      <c r="F4672">
        <v>5</v>
      </c>
      <c r="G4672">
        <v>11124755</v>
      </c>
      <c r="H4672">
        <v>927</v>
      </c>
    </row>
    <row r="4673" spans="1:8">
      <c r="A4673" t="s">
        <v>9035</v>
      </c>
      <c r="B4673" s="10">
        <v>43999</v>
      </c>
      <c r="C4673" t="s">
        <v>4679</v>
      </c>
      <c r="D4673">
        <v>5</v>
      </c>
      <c r="E4673">
        <v>3</v>
      </c>
      <c r="F4673">
        <v>5</v>
      </c>
      <c r="G4673">
        <v>11124755</v>
      </c>
      <c r="H4673">
        <v>928</v>
      </c>
    </row>
    <row r="4674" spans="1:8">
      <c r="A4674" t="s">
        <v>6299</v>
      </c>
      <c r="B4674" s="10">
        <v>43999</v>
      </c>
      <c r="C4674" t="s">
        <v>4685</v>
      </c>
      <c r="D4674">
        <v>5</v>
      </c>
      <c r="E4674">
        <v>5</v>
      </c>
      <c r="F4674">
        <v>5</v>
      </c>
      <c r="G4674">
        <v>11124755</v>
      </c>
      <c r="H4674">
        <v>929</v>
      </c>
    </row>
    <row r="4675" spans="1:8">
      <c r="A4675" t="s">
        <v>9036</v>
      </c>
      <c r="B4675" s="10">
        <v>43999</v>
      </c>
      <c r="C4675" t="s">
        <v>4679</v>
      </c>
      <c r="D4675">
        <v>1</v>
      </c>
      <c r="E4675">
        <v>3</v>
      </c>
      <c r="F4675">
        <v>1</v>
      </c>
      <c r="G4675">
        <v>11124755</v>
      </c>
      <c r="H4675">
        <v>930</v>
      </c>
    </row>
    <row r="4676" spans="1:8">
      <c r="A4676" t="s">
        <v>9037</v>
      </c>
      <c r="B4676" s="10">
        <v>43999</v>
      </c>
      <c r="C4676" t="s">
        <v>4685</v>
      </c>
      <c r="D4676">
        <v>1</v>
      </c>
      <c r="E4676" t="s">
        <v>5977</v>
      </c>
      <c r="F4676">
        <v>1</v>
      </c>
      <c r="G4676">
        <v>11124755</v>
      </c>
      <c r="H4676">
        <v>931</v>
      </c>
    </row>
    <row r="4677" spans="1:8">
      <c r="A4677" t="s">
        <v>6299</v>
      </c>
      <c r="B4677" s="10">
        <v>43999</v>
      </c>
      <c r="C4677" t="s">
        <v>4679</v>
      </c>
      <c r="D4677">
        <v>5</v>
      </c>
      <c r="E4677">
        <v>5</v>
      </c>
      <c r="F4677">
        <v>5</v>
      </c>
      <c r="G4677">
        <v>11124755</v>
      </c>
      <c r="H4677">
        <v>932</v>
      </c>
    </row>
    <row r="4678" spans="1:8">
      <c r="A4678" t="s">
        <v>6299</v>
      </c>
      <c r="B4678" s="10">
        <v>43999</v>
      </c>
      <c r="C4678" t="s">
        <v>4679</v>
      </c>
      <c r="D4678">
        <v>1</v>
      </c>
      <c r="E4678">
        <v>5</v>
      </c>
      <c r="F4678">
        <v>5</v>
      </c>
      <c r="G4678">
        <v>11124755</v>
      </c>
      <c r="H4678">
        <v>933</v>
      </c>
    </row>
    <row r="4679" spans="1:8">
      <c r="A4679" t="s">
        <v>9038</v>
      </c>
      <c r="B4679" s="10">
        <v>43999</v>
      </c>
      <c r="C4679" t="s">
        <v>4679</v>
      </c>
      <c r="D4679">
        <v>1</v>
      </c>
      <c r="E4679">
        <v>2</v>
      </c>
      <c r="F4679">
        <v>4</v>
      </c>
      <c r="G4679">
        <v>11124755</v>
      </c>
      <c r="H4679">
        <v>934</v>
      </c>
    </row>
    <row r="4680" spans="1:8">
      <c r="A4680" t="s">
        <v>9039</v>
      </c>
      <c r="B4680" s="10">
        <v>43999</v>
      </c>
      <c r="C4680" t="s">
        <v>4679</v>
      </c>
      <c r="D4680">
        <v>5</v>
      </c>
      <c r="E4680">
        <v>5</v>
      </c>
      <c r="F4680">
        <v>5</v>
      </c>
      <c r="G4680">
        <v>11124755</v>
      </c>
      <c r="H4680">
        <v>935</v>
      </c>
    </row>
    <row r="4681" spans="1:8">
      <c r="A4681" t="s">
        <v>6299</v>
      </c>
      <c r="B4681" s="10">
        <v>43999</v>
      </c>
      <c r="C4681" t="s">
        <v>4679</v>
      </c>
      <c r="D4681">
        <v>5</v>
      </c>
      <c r="E4681">
        <v>5</v>
      </c>
      <c r="F4681">
        <v>5</v>
      </c>
      <c r="G4681">
        <v>11124755</v>
      </c>
      <c r="H4681">
        <v>936</v>
      </c>
    </row>
    <row r="4682" spans="1:8">
      <c r="A4682" t="s">
        <v>9040</v>
      </c>
      <c r="B4682" s="10">
        <v>43999</v>
      </c>
      <c r="C4682" t="s">
        <v>4679</v>
      </c>
      <c r="D4682">
        <v>4</v>
      </c>
      <c r="E4682">
        <v>5</v>
      </c>
      <c r="F4682">
        <v>5</v>
      </c>
      <c r="G4682">
        <v>11124755</v>
      </c>
      <c r="H4682">
        <v>937</v>
      </c>
    </row>
    <row r="4683" spans="1:8">
      <c r="A4683" t="s">
        <v>9041</v>
      </c>
      <c r="B4683" s="10">
        <v>43999</v>
      </c>
      <c r="C4683" t="s">
        <v>4679</v>
      </c>
      <c r="D4683">
        <v>2</v>
      </c>
      <c r="E4683">
        <v>3</v>
      </c>
      <c r="F4683">
        <v>5</v>
      </c>
      <c r="G4683">
        <v>11124755</v>
      </c>
      <c r="H4683">
        <v>938</v>
      </c>
    </row>
    <row r="4684" spans="1:8">
      <c r="A4684" t="s">
        <v>6776</v>
      </c>
      <c r="B4684" s="10">
        <v>43999</v>
      </c>
      <c r="C4684" t="s">
        <v>4679</v>
      </c>
      <c r="D4684">
        <v>5</v>
      </c>
      <c r="E4684">
        <v>5</v>
      </c>
      <c r="F4684">
        <v>5</v>
      </c>
      <c r="G4684">
        <v>11124755</v>
      </c>
      <c r="H4684">
        <v>939</v>
      </c>
    </row>
    <row r="4685" spans="1:8">
      <c r="A4685" t="s">
        <v>9042</v>
      </c>
      <c r="B4685" s="10">
        <v>43999</v>
      </c>
      <c r="C4685" t="s">
        <v>4679</v>
      </c>
      <c r="D4685">
        <v>5</v>
      </c>
      <c r="E4685">
        <v>5</v>
      </c>
      <c r="F4685">
        <v>5</v>
      </c>
      <c r="G4685">
        <v>11124755</v>
      </c>
      <c r="H4685">
        <v>940</v>
      </c>
    </row>
    <row r="4686" spans="1:8">
      <c r="A4686" t="s">
        <v>6299</v>
      </c>
      <c r="B4686" s="10">
        <v>43999</v>
      </c>
      <c r="C4686" t="s">
        <v>4679</v>
      </c>
      <c r="D4686">
        <v>5</v>
      </c>
      <c r="E4686">
        <v>5</v>
      </c>
      <c r="F4686">
        <v>5</v>
      </c>
      <c r="G4686">
        <v>11124755</v>
      </c>
      <c r="H4686">
        <v>941</v>
      </c>
    </row>
    <row r="4687" spans="1:8">
      <c r="A4687" t="s">
        <v>6299</v>
      </c>
      <c r="B4687" s="10">
        <v>43999</v>
      </c>
      <c r="C4687" t="s">
        <v>4679</v>
      </c>
      <c r="D4687">
        <v>4</v>
      </c>
      <c r="E4687">
        <v>5</v>
      </c>
      <c r="F4687">
        <v>5</v>
      </c>
      <c r="G4687">
        <v>11124755</v>
      </c>
      <c r="H4687">
        <v>942</v>
      </c>
    </row>
    <row r="4688" spans="1:8">
      <c r="A4688" t="s">
        <v>9043</v>
      </c>
      <c r="B4688" s="10">
        <v>43999</v>
      </c>
      <c r="C4688" t="s">
        <v>4679</v>
      </c>
      <c r="D4688">
        <v>5</v>
      </c>
      <c r="E4688">
        <v>4</v>
      </c>
      <c r="F4688">
        <v>4</v>
      </c>
      <c r="G4688">
        <v>11124755</v>
      </c>
      <c r="H4688">
        <v>943</v>
      </c>
    </row>
    <row r="4689" spans="1:8">
      <c r="A4689" t="s">
        <v>6299</v>
      </c>
      <c r="B4689" s="10">
        <v>43999</v>
      </c>
      <c r="C4689" t="s">
        <v>4679</v>
      </c>
      <c r="D4689">
        <v>4</v>
      </c>
      <c r="E4689">
        <v>3</v>
      </c>
      <c r="F4689">
        <v>4</v>
      </c>
      <c r="G4689">
        <v>11124755</v>
      </c>
      <c r="H4689">
        <v>944</v>
      </c>
    </row>
    <row r="4690" spans="1:8">
      <c r="A4690" t="s">
        <v>9044</v>
      </c>
      <c r="B4690" s="10">
        <v>43999</v>
      </c>
      <c r="C4690" t="s">
        <v>4679</v>
      </c>
      <c r="D4690">
        <v>5</v>
      </c>
      <c r="E4690">
        <v>5</v>
      </c>
      <c r="F4690">
        <v>5</v>
      </c>
      <c r="G4690">
        <v>11124755</v>
      </c>
      <c r="H4690">
        <v>945</v>
      </c>
    </row>
    <row r="4691" spans="1:8">
      <c r="A4691" t="s">
        <v>6299</v>
      </c>
      <c r="B4691" s="10">
        <v>43999</v>
      </c>
      <c r="C4691" t="s">
        <v>4679</v>
      </c>
      <c r="D4691">
        <v>5</v>
      </c>
      <c r="E4691">
        <v>5</v>
      </c>
      <c r="F4691">
        <v>5</v>
      </c>
      <c r="G4691">
        <v>11124755</v>
      </c>
      <c r="H4691">
        <v>946</v>
      </c>
    </row>
    <row r="4692" spans="1:8">
      <c r="A4692" t="s">
        <v>9045</v>
      </c>
      <c r="B4692" s="10">
        <v>43999</v>
      </c>
      <c r="C4692" t="s">
        <v>4679</v>
      </c>
      <c r="D4692">
        <v>4</v>
      </c>
      <c r="E4692">
        <v>3</v>
      </c>
      <c r="F4692">
        <v>4</v>
      </c>
      <c r="G4692">
        <v>11156822</v>
      </c>
      <c r="H4692">
        <v>947</v>
      </c>
    </row>
    <row r="4693" spans="1:8">
      <c r="A4693" t="s">
        <v>9046</v>
      </c>
      <c r="B4693" s="10">
        <v>43999</v>
      </c>
      <c r="C4693" t="s">
        <v>4679</v>
      </c>
      <c r="D4693">
        <v>2</v>
      </c>
      <c r="E4693">
        <v>3</v>
      </c>
      <c r="F4693">
        <v>3</v>
      </c>
      <c r="G4693">
        <v>11156822</v>
      </c>
      <c r="H4693">
        <v>948</v>
      </c>
    </row>
    <row r="4694" spans="1:8">
      <c r="A4694" t="s">
        <v>6299</v>
      </c>
      <c r="B4694" s="10">
        <v>43999</v>
      </c>
      <c r="C4694" t="s">
        <v>4679</v>
      </c>
      <c r="D4694">
        <v>4</v>
      </c>
      <c r="E4694">
        <v>5</v>
      </c>
      <c r="F4694">
        <v>5</v>
      </c>
      <c r="G4694">
        <v>11156822</v>
      </c>
      <c r="H4694">
        <v>949</v>
      </c>
    </row>
    <row r="4695" spans="1:8">
      <c r="A4695" t="s">
        <v>9047</v>
      </c>
      <c r="B4695" s="10">
        <v>43999</v>
      </c>
      <c r="C4695" t="s">
        <v>4679</v>
      </c>
      <c r="D4695">
        <v>5</v>
      </c>
      <c r="E4695">
        <v>5</v>
      </c>
      <c r="F4695">
        <v>5</v>
      </c>
      <c r="G4695">
        <v>11156822</v>
      </c>
      <c r="H4695">
        <v>950</v>
      </c>
    </row>
    <row r="4696" spans="1:8">
      <c r="A4696" t="s">
        <v>9048</v>
      </c>
      <c r="B4696" s="10">
        <v>43999</v>
      </c>
      <c r="C4696" t="s">
        <v>4679</v>
      </c>
      <c r="D4696">
        <v>1</v>
      </c>
      <c r="E4696">
        <v>4</v>
      </c>
      <c r="F4696">
        <v>3</v>
      </c>
      <c r="G4696">
        <v>11156822</v>
      </c>
      <c r="H4696">
        <v>951</v>
      </c>
    </row>
    <row r="4697" spans="1:8">
      <c r="A4697" t="s">
        <v>9049</v>
      </c>
      <c r="B4697" s="10">
        <v>43999</v>
      </c>
      <c r="C4697" t="s">
        <v>4679</v>
      </c>
      <c r="D4697">
        <v>4</v>
      </c>
      <c r="E4697">
        <v>5</v>
      </c>
      <c r="F4697">
        <v>4</v>
      </c>
      <c r="G4697">
        <v>11156822</v>
      </c>
      <c r="H4697">
        <v>952</v>
      </c>
    </row>
    <row r="4698" spans="1:8">
      <c r="A4698" t="s">
        <v>9050</v>
      </c>
      <c r="B4698" s="10">
        <v>43999</v>
      </c>
      <c r="C4698" t="s">
        <v>4679</v>
      </c>
      <c r="D4698">
        <v>4</v>
      </c>
      <c r="E4698">
        <v>5</v>
      </c>
      <c r="F4698">
        <v>5</v>
      </c>
      <c r="G4698">
        <v>11156822</v>
      </c>
      <c r="H4698">
        <v>953</v>
      </c>
    </row>
    <row r="4699" spans="1:8">
      <c r="A4699" t="s">
        <v>9051</v>
      </c>
      <c r="B4699" s="10">
        <v>43999</v>
      </c>
      <c r="C4699" t="s">
        <v>4679</v>
      </c>
      <c r="D4699">
        <v>4</v>
      </c>
      <c r="E4699">
        <v>5</v>
      </c>
      <c r="F4699">
        <v>3</v>
      </c>
      <c r="G4699">
        <v>11156822</v>
      </c>
      <c r="H4699">
        <v>954</v>
      </c>
    </row>
    <row r="4700" spans="1:8">
      <c r="A4700" t="s">
        <v>6299</v>
      </c>
      <c r="B4700" s="10">
        <v>43999</v>
      </c>
      <c r="C4700" t="s">
        <v>4679</v>
      </c>
      <c r="D4700">
        <v>4</v>
      </c>
      <c r="E4700">
        <v>4</v>
      </c>
      <c r="F4700">
        <v>4</v>
      </c>
      <c r="G4700">
        <v>11156822</v>
      </c>
      <c r="H4700">
        <v>955</v>
      </c>
    </row>
    <row r="4701" spans="1:8">
      <c r="A4701" t="s">
        <v>9052</v>
      </c>
      <c r="B4701" s="10">
        <v>43999</v>
      </c>
      <c r="C4701" t="s">
        <v>4679</v>
      </c>
      <c r="D4701">
        <v>5</v>
      </c>
      <c r="E4701">
        <v>4</v>
      </c>
      <c r="F4701">
        <v>5</v>
      </c>
      <c r="G4701">
        <v>11156822</v>
      </c>
      <c r="H4701">
        <v>956</v>
      </c>
    </row>
    <row r="4702" spans="1:8">
      <c r="A4702" t="s">
        <v>6299</v>
      </c>
      <c r="B4702" s="10">
        <v>43999</v>
      </c>
      <c r="C4702" t="s">
        <v>4679</v>
      </c>
      <c r="D4702">
        <v>5</v>
      </c>
      <c r="E4702">
        <v>5</v>
      </c>
      <c r="F4702">
        <v>5</v>
      </c>
      <c r="G4702">
        <v>11156822</v>
      </c>
      <c r="H4702">
        <v>957</v>
      </c>
    </row>
    <row r="4703" spans="1:8">
      <c r="A4703" t="s">
        <v>9053</v>
      </c>
      <c r="B4703" s="10">
        <v>43999</v>
      </c>
      <c r="C4703" t="s">
        <v>4679</v>
      </c>
      <c r="D4703">
        <v>5</v>
      </c>
      <c r="E4703">
        <v>5</v>
      </c>
      <c r="F4703">
        <v>5</v>
      </c>
      <c r="G4703">
        <v>11156866</v>
      </c>
      <c r="H4703">
        <v>958</v>
      </c>
    </row>
    <row r="4704" spans="1:8">
      <c r="A4704" t="s">
        <v>9054</v>
      </c>
      <c r="B4704" s="10">
        <v>43999</v>
      </c>
      <c r="C4704" t="s">
        <v>4679</v>
      </c>
      <c r="D4704">
        <v>5</v>
      </c>
      <c r="E4704">
        <v>5</v>
      </c>
      <c r="F4704">
        <v>5</v>
      </c>
      <c r="G4704">
        <v>11156866</v>
      </c>
      <c r="H4704">
        <v>959</v>
      </c>
    </row>
    <row r="4705" spans="1:8">
      <c r="A4705" t="s">
        <v>9055</v>
      </c>
      <c r="B4705" s="10">
        <v>43999</v>
      </c>
      <c r="C4705" t="s">
        <v>4679</v>
      </c>
      <c r="D4705">
        <v>4</v>
      </c>
      <c r="E4705">
        <v>5</v>
      </c>
      <c r="F4705">
        <v>4</v>
      </c>
      <c r="G4705">
        <v>11156866</v>
      </c>
      <c r="H4705">
        <v>960</v>
      </c>
    </row>
    <row r="4706" spans="1:8">
      <c r="A4706" t="s">
        <v>9056</v>
      </c>
      <c r="B4706" s="10">
        <v>43999</v>
      </c>
      <c r="C4706" t="s">
        <v>4679</v>
      </c>
      <c r="D4706">
        <v>3</v>
      </c>
      <c r="E4706">
        <v>5</v>
      </c>
      <c r="F4706">
        <v>3</v>
      </c>
      <c r="G4706">
        <v>11156866</v>
      </c>
      <c r="H4706">
        <v>961</v>
      </c>
    </row>
    <row r="4707" spans="1:8">
      <c r="A4707" t="s">
        <v>6299</v>
      </c>
      <c r="B4707" s="10">
        <v>43999</v>
      </c>
      <c r="C4707" t="s">
        <v>4679</v>
      </c>
      <c r="D4707">
        <v>5</v>
      </c>
      <c r="E4707">
        <v>5</v>
      </c>
      <c r="F4707">
        <v>5</v>
      </c>
      <c r="G4707">
        <v>11156866</v>
      </c>
      <c r="H4707">
        <v>962</v>
      </c>
    </row>
    <row r="4708" spans="1:8">
      <c r="A4708" t="s">
        <v>9057</v>
      </c>
      <c r="B4708" s="10">
        <v>43999</v>
      </c>
      <c r="C4708" t="s">
        <v>4679</v>
      </c>
      <c r="D4708">
        <v>2</v>
      </c>
      <c r="E4708">
        <v>2</v>
      </c>
      <c r="F4708">
        <v>4</v>
      </c>
      <c r="G4708">
        <v>11156866</v>
      </c>
      <c r="H4708">
        <v>963</v>
      </c>
    </row>
    <row r="4709" spans="1:8">
      <c r="A4709" t="s">
        <v>9058</v>
      </c>
      <c r="B4709" s="10">
        <v>43999</v>
      </c>
      <c r="C4709" t="s">
        <v>4679</v>
      </c>
      <c r="D4709">
        <v>5</v>
      </c>
      <c r="E4709">
        <v>5</v>
      </c>
      <c r="F4709">
        <v>5</v>
      </c>
      <c r="G4709">
        <v>11156866</v>
      </c>
      <c r="H4709">
        <v>964</v>
      </c>
    </row>
    <row r="4710" spans="1:8">
      <c r="A4710" t="s">
        <v>9059</v>
      </c>
      <c r="B4710" s="10">
        <v>43999</v>
      </c>
      <c r="C4710" t="s">
        <v>4679</v>
      </c>
      <c r="D4710">
        <v>5</v>
      </c>
      <c r="E4710">
        <v>5</v>
      </c>
      <c r="F4710">
        <v>5</v>
      </c>
      <c r="G4710">
        <v>11156866</v>
      </c>
      <c r="H4710">
        <v>965</v>
      </c>
    </row>
    <row r="4711" spans="1:8">
      <c r="A4711" t="s">
        <v>6299</v>
      </c>
      <c r="B4711" s="10">
        <v>43999</v>
      </c>
      <c r="C4711" t="s">
        <v>4679</v>
      </c>
      <c r="D4711">
        <v>5</v>
      </c>
      <c r="E4711">
        <v>5</v>
      </c>
      <c r="F4711">
        <v>5</v>
      </c>
      <c r="G4711">
        <v>11156866</v>
      </c>
      <c r="H4711">
        <v>966</v>
      </c>
    </row>
    <row r="4712" spans="1:8">
      <c r="A4712" t="s">
        <v>9060</v>
      </c>
      <c r="B4712" s="10">
        <v>43999</v>
      </c>
      <c r="C4712" t="s">
        <v>4679</v>
      </c>
      <c r="D4712">
        <v>5</v>
      </c>
      <c r="E4712">
        <v>4</v>
      </c>
      <c r="F4712">
        <v>5</v>
      </c>
      <c r="G4712">
        <v>11156866</v>
      </c>
      <c r="H4712">
        <v>967</v>
      </c>
    </row>
    <row r="4713" spans="1:8">
      <c r="A4713" t="s">
        <v>6299</v>
      </c>
      <c r="B4713" s="10">
        <v>43999</v>
      </c>
      <c r="C4713" t="s">
        <v>4679</v>
      </c>
      <c r="D4713">
        <v>5</v>
      </c>
      <c r="E4713">
        <v>5</v>
      </c>
      <c r="F4713">
        <v>5</v>
      </c>
      <c r="G4713">
        <v>11156866</v>
      </c>
      <c r="H4713">
        <v>968</v>
      </c>
    </row>
    <row r="4714" spans="1:8">
      <c r="A4714" t="s">
        <v>9061</v>
      </c>
      <c r="B4714" s="10">
        <v>43999</v>
      </c>
      <c r="C4714" t="s">
        <v>4679</v>
      </c>
      <c r="D4714">
        <v>1</v>
      </c>
      <c r="E4714">
        <v>3</v>
      </c>
      <c r="F4714">
        <v>2</v>
      </c>
      <c r="G4714">
        <v>11156866</v>
      </c>
      <c r="H4714">
        <v>969</v>
      </c>
    </row>
    <row r="4715" spans="1:8">
      <c r="A4715" t="s">
        <v>9062</v>
      </c>
      <c r="B4715" s="10">
        <v>43999</v>
      </c>
      <c r="C4715" t="s">
        <v>4679</v>
      </c>
      <c r="D4715">
        <v>5</v>
      </c>
      <c r="E4715">
        <v>4</v>
      </c>
      <c r="F4715">
        <v>4</v>
      </c>
      <c r="G4715">
        <v>11156866</v>
      </c>
      <c r="H4715">
        <v>970</v>
      </c>
    </row>
    <row r="4716" spans="1:8">
      <c r="A4716" t="s">
        <v>9063</v>
      </c>
      <c r="B4716" s="10">
        <v>43999</v>
      </c>
      <c r="C4716" t="s">
        <v>4679</v>
      </c>
      <c r="D4716">
        <v>5</v>
      </c>
      <c r="E4716">
        <v>4</v>
      </c>
      <c r="F4716">
        <v>5</v>
      </c>
      <c r="G4716">
        <v>11156866</v>
      </c>
      <c r="H4716">
        <v>971</v>
      </c>
    </row>
    <row r="4717" spans="1:8">
      <c r="A4717" t="s">
        <v>6299</v>
      </c>
      <c r="B4717" s="10">
        <v>43999</v>
      </c>
      <c r="C4717" t="s">
        <v>4679</v>
      </c>
      <c r="D4717">
        <v>5</v>
      </c>
      <c r="E4717">
        <v>5</v>
      </c>
      <c r="F4717">
        <v>5</v>
      </c>
      <c r="G4717">
        <v>11156866</v>
      </c>
      <c r="H4717">
        <v>972</v>
      </c>
    </row>
    <row r="4718" spans="1:8">
      <c r="A4718" t="s">
        <v>9064</v>
      </c>
      <c r="B4718" s="10">
        <v>43999</v>
      </c>
      <c r="C4718" t="s">
        <v>4679</v>
      </c>
      <c r="D4718">
        <v>5</v>
      </c>
      <c r="E4718">
        <v>5</v>
      </c>
      <c r="F4718">
        <v>5</v>
      </c>
      <c r="G4718">
        <v>11156866</v>
      </c>
      <c r="H4718">
        <v>973</v>
      </c>
    </row>
    <row r="4719" spans="1:8">
      <c r="A4719" t="s">
        <v>9065</v>
      </c>
      <c r="B4719" s="10">
        <v>43999</v>
      </c>
      <c r="C4719" t="s">
        <v>4679</v>
      </c>
      <c r="D4719">
        <v>5</v>
      </c>
      <c r="E4719">
        <v>5</v>
      </c>
      <c r="F4719">
        <v>5</v>
      </c>
      <c r="G4719">
        <v>11156866</v>
      </c>
      <c r="H4719">
        <v>974</v>
      </c>
    </row>
    <row r="4720" spans="1:8">
      <c r="A4720" t="s">
        <v>9066</v>
      </c>
      <c r="B4720" s="10">
        <v>43999</v>
      </c>
      <c r="C4720" t="s">
        <v>4679</v>
      </c>
      <c r="D4720">
        <v>5</v>
      </c>
      <c r="E4720">
        <v>5</v>
      </c>
      <c r="F4720">
        <v>5</v>
      </c>
      <c r="G4720">
        <v>11156866</v>
      </c>
      <c r="H4720">
        <v>975</v>
      </c>
    </row>
    <row r="4721" spans="1:8">
      <c r="A4721" t="s">
        <v>9067</v>
      </c>
      <c r="B4721" s="10">
        <v>43999</v>
      </c>
      <c r="C4721" t="s">
        <v>4679</v>
      </c>
      <c r="D4721">
        <v>4</v>
      </c>
      <c r="E4721">
        <v>5</v>
      </c>
      <c r="F4721">
        <v>4</v>
      </c>
      <c r="G4721">
        <v>11156866</v>
      </c>
      <c r="H4721">
        <v>976</v>
      </c>
    </row>
    <row r="4722" spans="1:8">
      <c r="A4722" t="s">
        <v>9068</v>
      </c>
      <c r="B4722" s="10">
        <v>43999</v>
      </c>
      <c r="C4722" t="s">
        <v>4679</v>
      </c>
      <c r="D4722">
        <v>2</v>
      </c>
      <c r="E4722">
        <v>5</v>
      </c>
      <c r="F4722">
        <v>3</v>
      </c>
      <c r="G4722">
        <v>11156866</v>
      </c>
      <c r="H4722">
        <v>977</v>
      </c>
    </row>
    <row r="4723" spans="1:8">
      <c r="A4723" t="s">
        <v>6299</v>
      </c>
      <c r="B4723" s="10">
        <v>43999</v>
      </c>
      <c r="C4723" t="s">
        <v>4679</v>
      </c>
      <c r="D4723">
        <v>5</v>
      </c>
      <c r="E4723">
        <v>5</v>
      </c>
      <c r="F4723">
        <v>5</v>
      </c>
      <c r="G4723">
        <v>11156866</v>
      </c>
      <c r="H4723">
        <v>978</v>
      </c>
    </row>
    <row r="4724" spans="1:8">
      <c r="A4724" t="s">
        <v>9069</v>
      </c>
      <c r="B4724" s="10">
        <v>43999</v>
      </c>
      <c r="C4724" t="s">
        <v>4679</v>
      </c>
      <c r="D4724">
        <v>5</v>
      </c>
      <c r="E4724">
        <v>5</v>
      </c>
      <c r="F4724">
        <v>5</v>
      </c>
      <c r="G4724">
        <v>11156866</v>
      </c>
      <c r="H4724">
        <v>979</v>
      </c>
    </row>
    <row r="4725" spans="1:8">
      <c r="A4725" t="s">
        <v>9070</v>
      </c>
      <c r="B4725" s="10">
        <v>43999</v>
      </c>
      <c r="C4725" t="s">
        <v>4679</v>
      </c>
      <c r="D4725">
        <v>2</v>
      </c>
      <c r="E4725">
        <v>3</v>
      </c>
      <c r="F4725">
        <v>3</v>
      </c>
      <c r="G4725">
        <v>11156866</v>
      </c>
      <c r="H4725">
        <v>980</v>
      </c>
    </row>
    <row r="4726" spans="1:8">
      <c r="A4726" t="s">
        <v>8443</v>
      </c>
      <c r="B4726" s="10">
        <v>43999</v>
      </c>
      <c r="C4726" t="s">
        <v>4679</v>
      </c>
      <c r="D4726">
        <v>5</v>
      </c>
      <c r="E4726">
        <v>5</v>
      </c>
      <c r="F4726">
        <v>5</v>
      </c>
      <c r="G4726">
        <v>11156866</v>
      </c>
      <c r="H4726">
        <v>981</v>
      </c>
    </row>
    <row r="4727" spans="1:8">
      <c r="A4727" t="s">
        <v>9071</v>
      </c>
      <c r="B4727" s="10">
        <v>43999</v>
      </c>
      <c r="C4727" t="s">
        <v>4679</v>
      </c>
      <c r="D4727">
        <v>5</v>
      </c>
      <c r="E4727">
        <v>5</v>
      </c>
      <c r="F4727">
        <v>5</v>
      </c>
      <c r="G4727">
        <v>11156866</v>
      </c>
      <c r="H4727">
        <v>982</v>
      </c>
    </row>
    <row r="4728" spans="1:8">
      <c r="A4728" t="s">
        <v>9072</v>
      </c>
      <c r="B4728" s="10">
        <v>43999</v>
      </c>
      <c r="C4728" t="s">
        <v>4679</v>
      </c>
      <c r="D4728">
        <v>5</v>
      </c>
      <c r="E4728">
        <v>5</v>
      </c>
      <c r="F4728">
        <v>2</v>
      </c>
      <c r="G4728">
        <v>11156866</v>
      </c>
      <c r="H4728">
        <v>983</v>
      </c>
    </row>
    <row r="4729" spans="1:8">
      <c r="A4729" t="s">
        <v>6299</v>
      </c>
      <c r="B4729" s="10">
        <v>43999</v>
      </c>
      <c r="C4729" t="s">
        <v>4679</v>
      </c>
      <c r="D4729">
        <v>5</v>
      </c>
      <c r="E4729">
        <v>5</v>
      </c>
      <c r="F4729">
        <v>4</v>
      </c>
      <c r="G4729">
        <v>11156866</v>
      </c>
      <c r="H4729">
        <v>984</v>
      </c>
    </row>
    <row r="4730" spans="1:8">
      <c r="A4730" t="s">
        <v>6299</v>
      </c>
      <c r="B4730" s="10">
        <v>43999</v>
      </c>
      <c r="C4730" t="s">
        <v>4679</v>
      </c>
      <c r="D4730">
        <v>3</v>
      </c>
      <c r="E4730">
        <v>5</v>
      </c>
      <c r="F4730">
        <v>4</v>
      </c>
      <c r="G4730">
        <v>11156866</v>
      </c>
      <c r="H4730">
        <v>985</v>
      </c>
    </row>
    <row r="4731" spans="1:8">
      <c r="A4731" t="s">
        <v>9073</v>
      </c>
      <c r="B4731" s="10">
        <v>43999</v>
      </c>
      <c r="C4731" t="s">
        <v>4679</v>
      </c>
      <c r="D4731">
        <v>5</v>
      </c>
      <c r="E4731">
        <v>5</v>
      </c>
      <c r="F4731">
        <v>5</v>
      </c>
      <c r="G4731">
        <v>11156866</v>
      </c>
      <c r="H4731">
        <v>986</v>
      </c>
    </row>
    <row r="4732" spans="1:8">
      <c r="A4732" t="s">
        <v>9074</v>
      </c>
      <c r="B4732" s="10">
        <v>43999</v>
      </c>
      <c r="C4732" t="s">
        <v>4679</v>
      </c>
      <c r="D4732">
        <v>1</v>
      </c>
      <c r="E4732">
        <v>5</v>
      </c>
      <c r="F4732">
        <v>1</v>
      </c>
      <c r="G4732">
        <v>11156866</v>
      </c>
      <c r="H4732">
        <v>987</v>
      </c>
    </row>
    <row r="4733" spans="1:8">
      <c r="A4733" t="s">
        <v>9075</v>
      </c>
      <c r="B4733" s="10">
        <v>43999</v>
      </c>
      <c r="C4733" t="s">
        <v>4679</v>
      </c>
      <c r="D4733">
        <v>5</v>
      </c>
      <c r="E4733">
        <v>5</v>
      </c>
      <c r="F4733">
        <v>5</v>
      </c>
      <c r="G4733">
        <v>11156866</v>
      </c>
      <c r="H4733">
        <v>988</v>
      </c>
    </row>
    <row r="4734" spans="1:8">
      <c r="A4734" t="s">
        <v>9076</v>
      </c>
      <c r="B4734" s="10">
        <v>43999</v>
      </c>
      <c r="C4734" t="s">
        <v>4679</v>
      </c>
      <c r="D4734">
        <v>1</v>
      </c>
      <c r="E4734">
        <v>3</v>
      </c>
      <c r="F4734">
        <v>1</v>
      </c>
      <c r="G4734">
        <v>11156866</v>
      </c>
      <c r="H4734">
        <v>989</v>
      </c>
    </row>
    <row r="4735" spans="1:8">
      <c r="A4735" t="s">
        <v>6299</v>
      </c>
      <c r="B4735" s="10">
        <v>43999</v>
      </c>
      <c r="C4735" t="s">
        <v>4679</v>
      </c>
      <c r="D4735">
        <v>5</v>
      </c>
      <c r="E4735">
        <v>5</v>
      </c>
      <c r="F4735">
        <v>5</v>
      </c>
      <c r="G4735">
        <v>11156866</v>
      </c>
      <c r="H4735">
        <v>990</v>
      </c>
    </row>
    <row r="4736" spans="1:8">
      <c r="A4736" t="s">
        <v>6299</v>
      </c>
      <c r="B4736" s="10">
        <v>43999</v>
      </c>
      <c r="C4736" t="s">
        <v>4679</v>
      </c>
      <c r="D4736">
        <v>5</v>
      </c>
      <c r="E4736">
        <v>5</v>
      </c>
      <c r="F4736">
        <v>5</v>
      </c>
      <c r="G4736">
        <v>11156894</v>
      </c>
      <c r="H4736">
        <v>991</v>
      </c>
    </row>
    <row r="4737" spans="1:8">
      <c r="A4737" t="s">
        <v>9077</v>
      </c>
      <c r="B4737" s="10">
        <v>43999</v>
      </c>
      <c r="C4737" t="s">
        <v>4679</v>
      </c>
      <c r="D4737">
        <v>1</v>
      </c>
      <c r="E4737">
        <v>2</v>
      </c>
      <c r="F4737">
        <v>2</v>
      </c>
      <c r="G4737">
        <v>11156909</v>
      </c>
      <c r="H4737">
        <v>1105</v>
      </c>
    </row>
    <row r="4738" spans="1:8">
      <c r="A4738" t="s">
        <v>9078</v>
      </c>
      <c r="B4738" s="10">
        <v>43999</v>
      </c>
      <c r="C4738" t="s">
        <v>4679</v>
      </c>
      <c r="D4738">
        <v>1</v>
      </c>
      <c r="E4738">
        <v>2</v>
      </c>
      <c r="F4738">
        <v>1</v>
      </c>
      <c r="G4738">
        <v>11156894</v>
      </c>
      <c r="H4738">
        <v>992</v>
      </c>
    </row>
    <row r="4739" spans="1:8">
      <c r="A4739" t="s">
        <v>9079</v>
      </c>
      <c r="B4739" s="10">
        <v>43999</v>
      </c>
      <c r="C4739" t="s">
        <v>4679</v>
      </c>
      <c r="D4739">
        <v>3</v>
      </c>
      <c r="E4739">
        <v>5</v>
      </c>
      <c r="F4739">
        <v>5</v>
      </c>
      <c r="G4739">
        <v>11156894</v>
      </c>
      <c r="H4739">
        <v>993</v>
      </c>
    </row>
    <row r="4740" spans="1:8">
      <c r="A4740" t="s">
        <v>9080</v>
      </c>
      <c r="B4740" s="10">
        <v>43999</v>
      </c>
      <c r="C4740" t="s">
        <v>4679</v>
      </c>
      <c r="D4740">
        <v>5</v>
      </c>
      <c r="E4740">
        <v>5</v>
      </c>
      <c r="F4740">
        <v>5</v>
      </c>
      <c r="G4740">
        <v>11156894</v>
      </c>
      <c r="H4740">
        <v>994</v>
      </c>
    </row>
    <row r="4741" spans="1:8">
      <c r="A4741" t="s">
        <v>9081</v>
      </c>
      <c r="B4741" s="10">
        <v>43999</v>
      </c>
      <c r="C4741" t="s">
        <v>4679</v>
      </c>
      <c r="D4741">
        <v>5</v>
      </c>
      <c r="E4741">
        <v>5</v>
      </c>
      <c r="F4741">
        <v>5</v>
      </c>
      <c r="G4741">
        <v>11156894</v>
      </c>
      <c r="H4741">
        <v>995</v>
      </c>
    </row>
    <row r="4742" spans="1:8">
      <c r="A4742" t="s">
        <v>9082</v>
      </c>
      <c r="B4742" s="10">
        <v>43999</v>
      </c>
      <c r="C4742" t="s">
        <v>4679</v>
      </c>
      <c r="D4742">
        <v>1</v>
      </c>
      <c r="E4742">
        <v>1</v>
      </c>
      <c r="F4742">
        <v>1</v>
      </c>
      <c r="G4742">
        <v>11156894</v>
      </c>
      <c r="H4742">
        <v>996</v>
      </c>
    </row>
    <row r="4743" spans="1:8">
      <c r="A4743" t="s">
        <v>9083</v>
      </c>
      <c r="B4743" s="10">
        <v>43999</v>
      </c>
      <c r="C4743" t="s">
        <v>4679</v>
      </c>
      <c r="D4743">
        <v>5</v>
      </c>
      <c r="E4743">
        <v>5</v>
      </c>
      <c r="F4743">
        <v>5</v>
      </c>
      <c r="G4743">
        <v>11156894</v>
      </c>
      <c r="H4743">
        <v>997</v>
      </c>
    </row>
    <row r="4744" spans="1:8">
      <c r="A4744" t="s">
        <v>9084</v>
      </c>
      <c r="B4744" s="10">
        <v>43999</v>
      </c>
      <c r="C4744" t="s">
        <v>4679</v>
      </c>
      <c r="D4744">
        <v>2</v>
      </c>
      <c r="E4744">
        <v>5</v>
      </c>
      <c r="F4744">
        <v>2</v>
      </c>
      <c r="G4744">
        <v>11156894</v>
      </c>
      <c r="H4744">
        <v>998</v>
      </c>
    </row>
    <row r="4745" spans="1:8">
      <c r="A4745" t="s">
        <v>6299</v>
      </c>
      <c r="B4745" s="10">
        <v>43999</v>
      </c>
      <c r="C4745" t="s">
        <v>4679</v>
      </c>
      <c r="D4745">
        <v>2</v>
      </c>
      <c r="E4745">
        <v>5</v>
      </c>
      <c r="F4745">
        <v>3</v>
      </c>
      <c r="G4745">
        <v>11156894</v>
      </c>
      <c r="H4745">
        <v>999</v>
      </c>
    </row>
    <row r="4746" spans="1:8">
      <c r="A4746" t="s">
        <v>6299</v>
      </c>
      <c r="B4746" s="10">
        <v>43999</v>
      </c>
      <c r="C4746" t="s">
        <v>4679</v>
      </c>
      <c r="D4746">
        <v>5</v>
      </c>
      <c r="E4746">
        <v>5</v>
      </c>
      <c r="F4746">
        <v>5</v>
      </c>
      <c r="G4746">
        <v>11156894</v>
      </c>
      <c r="H4746">
        <v>1000</v>
      </c>
    </row>
    <row r="4747" spans="1:8">
      <c r="A4747" t="s">
        <v>9085</v>
      </c>
      <c r="B4747" s="10">
        <v>43999</v>
      </c>
      <c r="C4747" t="s">
        <v>4679</v>
      </c>
      <c r="D4747">
        <v>1</v>
      </c>
      <c r="E4747">
        <v>5</v>
      </c>
      <c r="F4747">
        <v>2</v>
      </c>
      <c r="G4747">
        <v>11156894</v>
      </c>
      <c r="H4747">
        <v>1001</v>
      </c>
    </row>
    <row r="4748" spans="1:8">
      <c r="A4748" t="s">
        <v>6299</v>
      </c>
      <c r="B4748" s="10">
        <v>43999</v>
      </c>
      <c r="C4748" t="s">
        <v>4679</v>
      </c>
      <c r="D4748">
        <v>5</v>
      </c>
      <c r="E4748">
        <v>5</v>
      </c>
      <c r="F4748">
        <v>5</v>
      </c>
      <c r="G4748">
        <v>11156894</v>
      </c>
      <c r="H4748">
        <v>1002</v>
      </c>
    </row>
    <row r="4749" spans="1:8">
      <c r="A4749" t="s">
        <v>9086</v>
      </c>
      <c r="B4749" s="10">
        <v>43999</v>
      </c>
      <c r="C4749" t="s">
        <v>4679</v>
      </c>
      <c r="D4749">
        <v>1</v>
      </c>
      <c r="E4749">
        <v>2</v>
      </c>
      <c r="F4749">
        <v>2</v>
      </c>
      <c r="G4749">
        <v>11156894</v>
      </c>
      <c r="H4749">
        <v>1003</v>
      </c>
    </row>
    <row r="4750" spans="1:8">
      <c r="A4750" t="s">
        <v>9087</v>
      </c>
      <c r="B4750" s="10">
        <v>43999</v>
      </c>
      <c r="C4750" t="s">
        <v>4679</v>
      </c>
      <c r="D4750">
        <v>1</v>
      </c>
      <c r="E4750">
        <v>3</v>
      </c>
      <c r="F4750">
        <v>1</v>
      </c>
      <c r="G4750">
        <v>11156894</v>
      </c>
      <c r="H4750">
        <v>1004</v>
      </c>
    </row>
    <row r="4751" spans="1:8">
      <c r="A4751" t="s">
        <v>6299</v>
      </c>
      <c r="B4751" s="10">
        <v>43999</v>
      </c>
      <c r="C4751" t="s">
        <v>4679</v>
      </c>
      <c r="D4751">
        <v>5</v>
      </c>
      <c r="E4751">
        <v>5</v>
      </c>
      <c r="F4751">
        <v>5</v>
      </c>
      <c r="G4751">
        <v>11156894</v>
      </c>
      <c r="H4751">
        <v>1005</v>
      </c>
    </row>
    <row r="4752" spans="1:8">
      <c r="A4752" t="s">
        <v>9088</v>
      </c>
      <c r="B4752" s="10">
        <v>43999</v>
      </c>
      <c r="C4752" t="s">
        <v>4679</v>
      </c>
      <c r="D4752">
        <v>5</v>
      </c>
      <c r="E4752">
        <v>5</v>
      </c>
      <c r="F4752">
        <v>5</v>
      </c>
      <c r="G4752">
        <v>11156894</v>
      </c>
      <c r="H4752">
        <v>1006</v>
      </c>
    </row>
    <row r="4753" spans="1:8">
      <c r="A4753" t="s">
        <v>6299</v>
      </c>
      <c r="B4753" s="10">
        <v>43999</v>
      </c>
      <c r="C4753" t="s">
        <v>4679</v>
      </c>
      <c r="D4753">
        <v>4</v>
      </c>
      <c r="E4753">
        <v>5</v>
      </c>
      <c r="F4753">
        <v>3</v>
      </c>
      <c r="G4753">
        <v>11156894</v>
      </c>
      <c r="H4753">
        <v>1007</v>
      </c>
    </row>
    <row r="4754" spans="1:8">
      <c r="A4754" t="s">
        <v>9089</v>
      </c>
      <c r="B4754" s="10">
        <v>43999</v>
      </c>
      <c r="C4754" t="s">
        <v>4679</v>
      </c>
      <c r="D4754">
        <v>3</v>
      </c>
      <c r="E4754">
        <v>3</v>
      </c>
      <c r="F4754">
        <v>2</v>
      </c>
      <c r="G4754">
        <v>11156894</v>
      </c>
      <c r="H4754">
        <v>1008</v>
      </c>
    </row>
    <row r="4755" spans="1:8">
      <c r="A4755" t="s">
        <v>9090</v>
      </c>
      <c r="B4755" s="10">
        <v>43999</v>
      </c>
      <c r="C4755" t="s">
        <v>4679</v>
      </c>
      <c r="D4755">
        <v>5</v>
      </c>
      <c r="E4755">
        <v>5</v>
      </c>
      <c r="F4755">
        <v>5</v>
      </c>
      <c r="G4755">
        <v>11156894</v>
      </c>
      <c r="H4755">
        <v>1009</v>
      </c>
    </row>
    <row r="4756" spans="1:8">
      <c r="A4756" t="s">
        <v>6299</v>
      </c>
      <c r="B4756" s="10">
        <v>43999</v>
      </c>
      <c r="C4756" t="s">
        <v>4679</v>
      </c>
      <c r="D4756">
        <v>4</v>
      </c>
      <c r="E4756">
        <v>5</v>
      </c>
      <c r="F4756">
        <v>4</v>
      </c>
      <c r="G4756">
        <v>11156894</v>
      </c>
      <c r="H4756">
        <v>1010</v>
      </c>
    </row>
    <row r="4757" spans="1:8">
      <c r="A4757" t="s">
        <v>9091</v>
      </c>
      <c r="B4757" s="10">
        <v>43999</v>
      </c>
      <c r="C4757" t="s">
        <v>4679</v>
      </c>
      <c r="D4757">
        <v>1</v>
      </c>
      <c r="E4757">
        <v>3</v>
      </c>
      <c r="F4757">
        <v>5</v>
      </c>
      <c r="G4757">
        <v>11156894</v>
      </c>
      <c r="H4757">
        <v>1011</v>
      </c>
    </row>
    <row r="4758" spans="1:8">
      <c r="A4758" t="s">
        <v>9092</v>
      </c>
      <c r="B4758" s="10">
        <v>43999</v>
      </c>
      <c r="C4758" t="s">
        <v>4679</v>
      </c>
      <c r="D4758">
        <v>5</v>
      </c>
      <c r="E4758">
        <v>5</v>
      </c>
      <c r="F4758">
        <v>5</v>
      </c>
      <c r="G4758">
        <v>11156894</v>
      </c>
      <c r="H4758">
        <v>1012</v>
      </c>
    </row>
    <row r="4759" spans="1:8">
      <c r="A4759" t="s">
        <v>9093</v>
      </c>
      <c r="B4759" s="10">
        <v>43999</v>
      </c>
      <c r="C4759" t="s">
        <v>4679</v>
      </c>
      <c r="D4759">
        <v>5</v>
      </c>
      <c r="E4759">
        <v>4</v>
      </c>
      <c r="F4759">
        <v>5</v>
      </c>
      <c r="G4759">
        <v>11156894</v>
      </c>
      <c r="H4759">
        <v>1013</v>
      </c>
    </row>
    <row r="4760" spans="1:8">
      <c r="A4760" t="s">
        <v>6299</v>
      </c>
      <c r="B4760" s="10">
        <v>43999</v>
      </c>
      <c r="C4760" t="s">
        <v>4679</v>
      </c>
      <c r="D4760">
        <v>4</v>
      </c>
      <c r="E4760">
        <v>4</v>
      </c>
      <c r="F4760">
        <v>4</v>
      </c>
      <c r="G4760">
        <v>11156894</v>
      </c>
      <c r="H4760">
        <v>1014</v>
      </c>
    </row>
    <row r="4761" spans="1:8">
      <c r="A4761" t="s">
        <v>6299</v>
      </c>
      <c r="B4761" s="10">
        <v>43999</v>
      </c>
      <c r="C4761" t="s">
        <v>4679</v>
      </c>
      <c r="D4761">
        <v>1</v>
      </c>
      <c r="E4761">
        <v>3</v>
      </c>
      <c r="F4761">
        <v>2</v>
      </c>
      <c r="G4761">
        <v>11156894</v>
      </c>
      <c r="H4761">
        <v>1015</v>
      </c>
    </row>
    <row r="4762" spans="1:8">
      <c r="A4762" t="s">
        <v>9094</v>
      </c>
      <c r="B4762" s="10">
        <v>43999</v>
      </c>
      <c r="C4762" t="s">
        <v>4679</v>
      </c>
      <c r="D4762">
        <v>1</v>
      </c>
      <c r="E4762">
        <v>3</v>
      </c>
      <c r="F4762">
        <v>1</v>
      </c>
      <c r="G4762">
        <v>11156909</v>
      </c>
      <c r="H4762">
        <v>1016</v>
      </c>
    </row>
    <row r="4763" spans="1:8">
      <c r="A4763" t="s">
        <v>6299</v>
      </c>
      <c r="B4763" s="10">
        <v>43999</v>
      </c>
      <c r="C4763" t="s">
        <v>4679</v>
      </c>
      <c r="D4763">
        <v>4</v>
      </c>
      <c r="E4763">
        <v>5</v>
      </c>
      <c r="F4763">
        <v>5</v>
      </c>
      <c r="G4763">
        <v>11156909</v>
      </c>
      <c r="H4763">
        <v>1017</v>
      </c>
    </row>
    <row r="4764" spans="1:8">
      <c r="A4764" t="s">
        <v>9095</v>
      </c>
      <c r="B4764" s="10">
        <v>43999</v>
      </c>
      <c r="C4764" t="s">
        <v>4679</v>
      </c>
      <c r="D4764">
        <v>5</v>
      </c>
      <c r="E4764">
        <v>5</v>
      </c>
      <c r="F4764">
        <v>5</v>
      </c>
      <c r="G4764">
        <v>11156909</v>
      </c>
      <c r="H4764">
        <v>1018</v>
      </c>
    </row>
    <row r="4765" spans="1:8">
      <c r="A4765" t="s">
        <v>9096</v>
      </c>
      <c r="B4765" s="10">
        <v>43999</v>
      </c>
      <c r="C4765" t="s">
        <v>4679</v>
      </c>
      <c r="D4765">
        <v>1</v>
      </c>
      <c r="E4765">
        <v>4</v>
      </c>
      <c r="F4765">
        <v>3</v>
      </c>
      <c r="G4765">
        <v>11156909</v>
      </c>
      <c r="H4765">
        <v>1019</v>
      </c>
    </row>
    <row r="4766" spans="1:8">
      <c r="A4766" t="s">
        <v>9097</v>
      </c>
      <c r="B4766" s="10">
        <v>43999</v>
      </c>
      <c r="C4766" t="s">
        <v>4679</v>
      </c>
      <c r="D4766">
        <v>4</v>
      </c>
      <c r="E4766">
        <v>5</v>
      </c>
      <c r="F4766">
        <v>4</v>
      </c>
      <c r="G4766">
        <v>11156909</v>
      </c>
      <c r="H4766">
        <v>1020</v>
      </c>
    </row>
    <row r="4767" spans="1:8">
      <c r="A4767" t="s">
        <v>9098</v>
      </c>
      <c r="B4767" s="10">
        <v>43999</v>
      </c>
      <c r="C4767" t="s">
        <v>4679</v>
      </c>
      <c r="D4767">
        <v>1</v>
      </c>
      <c r="E4767">
        <v>5</v>
      </c>
      <c r="F4767">
        <v>1</v>
      </c>
      <c r="G4767">
        <v>11156909</v>
      </c>
      <c r="H4767">
        <v>1021</v>
      </c>
    </row>
    <row r="4768" spans="1:8">
      <c r="A4768" t="s">
        <v>9099</v>
      </c>
      <c r="B4768" s="10">
        <v>43999</v>
      </c>
      <c r="C4768" t="s">
        <v>4679</v>
      </c>
      <c r="D4768">
        <v>3</v>
      </c>
      <c r="E4768">
        <v>2</v>
      </c>
      <c r="F4768">
        <v>4</v>
      </c>
      <c r="G4768">
        <v>11156909</v>
      </c>
      <c r="H4768">
        <v>1022</v>
      </c>
    </row>
    <row r="4769" spans="1:8">
      <c r="A4769" t="s">
        <v>6299</v>
      </c>
      <c r="B4769" s="10">
        <v>43999</v>
      </c>
      <c r="C4769" t="s">
        <v>4679</v>
      </c>
      <c r="D4769">
        <v>5</v>
      </c>
      <c r="E4769">
        <v>5</v>
      </c>
      <c r="F4769">
        <v>5</v>
      </c>
      <c r="G4769">
        <v>11156909</v>
      </c>
      <c r="H4769">
        <v>1023</v>
      </c>
    </row>
    <row r="4770" spans="1:8">
      <c r="A4770" t="s">
        <v>9100</v>
      </c>
      <c r="B4770" s="10">
        <v>43999</v>
      </c>
      <c r="C4770" t="s">
        <v>4679</v>
      </c>
      <c r="D4770">
        <v>1</v>
      </c>
      <c r="E4770">
        <v>2</v>
      </c>
      <c r="F4770">
        <v>1</v>
      </c>
      <c r="G4770">
        <v>11156909</v>
      </c>
      <c r="H4770">
        <v>1024</v>
      </c>
    </row>
    <row r="4771" spans="1:8">
      <c r="A4771" t="s">
        <v>6299</v>
      </c>
      <c r="B4771" s="10">
        <v>43999</v>
      </c>
      <c r="C4771" t="s">
        <v>4679</v>
      </c>
      <c r="D4771">
        <v>5</v>
      </c>
      <c r="E4771">
        <v>5</v>
      </c>
      <c r="F4771">
        <v>5</v>
      </c>
      <c r="G4771">
        <v>11156909</v>
      </c>
      <c r="H4771">
        <v>1025</v>
      </c>
    </row>
    <row r="4772" spans="1:8">
      <c r="A4772" t="s">
        <v>9101</v>
      </c>
      <c r="B4772" s="10">
        <v>43999</v>
      </c>
      <c r="C4772" t="s">
        <v>4679</v>
      </c>
      <c r="D4772">
        <v>1</v>
      </c>
      <c r="E4772">
        <v>3</v>
      </c>
      <c r="F4772">
        <v>2</v>
      </c>
      <c r="G4772">
        <v>11156909</v>
      </c>
      <c r="H4772">
        <v>1026</v>
      </c>
    </row>
    <row r="4773" spans="1:8">
      <c r="A4773" t="s">
        <v>9102</v>
      </c>
      <c r="B4773" s="10">
        <v>43999</v>
      </c>
      <c r="C4773" t="s">
        <v>4679</v>
      </c>
      <c r="D4773">
        <v>3</v>
      </c>
      <c r="E4773">
        <v>4</v>
      </c>
      <c r="F4773">
        <v>3</v>
      </c>
      <c r="G4773">
        <v>11156909</v>
      </c>
      <c r="H4773">
        <v>1027</v>
      </c>
    </row>
    <row r="4774" spans="1:8">
      <c r="A4774" t="s">
        <v>9103</v>
      </c>
      <c r="B4774" s="10">
        <v>43999</v>
      </c>
      <c r="C4774" t="s">
        <v>4679</v>
      </c>
      <c r="D4774">
        <v>5</v>
      </c>
      <c r="E4774">
        <v>5</v>
      </c>
      <c r="F4774">
        <v>4</v>
      </c>
      <c r="G4774">
        <v>11156909</v>
      </c>
      <c r="H4774">
        <v>1028</v>
      </c>
    </row>
    <row r="4775" spans="1:8">
      <c r="A4775" t="s">
        <v>9104</v>
      </c>
      <c r="B4775" s="10">
        <v>43999</v>
      </c>
      <c r="C4775" t="s">
        <v>4679</v>
      </c>
      <c r="D4775">
        <v>5</v>
      </c>
      <c r="E4775">
        <v>5</v>
      </c>
      <c r="F4775">
        <v>5</v>
      </c>
      <c r="G4775">
        <v>11156909</v>
      </c>
      <c r="H4775">
        <v>1029</v>
      </c>
    </row>
    <row r="4776" spans="1:8">
      <c r="A4776" t="s">
        <v>6299</v>
      </c>
      <c r="B4776" s="10">
        <v>43999</v>
      </c>
      <c r="C4776" t="s">
        <v>4679</v>
      </c>
      <c r="D4776">
        <v>5</v>
      </c>
      <c r="E4776">
        <v>5</v>
      </c>
      <c r="F4776">
        <v>5</v>
      </c>
      <c r="G4776">
        <v>11156909</v>
      </c>
      <c r="H4776">
        <v>1128</v>
      </c>
    </row>
    <row r="4777" spans="1:8">
      <c r="A4777" t="s">
        <v>9105</v>
      </c>
      <c r="B4777" s="10">
        <v>43999</v>
      </c>
      <c r="C4777" t="s">
        <v>4679</v>
      </c>
      <c r="D4777">
        <v>5</v>
      </c>
      <c r="E4777">
        <v>5</v>
      </c>
      <c r="F4777">
        <v>5</v>
      </c>
      <c r="G4777">
        <v>11156909</v>
      </c>
      <c r="H4777">
        <v>1030</v>
      </c>
    </row>
    <row r="4778" spans="1:8">
      <c r="A4778" t="s">
        <v>6299</v>
      </c>
      <c r="B4778" s="10">
        <v>43999</v>
      </c>
      <c r="C4778" t="s">
        <v>4679</v>
      </c>
      <c r="D4778">
        <v>5</v>
      </c>
      <c r="E4778">
        <v>5</v>
      </c>
      <c r="F4778">
        <v>5</v>
      </c>
      <c r="G4778">
        <v>11156909</v>
      </c>
      <c r="H4778">
        <v>1031</v>
      </c>
    </row>
    <row r="4779" spans="1:8">
      <c r="A4779" t="s">
        <v>9106</v>
      </c>
      <c r="B4779" s="10">
        <v>43999</v>
      </c>
      <c r="C4779" t="s">
        <v>4679</v>
      </c>
      <c r="D4779">
        <v>1</v>
      </c>
      <c r="E4779">
        <v>3</v>
      </c>
      <c r="F4779">
        <v>3</v>
      </c>
      <c r="G4779">
        <v>11156909</v>
      </c>
      <c r="H4779">
        <v>1032</v>
      </c>
    </row>
    <row r="4780" spans="1:8">
      <c r="A4780" t="s">
        <v>9107</v>
      </c>
      <c r="B4780" s="10">
        <v>43999</v>
      </c>
      <c r="C4780" t="s">
        <v>4679</v>
      </c>
      <c r="D4780">
        <v>1</v>
      </c>
      <c r="E4780">
        <v>2</v>
      </c>
      <c r="F4780">
        <v>2</v>
      </c>
      <c r="G4780">
        <v>11156909</v>
      </c>
      <c r="H4780">
        <v>1033</v>
      </c>
    </row>
    <row r="4781" spans="1:8">
      <c r="A4781" t="s">
        <v>9108</v>
      </c>
      <c r="B4781" s="10">
        <v>43999</v>
      </c>
      <c r="C4781" t="s">
        <v>4679</v>
      </c>
      <c r="D4781">
        <v>1</v>
      </c>
      <c r="E4781">
        <v>4</v>
      </c>
      <c r="F4781">
        <v>2</v>
      </c>
      <c r="G4781">
        <v>11156909</v>
      </c>
      <c r="H4781">
        <v>1034</v>
      </c>
    </row>
    <row r="4782" spans="1:8">
      <c r="A4782" t="s">
        <v>9109</v>
      </c>
      <c r="B4782" s="10">
        <v>43999</v>
      </c>
      <c r="C4782" t="s">
        <v>4679</v>
      </c>
      <c r="D4782">
        <v>1</v>
      </c>
      <c r="E4782">
        <v>5</v>
      </c>
      <c r="F4782">
        <v>5</v>
      </c>
      <c r="G4782">
        <v>11156909</v>
      </c>
      <c r="H4782">
        <v>1035</v>
      </c>
    </row>
    <row r="4783" spans="1:8">
      <c r="A4783" t="s">
        <v>9110</v>
      </c>
      <c r="B4783" s="10">
        <v>43999</v>
      </c>
      <c r="C4783" t="s">
        <v>4679</v>
      </c>
      <c r="D4783">
        <v>4</v>
      </c>
      <c r="E4783">
        <v>5</v>
      </c>
      <c r="F4783">
        <v>5</v>
      </c>
      <c r="G4783">
        <v>11156909</v>
      </c>
      <c r="H4783">
        <v>1036</v>
      </c>
    </row>
    <row r="4784" spans="1:8">
      <c r="A4784" t="s">
        <v>6299</v>
      </c>
      <c r="B4784" s="10">
        <v>43999</v>
      </c>
      <c r="C4784" t="s">
        <v>4679</v>
      </c>
      <c r="D4784">
        <v>5</v>
      </c>
      <c r="E4784">
        <v>5</v>
      </c>
      <c r="F4784">
        <v>5</v>
      </c>
      <c r="G4784">
        <v>11156909</v>
      </c>
      <c r="H4784">
        <v>1037</v>
      </c>
    </row>
    <row r="4785" spans="1:8">
      <c r="A4785" t="s">
        <v>6299</v>
      </c>
      <c r="B4785" s="10">
        <v>43999</v>
      </c>
      <c r="C4785" t="s">
        <v>4679</v>
      </c>
      <c r="D4785">
        <v>4</v>
      </c>
      <c r="E4785">
        <v>4</v>
      </c>
      <c r="F4785">
        <v>5</v>
      </c>
      <c r="G4785">
        <v>11156909</v>
      </c>
      <c r="H4785">
        <v>1038</v>
      </c>
    </row>
    <row r="4786" spans="1:8">
      <c r="A4786" t="s">
        <v>9111</v>
      </c>
      <c r="B4786" s="10">
        <v>43999</v>
      </c>
      <c r="C4786" t="s">
        <v>4679</v>
      </c>
      <c r="D4786">
        <v>1</v>
      </c>
      <c r="E4786">
        <v>1</v>
      </c>
      <c r="F4786">
        <v>1</v>
      </c>
      <c r="G4786">
        <v>11156909</v>
      </c>
      <c r="H4786">
        <v>1039</v>
      </c>
    </row>
    <row r="4787" spans="1:8">
      <c r="A4787" t="s">
        <v>6299</v>
      </c>
      <c r="B4787" s="10">
        <v>43999</v>
      </c>
      <c r="C4787" t="s">
        <v>4679</v>
      </c>
      <c r="D4787">
        <v>5</v>
      </c>
      <c r="E4787">
        <v>5</v>
      </c>
      <c r="F4787">
        <v>5</v>
      </c>
      <c r="G4787">
        <v>11156909</v>
      </c>
      <c r="H4787">
        <v>1040</v>
      </c>
    </row>
    <row r="4788" spans="1:8">
      <c r="A4788" t="s">
        <v>9112</v>
      </c>
      <c r="B4788" s="10">
        <v>43999</v>
      </c>
      <c r="C4788" t="s">
        <v>4679</v>
      </c>
      <c r="D4788">
        <v>3</v>
      </c>
      <c r="E4788">
        <v>4</v>
      </c>
      <c r="F4788">
        <v>1</v>
      </c>
      <c r="G4788">
        <v>11156909</v>
      </c>
      <c r="H4788">
        <v>1041</v>
      </c>
    </row>
    <row r="4789" spans="1:8">
      <c r="A4789" t="s">
        <v>6299</v>
      </c>
      <c r="B4789" s="10">
        <v>43999</v>
      </c>
      <c r="C4789" t="s">
        <v>4679</v>
      </c>
      <c r="D4789">
        <v>5</v>
      </c>
      <c r="E4789">
        <v>5</v>
      </c>
      <c r="F4789">
        <v>5</v>
      </c>
      <c r="G4789">
        <v>11156909</v>
      </c>
      <c r="H4789">
        <v>1042</v>
      </c>
    </row>
    <row r="4790" spans="1:8">
      <c r="A4790" t="s">
        <v>6299</v>
      </c>
      <c r="B4790" s="10">
        <v>43999</v>
      </c>
      <c r="C4790" t="s">
        <v>4679</v>
      </c>
      <c r="D4790">
        <v>5</v>
      </c>
      <c r="E4790">
        <v>5</v>
      </c>
      <c r="F4790">
        <v>5</v>
      </c>
      <c r="G4790">
        <v>11156909</v>
      </c>
      <c r="H4790">
        <v>1043</v>
      </c>
    </row>
    <row r="4791" spans="1:8">
      <c r="A4791" t="s">
        <v>9113</v>
      </c>
      <c r="B4791" s="10">
        <v>43999</v>
      </c>
      <c r="C4791" t="s">
        <v>4679</v>
      </c>
      <c r="D4791">
        <v>1</v>
      </c>
      <c r="E4791">
        <v>3</v>
      </c>
      <c r="F4791">
        <v>2</v>
      </c>
      <c r="G4791">
        <v>11156909</v>
      </c>
      <c r="H4791">
        <v>1044</v>
      </c>
    </row>
    <row r="4792" spans="1:8">
      <c r="A4792" t="s">
        <v>9114</v>
      </c>
      <c r="B4792" s="10">
        <v>43999</v>
      </c>
      <c r="C4792" t="s">
        <v>4679</v>
      </c>
      <c r="D4792">
        <v>5</v>
      </c>
      <c r="E4792">
        <v>5</v>
      </c>
      <c r="F4792">
        <v>5</v>
      </c>
      <c r="G4792">
        <v>11156909</v>
      </c>
      <c r="H4792">
        <v>1045</v>
      </c>
    </row>
    <row r="4793" spans="1:8">
      <c r="A4793" t="s">
        <v>6299</v>
      </c>
      <c r="B4793" s="10">
        <v>43999</v>
      </c>
      <c r="C4793" t="s">
        <v>4679</v>
      </c>
      <c r="D4793">
        <v>4</v>
      </c>
      <c r="E4793">
        <v>4</v>
      </c>
      <c r="F4793">
        <v>3</v>
      </c>
      <c r="G4793">
        <v>11156909</v>
      </c>
      <c r="H4793">
        <v>1046</v>
      </c>
    </row>
    <row r="4794" spans="1:8">
      <c r="A4794" t="s">
        <v>9115</v>
      </c>
      <c r="B4794" s="10">
        <v>43999</v>
      </c>
      <c r="C4794" t="s">
        <v>4679</v>
      </c>
      <c r="D4794">
        <v>5</v>
      </c>
      <c r="E4794">
        <v>5</v>
      </c>
      <c r="F4794">
        <v>5</v>
      </c>
      <c r="G4794">
        <v>11156909</v>
      </c>
      <c r="H4794">
        <v>1129</v>
      </c>
    </row>
    <row r="4795" spans="1:8">
      <c r="A4795" t="s">
        <v>9116</v>
      </c>
      <c r="B4795" s="10">
        <v>43999</v>
      </c>
      <c r="C4795" t="s">
        <v>4679</v>
      </c>
      <c r="D4795">
        <v>1</v>
      </c>
      <c r="E4795">
        <v>3</v>
      </c>
      <c r="F4795">
        <v>3</v>
      </c>
      <c r="G4795">
        <v>11156909</v>
      </c>
      <c r="H4795">
        <v>1047</v>
      </c>
    </row>
    <row r="4796" spans="1:8">
      <c r="A4796" t="s">
        <v>9117</v>
      </c>
      <c r="B4796" s="10">
        <v>43999</v>
      </c>
      <c r="C4796" t="s">
        <v>4679</v>
      </c>
      <c r="D4796">
        <v>5</v>
      </c>
      <c r="E4796">
        <v>5</v>
      </c>
      <c r="F4796">
        <v>5</v>
      </c>
      <c r="G4796">
        <v>11156909</v>
      </c>
      <c r="H4796">
        <v>1048</v>
      </c>
    </row>
    <row r="4797" spans="1:8">
      <c r="A4797" t="s">
        <v>9118</v>
      </c>
      <c r="B4797" s="10">
        <v>43999</v>
      </c>
      <c r="C4797" t="s">
        <v>4679</v>
      </c>
      <c r="D4797">
        <v>4</v>
      </c>
      <c r="E4797">
        <v>4</v>
      </c>
      <c r="F4797">
        <v>3</v>
      </c>
      <c r="G4797">
        <v>11156909</v>
      </c>
      <c r="H4797">
        <v>1049</v>
      </c>
    </row>
    <row r="4798" spans="1:8">
      <c r="A4798" t="s">
        <v>9119</v>
      </c>
      <c r="B4798" s="10">
        <v>43999</v>
      </c>
      <c r="C4798" t="s">
        <v>4679</v>
      </c>
      <c r="D4798">
        <v>3</v>
      </c>
      <c r="E4798">
        <v>5</v>
      </c>
      <c r="F4798">
        <v>3</v>
      </c>
      <c r="G4798">
        <v>11156909</v>
      </c>
      <c r="H4798">
        <v>1050</v>
      </c>
    </row>
    <row r="4799" spans="1:8">
      <c r="A4799" t="s">
        <v>9120</v>
      </c>
      <c r="B4799" s="10">
        <v>43999</v>
      </c>
      <c r="C4799" t="s">
        <v>4679</v>
      </c>
      <c r="D4799">
        <v>5</v>
      </c>
      <c r="E4799">
        <v>5</v>
      </c>
      <c r="F4799">
        <v>5</v>
      </c>
      <c r="G4799">
        <v>11156909</v>
      </c>
      <c r="H4799">
        <v>1051</v>
      </c>
    </row>
    <row r="4800" spans="1:8">
      <c r="A4800" t="s">
        <v>6299</v>
      </c>
      <c r="B4800" s="10">
        <v>43999</v>
      </c>
      <c r="C4800" t="s">
        <v>4679</v>
      </c>
      <c r="D4800">
        <v>5</v>
      </c>
      <c r="E4800">
        <v>3</v>
      </c>
      <c r="F4800">
        <v>5</v>
      </c>
      <c r="G4800">
        <v>11156909</v>
      </c>
      <c r="H4800">
        <v>1052</v>
      </c>
    </row>
    <row r="4801" spans="1:8">
      <c r="A4801" t="s">
        <v>9121</v>
      </c>
      <c r="B4801" s="10">
        <v>43999</v>
      </c>
      <c r="C4801" t="s">
        <v>4679</v>
      </c>
      <c r="D4801">
        <v>4</v>
      </c>
      <c r="E4801">
        <v>5</v>
      </c>
      <c r="F4801">
        <v>5</v>
      </c>
      <c r="G4801">
        <v>11156909</v>
      </c>
      <c r="H4801">
        <v>1053</v>
      </c>
    </row>
    <row r="4802" spans="1:8">
      <c r="A4802" t="s">
        <v>9122</v>
      </c>
      <c r="B4802" s="10">
        <v>43999</v>
      </c>
      <c r="C4802" t="s">
        <v>4679</v>
      </c>
      <c r="D4802">
        <v>3</v>
      </c>
      <c r="E4802">
        <v>4</v>
      </c>
      <c r="F4802">
        <v>4</v>
      </c>
      <c r="G4802">
        <v>11156909</v>
      </c>
      <c r="H4802">
        <v>1054</v>
      </c>
    </row>
    <row r="4803" spans="1:8">
      <c r="A4803" t="s">
        <v>6299</v>
      </c>
      <c r="B4803" s="10">
        <v>43999</v>
      </c>
      <c r="C4803" t="s">
        <v>4679</v>
      </c>
      <c r="D4803">
        <v>5</v>
      </c>
      <c r="E4803">
        <v>4</v>
      </c>
      <c r="F4803">
        <v>5</v>
      </c>
      <c r="G4803">
        <v>11156909</v>
      </c>
      <c r="H4803">
        <v>1055</v>
      </c>
    </row>
    <row r="4804" spans="1:8">
      <c r="A4804" t="s">
        <v>9123</v>
      </c>
      <c r="B4804" s="10">
        <v>43999</v>
      </c>
      <c r="C4804" t="s">
        <v>4679</v>
      </c>
      <c r="D4804">
        <v>5</v>
      </c>
      <c r="E4804">
        <v>5</v>
      </c>
      <c r="F4804">
        <v>5</v>
      </c>
      <c r="G4804">
        <v>11156909</v>
      </c>
      <c r="H4804">
        <v>1056</v>
      </c>
    </row>
    <row r="4805" spans="1:8">
      <c r="A4805" t="s">
        <v>9124</v>
      </c>
      <c r="B4805" s="10">
        <v>43999</v>
      </c>
      <c r="C4805" t="s">
        <v>4679</v>
      </c>
      <c r="D4805">
        <v>5</v>
      </c>
      <c r="E4805">
        <v>5</v>
      </c>
      <c r="F4805">
        <v>5</v>
      </c>
      <c r="G4805">
        <v>11156909</v>
      </c>
      <c r="H4805">
        <v>1057</v>
      </c>
    </row>
    <row r="4806" spans="1:8">
      <c r="A4806" t="s">
        <v>9125</v>
      </c>
      <c r="B4806" s="10">
        <v>43999</v>
      </c>
      <c r="C4806" t="s">
        <v>4679</v>
      </c>
      <c r="D4806">
        <v>5</v>
      </c>
      <c r="E4806">
        <v>5</v>
      </c>
      <c r="F4806">
        <v>5</v>
      </c>
      <c r="G4806">
        <v>11156909</v>
      </c>
      <c r="H4806">
        <v>1058</v>
      </c>
    </row>
    <row r="4807" spans="1:8">
      <c r="A4807" t="s">
        <v>6299</v>
      </c>
      <c r="B4807" s="10">
        <v>43999</v>
      </c>
      <c r="C4807" t="s">
        <v>4679</v>
      </c>
      <c r="D4807">
        <v>5</v>
      </c>
      <c r="E4807">
        <v>5</v>
      </c>
      <c r="F4807">
        <v>5</v>
      </c>
      <c r="G4807">
        <v>11156909</v>
      </c>
      <c r="H4807">
        <v>1059</v>
      </c>
    </row>
    <row r="4808" spans="1:8">
      <c r="A4808" t="s">
        <v>6299</v>
      </c>
      <c r="B4808" s="10">
        <v>43999</v>
      </c>
      <c r="C4808" t="s">
        <v>4679</v>
      </c>
      <c r="D4808">
        <v>5</v>
      </c>
      <c r="E4808">
        <v>5</v>
      </c>
      <c r="F4808">
        <v>5</v>
      </c>
      <c r="G4808">
        <v>11156909</v>
      </c>
      <c r="H4808">
        <v>1060</v>
      </c>
    </row>
    <row r="4809" spans="1:8">
      <c r="A4809" t="s">
        <v>6299</v>
      </c>
      <c r="B4809" s="10">
        <v>43999</v>
      </c>
      <c r="C4809" t="s">
        <v>4679</v>
      </c>
      <c r="D4809">
        <v>4</v>
      </c>
      <c r="E4809">
        <v>5</v>
      </c>
      <c r="F4809">
        <v>5</v>
      </c>
      <c r="G4809">
        <v>11156909</v>
      </c>
      <c r="H4809">
        <v>1061</v>
      </c>
    </row>
    <row r="4810" spans="1:8">
      <c r="A4810" t="s">
        <v>6299</v>
      </c>
      <c r="B4810" s="10">
        <v>43999</v>
      </c>
      <c r="C4810" t="s">
        <v>4679</v>
      </c>
      <c r="D4810">
        <v>5</v>
      </c>
      <c r="E4810">
        <v>5</v>
      </c>
      <c r="F4810">
        <v>5</v>
      </c>
      <c r="G4810">
        <v>11156909</v>
      </c>
      <c r="H4810">
        <v>1062</v>
      </c>
    </row>
    <row r="4811" spans="1:8">
      <c r="A4811" t="s">
        <v>9126</v>
      </c>
      <c r="B4811" s="10">
        <v>43999</v>
      </c>
      <c r="C4811" t="s">
        <v>4679</v>
      </c>
      <c r="D4811">
        <v>4</v>
      </c>
      <c r="E4811">
        <v>4</v>
      </c>
      <c r="F4811">
        <v>5</v>
      </c>
      <c r="G4811">
        <v>11156909</v>
      </c>
      <c r="H4811">
        <v>1063</v>
      </c>
    </row>
    <row r="4812" spans="1:8">
      <c r="A4812" t="s">
        <v>6299</v>
      </c>
      <c r="B4812" s="10">
        <v>43999</v>
      </c>
      <c r="C4812" t="s">
        <v>4679</v>
      </c>
      <c r="D4812">
        <v>4</v>
      </c>
      <c r="E4812">
        <v>4</v>
      </c>
      <c r="F4812">
        <v>4</v>
      </c>
      <c r="G4812">
        <v>11156909</v>
      </c>
      <c r="H4812">
        <v>1064</v>
      </c>
    </row>
    <row r="4813" spans="1:8">
      <c r="A4813" t="s">
        <v>9127</v>
      </c>
      <c r="B4813" s="10">
        <v>43999</v>
      </c>
      <c r="C4813" t="s">
        <v>4679</v>
      </c>
      <c r="D4813">
        <v>2</v>
      </c>
      <c r="E4813">
        <v>3</v>
      </c>
      <c r="F4813">
        <v>3</v>
      </c>
      <c r="G4813">
        <v>11156909</v>
      </c>
      <c r="H4813">
        <v>1065</v>
      </c>
    </row>
    <row r="4814" spans="1:8">
      <c r="A4814" t="s">
        <v>6299</v>
      </c>
      <c r="B4814" s="10">
        <v>43999</v>
      </c>
      <c r="C4814" t="s">
        <v>4679</v>
      </c>
      <c r="D4814">
        <v>5</v>
      </c>
      <c r="E4814">
        <v>4</v>
      </c>
      <c r="F4814">
        <v>5</v>
      </c>
      <c r="G4814">
        <v>11156909</v>
      </c>
      <c r="H4814">
        <v>1066</v>
      </c>
    </row>
    <row r="4815" spans="1:8">
      <c r="A4815" t="s">
        <v>9128</v>
      </c>
      <c r="B4815" s="10">
        <v>43999</v>
      </c>
      <c r="C4815" t="s">
        <v>4679</v>
      </c>
      <c r="D4815">
        <v>5</v>
      </c>
      <c r="E4815">
        <v>5</v>
      </c>
      <c r="F4815">
        <v>5</v>
      </c>
      <c r="G4815">
        <v>11156909</v>
      </c>
      <c r="H4815">
        <v>1067</v>
      </c>
    </row>
    <row r="4816" spans="1:8">
      <c r="A4816" t="s">
        <v>9129</v>
      </c>
      <c r="B4816" s="10">
        <v>43999</v>
      </c>
      <c r="C4816" t="s">
        <v>4679</v>
      </c>
      <c r="D4816">
        <v>5</v>
      </c>
      <c r="E4816">
        <v>4</v>
      </c>
      <c r="F4816">
        <v>4</v>
      </c>
      <c r="G4816">
        <v>11156909</v>
      </c>
      <c r="H4816">
        <v>1068</v>
      </c>
    </row>
    <row r="4817" spans="1:8">
      <c r="A4817" t="s">
        <v>9130</v>
      </c>
      <c r="B4817" s="10">
        <v>43999</v>
      </c>
      <c r="C4817" t="s">
        <v>4679</v>
      </c>
      <c r="D4817">
        <v>5</v>
      </c>
      <c r="E4817">
        <v>5</v>
      </c>
      <c r="F4817">
        <v>5</v>
      </c>
      <c r="G4817">
        <v>11156909</v>
      </c>
      <c r="H4817">
        <v>1069</v>
      </c>
    </row>
    <row r="4818" spans="1:8">
      <c r="A4818" t="s">
        <v>6299</v>
      </c>
      <c r="B4818" s="10">
        <v>43999</v>
      </c>
      <c r="C4818" t="s">
        <v>4679</v>
      </c>
      <c r="D4818">
        <v>5</v>
      </c>
      <c r="E4818">
        <v>5</v>
      </c>
      <c r="F4818">
        <v>5</v>
      </c>
      <c r="G4818">
        <v>11156909</v>
      </c>
      <c r="H4818">
        <v>1070</v>
      </c>
    </row>
    <row r="4819" spans="1:8">
      <c r="A4819" t="s">
        <v>9131</v>
      </c>
      <c r="B4819" s="10">
        <v>43999</v>
      </c>
      <c r="C4819" t="s">
        <v>4679</v>
      </c>
      <c r="D4819">
        <v>3</v>
      </c>
      <c r="E4819">
        <v>5</v>
      </c>
      <c r="F4819">
        <v>3</v>
      </c>
      <c r="G4819">
        <v>11156909</v>
      </c>
      <c r="H4819">
        <v>1071</v>
      </c>
    </row>
    <row r="4820" spans="1:8">
      <c r="A4820" t="s">
        <v>9132</v>
      </c>
      <c r="B4820" s="10">
        <v>43999</v>
      </c>
      <c r="C4820" t="s">
        <v>4679</v>
      </c>
      <c r="D4820">
        <v>1</v>
      </c>
      <c r="E4820">
        <v>3</v>
      </c>
      <c r="F4820">
        <v>2</v>
      </c>
      <c r="G4820">
        <v>11156909</v>
      </c>
      <c r="H4820">
        <v>1072</v>
      </c>
    </row>
    <row r="4821" spans="1:8">
      <c r="A4821" t="s">
        <v>9133</v>
      </c>
      <c r="B4821" s="10">
        <v>43999</v>
      </c>
      <c r="C4821" t="s">
        <v>4679</v>
      </c>
      <c r="D4821">
        <v>5</v>
      </c>
      <c r="E4821">
        <v>5</v>
      </c>
      <c r="F4821">
        <v>5</v>
      </c>
      <c r="G4821">
        <v>11156909</v>
      </c>
      <c r="H4821">
        <v>1073</v>
      </c>
    </row>
    <row r="4822" spans="1:8">
      <c r="A4822" t="s">
        <v>6299</v>
      </c>
      <c r="B4822" s="10">
        <v>43999</v>
      </c>
      <c r="C4822" t="s">
        <v>4679</v>
      </c>
      <c r="D4822">
        <v>5</v>
      </c>
      <c r="E4822">
        <v>4</v>
      </c>
      <c r="F4822">
        <v>5</v>
      </c>
      <c r="G4822">
        <v>11156909</v>
      </c>
      <c r="H4822">
        <v>1074</v>
      </c>
    </row>
    <row r="4823" spans="1:8">
      <c r="A4823" t="s">
        <v>9134</v>
      </c>
      <c r="B4823" s="10">
        <v>43999</v>
      </c>
      <c r="C4823" t="s">
        <v>4679</v>
      </c>
      <c r="D4823">
        <v>4</v>
      </c>
      <c r="E4823">
        <v>4</v>
      </c>
      <c r="F4823">
        <v>3</v>
      </c>
      <c r="G4823">
        <v>11156909</v>
      </c>
      <c r="H4823">
        <v>1075</v>
      </c>
    </row>
    <row r="4824" spans="1:8">
      <c r="A4824" t="s">
        <v>9135</v>
      </c>
      <c r="B4824" s="10">
        <v>43999</v>
      </c>
      <c r="C4824" t="s">
        <v>4679</v>
      </c>
      <c r="D4824">
        <v>4</v>
      </c>
      <c r="E4824">
        <v>3</v>
      </c>
      <c r="F4824">
        <v>5</v>
      </c>
      <c r="G4824">
        <v>11156909</v>
      </c>
      <c r="H4824">
        <v>1076</v>
      </c>
    </row>
    <row r="4825" spans="1:8">
      <c r="A4825" t="s">
        <v>6299</v>
      </c>
      <c r="B4825" s="10">
        <v>43999</v>
      </c>
      <c r="C4825" t="s">
        <v>4679</v>
      </c>
      <c r="D4825">
        <v>5</v>
      </c>
      <c r="E4825">
        <v>5</v>
      </c>
      <c r="F4825">
        <v>5</v>
      </c>
      <c r="G4825">
        <v>11156909</v>
      </c>
      <c r="H4825">
        <v>1077</v>
      </c>
    </row>
    <row r="4826" spans="1:8">
      <c r="A4826" t="s">
        <v>9136</v>
      </c>
      <c r="B4826" s="10">
        <v>43999</v>
      </c>
      <c r="C4826" t="s">
        <v>4679</v>
      </c>
      <c r="D4826">
        <v>5</v>
      </c>
      <c r="E4826">
        <v>5</v>
      </c>
      <c r="F4826">
        <v>5</v>
      </c>
      <c r="G4826">
        <v>11156909</v>
      </c>
      <c r="H4826">
        <v>1078</v>
      </c>
    </row>
    <row r="4827" spans="1:8">
      <c r="A4827" t="s">
        <v>9137</v>
      </c>
      <c r="B4827" s="10">
        <v>43999</v>
      </c>
      <c r="C4827" t="s">
        <v>4679</v>
      </c>
      <c r="D4827">
        <v>5</v>
      </c>
      <c r="E4827">
        <v>5</v>
      </c>
      <c r="F4827">
        <v>5</v>
      </c>
      <c r="G4827">
        <v>11156909</v>
      </c>
      <c r="H4827">
        <v>1079</v>
      </c>
    </row>
    <row r="4828" spans="1:8">
      <c r="A4828" t="s">
        <v>6299</v>
      </c>
      <c r="B4828" s="10">
        <v>43999</v>
      </c>
      <c r="C4828" t="s">
        <v>4679</v>
      </c>
      <c r="D4828">
        <v>4</v>
      </c>
      <c r="E4828">
        <v>5</v>
      </c>
      <c r="F4828">
        <v>5</v>
      </c>
      <c r="G4828">
        <v>11156909</v>
      </c>
      <c r="H4828">
        <v>1080</v>
      </c>
    </row>
    <row r="4829" spans="1:8">
      <c r="A4829" t="s">
        <v>6299</v>
      </c>
      <c r="B4829" s="10">
        <v>43999</v>
      </c>
      <c r="C4829" t="s">
        <v>4679</v>
      </c>
      <c r="D4829">
        <v>5</v>
      </c>
      <c r="E4829">
        <v>2</v>
      </c>
      <c r="F4829">
        <v>5</v>
      </c>
      <c r="G4829">
        <v>11156909</v>
      </c>
      <c r="H4829">
        <v>1081</v>
      </c>
    </row>
    <row r="4830" spans="1:8">
      <c r="A4830" t="s">
        <v>6299</v>
      </c>
      <c r="B4830" s="10">
        <v>43999</v>
      </c>
      <c r="C4830" t="s">
        <v>4679</v>
      </c>
      <c r="D4830">
        <v>5</v>
      </c>
      <c r="E4830">
        <v>4</v>
      </c>
      <c r="F4830">
        <v>5</v>
      </c>
      <c r="G4830">
        <v>11156909</v>
      </c>
      <c r="H4830">
        <v>1082</v>
      </c>
    </row>
    <row r="4831" spans="1:8">
      <c r="A4831" t="s">
        <v>9138</v>
      </c>
      <c r="B4831" s="10">
        <v>43999</v>
      </c>
      <c r="C4831" t="s">
        <v>4679</v>
      </c>
      <c r="D4831">
        <v>5</v>
      </c>
      <c r="E4831">
        <v>4</v>
      </c>
      <c r="F4831">
        <v>5</v>
      </c>
      <c r="G4831">
        <v>11156909</v>
      </c>
      <c r="H4831">
        <v>1083</v>
      </c>
    </row>
    <row r="4832" spans="1:8">
      <c r="A4832" t="s">
        <v>9139</v>
      </c>
      <c r="B4832" s="10">
        <v>43999</v>
      </c>
      <c r="C4832" t="s">
        <v>4679</v>
      </c>
      <c r="D4832">
        <v>5</v>
      </c>
      <c r="E4832">
        <v>4</v>
      </c>
      <c r="F4832">
        <v>5</v>
      </c>
      <c r="G4832">
        <v>11156909</v>
      </c>
      <c r="H4832">
        <v>1084</v>
      </c>
    </row>
    <row r="4833" spans="1:8">
      <c r="A4833" t="s">
        <v>9140</v>
      </c>
      <c r="B4833" s="10">
        <v>43999</v>
      </c>
      <c r="C4833" t="s">
        <v>4679</v>
      </c>
      <c r="D4833">
        <v>5</v>
      </c>
      <c r="E4833">
        <v>5</v>
      </c>
      <c r="F4833">
        <v>5</v>
      </c>
      <c r="G4833">
        <v>11156909</v>
      </c>
      <c r="H4833">
        <v>1085</v>
      </c>
    </row>
    <row r="4834" spans="1:8">
      <c r="A4834" t="s">
        <v>6299</v>
      </c>
      <c r="B4834" s="10">
        <v>43999</v>
      </c>
      <c r="C4834" t="s">
        <v>4679</v>
      </c>
      <c r="D4834">
        <v>5</v>
      </c>
      <c r="E4834">
        <v>5</v>
      </c>
      <c r="F4834">
        <v>5</v>
      </c>
      <c r="G4834">
        <v>11156909</v>
      </c>
      <c r="H4834">
        <v>1086</v>
      </c>
    </row>
    <row r="4835" spans="1:8">
      <c r="A4835" t="s">
        <v>9141</v>
      </c>
      <c r="B4835" s="10">
        <v>43999</v>
      </c>
      <c r="C4835" t="s">
        <v>4679</v>
      </c>
      <c r="D4835">
        <v>4</v>
      </c>
      <c r="E4835">
        <v>5</v>
      </c>
      <c r="F4835">
        <v>4</v>
      </c>
      <c r="G4835">
        <v>11156909</v>
      </c>
      <c r="H4835">
        <v>1087</v>
      </c>
    </row>
    <row r="4836" spans="1:8">
      <c r="A4836" t="s">
        <v>6299</v>
      </c>
      <c r="B4836" s="10">
        <v>43999</v>
      </c>
      <c r="C4836" t="s">
        <v>4679</v>
      </c>
      <c r="D4836">
        <v>5</v>
      </c>
      <c r="E4836">
        <v>5</v>
      </c>
      <c r="F4836">
        <v>4</v>
      </c>
      <c r="G4836">
        <v>11156909</v>
      </c>
      <c r="H4836">
        <v>1088</v>
      </c>
    </row>
    <row r="4837" spans="1:8">
      <c r="A4837" t="s">
        <v>9142</v>
      </c>
      <c r="B4837" s="10">
        <v>43999</v>
      </c>
      <c r="C4837" t="s">
        <v>4679</v>
      </c>
      <c r="D4837">
        <v>2</v>
      </c>
      <c r="E4837">
        <v>5</v>
      </c>
      <c r="F4837">
        <v>2</v>
      </c>
      <c r="G4837">
        <v>11156909</v>
      </c>
      <c r="H4837">
        <v>1089</v>
      </c>
    </row>
    <row r="4838" spans="1:8">
      <c r="A4838" t="s">
        <v>9143</v>
      </c>
      <c r="B4838" s="10">
        <v>43999</v>
      </c>
      <c r="C4838" t="s">
        <v>4679</v>
      </c>
      <c r="D4838">
        <v>2</v>
      </c>
      <c r="E4838">
        <v>2</v>
      </c>
      <c r="F4838">
        <v>2</v>
      </c>
      <c r="G4838">
        <v>11156909</v>
      </c>
      <c r="H4838">
        <v>1090</v>
      </c>
    </row>
    <row r="4839" spans="1:8">
      <c r="A4839" t="s">
        <v>56</v>
      </c>
      <c r="B4839" s="10">
        <v>43999</v>
      </c>
      <c r="C4839" t="s">
        <v>4679</v>
      </c>
      <c r="D4839">
        <v>5</v>
      </c>
      <c r="E4839">
        <v>5</v>
      </c>
      <c r="F4839">
        <v>4</v>
      </c>
      <c r="G4839">
        <v>11156909</v>
      </c>
      <c r="H4839">
        <v>1091</v>
      </c>
    </row>
    <row r="4840" spans="1:8">
      <c r="A4840" t="s">
        <v>9144</v>
      </c>
      <c r="B4840" s="10">
        <v>43999</v>
      </c>
      <c r="C4840" t="s">
        <v>4679</v>
      </c>
      <c r="D4840">
        <v>4</v>
      </c>
      <c r="E4840">
        <v>3</v>
      </c>
      <c r="F4840">
        <v>5</v>
      </c>
      <c r="G4840">
        <v>11156909</v>
      </c>
      <c r="H4840">
        <v>1092</v>
      </c>
    </row>
    <row r="4841" spans="1:8">
      <c r="A4841" t="s">
        <v>6299</v>
      </c>
      <c r="B4841" s="10">
        <v>43999</v>
      </c>
      <c r="C4841" t="s">
        <v>4679</v>
      </c>
      <c r="D4841">
        <v>5</v>
      </c>
      <c r="E4841">
        <v>5</v>
      </c>
      <c r="F4841">
        <v>5</v>
      </c>
      <c r="G4841">
        <v>11156909</v>
      </c>
      <c r="H4841">
        <v>1093</v>
      </c>
    </row>
    <row r="4842" spans="1:8">
      <c r="A4842" t="s">
        <v>9145</v>
      </c>
      <c r="B4842" s="10">
        <v>43999</v>
      </c>
      <c r="C4842" t="s">
        <v>4679</v>
      </c>
      <c r="D4842">
        <v>5</v>
      </c>
      <c r="E4842">
        <v>5</v>
      </c>
      <c r="F4842">
        <v>5</v>
      </c>
      <c r="G4842">
        <v>11156909</v>
      </c>
      <c r="H4842">
        <v>1094</v>
      </c>
    </row>
    <row r="4843" spans="1:8">
      <c r="A4843" t="s">
        <v>6299</v>
      </c>
      <c r="B4843" s="10">
        <v>43999</v>
      </c>
      <c r="C4843" t="s">
        <v>4679</v>
      </c>
      <c r="D4843">
        <v>3</v>
      </c>
      <c r="E4843">
        <v>4</v>
      </c>
      <c r="F4843">
        <v>4</v>
      </c>
      <c r="G4843">
        <v>11156909</v>
      </c>
      <c r="H4843">
        <v>1095</v>
      </c>
    </row>
    <row r="4844" spans="1:8">
      <c r="A4844" t="s">
        <v>9146</v>
      </c>
      <c r="B4844" s="10">
        <v>43999</v>
      </c>
      <c r="C4844" t="s">
        <v>4679</v>
      </c>
      <c r="D4844">
        <v>5</v>
      </c>
      <c r="E4844">
        <v>5</v>
      </c>
      <c r="F4844">
        <v>5</v>
      </c>
      <c r="G4844">
        <v>11156909</v>
      </c>
      <c r="H4844">
        <v>1096</v>
      </c>
    </row>
    <row r="4845" spans="1:8">
      <c r="A4845" t="s">
        <v>9147</v>
      </c>
      <c r="B4845" s="10">
        <v>43999</v>
      </c>
      <c r="C4845" t="s">
        <v>4679</v>
      </c>
      <c r="D4845">
        <v>4</v>
      </c>
      <c r="E4845">
        <v>5</v>
      </c>
      <c r="F4845">
        <v>5</v>
      </c>
      <c r="G4845">
        <v>11156909</v>
      </c>
      <c r="H4845">
        <v>1097</v>
      </c>
    </row>
    <row r="4846" spans="1:8">
      <c r="A4846" t="s">
        <v>6299</v>
      </c>
      <c r="B4846" s="10">
        <v>43999</v>
      </c>
      <c r="C4846" t="s">
        <v>4679</v>
      </c>
      <c r="D4846">
        <v>5</v>
      </c>
      <c r="E4846">
        <v>5</v>
      </c>
      <c r="F4846">
        <v>5</v>
      </c>
      <c r="G4846">
        <v>11156909</v>
      </c>
      <c r="H4846">
        <v>1098</v>
      </c>
    </row>
    <row r="4847" spans="1:8">
      <c r="A4847" t="s">
        <v>6299</v>
      </c>
      <c r="B4847" s="10">
        <v>43999</v>
      </c>
      <c r="C4847" t="s">
        <v>4679</v>
      </c>
      <c r="D4847">
        <v>5</v>
      </c>
      <c r="E4847">
        <v>5</v>
      </c>
      <c r="F4847">
        <v>5</v>
      </c>
      <c r="G4847">
        <v>11156909</v>
      </c>
      <c r="H4847">
        <v>1099</v>
      </c>
    </row>
    <row r="4848" spans="1:8">
      <c r="A4848" t="s">
        <v>6299</v>
      </c>
      <c r="B4848" s="10">
        <v>43999</v>
      </c>
      <c r="C4848" t="s">
        <v>4679</v>
      </c>
      <c r="D4848">
        <v>3</v>
      </c>
      <c r="E4848">
        <v>5</v>
      </c>
      <c r="F4848">
        <v>4</v>
      </c>
      <c r="G4848">
        <v>11156909</v>
      </c>
      <c r="H4848">
        <v>1100</v>
      </c>
    </row>
    <row r="4849" spans="1:8">
      <c r="A4849" t="s">
        <v>9148</v>
      </c>
      <c r="B4849" s="10">
        <v>43999</v>
      </c>
      <c r="C4849" t="s">
        <v>4679</v>
      </c>
      <c r="D4849" t="s">
        <v>5977</v>
      </c>
      <c r="E4849">
        <v>3</v>
      </c>
      <c r="F4849">
        <v>3</v>
      </c>
      <c r="G4849">
        <v>11156909</v>
      </c>
      <c r="H4849">
        <v>1101</v>
      </c>
    </row>
    <row r="4850" spans="1:8">
      <c r="A4850" t="s">
        <v>9149</v>
      </c>
      <c r="B4850" s="10">
        <v>43999</v>
      </c>
      <c r="C4850" t="s">
        <v>4679</v>
      </c>
      <c r="D4850">
        <v>1</v>
      </c>
      <c r="E4850">
        <v>4</v>
      </c>
      <c r="F4850">
        <v>2</v>
      </c>
      <c r="G4850">
        <v>11156909</v>
      </c>
      <c r="H4850">
        <v>1102</v>
      </c>
    </row>
    <row r="4851" spans="1:8">
      <c r="A4851" t="s">
        <v>6299</v>
      </c>
      <c r="B4851" s="10">
        <v>43999</v>
      </c>
      <c r="C4851" t="s">
        <v>4679</v>
      </c>
      <c r="D4851">
        <v>4</v>
      </c>
      <c r="E4851">
        <v>5</v>
      </c>
      <c r="F4851">
        <v>5</v>
      </c>
      <c r="G4851">
        <v>11156909</v>
      </c>
      <c r="H4851">
        <v>1103</v>
      </c>
    </row>
    <row r="4852" spans="1:8">
      <c r="A4852" t="s">
        <v>9150</v>
      </c>
      <c r="B4852" s="10">
        <v>43999</v>
      </c>
      <c r="C4852" t="s">
        <v>4679</v>
      </c>
      <c r="D4852">
        <v>5</v>
      </c>
      <c r="E4852">
        <v>5</v>
      </c>
      <c r="F4852">
        <v>5</v>
      </c>
      <c r="G4852">
        <v>11156909</v>
      </c>
      <c r="H4852">
        <v>1104</v>
      </c>
    </row>
    <row r="4853" spans="1:8">
      <c r="A4853" t="s">
        <v>9151</v>
      </c>
      <c r="B4853" s="10">
        <v>43999</v>
      </c>
      <c r="C4853" t="s">
        <v>4679</v>
      </c>
      <c r="D4853">
        <v>1</v>
      </c>
      <c r="E4853">
        <v>1</v>
      </c>
      <c r="F4853">
        <v>1</v>
      </c>
      <c r="G4853">
        <v>11156909</v>
      </c>
      <c r="H4853">
        <v>1106</v>
      </c>
    </row>
    <row r="4854" spans="1:8">
      <c r="A4854" t="s">
        <v>6299</v>
      </c>
      <c r="B4854" s="10">
        <v>43999</v>
      </c>
      <c r="C4854" t="s">
        <v>4679</v>
      </c>
      <c r="D4854">
        <v>5</v>
      </c>
      <c r="E4854">
        <v>4</v>
      </c>
      <c r="F4854">
        <v>4</v>
      </c>
      <c r="G4854">
        <v>11156909</v>
      </c>
      <c r="H4854">
        <v>1107</v>
      </c>
    </row>
    <row r="4855" spans="1:8">
      <c r="A4855" t="s">
        <v>9152</v>
      </c>
      <c r="B4855" s="10">
        <v>43999</v>
      </c>
      <c r="C4855" t="s">
        <v>4679</v>
      </c>
      <c r="D4855">
        <v>1</v>
      </c>
      <c r="E4855">
        <v>3</v>
      </c>
      <c r="F4855">
        <v>2</v>
      </c>
      <c r="G4855">
        <v>11156909</v>
      </c>
      <c r="H4855">
        <v>1108</v>
      </c>
    </row>
    <row r="4856" spans="1:8">
      <c r="A4856" t="s">
        <v>9153</v>
      </c>
      <c r="B4856" s="10">
        <v>43999</v>
      </c>
      <c r="C4856" t="s">
        <v>4679</v>
      </c>
      <c r="D4856">
        <v>2</v>
      </c>
      <c r="E4856">
        <v>4</v>
      </c>
      <c r="F4856">
        <v>2</v>
      </c>
      <c r="G4856">
        <v>11156909</v>
      </c>
      <c r="H4856">
        <v>1109</v>
      </c>
    </row>
    <row r="4857" spans="1:8">
      <c r="A4857" t="s">
        <v>9154</v>
      </c>
      <c r="B4857" s="10">
        <v>43999</v>
      </c>
      <c r="C4857" t="s">
        <v>4679</v>
      </c>
      <c r="D4857">
        <v>1</v>
      </c>
      <c r="E4857">
        <v>3</v>
      </c>
      <c r="F4857">
        <v>1</v>
      </c>
      <c r="G4857">
        <v>11156909</v>
      </c>
      <c r="H4857">
        <v>1110</v>
      </c>
    </row>
    <row r="4858" spans="1:8">
      <c r="A4858" t="s">
        <v>9155</v>
      </c>
      <c r="B4858" s="10">
        <v>43999</v>
      </c>
      <c r="C4858" t="s">
        <v>4679</v>
      </c>
      <c r="D4858">
        <v>4</v>
      </c>
      <c r="E4858">
        <v>5</v>
      </c>
      <c r="F4858">
        <v>5</v>
      </c>
      <c r="G4858">
        <v>11156909</v>
      </c>
      <c r="H4858">
        <v>1111</v>
      </c>
    </row>
    <row r="4859" spans="1:8">
      <c r="A4859" t="s">
        <v>9156</v>
      </c>
      <c r="B4859" s="10">
        <v>43999</v>
      </c>
      <c r="C4859" t="s">
        <v>4679</v>
      </c>
      <c r="D4859">
        <v>4</v>
      </c>
      <c r="E4859">
        <v>5</v>
      </c>
      <c r="F4859">
        <v>4</v>
      </c>
      <c r="G4859">
        <v>11156909</v>
      </c>
      <c r="H4859">
        <v>1112</v>
      </c>
    </row>
    <row r="4860" spans="1:8">
      <c r="A4860" t="s">
        <v>6299</v>
      </c>
      <c r="B4860" s="10">
        <v>43999</v>
      </c>
      <c r="C4860" t="s">
        <v>4679</v>
      </c>
      <c r="D4860">
        <v>5</v>
      </c>
      <c r="E4860">
        <v>5</v>
      </c>
      <c r="F4860">
        <v>5</v>
      </c>
      <c r="G4860">
        <v>11156909</v>
      </c>
      <c r="H4860">
        <v>1113</v>
      </c>
    </row>
    <row r="4861" spans="1:8">
      <c r="A4861" t="s">
        <v>6299</v>
      </c>
      <c r="B4861" s="10">
        <v>43999</v>
      </c>
      <c r="C4861" t="s">
        <v>4679</v>
      </c>
      <c r="D4861">
        <v>5</v>
      </c>
      <c r="E4861">
        <v>5</v>
      </c>
      <c r="F4861">
        <v>4</v>
      </c>
      <c r="G4861">
        <v>11156909</v>
      </c>
      <c r="H4861">
        <v>1114</v>
      </c>
    </row>
    <row r="4862" spans="1:8">
      <c r="A4862" t="s">
        <v>9157</v>
      </c>
      <c r="B4862" s="10">
        <v>43999</v>
      </c>
      <c r="C4862" t="s">
        <v>4679</v>
      </c>
      <c r="D4862">
        <v>5</v>
      </c>
      <c r="E4862">
        <v>5</v>
      </c>
      <c r="F4862">
        <v>5</v>
      </c>
      <c r="G4862">
        <v>11156909</v>
      </c>
      <c r="H4862">
        <v>1115</v>
      </c>
    </row>
    <row r="4863" spans="1:8">
      <c r="A4863" t="s">
        <v>9158</v>
      </c>
      <c r="B4863" s="10">
        <v>43999</v>
      </c>
      <c r="C4863" t="s">
        <v>4679</v>
      </c>
      <c r="D4863">
        <v>2</v>
      </c>
      <c r="E4863">
        <v>5</v>
      </c>
      <c r="F4863">
        <v>2</v>
      </c>
      <c r="G4863">
        <v>11156909</v>
      </c>
      <c r="H4863">
        <v>1116</v>
      </c>
    </row>
    <row r="4864" spans="1:8">
      <c r="A4864" t="s">
        <v>9159</v>
      </c>
      <c r="B4864" s="10">
        <v>43999</v>
      </c>
      <c r="C4864" t="s">
        <v>4679</v>
      </c>
      <c r="D4864">
        <v>1</v>
      </c>
      <c r="E4864">
        <v>1</v>
      </c>
      <c r="F4864">
        <v>1</v>
      </c>
      <c r="G4864">
        <v>11156909</v>
      </c>
      <c r="H4864">
        <v>1117</v>
      </c>
    </row>
    <row r="4865" spans="1:8">
      <c r="A4865" t="s">
        <v>6299</v>
      </c>
      <c r="B4865" s="10">
        <v>43999</v>
      </c>
      <c r="C4865" t="s">
        <v>4679</v>
      </c>
      <c r="D4865">
        <v>5</v>
      </c>
      <c r="E4865">
        <v>5</v>
      </c>
      <c r="F4865">
        <v>5</v>
      </c>
      <c r="G4865">
        <v>11156909</v>
      </c>
      <c r="H4865">
        <v>1118</v>
      </c>
    </row>
    <row r="4866" spans="1:8">
      <c r="A4866" t="s">
        <v>9160</v>
      </c>
      <c r="B4866" s="10">
        <v>43999</v>
      </c>
      <c r="C4866" t="s">
        <v>4679</v>
      </c>
      <c r="D4866">
        <v>5</v>
      </c>
      <c r="E4866">
        <v>5</v>
      </c>
      <c r="F4866">
        <v>5</v>
      </c>
      <c r="G4866">
        <v>11156909</v>
      </c>
      <c r="H4866">
        <v>1119</v>
      </c>
    </row>
    <row r="4867" spans="1:8">
      <c r="A4867" t="s">
        <v>9161</v>
      </c>
      <c r="B4867" s="10">
        <v>43999</v>
      </c>
      <c r="C4867" t="s">
        <v>4679</v>
      </c>
      <c r="D4867">
        <v>5</v>
      </c>
      <c r="E4867">
        <v>4</v>
      </c>
      <c r="F4867">
        <v>5</v>
      </c>
      <c r="G4867">
        <v>11156909</v>
      </c>
      <c r="H4867">
        <v>1120</v>
      </c>
    </row>
    <row r="4868" spans="1:8">
      <c r="A4868" t="s">
        <v>6299</v>
      </c>
      <c r="B4868" s="10">
        <v>43999</v>
      </c>
      <c r="C4868" t="s">
        <v>4679</v>
      </c>
      <c r="D4868">
        <v>5</v>
      </c>
      <c r="E4868">
        <v>4</v>
      </c>
      <c r="F4868">
        <v>4</v>
      </c>
      <c r="G4868">
        <v>11156909</v>
      </c>
      <c r="H4868">
        <v>1121</v>
      </c>
    </row>
    <row r="4869" spans="1:8">
      <c r="A4869" t="s">
        <v>9162</v>
      </c>
      <c r="B4869" s="10">
        <v>43999</v>
      </c>
      <c r="C4869" t="s">
        <v>4679</v>
      </c>
      <c r="D4869">
        <v>4</v>
      </c>
      <c r="E4869">
        <v>4</v>
      </c>
      <c r="F4869">
        <v>4</v>
      </c>
      <c r="G4869">
        <v>11156909</v>
      </c>
      <c r="H4869">
        <v>1122</v>
      </c>
    </row>
    <row r="4870" spans="1:8">
      <c r="A4870" t="s">
        <v>9163</v>
      </c>
      <c r="B4870" s="10">
        <v>43999</v>
      </c>
      <c r="C4870" t="s">
        <v>4679</v>
      </c>
      <c r="D4870">
        <v>1</v>
      </c>
      <c r="E4870">
        <v>3</v>
      </c>
      <c r="F4870">
        <v>1</v>
      </c>
      <c r="G4870">
        <v>11156909</v>
      </c>
      <c r="H4870">
        <v>1123</v>
      </c>
    </row>
    <row r="4871" spans="1:8">
      <c r="A4871" t="s">
        <v>6299</v>
      </c>
      <c r="B4871" s="10">
        <v>43999</v>
      </c>
      <c r="C4871" t="s">
        <v>4679</v>
      </c>
      <c r="D4871">
        <v>5</v>
      </c>
      <c r="E4871">
        <v>5</v>
      </c>
      <c r="F4871">
        <v>5</v>
      </c>
      <c r="G4871">
        <v>11156909</v>
      </c>
      <c r="H4871">
        <v>1124</v>
      </c>
    </row>
    <row r="4872" spans="1:8">
      <c r="A4872" t="s">
        <v>9164</v>
      </c>
      <c r="B4872" s="10">
        <v>43999</v>
      </c>
      <c r="C4872" t="s">
        <v>4679</v>
      </c>
      <c r="D4872">
        <v>2</v>
      </c>
      <c r="E4872">
        <v>2</v>
      </c>
      <c r="F4872">
        <v>2</v>
      </c>
      <c r="G4872">
        <v>11156909</v>
      </c>
      <c r="H4872">
        <v>1125</v>
      </c>
    </row>
    <row r="4873" spans="1:8">
      <c r="A4873" t="s">
        <v>6299</v>
      </c>
      <c r="B4873" s="10">
        <v>43999</v>
      </c>
      <c r="C4873" t="s">
        <v>4679</v>
      </c>
      <c r="D4873">
        <v>5</v>
      </c>
      <c r="E4873">
        <v>5</v>
      </c>
      <c r="F4873">
        <v>5</v>
      </c>
      <c r="G4873">
        <v>11156909</v>
      </c>
      <c r="H4873">
        <v>1126</v>
      </c>
    </row>
    <row r="4874" spans="1:8">
      <c r="A4874" t="s">
        <v>9165</v>
      </c>
      <c r="B4874" s="10">
        <v>43999</v>
      </c>
      <c r="C4874" t="s">
        <v>4679</v>
      </c>
      <c r="D4874">
        <v>5</v>
      </c>
      <c r="E4874">
        <v>5</v>
      </c>
      <c r="F4874">
        <v>5</v>
      </c>
      <c r="G4874">
        <v>11156909</v>
      </c>
      <c r="H4874">
        <v>1127</v>
      </c>
    </row>
    <row r="4875" spans="1:8">
      <c r="A4875" t="s">
        <v>9166</v>
      </c>
      <c r="B4875" s="10">
        <v>43999</v>
      </c>
      <c r="C4875" t="s">
        <v>4679</v>
      </c>
      <c r="D4875">
        <v>5</v>
      </c>
      <c r="E4875">
        <v>5</v>
      </c>
      <c r="F4875">
        <v>5</v>
      </c>
      <c r="G4875">
        <v>11156909</v>
      </c>
      <c r="H4875">
        <v>1130</v>
      </c>
    </row>
    <row r="4876" spans="1:8">
      <c r="A4876" t="s">
        <v>9167</v>
      </c>
      <c r="B4876" s="10">
        <v>43999</v>
      </c>
      <c r="C4876" t="s">
        <v>4679</v>
      </c>
      <c r="D4876">
        <v>5</v>
      </c>
      <c r="E4876">
        <v>5</v>
      </c>
      <c r="F4876">
        <v>5</v>
      </c>
      <c r="G4876">
        <v>11156909</v>
      </c>
      <c r="H4876">
        <v>1131</v>
      </c>
    </row>
    <row r="4877" spans="1:8">
      <c r="A4877" t="s">
        <v>9168</v>
      </c>
      <c r="B4877" s="10">
        <v>43999</v>
      </c>
      <c r="C4877" t="s">
        <v>4679</v>
      </c>
      <c r="D4877">
        <v>5</v>
      </c>
      <c r="E4877">
        <v>4</v>
      </c>
      <c r="F4877">
        <v>5</v>
      </c>
      <c r="G4877">
        <v>11156909</v>
      </c>
      <c r="H4877">
        <v>1132</v>
      </c>
    </row>
    <row r="4878" spans="1:8">
      <c r="A4878" t="s">
        <v>9169</v>
      </c>
      <c r="B4878" s="10">
        <v>43999</v>
      </c>
      <c r="C4878" t="s">
        <v>4679</v>
      </c>
      <c r="D4878">
        <v>2</v>
      </c>
      <c r="E4878">
        <v>3</v>
      </c>
      <c r="F4878">
        <v>4</v>
      </c>
      <c r="G4878">
        <v>11156909</v>
      </c>
      <c r="H4878">
        <v>1133</v>
      </c>
    </row>
    <row r="4879" spans="1:8">
      <c r="A4879" t="s">
        <v>9170</v>
      </c>
      <c r="B4879" s="10">
        <v>43999</v>
      </c>
      <c r="C4879" t="s">
        <v>4679</v>
      </c>
      <c r="D4879">
        <v>3</v>
      </c>
      <c r="E4879">
        <v>1</v>
      </c>
      <c r="F4879">
        <v>5</v>
      </c>
      <c r="G4879">
        <v>11156909</v>
      </c>
      <c r="H4879">
        <v>1134</v>
      </c>
    </row>
    <row r="4880" spans="1:8">
      <c r="A4880" t="s">
        <v>6299</v>
      </c>
      <c r="B4880" s="10">
        <v>43999</v>
      </c>
      <c r="C4880" t="s">
        <v>4679</v>
      </c>
      <c r="D4880">
        <v>5</v>
      </c>
      <c r="E4880">
        <v>5</v>
      </c>
      <c r="F4880">
        <v>4</v>
      </c>
      <c r="G4880">
        <v>11156909</v>
      </c>
      <c r="H4880">
        <v>1135</v>
      </c>
    </row>
    <row r="4881" spans="1:8">
      <c r="A4881" t="s">
        <v>9171</v>
      </c>
      <c r="B4881" s="10">
        <v>43999</v>
      </c>
      <c r="C4881" t="s">
        <v>4679</v>
      </c>
      <c r="D4881">
        <v>4</v>
      </c>
      <c r="E4881">
        <v>4</v>
      </c>
      <c r="F4881">
        <v>5</v>
      </c>
      <c r="G4881">
        <v>11156909</v>
      </c>
      <c r="H4881">
        <v>1136</v>
      </c>
    </row>
    <row r="4882" spans="1:8">
      <c r="A4882" t="s">
        <v>9172</v>
      </c>
      <c r="B4882" s="10">
        <v>43999</v>
      </c>
      <c r="C4882" t="s">
        <v>4679</v>
      </c>
      <c r="D4882">
        <v>4</v>
      </c>
      <c r="E4882">
        <v>5</v>
      </c>
      <c r="F4882">
        <v>5</v>
      </c>
      <c r="G4882">
        <v>11156909</v>
      </c>
      <c r="H4882">
        <v>1137</v>
      </c>
    </row>
    <row r="4883" spans="1:8">
      <c r="A4883" t="s">
        <v>9173</v>
      </c>
      <c r="B4883" s="10">
        <v>43999</v>
      </c>
      <c r="C4883" t="s">
        <v>4679</v>
      </c>
      <c r="D4883">
        <v>5</v>
      </c>
      <c r="E4883">
        <v>5</v>
      </c>
      <c r="F4883">
        <v>5</v>
      </c>
      <c r="G4883">
        <v>11156909</v>
      </c>
      <c r="H4883">
        <v>1138</v>
      </c>
    </row>
    <row r="4884" spans="1:8">
      <c r="A4884" t="s">
        <v>6299</v>
      </c>
      <c r="B4884" s="10">
        <v>43999</v>
      </c>
      <c r="C4884" t="s">
        <v>4679</v>
      </c>
      <c r="D4884">
        <v>3</v>
      </c>
      <c r="E4884">
        <v>5</v>
      </c>
      <c r="F4884">
        <v>5</v>
      </c>
      <c r="G4884">
        <v>11156909</v>
      </c>
      <c r="H4884">
        <v>1139</v>
      </c>
    </row>
    <row r="4885" spans="1:8">
      <c r="A4885" t="s">
        <v>9174</v>
      </c>
      <c r="B4885" s="10">
        <v>43999</v>
      </c>
      <c r="C4885" t="s">
        <v>4679</v>
      </c>
      <c r="D4885">
        <v>5</v>
      </c>
      <c r="E4885">
        <v>5</v>
      </c>
      <c r="F4885">
        <v>5</v>
      </c>
      <c r="G4885">
        <v>11156909</v>
      </c>
      <c r="H4885">
        <v>1140</v>
      </c>
    </row>
    <row r="4886" spans="1:8">
      <c r="A4886" t="s">
        <v>9175</v>
      </c>
      <c r="B4886" s="10">
        <v>43999</v>
      </c>
      <c r="C4886" t="s">
        <v>4679</v>
      </c>
      <c r="D4886">
        <v>4</v>
      </c>
      <c r="E4886">
        <v>4</v>
      </c>
      <c r="F4886">
        <v>4</v>
      </c>
      <c r="G4886">
        <v>11156909</v>
      </c>
      <c r="H4886">
        <v>1141</v>
      </c>
    </row>
    <row r="4887" spans="1:8">
      <c r="A4887" t="s">
        <v>9176</v>
      </c>
      <c r="B4887" s="10">
        <v>43999</v>
      </c>
      <c r="C4887" t="s">
        <v>4679</v>
      </c>
      <c r="D4887">
        <v>1</v>
      </c>
      <c r="E4887">
        <v>3</v>
      </c>
      <c r="F4887">
        <v>1</v>
      </c>
      <c r="G4887">
        <v>11156909</v>
      </c>
      <c r="H4887">
        <v>1142</v>
      </c>
    </row>
    <row r="4888" spans="1:8">
      <c r="A4888" t="s">
        <v>9177</v>
      </c>
      <c r="B4888" s="10">
        <v>43999</v>
      </c>
      <c r="C4888" t="s">
        <v>4679</v>
      </c>
      <c r="D4888">
        <v>5</v>
      </c>
      <c r="E4888">
        <v>5</v>
      </c>
      <c r="F4888">
        <v>5</v>
      </c>
      <c r="G4888">
        <v>11156909</v>
      </c>
      <c r="H4888">
        <v>1143</v>
      </c>
    </row>
    <row r="4889" spans="1:8">
      <c r="A4889" t="s">
        <v>6299</v>
      </c>
      <c r="B4889" s="10">
        <v>43999</v>
      </c>
      <c r="C4889" t="s">
        <v>4679</v>
      </c>
      <c r="D4889">
        <v>1</v>
      </c>
      <c r="E4889">
        <v>4</v>
      </c>
      <c r="F4889">
        <v>2</v>
      </c>
      <c r="G4889">
        <v>11156909</v>
      </c>
      <c r="H4889">
        <v>1144</v>
      </c>
    </row>
    <row r="4890" spans="1:8">
      <c r="A4890" t="s">
        <v>6299</v>
      </c>
      <c r="B4890" s="10">
        <v>43999</v>
      </c>
      <c r="C4890" t="s">
        <v>4679</v>
      </c>
      <c r="D4890">
        <v>1</v>
      </c>
      <c r="E4890">
        <v>5</v>
      </c>
      <c r="F4890">
        <v>4</v>
      </c>
      <c r="G4890">
        <v>11156909</v>
      </c>
      <c r="H4890">
        <v>1145</v>
      </c>
    </row>
    <row r="4891" spans="1:8">
      <c r="A4891" t="s">
        <v>9178</v>
      </c>
      <c r="B4891" s="10">
        <v>43999</v>
      </c>
      <c r="C4891" t="s">
        <v>4679</v>
      </c>
      <c r="D4891">
        <v>5</v>
      </c>
      <c r="E4891">
        <v>4</v>
      </c>
      <c r="F4891">
        <v>5</v>
      </c>
      <c r="G4891">
        <v>11156909</v>
      </c>
      <c r="H4891">
        <v>1146</v>
      </c>
    </row>
    <row r="4892" spans="1:8">
      <c r="A4892" t="s">
        <v>9179</v>
      </c>
      <c r="B4892" s="10">
        <v>43999</v>
      </c>
      <c r="C4892" t="s">
        <v>4679</v>
      </c>
      <c r="D4892">
        <v>1</v>
      </c>
      <c r="E4892">
        <v>1</v>
      </c>
      <c r="F4892">
        <v>1</v>
      </c>
      <c r="G4892">
        <v>11156909</v>
      </c>
      <c r="H4892">
        <v>1147</v>
      </c>
    </row>
    <row r="4893" spans="1:8">
      <c r="A4893" t="s">
        <v>9180</v>
      </c>
      <c r="B4893" s="10">
        <v>43999</v>
      </c>
      <c r="C4893" t="s">
        <v>4679</v>
      </c>
      <c r="D4893">
        <v>4</v>
      </c>
      <c r="E4893">
        <v>4</v>
      </c>
      <c r="F4893">
        <v>3</v>
      </c>
      <c r="G4893">
        <v>11156909</v>
      </c>
      <c r="H4893">
        <v>1148</v>
      </c>
    </row>
    <row r="4894" spans="1:8">
      <c r="A4894" t="s">
        <v>9181</v>
      </c>
      <c r="B4894" s="10">
        <v>43999</v>
      </c>
      <c r="C4894" t="s">
        <v>4679</v>
      </c>
      <c r="D4894">
        <v>1</v>
      </c>
      <c r="E4894">
        <v>4</v>
      </c>
      <c r="F4894">
        <v>3</v>
      </c>
      <c r="G4894">
        <v>11156909</v>
      </c>
      <c r="H4894">
        <v>1149</v>
      </c>
    </row>
    <row r="4895" spans="1:8">
      <c r="A4895" t="s">
        <v>6299</v>
      </c>
      <c r="B4895" s="10">
        <v>43999</v>
      </c>
      <c r="C4895" t="s">
        <v>4679</v>
      </c>
      <c r="D4895">
        <v>5</v>
      </c>
      <c r="E4895">
        <v>5</v>
      </c>
      <c r="F4895">
        <v>5</v>
      </c>
      <c r="G4895">
        <v>11156909</v>
      </c>
      <c r="H4895">
        <v>1150</v>
      </c>
    </row>
    <row r="4896" spans="1:8">
      <c r="A4896" t="s">
        <v>9182</v>
      </c>
      <c r="B4896" s="10">
        <v>43999</v>
      </c>
      <c r="C4896" t="s">
        <v>4679</v>
      </c>
      <c r="D4896">
        <v>2</v>
      </c>
      <c r="E4896">
        <v>5</v>
      </c>
      <c r="F4896">
        <v>4</v>
      </c>
      <c r="G4896">
        <v>11156909</v>
      </c>
      <c r="H4896">
        <v>1151</v>
      </c>
    </row>
    <row r="4897" spans="1:8">
      <c r="A4897" t="s">
        <v>9183</v>
      </c>
      <c r="B4897" s="10">
        <v>43999</v>
      </c>
      <c r="C4897" t="s">
        <v>4679</v>
      </c>
      <c r="D4897">
        <v>5</v>
      </c>
      <c r="E4897">
        <v>5</v>
      </c>
      <c r="F4897">
        <v>5</v>
      </c>
      <c r="G4897">
        <v>11156909</v>
      </c>
      <c r="H4897">
        <v>1152</v>
      </c>
    </row>
    <row r="4898" spans="1:8">
      <c r="A4898" t="s">
        <v>9184</v>
      </c>
      <c r="B4898" s="10">
        <v>43999</v>
      </c>
      <c r="C4898" t="s">
        <v>4679</v>
      </c>
      <c r="D4898">
        <v>4</v>
      </c>
      <c r="E4898">
        <v>5</v>
      </c>
      <c r="F4898">
        <v>5</v>
      </c>
      <c r="G4898">
        <v>11156909</v>
      </c>
      <c r="H4898">
        <v>1153</v>
      </c>
    </row>
    <row r="4899" spans="1:8">
      <c r="A4899" t="s">
        <v>9185</v>
      </c>
      <c r="B4899" s="10">
        <v>43999</v>
      </c>
      <c r="C4899" t="s">
        <v>4679</v>
      </c>
      <c r="D4899">
        <v>5</v>
      </c>
      <c r="E4899">
        <v>5</v>
      </c>
      <c r="F4899">
        <v>5</v>
      </c>
      <c r="G4899">
        <v>11156909</v>
      </c>
      <c r="H4899">
        <v>1154</v>
      </c>
    </row>
    <row r="4900" spans="1:8">
      <c r="A4900" t="s">
        <v>9186</v>
      </c>
      <c r="B4900" s="10">
        <v>43999</v>
      </c>
      <c r="C4900" t="s">
        <v>4679</v>
      </c>
      <c r="D4900">
        <v>4</v>
      </c>
      <c r="E4900">
        <v>5</v>
      </c>
      <c r="F4900">
        <v>5</v>
      </c>
      <c r="G4900">
        <v>11156909</v>
      </c>
      <c r="H4900">
        <v>1155</v>
      </c>
    </row>
    <row r="4901" spans="1:8">
      <c r="A4901" t="s">
        <v>9187</v>
      </c>
      <c r="B4901" s="10">
        <v>43999</v>
      </c>
      <c r="C4901" t="s">
        <v>4679</v>
      </c>
      <c r="D4901">
        <v>5</v>
      </c>
      <c r="E4901">
        <v>5</v>
      </c>
      <c r="F4901">
        <v>5</v>
      </c>
      <c r="G4901">
        <v>11156909</v>
      </c>
      <c r="H4901">
        <v>1156</v>
      </c>
    </row>
    <row r="4902" spans="1:8">
      <c r="A4902" t="s">
        <v>9188</v>
      </c>
      <c r="B4902" s="10">
        <v>43999</v>
      </c>
      <c r="C4902" t="s">
        <v>4679</v>
      </c>
      <c r="D4902">
        <v>5</v>
      </c>
      <c r="E4902">
        <v>5</v>
      </c>
      <c r="F4902">
        <v>5</v>
      </c>
      <c r="G4902">
        <v>11156909</v>
      </c>
      <c r="H4902">
        <v>1157</v>
      </c>
    </row>
    <row r="4903" spans="1:8">
      <c r="A4903" t="s">
        <v>6299</v>
      </c>
      <c r="B4903" s="10">
        <v>43999</v>
      </c>
      <c r="C4903" t="s">
        <v>4679</v>
      </c>
      <c r="D4903">
        <v>4</v>
      </c>
      <c r="E4903">
        <v>4</v>
      </c>
      <c r="F4903">
        <v>4</v>
      </c>
      <c r="G4903">
        <v>11156909</v>
      </c>
      <c r="H4903">
        <v>1158</v>
      </c>
    </row>
    <row r="4904" spans="1:8">
      <c r="A4904" t="s">
        <v>6371</v>
      </c>
      <c r="B4904" s="10">
        <v>43999</v>
      </c>
      <c r="C4904" t="s">
        <v>4679</v>
      </c>
      <c r="D4904">
        <v>5</v>
      </c>
      <c r="E4904">
        <v>5</v>
      </c>
      <c r="F4904">
        <v>5</v>
      </c>
      <c r="G4904">
        <v>11156909</v>
      </c>
      <c r="H4904">
        <v>1159</v>
      </c>
    </row>
    <row r="4905" spans="1:8">
      <c r="A4905" t="s">
        <v>9189</v>
      </c>
      <c r="B4905" s="10">
        <v>43999</v>
      </c>
      <c r="C4905" t="s">
        <v>4679</v>
      </c>
      <c r="D4905">
        <v>5</v>
      </c>
      <c r="E4905">
        <v>5</v>
      </c>
      <c r="F4905">
        <v>5</v>
      </c>
      <c r="G4905">
        <v>11156909</v>
      </c>
      <c r="H4905">
        <v>1160</v>
      </c>
    </row>
    <row r="4906" spans="1:8">
      <c r="A4906" t="s">
        <v>9190</v>
      </c>
      <c r="B4906" s="10">
        <v>43999</v>
      </c>
      <c r="C4906" t="s">
        <v>4679</v>
      </c>
      <c r="D4906">
        <v>5</v>
      </c>
      <c r="E4906">
        <v>5</v>
      </c>
      <c r="F4906">
        <v>5</v>
      </c>
      <c r="G4906">
        <v>11156909</v>
      </c>
      <c r="H4906">
        <v>1161</v>
      </c>
    </row>
    <row r="4907" spans="1:8">
      <c r="A4907" t="s">
        <v>6299</v>
      </c>
      <c r="B4907" s="10">
        <v>43999</v>
      </c>
      <c r="C4907" t="s">
        <v>4679</v>
      </c>
      <c r="D4907">
        <v>5</v>
      </c>
      <c r="E4907">
        <v>5</v>
      </c>
      <c r="F4907">
        <v>5</v>
      </c>
      <c r="G4907">
        <v>11156909</v>
      </c>
      <c r="H4907">
        <v>1162</v>
      </c>
    </row>
    <row r="4908" spans="1:8">
      <c r="A4908" t="s">
        <v>9191</v>
      </c>
      <c r="B4908" s="10">
        <v>43999</v>
      </c>
      <c r="C4908" t="s">
        <v>4679</v>
      </c>
      <c r="D4908">
        <v>4</v>
      </c>
      <c r="E4908">
        <v>5</v>
      </c>
      <c r="F4908">
        <v>5</v>
      </c>
      <c r="G4908">
        <v>11156909</v>
      </c>
      <c r="H4908">
        <v>1163</v>
      </c>
    </row>
    <row r="4909" spans="1:8">
      <c r="A4909" t="s">
        <v>6299</v>
      </c>
      <c r="B4909" s="10">
        <v>43999</v>
      </c>
      <c r="C4909" t="s">
        <v>4679</v>
      </c>
      <c r="D4909">
        <v>5</v>
      </c>
      <c r="E4909">
        <v>5</v>
      </c>
      <c r="F4909">
        <v>5</v>
      </c>
      <c r="G4909">
        <v>11156909</v>
      </c>
      <c r="H4909">
        <v>1164</v>
      </c>
    </row>
    <row r="4910" spans="1:8">
      <c r="A4910" t="s">
        <v>9192</v>
      </c>
      <c r="B4910" s="10">
        <v>43999</v>
      </c>
      <c r="C4910" t="s">
        <v>4679</v>
      </c>
      <c r="D4910">
        <v>5</v>
      </c>
      <c r="E4910">
        <v>5</v>
      </c>
      <c r="F4910">
        <v>4</v>
      </c>
      <c r="G4910">
        <v>11156909</v>
      </c>
      <c r="H4910">
        <v>1165</v>
      </c>
    </row>
    <row r="4911" spans="1:8">
      <c r="A4911" t="s">
        <v>9193</v>
      </c>
      <c r="B4911" s="10">
        <v>43999</v>
      </c>
      <c r="C4911" t="s">
        <v>4679</v>
      </c>
      <c r="D4911">
        <v>5</v>
      </c>
      <c r="E4911">
        <v>5</v>
      </c>
      <c r="F4911">
        <v>5</v>
      </c>
      <c r="G4911">
        <v>11156909</v>
      </c>
      <c r="H4911">
        <v>1166</v>
      </c>
    </row>
    <row r="4912" spans="1:8">
      <c r="A4912" t="s">
        <v>9194</v>
      </c>
      <c r="B4912" s="10">
        <v>43999</v>
      </c>
      <c r="C4912" t="s">
        <v>4679</v>
      </c>
      <c r="D4912">
        <v>5</v>
      </c>
      <c r="E4912">
        <v>5</v>
      </c>
      <c r="F4912">
        <v>5</v>
      </c>
      <c r="G4912">
        <v>11156909</v>
      </c>
      <c r="H4912">
        <v>1167</v>
      </c>
    </row>
    <row r="4913" spans="1:8">
      <c r="A4913" t="s">
        <v>9195</v>
      </c>
      <c r="B4913" s="10">
        <v>43999</v>
      </c>
      <c r="C4913" t="s">
        <v>4679</v>
      </c>
      <c r="D4913">
        <v>1</v>
      </c>
      <c r="E4913">
        <v>4</v>
      </c>
      <c r="F4913">
        <v>1</v>
      </c>
      <c r="G4913">
        <v>11156909</v>
      </c>
      <c r="H4913">
        <v>1168</v>
      </c>
    </row>
    <row r="4914" spans="1:8">
      <c r="A4914" t="s">
        <v>6299</v>
      </c>
      <c r="B4914" s="10">
        <v>43999</v>
      </c>
      <c r="C4914" t="s">
        <v>4679</v>
      </c>
      <c r="D4914">
        <v>4</v>
      </c>
      <c r="E4914">
        <v>5</v>
      </c>
      <c r="F4914">
        <v>5</v>
      </c>
      <c r="G4914">
        <v>11156909</v>
      </c>
      <c r="H4914">
        <v>1169</v>
      </c>
    </row>
    <row r="4915" spans="1:8">
      <c r="A4915" t="s">
        <v>6299</v>
      </c>
      <c r="B4915" s="10">
        <v>43999</v>
      </c>
      <c r="C4915" t="s">
        <v>4679</v>
      </c>
      <c r="D4915">
        <v>5</v>
      </c>
      <c r="E4915">
        <v>4</v>
      </c>
      <c r="F4915">
        <v>4</v>
      </c>
      <c r="G4915">
        <v>11156909</v>
      </c>
      <c r="H4915">
        <v>1170</v>
      </c>
    </row>
    <row r="4916" spans="1:8">
      <c r="A4916" t="s">
        <v>9196</v>
      </c>
      <c r="B4916" s="10">
        <v>43999</v>
      </c>
      <c r="C4916" t="s">
        <v>4679</v>
      </c>
      <c r="D4916">
        <v>4</v>
      </c>
      <c r="E4916">
        <v>5</v>
      </c>
      <c r="F4916">
        <v>5</v>
      </c>
      <c r="G4916">
        <v>11156909</v>
      </c>
      <c r="H4916">
        <v>1171</v>
      </c>
    </row>
    <row r="4917" spans="1:8">
      <c r="A4917" t="s">
        <v>9197</v>
      </c>
      <c r="B4917" s="10">
        <v>43999</v>
      </c>
      <c r="C4917" t="s">
        <v>4679</v>
      </c>
      <c r="D4917">
        <v>4</v>
      </c>
      <c r="E4917">
        <v>5</v>
      </c>
      <c r="F4917">
        <v>5</v>
      </c>
      <c r="G4917">
        <v>11156909</v>
      </c>
      <c r="H4917">
        <v>1172</v>
      </c>
    </row>
    <row r="4918" spans="1:8">
      <c r="A4918" t="s">
        <v>6299</v>
      </c>
      <c r="B4918" s="10">
        <v>43999</v>
      </c>
      <c r="C4918" t="s">
        <v>4679</v>
      </c>
      <c r="D4918">
        <v>5</v>
      </c>
      <c r="E4918">
        <v>5</v>
      </c>
      <c r="F4918">
        <v>5</v>
      </c>
      <c r="G4918">
        <v>11156909</v>
      </c>
      <c r="H4918">
        <v>1173</v>
      </c>
    </row>
    <row r="4919" spans="1:8">
      <c r="A4919" t="s">
        <v>9198</v>
      </c>
      <c r="B4919" s="10">
        <v>43999</v>
      </c>
      <c r="C4919" t="s">
        <v>4679</v>
      </c>
      <c r="D4919">
        <v>1</v>
      </c>
      <c r="E4919">
        <v>2</v>
      </c>
      <c r="F4919">
        <v>1</v>
      </c>
      <c r="G4919">
        <v>11156909</v>
      </c>
      <c r="H4919">
        <v>1174</v>
      </c>
    </row>
    <row r="4920" spans="1:8">
      <c r="A4920" t="s">
        <v>6299</v>
      </c>
      <c r="B4920" s="10">
        <v>43999</v>
      </c>
      <c r="C4920" t="s">
        <v>4679</v>
      </c>
      <c r="D4920">
        <v>4</v>
      </c>
      <c r="E4920">
        <v>5</v>
      </c>
      <c r="F4920">
        <v>4</v>
      </c>
      <c r="G4920">
        <v>11156909</v>
      </c>
      <c r="H4920">
        <v>1175</v>
      </c>
    </row>
    <row r="4921" spans="1:8">
      <c r="A4921" t="s">
        <v>9199</v>
      </c>
      <c r="B4921" s="10">
        <v>43999</v>
      </c>
      <c r="C4921" t="s">
        <v>4679</v>
      </c>
      <c r="D4921">
        <v>1</v>
      </c>
      <c r="E4921">
        <v>3</v>
      </c>
      <c r="F4921">
        <v>4</v>
      </c>
      <c r="G4921">
        <v>11156909</v>
      </c>
      <c r="H4921">
        <v>1176</v>
      </c>
    </row>
    <row r="4922" spans="1:8">
      <c r="A4922" t="s">
        <v>9200</v>
      </c>
      <c r="B4922" s="10">
        <v>43999</v>
      </c>
      <c r="C4922" t="s">
        <v>4679</v>
      </c>
      <c r="D4922">
        <v>4</v>
      </c>
      <c r="E4922">
        <v>4</v>
      </c>
      <c r="F4922">
        <v>5</v>
      </c>
      <c r="G4922">
        <v>11156909</v>
      </c>
      <c r="H4922">
        <v>1177</v>
      </c>
    </row>
    <row r="4923" spans="1:8">
      <c r="A4923" t="s">
        <v>6299</v>
      </c>
      <c r="B4923" s="10">
        <v>43999</v>
      </c>
      <c r="C4923" t="s">
        <v>4679</v>
      </c>
      <c r="D4923">
        <v>4</v>
      </c>
      <c r="E4923">
        <v>4</v>
      </c>
      <c r="F4923">
        <v>4</v>
      </c>
      <c r="G4923">
        <v>11156909</v>
      </c>
      <c r="H4923">
        <v>1178</v>
      </c>
    </row>
    <row r="4924" spans="1:8">
      <c r="A4924" t="s">
        <v>9201</v>
      </c>
      <c r="B4924" s="10">
        <v>43999</v>
      </c>
      <c r="C4924" t="s">
        <v>4679</v>
      </c>
      <c r="D4924">
        <v>2</v>
      </c>
      <c r="E4924">
        <v>4</v>
      </c>
      <c r="F4924">
        <v>3</v>
      </c>
      <c r="G4924">
        <v>11156909</v>
      </c>
      <c r="H4924">
        <v>1179</v>
      </c>
    </row>
    <row r="4925" spans="1:8">
      <c r="A4925" t="s">
        <v>9202</v>
      </c>
      <c r="B4925" s="10">
        <v>43999</v>
      </c>
      <c r="C4925" t="s">
        <v>4679</v>
      </c>
      <c r="D4925">
        <v>1</v>
      </c>
      <c r="E4925">
        <v>2</v>
      </c>
      <c r="F4925">
        <v>1</v>
      </c>
      <c r="G4925">
        <v>11156909</v>
      </c>
      <c r="H4925">
        <v>1180</v>
      </c>
    </row>
    <row r="4926" spans="1:8">
      <c r="A4926" t="s">
        <v>6299</v>
      </c>
      <c r="B4926" s="10">
        <v>43999</v>
      </c>
      <c r="C4926" t="s">
        <v>4679</v>
      </c>
      <c r="D4926">
        <v>5</v>
      </c>
      <c r="E4926">
        <v>5</v>
      </c>
      <c r="F4926">
        <v>5</v>
      </c>
      <c r="G4926">
        <v>11156909</v>
      </c>
      <c r="H4926">
        <v>1181</v>
      </c>
    </row>
    <row r="4927" spans="1:8">
      <c r="A4927" t="s">
        <v>9203</v>
      </c>
      <c r="B4927" s="10">
        <v>43999</v>
      </c>
      <c r="C4927" t="s">
        <v>4679</v>
      </c>
      <c r="D4927">
        <v>1</v>
      </c>
      <c r="E4927">
        <v>2</v>
      </c>
      <c r="F4927">
        <v>1</v>
      </c>
      <c r="G4927">
        <v>11156909</v>
      </c>
      <c r="H4927">
        <v>1182</v>
      </c>
    </row>
    <row r="4928" spans="1:8">
      <c r="A4928" t="s">
        <v>9204</v>
      </c>
      <c r="B4928" s="10">
        <v>43999</v>
      </c>
      <c r="C4928" t="s">
        <v>4679</v>
      </c>
      <c r="D4928">
        <v>2</v>
      </c>
      <c r="E4928">
        <v>5</v>
      </c>
      <c r="F4928">
        <v>3</v>
      </c>
      <c r="G4928">
        <v>11156909</v>
      </c>
      <c r="H4928">
        <v>1183</v>
      </c>
    </row>
    <row r="4929" spans="1:8">
      <c r="A4929" t="s">
        <v>9205</v>
      </c>
      <c r="B4929" s="10">
        <v>43999</v>
      </c>
      <c r="C4929" t="s">
        <v>4679</v>
      </c>
      <c r="D4929">
        <v>1</v>
      </c>
      <c r="E4929">
        <v>3</v>
      </c>
      <c r="F4929">
        <v>1</v>
      </c>
      <c r="G4929">
        <v>11156909</v>
      </c>
      <c r="H4929">
        <v>1184</v>
      </c>
    </row>
    <row r="4930" spans="1:8">
      <c r="A4930" t="s">
        <v>9206</v>
      </c>
      <c r="B4930" s="10">
        <v>43999</v>
      </c>
      <c r="C4930" t="s">
        <v>4679</v>
      </c>
      <c r="D4930">
        <v>2</v>
      </c>
      <c r="E4930">
        <v>5</v>
      </c>
      <c r="F4930">
        <v>2</v>
      </c>
      <c r="G4930">
        <v>11156909</v>
      </c>
      <c r="H4930">
        <v>1185</v>
      </c>
    </row>
    <row r="4931" spans="1:8">
      <c r="A4931" t="s">
        <v>9207</v>
      </c>
      <c r="B4931" s="10">
        <v>43999</v>
      </c>
      <c r="C4931" t="s">
        <v>4679</v>
      </c>
      <c r="D4931">
        <v>5</v>
      </c>
      <c r="E4931">
        <v>5</v>
      </c>
      <c r="F4931">
        <v>5</v>
      </c>
      <c r="G4931">
        <v>11156909</v>
      </c>
      <c r="H4931">
        <v>1186</v>
      </c>
    </row>
    <row r="4932" spans="1:8">
      <c r="A4932" t="s">
        <v>9208</v>
      </c>
      <c r="B4932" s="10">
        <v>43999</v>
      </c>
      <c r="C4932" t="s">
        <v>4679</v>
      </c>
      <c r="D4932">
        <v>5</v>
      </c>
      <c r="E4932">
        <v>5</v>
      </c>
      <c r="F4932">
        <v>4</v>
      </c>
      <c r="G4932">
        <v>11156909</v>
      </c>
      <c r="H4932">
        <v>1187</v>
      </c>
    </row>
    <row r="4933" spans="1:8">
      <c r="A4933" t="s">
        <v>9209</v>
      </c>
      <c r="B4933" s="10">
        <v>43999</v>
      </c>
      <c r="C4933" t="s">
        <v>4679</v>
      </c>
      <c r="D4933">
        <v>4</v>
      </c>
      <c r="E4933">
        <v>5</v>
      </c>
      <c r="F4933">
        <v>3</v>
      </c>
      <c r="G4933">
        <v>11156909</v>
      </c>
      <c r="H4933">
        <v>1188</v>
      </c>
    </row>
    <row r="4934" spans="1:8">
      <c r="A4934" t="s">
        <v>6299</v>
      </c>
      <c r="B4934" s="10">
        <v>43999</v>
      </c>
      <c r="C4934" t="s">
        <v>4679</v>
      </c>
      <c r="D4934">
        <v>5</v>
      </c>
      <c r="E4934">
        <v>4</v>
      </c>
      <c r="F4934">
        <v>5</v>
      </c>
      <c r="G4934">
        <v>11156909</v>
      </c>
      <c r="H4934">
        <v>1189</v>
      </c>
    </row>
    <row r="4935" spans="1:8">
      <c r="A4935" t="s">
        <v>9210</v>
      </c>
      <c r="B4935" s="10">
        <v>43999</v>
      </c>
      <c r="C4935" t="s">
        <v>4679</v>
      </c>
      <c r="D4935">
        <v>2</v>
      </c>
      <c r="E4935">
        <v>5</v>
      </c>
      <c r="F4935">
        <v>5</v>
      </c>
      <c r="G4935">
        <v>11156909</v>
      </c>
      <c r="H4935">
        <v>1190</v>
      </c>
    </row>
    <row r="4936" spans="1:8">
      <c r="A4936" t="s">
        <v>9211</v>
      </c>
      <c r="B4936" s="10">
        <v>43999</v>
      </c>
      <c r="C4936" t="s">
        <v>4679</v>
      </c>
      <c r="D4936">
        <v>1</v>
      </c>
      <c r="E4936">
        <v>1</v>
      </c>
      <c r="F4936">
        <v>1</v>
      </c>
      <c r="G4936">
        <v>11156909</v>
      </c>
      <c r="H4936">
        <v>1191</v>
      </c>
    </row>
    <row r="4937" spans="1:8">
      <c r="A4937" t="s">
        <v>6299</v>
      </c>
      <c r="B4937" s="10">
        <v>43999</v>
      </c>
      <c r="C4937" t="s">
        <v>4679</v>
      </c>
      <c r="D4937">
        <v>3</v>
      </c>
      <c r="E4937">
        <v>5</v>
      </c>
      <c r="F4937">
        <v>5</v>
      </c>
      <c r="G4937">
        <v>11156909</v>
      </c>
      <c r="H4937">
        <v>1192</v>
      </c>
    </row>
    <row r="4938" spans="1:8">
      <c r="A4938" t="s">
        <v>9212</v>
      </c>
      <c r="B4938" s="10">
        <v>43999</v>
      </c>
      <c r="C4938" t="s">
        <v>4679</v>
      </c>
      <c r="D4938">
        <v>5</v>
      </c>
      <c r="E4938">
        <v>5</v>
      </c>
      <c r="F4938">
        <v>5</v>
      </c>
      <c r="G4938">
        <v>11156909</v>
      </c>
      <c r="H4938">
        <v>1193</v>
      </c>
    </row>
    <row r="4939" spans="1:8">
      <c r="A4939" t="s">
        <v>6299</v>
      </c>
      <c r="B4939" s="10">
        <v>43999</v>
      </c>
      <c r="C4939" t="s">
        <v>4679</v>
      </c>
      <c r="D4939">
        <v>5</v>
      </c>
      <c r="E4939">
        <v>5</v>
      </c>
      <c r="F4939">
        <v>4</v>
      </c>
      <c r="G4939">
        <v>11156909</v>
      </c>
      <c r="H4939">
        <v>1194</v>
      </c>
    </row>
    <row r="4940" spans="1:8">
      <c r="A4940" t="s">
        <v>9213</v>
      </c>
      <c r="B4940" s="10">
        <v>43999</v>
      </c>
      <c r="C4940" t="s">
        <v>4679</v>
      </c>
      <c r="D4940">
        <v>5</v>
      </c>
      <c r="E4940">
        <v>4</v>
      </c>
      <c r="F4940">
        <v>5</v>
      </c>
      <c r="G4940">
        <v>11156909</v>
      </c>
      <c r="H4940">
        <v>1195</v>
      </c>
    </row>
    <row r="4941" spans="1:8">
      <c r="A4941" t="s">
        <v>6299</v>
      </c>
      <c r="B4941" s="10">
        <v>43999</v>
      </c>
      <c r="C4941" t="s">
        <v>4679</v>
      </c>
      <c r="D4941">
        <v>4</v>
      </c>
      <c r="E4941">
        <v>5</v>
      </c>
      <c r="F4941">
        <v>4</v>
      </c>
      <c r="G4941">
        <v>11156909</v>
      </c>
      <c r="H4941">
        <v>1196</v>
      </c>
    </row>
    <row r="4942" spans="1:8">
      <c r="A4942" t="s">
        <v>6299</v>
      </c>
      <c r="B4942" s="10">
        <v>43999</v>
      </c>
      <c r="C4942" t="s">
        <v>4679</v>
      </c>
      <c r="D4942">
        <v>5</v>
      </c>
      <c r="E4942">
        <v>5</v>
      </c>
      <c r="F4942">
        <v>5</v>
      </c>
      <c r="G4942">
        <v>11156909</v>
      </c>
      <c r="H4942">
        <v>1197</v>
      </c>
    </row>
    <row r="4943" spans="1:8">
      <c r="A4943" t="s">
        <v>9214</v>
      </c>
      <c r="B4943" s="10">
        <v>43999</v>
      </c>
      <c r="C4943" t="s">
        <v>4679</v>
      </c>
      <c r="D4943">
        <v>5</v>
      </c>
      <c r="E4943">
        <v>5</v>
      </c>
      <c r="F4943">
        <v>5</v>
      </c>
      <c r="G4943">
        <v>11156909</v>
      </c>
      <c r="H4943">
        <v>1198</v>
      </c>
    </row>
    <row r="4944" spans="1:8">
      <c r="A4944" t="s">
        <v>6299</v>
      </c>
      <c r="B4944" s="10">
        <v>43999</v>
      </c>
      <c r="C4944" t="s">
        <v>4679</v>
      </c>
      <c r="D4944">
        <v>5</v>
      </c>
      <c r="E4944">
        <v>5</v>
      </c>
      <c r="F4944">
        <v>5</v>
      </c>
      <c r="G4944">
        <v>11156909</v>
      </c>
      <c r="H4944">
        <v>1199</v>
      </c>
    </row>
    <row r="4945" spans="1:8">
      <c r="A4945" t="s">
        <v>9215</v>
      </c>
      <c r="B4945" s="10">
        <v>43999</v>
      </c>
      <c r="C4945" t="s">
        <v>4679</v>
      </c>
      <c r="D4945">
        <v>1</v>
      </c>
      <c r="E4945">
        <v>3</v>
      </c>
      <c r="F4945">
        <v>2</v>
      </c>
      <c r="G4945">
        <v>11156909</v>
      </c>
      <c r="H4945">
        <v>1200</v>
      </c>
    </row>
    <row r="4946" spans="1:8">
      <c r="A4946" t="s">
        <v>9216</v>
      </c>
      <c r="B4946" s="10">
        <v>43999</v>
      </c>
      <c r="C4946" t="s">
        <v>4679</v>
      </c>
      <c r="D4946">
        <v>4</v>
      </c>
      <c r="E4946">
        <v>5</v>
      </c>
      <c r="F4946">
        <v>5</v>
      </c>
      <c r="G4946">
        <v>11156909</v>
      </c>
      <c r="H4946">
        <v>1201</v>
      </c>
    </row>
    <row r="4947" spans="1:8">
      <c r="A4947" t="s">
        <v>9217</v>
      </c>
      <c r="B4947" s="10">
        <v>43999</v>
      </c>
      <c r="C4947" t="s">
        <v>4679</v>
      </c>
      <c r="D4947">
        <v>1</v>
      </c>
      <c r="E4947">
        <v>4</v>
      </c>
      <c r="F4947">
        <v>1</v>
      </c>
      <c r="G4947">
        <v>11156909</v>
      </c>
      <c r="H4947">
        <v>1202</v>
      </c>
    </row>
    <row r="4948" spans="1:8">
      <c r="A4948" t="s">
        <v>9218</v>
      </c>
      <c r="B4948" s="10">
        <v>43999</v>
      </c>
      <c r="C4948" t="s">
        <v>4679</v>
      </c>
      <c r="D4948">
        <v>4</v>
      </c>
      <c r="E4948">
        <v>5</v>
      </c>
      <c r="F4948">
        <v>5</v>
      </c>
      <c r="G4948">
        <v>11156909</v>
      </c>
      <c r="H4948">
        <v>1203</v>
      </c>
    </row>
    <row r="4949" spans="1:8">
      <c r="A4949" t="s">
        <v>6299</v>
      </c>
      <c r="B4949" s="10">
        <v>43999</v>
      </c>
      <c r="C4949" t="s">
        <v>4679</v>
      </c>
      <c r="D4949">
        <v>5</v>
      </c>
      <c r="E4949">
        <v>5</v>
      </c>
      <c r="F4949">
        <v>5</v>
      </c>
      <c r="G4949">
        <v>11156909</v>
      </c>
      <c r="H4949">
        <v>1204</v>
      </c>
    </row>
    <row r="4950" spans="1:8">
      <c r="A4950" t="s">
        <v>9219</v>
      </c>
      <c r="B4950" s="10">
        <v>43999</v>
      </c>
      <c r="C4950" t="s">
        <v>4679</v>
      </c>
      <c r="D4950">
        <v>5</v>
      </c>
      <c r="E4950">
        <v>5</v>
      </c>
      <c r="F4950">
        <v>5</v>
      </c>
      <c r="G4950">
        <v>11156909</v>
      </c>
      <c r="H4950">
        <v>1205</v>
      </c>
    </row>
    <row r="4951" spans="1:8">
      <c r="A4951" t="s">
        <v>9220</v>
      </c>
      <c r="B4951" s="10">
        <v>43999</v>
      </c>
      <c r="C4951" t="s">
        <v>4679</v>
      </c>
      <c r="D4951">
        <v>5</v>
      </c>
      <c r="E4951">
        <v>5</v>
      </c>
      <c r="F4951">
        <v>5</v>
      </c>
      <c r="G4951">
        <v>11156909</v>
      </c>
      <c r="H4951">
        <v>1206</v>
      </c>
    </row>
    <row r="4952" spans="1:8">
      <c r="A4952" t="s">
        <v>6299</v>
      </c>
      <c r="B4952" s="10">
        <v>43999</v>
      </c>
      <c r="C4952" t="s">
        <v>4679</v>
      </c>
      <c r="D4952">
        <v>5</v>
      </c>
      <c r="E4952">
        <v>2</v>
      </c>
      <c r="F4952">
        <v>2</v>
      </c>
      <c r="G4952">
        <v>11156909</v>
      </c>
      <c r="H4952">
        <v>1207</v>
      </c>
    </row>
    <row r="4953" spans="1:8">
      <c r="A4953" t="s">
        <v>9221</v>
      </c>
      <c r="B4953" s="10">
        <v>43999</v>
      </c>
      <c r="C4953" t="s">
        <v>4679</v>
      </c>
      <c r="D4953">
        <v>1</v>
      </c>
      <c r="E4953">
        <v>3</v>
      </c>
      <c r="F4953">
        <v>1</v>
      </c>
      <c r="G4953">
        <v>11156909</v>
      </c>
      <c r="H4953">
        <v>1208</v>
      </c>
    </row>
    <row r="4954" spans="1:8">
      <c r="A4954" t="s">
        <v>9222</v>
      </c>
      <c r="B4954" s="10">
        <v>43999</v>
      </c>
      <c r="C4954" t="s">
        <v>4679</v>
      </c>
      <c r="D4954">
        <v>5</v>
      </c>
      <c r="E4954">
        <v>5</v>
      </c>
      <c r="F4954">
        <v>5</v>
      </c>
      <c r="G4954">
        <v>11156909</v>
      </c>
      <c r="H4954">
        <v>1209</v>
      </c>
    </row>
    <row r="4955" spans="1:8">
      <c r="A4955" t="s">
        <v>9223</v>
      </c>
      <c r="B4955" s="10">
        <v>43999</v>
      </c>
      <c r="C4955" t="s">
        <v>4679</v>
      </c>
      <c r="D4955">
        <v>5</v>
      </c>
      <c r="E4955">
        <v>5</v>
      </c>
      <c r="F4955">
        <v>5</v>
      </c>
      <c r="G4955">
        <v>11156909</v>
      </c>
      <c r="H4955">
        <v>1210</v>
      </c>
    </row>
    <row r="4956" spans="1:8">
      <c r="A4956" t="s">
        <v>9224</v>
      </c>
      <c r="B4956" s="10">
        <v>43999</v>
      </c>
      <c r="C4956" t="s">
        <v>4679</v>
      </c>
      <c r="D4956">
        <v>4</v>
      </c>
      <c r="E4956">
        <v>5</v>
      </c>
      <c r="F4956">
        <v>5</v>
      </c>
      <c r="G4956">
        <v>11156909</v>
      </c>
      <c r="H4956">
        <v>1211</v>
      </c>
    </row>
    <row r="4957" spans="1:8">
      <c r="A4957" t="s">
        <v>6299</v>
      </c>
      <c r="B4957" s="10">
        <v>43999</v>
      </c>
      <c r="C4957" t="s">
        <v>4679</v>
      </c>
      <c r="D4957">
        <v>4</v>
      </c>
      <c r="E4957">
        <v>5</v>
      </c>
      <c r="F4957">
        <v>5</v>
      </c>
      <c r="G4957">
        <v>11156909</v>
      </c>
      <c r="H4957">
        <v>1212</v>
      </c>
    </row>
    <row r="4958" spans="1:8">
      <c r="A4958" t="s">
        <v>6299</v>
      </c>
      <c r="B4958" s="10">
        <v>43999</v>
      </c>
      <c r="C4958" t="s">
        <v>4679</v>
      </c>
      <c r="D4958">
        <v>3</v>
      </c>
      <c r="E4958">
        <v>5</v>
      </c>
      <c r="F4958">
        <v>5</v>
      </c>
      <c r="G4958">
        <v>11156909</v>
      </c>
      <c r="H4958">
        <v>1213</v>
      </c>
    </row>
    <row r="4959" spans="1:8">
      <c r="A4959" t="s">
        <v>9225</v>
      </c>
      <c r="B4959" s="10">
        <v>43999</v>
      </c>
      <c r="C4959" t="s">
        <v>4679</v>
      </c>
      <c r="D4959">
        <v>5</v>
      </c>
      <c r="E4959">
        <v>5</v>
      </c>
      <c r="F4959">
        <v>5</v>
      </c>
      <c r="G4959">
        <v>11156909</v>
      </c>
      <c r="H4959">
        <v>1214</v>
      </c>
    </row>
    <row r="4960" spans="1:8">
      <c r="A4960" t="s">
        <v>9226</v>
      </c>
      <c r="B4960" s="10">
        <v>43999</v>
      </c>
      <c r="C4960" t="s">
        <v>4679</v>
      </c>
      <c r="D4960">
        <v>5</v>
      </c>
      <c r="E4960">
        <v>5</v>
      </c>
      <c r="F4960">
        <v>5</v>
      </c>
      <c r="G4960">
        <v>11156909</v>
      </c>
      <c r="H4960">
        <v>1215</v>
      </c>
    </row>
    <row r="4961" spans="1:8">
      <c r="A4961" t="s">
        <v>9227</v>
      </c>
      <c r="B4961" s="10">
        <v>43999</v>
      </c>
      <c r="C4961" t="s">
        <v>4679</v>
      </c>
      <c r="D4961">
        <v>4</v>
      </c>
      <c r="E4961">
        <v>5</v>
      </c>
      <c r="F4961">
        <v>4</v>
      </c>
      <c r="G4961">
        <v>11156909</v>
      </c>
      <c r="H4961">
        <v>1216</v>
      </c>
    </row>
    <row r="4962" spans="1:8">
      <c r="A4962" t="s">
        <v>6299</v>
      </c>
      <c r="B4962" s="10">
        <v>43999</v>
      </c>
      <c r="C4962" t="s">
        <v>4679</v>
      </c>
      <c r="D4962">
        <v>4</v>
      </c>
      <c r="E4962">
        <v>5</v>
      </c>
      <c r="F4962">
        <v>4</v>
      </c>
      <c r="G4962">
        <v>11156909</v>
      </c>
      <c r="H4962">
        <v>1217</v>
      </c>
    </row>
    <row r="4963" spans="1:8">
      <c r="A4963" t="s">
        <v>9228</v>
      </c>
      <c r="B4963" s="10">
        <v>43999</v>
      </c>
      <c r="C4963" t="s">
        <v>4679</v>
      </c>
      <c r="D4963">
        <v>4</v>
      </c>
      <c r="E4963">
        <v>4</v>
      </c>
      <c r="F4963">
        <v>3</v>
      </c>
      <c r="G4963">
        <v>11156909</v>
      </c>
      <c r="H4963">
        <v>1218</v>
      </c>
    </row>
    <row r="4964" spans="1:8">
      <c r="A4964" t="s">
        <v>9229</v>
      </c>
      <c r="B4964" s="10">
        <v>43999</v>
      </c>
      <c r="C4964" t="s">
        <v>4679</v>
      </c>
      <c r="D4964">
        <v>3</v>
      </c>
      <c r="E4964">
        <v>4</v>
      </c>
      <c r="F4964">
        <v>3</v>
      </c>
      <c r="G4964">
        <v>11156909</v>
      </c>
      <c r="H4964">
        <v>1219</v>
      </c>
    </row>
    <row r="4965" spans="1:8">
      <c r="A4965" t="s">
        <v>9230</v>
      </c>
      <c r="B4965" s="10">
        <v>43999</v>
      </c>
      <c r="C4965" t="s">
        <v>4679</v>
      </c>
      <c r="D4965">
        <v>5</v>
      </c>
      <c r="E4965">
        <v>5</v>
      </c>
      <c r="F4965">
        <v>5</v>
      </c>
      <c r="G4965">
        <v>11156909</v>
      </c>
      <c r="H4965">
        <v>1220</v>
      </c>
    </row>
    <row r="4966" spans="1:8">
      <c r="A4966" t="s">
        <v>9231</v>
      </c>
      <c r="B4966" s="10">
        <v>43999</v>
      </c>
      <c r="C4966" t="s">
        <v>4679</v>
      </c>
      <c r="D4966">
        <v>5</v>
      </c>
      <c r="E4966">
        <v>5</v>
      </c>
      <c r="F4966">
        <v>5</v>
      </c>
      <c r="G4966">
        <v>11156909</v>
      </c>
      <c r="H4966">
        <v>1221</v>
      </c>
    </row>
    <row r="4967" spans="1:8">
      <c r="A4967" t="s">
        <v>9232</v>
      </c>
      <c r="B4967" s="10">
        <v>43999</v>
      </c>
      <c r="C4967" t="s">
        <v>4679</v>
      </c>
      <c r="D4967">
        <v>2</v>
      </c>
      <c r="E4967">
        <v>4</v>
      </c>
      <c r="F4967">
        <v>3</v>
      </c>
      <c r="G4967">
        <v>11156909</v>
      </c>
      <c r="H4967">
        <v>1222</v>
      </c>
    </row>
    <row r="4968" spans="1:8">
      <c r="A4968" t="s">
        <v>6299</v>
      </c>
      <c r="B4968" s="10">
        <v>43999</v>
      </c>
      <c r="C4968" t="s">
        <v>4679</v>
      </c>
      <c r="D4968">
        <v>5</v>
      </c>
      <c r="E4968">
        <v>4</v>
      </c>
      <c r="F4968">
        <v>5</v>
      </c>
      <c r="G4968">
        <v>11156909</v>
      </c>
      <c r="H4968">
        <v>1223</v>
      </c>
    </row>
    <row r="4969" spans="1:8">
      <c r="A4969" t="s">
        <v>6299</v>
      </c>
      <c r="B4969" s="10">
        <v>43999</v>
      </c>
      <c r="C4969" t="s">
        <v>4679</v>
      </c>
      <c r="D4969">
        <v>2</v>
      </c>
      <c r="E4969">
        <v>5</v>
      </c>
      <c r="F4969">
        <v>4</v>
      </c>
      <c r="G4969">
        <v>11156909</v>
      </c>
      <c r="H4969">
        <v>1224</v>
      </c>
    </row>
    <row r="4970" spans="1:8">
      <c r="A4970" t="s">
        <v>6299</v>
      </c>
      <c r="B4970" s="10">
        <v>43999</v>
      </c>
      <c r="C4970" t="s">
        <v>4679</v>
      </c>
      <c r="D4970">
        <v>5</v>
      </c>
      <c r="E4970">
        <v>5</v>
      </c>
      <c r="F4970">
        <v>5</v>
      </c>
      <c r="G4970">
        <v>11156909</v>
      </c>
      <c r="H4970">
        <v>1225</v>
      </c>
    </row>
    <row r="4971" spans="1:8">
      <c r="A4971" t="s">
        <v>9233</v>
      </c>
      <c r="B4971" s="10">
        <v>43999</v>
      </c>
      <c r="C4971" t="s">
        <v>4679</v>
      </c>
      <c r="D4971">
        <v>5</v>
      </c>
      <c r="E4971">
        <v>5</v>
      </c>
      <c r="F4971">
        <v>5</v>
      </c>
      <c r="G4971">
        <v>11156909</v>
      </c>
      <c r="H4971">
        <v>1226</v>
      </c>
    </row>
    <row r="4972" spans="1:8">
      <c r="A4972" t="s">
        <v>6299</v>
      </c>
      <c r="B4972" s="10">
        <v>43999</v>
      </c>
      <c r="C4972" t="s">
        <v>4679</v>
      </c>
      <c r="D4972">
        <v>5</v>
      </c>
      <c r="E4972">
        <v>5</v>
      </c>
      <c r="F4972">
        <v>5</v>
      </c>
      <c r="G4972">
        <v>11156909</v>
      </c>
      <c r="H4972">
        <v>1227</v>
      </c>
    </row>
    <row r="4973" spans="1:8">
      <c r="A4973" t="s">
        <v>6299</v>
      </c>
      <c r="B4973" s="10">
        <v>43999</v>
      </c>
      <c r="C4973" t="s">
        <v>4679</v>
      </c>
      <c r="D4973">
        <v>4</v>
      </c>
      <c r="E4973">
        <v>1</v>
      </c>
      <c r="F4973">
        <v>5</v>
      </c>
      <c r="G4973">
        <v>11156909</v>
      </c>
      <c r="H4973">
        <v>1228</v>
      </c>
    </row>
    <row r="4974" spans="1:8">
      <c r="A4974" t="s">
        <v>6299</v>
      </c>
      <c r="B4974" s="10">
        <v>43999</v>
      </c>
      <c r="C4974" t="s">
        <v>4679</v>
      </c>
      <c r="D4974">
        <v>5</v>
      </c>
      <c r="E4974">
        <v>4</v>
      </c>
      <c r="F4974">
        <v>5</v>
      </c>
      <c r="G4974">
        <v>11156909</v>
      </c>
      <c r="H4974">
        <v>1229</v>
      </c>
    </row>
    <row r="4975" spans="1:8">
      <c r="A4975" t="s">
        <v>9234</v>
      </c>
      <c r="B4975" s="10">
        <v>43999</v>
      </c>
      <c r="C4975" t="s">
        <v>4679</v>
      </c>
      <c r="D4975">
        <v>5</v>
      </c>
      <c r="E4975">
        <v>5</v>
      </c>
      <c r="F4975">
        <v>5</v>
      </c>
      <c r="G4975">
        <v>11156909</v>
      </c>
      <c r="H4975">
        <v>1230</v>
      </c>
    </row>
    <row r="4976" spans="1:8">
      <c r="A4976" t="s">
        <v>6299</v>
      </c>
      <c r="B4976" s="10">
        <v>43999</v>
      </c>
      <c r="C4976" t="s">
        <v>4679</v>
      </c>
      <c r="D4976">
        <v>5</v>
      </c>
      <c r="E4976">
        <v>5</v>
      </c>
      <c r="F4976">
        <v>4</v>
      </c>
      <c r="G4976">
        <v>11156909</v>
      </c>
      <c r="H4976">
        <v>1231</v>
      </c>
    </row>
    <row r="4977" spans="1:8">
      <c r="A4977" t="s">
        <v>9235</v>
      </c>
      <c r="B4977" s="10">
        <v>43999</v>
      </c>
      <c r="C4977" t="s">
        <v>4679</v>
      </c>
      <c r="D4977">
        <v>5</v>
      </c>
      <c r="E4977">
        <v>5</v>
      </c>
      <c r="F4977">
        <v>5</v>
      </c>
      <c r="G4977">
        <v>11156909</v>
      </c>
      <c r="H4977">
        <v>1232</v>
      </c>
    </row>
    <row r="4978" spans="1:8">
      <c r="A4978" t="s">
        <v>6299</v>
      </c>
      <c r="B4978" s="10">
        <v>43999</v>
      </c>
      <c r="C4978" t="s">
        <v>4679</v>
      </c>
      <c r="D4978">
        <v>5</v>
      </c>
      <c r="E4978">
        <v>5</v>
      </c>
      <c r="F4978">
        <v>5</v>
      </c>
      <c r="G4978">
        <v>11156909</v>
      </c>
      <c r="H4978">
        <v>1233</v>
      </c>
    </row>
    <row r="4979" spans="1:8">
      <c r="A4979" t="s">
        <v>9236</v>
      </c>
      <c r="B4979" s="10">
        <v>43999</v>
      </c>
      <c r="C4979" t="s">
        <v>4679</v>
      </c>
      <c r="D4979">
        <v>1</v>
      </c>
      <c r="E4979">
        <v>2</v>
      </c>
      <c r="F4979">
        <v>2</v>
      </c>
      <c r="G4979">
        <v>11156909</v>
      </c>
      <c r="H4979">
        <v>1234</v>
      </c>
    </row>
    <row r="4980" spans="1:8">
      <c r="A4980" t="s">
        <v>9237</v>
      </c>
      <c r="B4980" s="10">
        <v>43999</v>
      </c>
      <c r="C4980" t="s">
        <v>4679</v>
      </c>
      <c r="D4980">
        <v>1</v>
      </c>
      <c r="E4980">
        <v>5</v>
      </c>
      <c r="F4980">
        <v>2</v>
      </c>
      <c r="G4980">
        <v>11156909</v>
      </c>
      <c r="H4980">
        <v>1235</v>
      </c>
    </row>
    <row r="4981" spans="1:8">
      <c r="A4981" t="s">
        <v>6299</v>
      </c>
      <c r="B4981" s="10">
        <v>43999</v>
      </c>
      <c r="C4981" t="s">
        <v>4679</v>
      </c>
      <c r="D4981">
        <v>5</v>
      </c>
      <c r="E4981">
        <v>5</v>
      </c>
      <c r="F4981">
        <v>5</v>
      </c>
      <c r="G4981">
        <v>11156909</v>
      </c>
      <c r="H4981">
        <v>1236</v>
      </c>
    </row>
    <row r="4982" spans="1:8">
      <c r="A4982" t="s">
        <v>6299</v>
      </c>
      <c r="B4982" s="10">
        <v>43999</v>
      </c>
      <c r="C4982" t="s">
        <v>4679</v>
      </c>
      <c r="D4982">
        <v>5</v>
      </c>
      <c r="E4982">
        <v>5</v>
      </c>
      <c r="F4982">
        <v>5</v>
      </c>
      <c r="G4982">
        <v>11156909</v>
      </c>
      <c r="H4982">
        <v>1237</v>
      </c>
    </row>
    <row r="4983" spans="1:8">
      <c r="A4983" t="s">
        <v>9238</v>
      </c>
      <c r="B4983" s="10">
        <v>43999</v>
      </c>
      <c r="C4983" t="s">
        <v>4679</v>
      </c>
      <c r="D4983">
        <v>5</v>
      </c>
      <c r="E4983">
        <v>4</v>
      </c>
      <c r="F4983">
        <v>5</v>
      </c>
      <c r="G4983">
        <v>11156909</v>
      </c>
      <c r="H4983">
        <v>1238</v>
      </c>
    </row>
    <row r="4984" spans="1:8">
      <c r="A4984" t="s">
        <v>9239</v>
      </c>
      <c r="B4984" s="10">
        <v>43999</v>
      </c>
      <c r="C4984" t="s">
        <v>4679</v>
      </c>
      <c r="D4984">
        <v>1</v>
      </c>
      <c r="E4984">
        <v>3</v>
      </c>
      <c r="F4984">
        <v>2</v>
      </c>
      <c r="G4984">
        <v>11156909</v>
      </c>
      <c r="H4984">
        <v>1239</v>
      </c>
    </row>
    <row r="4985" spans="1:8">
      <c r="A4985" t="s">
        <v>6299</v>
      </c>
      <c r="B4985" s="10">
        <v>43999</v>
      </c>
      <c r="C4985" t="s">
        <v>4679</v>
      </c>
      <c r="D4985">
        <v>5</v>
      </c>
      <c r="E4985">
        <v>5</v>
      </c>
      <c r="F4985">
        <v>5</v>
      </c>
      <c r="G4985">
        <v>11156909</v>
      </c>
      <c r="H4985">
        <v>1240</v>
      </c>
    </row>
    <row r="4986" spans="1:8">
      <c r="A4986" t="s">
        <v>6299</v>
      </c>
      <c r="B4986" s="10">
        <v>43999</v>
      </c>
      <c r="C4986" t="s">
        <v>4679</v>
      </c>
      <c r="D4986">
        <v>5</v>
      </c>
      <c r="E4986">
        <v>4</v>
      </c>
      <c r="F4986">
        <v>4</v>
      </c>
      <c r="G4986">
        <v>11156909</v>
      </c>
      <c r="H4986">
        <v>1241</v>
      </c>
    </row>
    <row r="4987" spans="1:8">
      <c r="A4987" t="s">
        <v>9240</v>
      </c>
      <c r="B4987" s="10">
        <v>43999</v>
      </c>
      <c r="C4987" t="s">
        <v>4679</v>
      </c>
      <c r="D4987">
        <v>4</v>
      </c>
      <c r="E4987">
        <v>4</v>
      </c>
      <c r="F4987">
        <v>5</v>
      </c>
      <c r="G4987">
        <v>11156909</v>
      </c>
      <c r="H4987">
        <v>1242</v>
      </c>
    </row>
    <row r="4988" spans="1:8">
      <c r="A4988" t="s">
        <v>6299</v>
      </c>
      <c r="B4988" s="10">
        <v>43999</v>
      </c>
      <c r="C4988" t="s">
        <v>4679</v>
      </c>
      <c r="D4988">
        <v>5</v>
      </c>
      <c r="E4988">
        <v>5</v>
      </c>
      <c r="F4988">
        <v>5</v>
      </c>
      <c r="G4988">
        <v>11156909</v>
      </c>
      <c r="H4988">
        <v>1243</v>
      </c>
    </row>
    <row r="4989" spans="1:8">
      <c r="A4989" t="s">
        <v>9241</v>
      </c>
      <c r="B4989" s="10">
        <v>43999</v>
      </c>
      <c r="C4989" t="s">
        <v>4679</v>
      </c>
      <c r="D4989" t="s">
        <v>5977</v>
      </c>
      <c r="E4989">
        <v>4</v>
      </c>
      <c r="F4989">
        <v>5</v>
      </c>
      <c r="G4989">
        <v>11156909</v>
      </c>
      <c r="H4989">
        <v>1244</v>
      </c>
    </row>
    <row r="4990" spans="1:8">
      <c r="A4990" t="s">
        <v>9242</v>
      </c>
      <c r="B4990" s="10">
        <v>43999</v>
      </c>
      <c r="C4990" t="s">
        <v>4679</v>
      </c>
      <c r="D4990">
        <v>1</v>
      </c>
      <c r="E4990">
        <v>4</v>
      </c>
      <c r="F4990">
        <v>1</v>
      </c>
      <c r="G4990">
        <v>11156909</v>
      </c>
      <c r="H4990">
        <v>1245</v>
      </c>
    </row>
    <row r="4991" spans="1:8">
      <c r="A4991" t="s">
        <v>9243</v>
      </c>
      <c r="B4991" s="10">
        <v>43999</v>
      </c>
      <c r="C4991" t="s">
        <v>4679</v>
      </c>
      <c r="D4991">
        <v>2</v>
      </c>
      <c r="E4991">
        <v>3</v>
      </c>
      <c r="F4991">
        <v>3</v>
      </c>
      <c r="G4991">
        <v>11156909</v>
      </c>
      <c r="H4991">
        <v>1246</v>
      </c>
    </row>
    <row r="4992" spans="1:8">
      <c r="A4992" t="s">
        <v>6299</v>
      </c>
      <c r="B4992" s="10">
        <v>43999</v>
      </c>
      <c r="C4992" t="s">
        <v>4679</v>
      </c>
      <c r="D4992">
        <v>3</v>
      </c>
      <c r="E4992">
        <v>4</v>
      </c>
      <c r="F4992">
        <v>4</v>
      </c>
      <c r="G4992">
        <v>11156909</v>
      </c>
      <c r="H4992">
        <v>1247</v>
      </c>
    </row>
    <row r="4993" spans="1:8">
      <c r="A4993" t="s">
        <v>6299</v>
      </c>
      <c r="B4993" s="10">
        <v>43999</v>
      </c>
      <c r="C4993" t="s">
        <v>4679</v>
      </c>
      <c r="D4993">
        <v>5</v>
      </c>
      <c r="E4993">
        <v>4</v>
      </c>
      <c r="F4993">
        <v>5</v>
      </c>
      <c r="G4993">
        <v>11156909</v>
      </c>
      <c r="H4993">
        <v>1248</v>
      </c>
    </row>
    <row r="4994" spans="1:8">
      <c r="A4994" t="s">
        <v>6299</v>
      </c>
      <c r="B4994" s="10">
        <v>43999</v>
      </c>
      <c r="C4994" t="s">
        <v>4679</v>
      </c>
      <c r="D4994">
        <v>5</v>
      </c>
      <c r="E4994">
        <v>5</v>
      </c>
      <c r="F4994">
        <v>5</v>
      </c>
      <c r="G4994">
        <v>11156909</v>
      </c>
      <c r="H4994">
        <v>1249</v>
      </c>
    </row>
    <row r="4995" spans="1:8">
      <c r="A4995" t="s">
        <v>6299</v>
      </c>
      <c r="B4995" s="10">
        <v>43999</v>
      </c>
      <c r="C4995" t="s">
        <v>4679</v>
      </c>
      <c r="D4995">
        <v>4</v>
      </c>
      <c r="E4995">
        <v>3</v>
      </c>
      <c r="F4995">
        <v>4</v>
      </c>
      <c r="G4995">
        <v>11156909</v>
      </c>
      <c r="H4995">
        <v>1250</v>
      </c>
    </row>
    <row r="4996" spans="1:8">
      <c r="A4996" t="s">
        <v>9244</v>
      </c>
      <c r="B4996" s="10">
        <v>43999</v>
      </c>
      <c r="C4996" t="s">
        <v>4679</v>
      </c>
      <c r="D4996">
        <v>5</v>
      </c>
      <c r="E4996">
        <v>5</v>
      </c>
      <c r="F4996">
        <v>5</v>
      </c>
      <c r="G4996">
        <v>11156909</v>
      </c>
      <c r="H4996">
        <v>1387</v>
      </c>
    </row>
    <row r="4997" spans="1:8">
      <c r="A4997" t="s">
        <v>6299</v>
      </c>
      <c r="B4997" s="10">
        <v>43999</v>
      </c>
      <c r="C4997" t="s">
        <v>4679</v>
      </c>
      <c r="D4997">
        <v>4</v>
      </c>
      <c r="E4997">
        <v>5</v>
      </c>
      <c r="F4997">
        <v>4</v>
      </c>
      <c r="G4997">
        <v>11156909</v>
      </c>
      <c r="H4997">
        <v>1388</v>
      </c>
    </row>
    <row r="4998" spans="1:8">
      <c r="A4998" t="s">
        <v>9245</v>
      </c>
      <c r="B4998" s="10">
        <v>43999</v>
      </c>
      <c r="C4998" t="s">
        <v>4679</v>
      </c>
      <c r="D4998">
        <v>5</v>
      </c>
      <c r="E4998">
        <v>4</v>
      </c>
      <c r="F4998">
        <v>4</v>
      </c>
      <c r="G4998">
        <v>11156909</v>
      </c>
      <c r="H4998">
        <v>1251</v>
      </c>
    </row>
    <row r="4999" spans="1:8">
      <c r="A4999" t="s">
        <v>6299</v>
      </c>
      <c r="B4999" s="10">
        <v>43999</v>
      </c>
      <c r="C4999" t="s">
        <v>4679</v>
      </c>
      <c r="D4999">
        <v>4</v>
      </c>
      <c r="E4999">
        <v>5</v>
      </c>
      <c r="F4999">
        <v>5</v>
      </c>
      <c r="G4999">
        <v>11156909</v>
      </c>
      <c r="H4999">
        <v>1252</v>
      </c>
    </row>
    <row r="5000" spans="1:8">
      <c r="A5000" t="s">
        <v>9246</v>
      </c>
      <c r="B5000" s="10">
        <v>43999</v>
      </c>
      <c r="C5000" t="s">
        <v>4679</v>
      </c>
      <c r="D5000">
        <v>5</v>
      </c>
      <c r="E5000">
        <v>5</v>
      </c>
      <c r="F5000">
        <v>5</v>
      </c>
      <c r="G5000">
        <v>11156909</v>
      </c>
      <c r="H5000">
        <v>1253</v>
      </c>
    </row>
    <row r="5001" spans="1:8">
      <c r="A5001" t="s">
        <v>9247</v>
      </c>
      <c r="B5001" s="10">
        <v>43999</v>
      </c>
      <c r="C5001" t="s">
        <v>4679</v>
      </c>
      <c r="D5001">
        <v>5</v>
      </c>
      <c r="E5001">
        <v>4</v>
      </c>
      <c r="F5001">
        <v>5</v>
      </c>
      <c r="G5001">
        <v>11156909</v>
      </c>
      <c r="H5001">
        <v>1254</v>
      </c>
    </row>
    <row r="5002" spans="1:8">
      <c r="A5002" t="s">
        <v>9248</v>
      </c>
      <c r="B5002" s="10">
        <v>43999</v>
      </c>
      <c r="C5002" t="s">
        <v>4679</v>
      </c>
      <c r="D5002">
        <v>3</v>
      </c>
      <c r="E5002">
        <v>3</v>
      </c>
      <c r="F5002">
        <v>5</v>
      </c>
      <c r="G5002">
        <v>11156909</v>
      </c>
      <c r="H5002">
        <v>1255</v>
      </c>
    </row>
    <row r="5003" spans="1:8">
      <c r="A5003" t="s">
        <v>6299</v>
      </c>
      <c r="B5003" s="10">
        <v>43999</v>
      </c>
      <c r="C5003" t="s">
        <v>4679</v>
      </c>
      <c r="D5003">
        <v>5</v>
      </c>
      <c r="E5003">
        <v>5</v>
      </c>
      <c r="F5003">
        <v>5</v>
      </c>
      <c r="G5003">
        <v>11156909</v>
      </c>
      <c r="H5003">
        <v>1256</v>
      </c>
    </row>
    <row r="5004" spans="1:8">
      <c r="A5004" t="s">
        <v>6299</v>
      </c>
      <c r="B5004" s="10">
        <v>43999</v>
      </c>
      <c r="C5004" t="s">
        <v>4679</v>
      </c>
      <c r="D5004">
        <v>5</v>
      </c>
      <c r="E5004">
        <v>5</v>
      </c>
      <c r="F5004">
        <v>5</v>
      </c>
      <c r="G5004">
        <v>11156909</v>
      </c>
      <c r="H5004">
        <v>1257</v>
      </c>
    </row>
    <row r="5005" spans="1:8">
      <c r="A5005" t="s">
        <v>6299</v>
      </c>
      <c r="B5005" s="10">
        <v>43999</v>
      </c>
      <c r="C5005" t="s">
        <v>4679</v>
      </c>
      <c r="D5005">
        <v>5</v>
      </c>
      <c r="E5005">
        <v>4</v>
      </c>
      <c r="F5005">
        <v>4</v>
      </c>
      <c r="G5005">
        <v>11156909</v>
      </c>
      <c r="H5005">
        <v>1258</v>
      </c>
    </row>
    <row r="5006" spans="1:8">
      <c r="A5006" t="s">
        <v>9249</v>
      </c>
      <c r="B5006" s="10">
        <v>43999</v>
      </c>
      <c r="C5006" t="s">
        <v>4679</v>
      </c>
      <c r="D5006">
        <v>5</v>
      </c>
      <c r="E5006">
        <v>5</v>
      </c>
      <c r="F5006">
        <v>5</v>
      </c>
      <c r="G5006">
        <v>11156909</v>
      </c>
      <c r="H5006">
        <v>1259</v>
      </c>
    </row>
    <row r="5007" spans="1:8">
      <c r="A5007" t="s">
        <v>9250</v>
      </c>
      <c r="B5007" s="10">
        <v>43999</v>
      </c>
      <c r="C5007" t="s">
        <v>4679</v>
      </c>
      <c r="D5007">
        <v>1</v>
      </c>
      <c r="E5007">
        <v>3</v>
      </c>
      <c r="F5007">
        <v>3</v>
      </c>
      <c r="G5007">
        <v>11156909</v>
      </c>
      <c r="H5007">
        <v>1260</v>
      </c>
    </row>
    <row r="5008" spans="1:8">
      <c r="A5008" t="s">
        <v>9251</v>
      </c>
      <c r="B5008" s="10">
        <v>43999</v>
      </c>
      <c r="C5008" t="s">
        <v>4679</v>
      </c>
      <c r="D5008">
        <v>5</v>
      </c>
      <c r="E5008">
        <v>5</v>
      </c>
      <c r="F5008">
        <v>5</v>
      </c>
      <c r="G5008">
        <v>11156909</v>
      </c>
      <c r="H5008">
        <v>1261</v>
      </c>
    </row>
    <row r="5009" spans="1:8">
      <c r="A5009" t="s">
        <v>6299</v>
      </c>
      <c r="B5009" s="10">
        <v>43999</v>
      </c>
      <c r="C5009" t="s">
        <v>4679</v>
      </c>
      <c r="D5009">
        <v>5</v>
      </c>
      <c r="E5009">
        <v>5</v>
      </c>
      <c r="F5009">
        <v>5</v>
      </c>
      <c r="G5009">
        <v>11156909</v>
      </c>
      <c r="H5009">
        <v>1262</v>
      </c>
    </row>
    <row r="5010" spans="1:8">
      <c r="A5010" t="s">
        <v>9252</v>
      </c>
      <c r="B5010" s="10">
        <v>43999</v>
      </c>
      <c r="C5010" t="s">
        <v>4679</v>
      </c>
      <c r="D5010">
        <v>4</v>
      </c>
      <c r="E5010">
        <v>5</v>
      </c>
      <c r="F5010">
        <v>3</v>
      </c>
      <c r="G5010">
        <v>11156909</v>
      </c>
      <c r="H5010">
        <v>1263</v>
      </c>
    </row>
    <row r="5011" spans="1:8">
      <c r="A5011" t="s">
        <v>9253</v>
      </c>
      <c r="B5011" s="10">
        <v>43999</v>
      </c>
      <c r="C5011" t="s">
        <v>4679</v>
      </c>
      <c r="D5011">
        <v>1</v>
      </c>
      <c r="E5011">
        <v>3</v>
      </c>
      <c r="F5011">
        <v>3</v>
      </c>
      <c r="G5011">
        <v>11156909</v>
      </c>
      <c r="H5011">
        <v>1264</v>
      </c>
    </row>
    <row r="5012" spans="1:8">
      <c r="A5012" t="s">
        <v>6299</v>
      </c>
      <c r="B5012" s="10">
        <v>43999</v>
      </c>
      <c r="C5012" t="s">
        <v>4679</v>
      </c>
      <c r="D5012">
        <v>5</v>
      </c>
      <c r="E5012">
        <v>5</v>
      </c>
      <c r="F5012">
        <v>5</v>
      </c>
      <c r="G5012">
        <v>11156909</v>
      </c>
      <c r="H5012">
        <v>1265</v>
      </c>
    </row>
    <row r="5013" spans="1:8">
      <c r="A5013" t="s">
        <v>9254</v>
      </c>
      <c r="B5013" s="10">
        <v>43999</v>
      </c>
      <c r="C5013" t="s">
        <v>4679</v>
      </c>
      <c r="D5013">
        <v>5</v>
      </c>
      <c r="E5013">
        <v>5</v>
      </c>
      <c r="F5013">
        <v>5</v>
      </c>
      <c r="G5013">
        <v>11156909</v>
      </c>
      <c r="H5013">
        <v>1266</v>
      </c>
    </row>
    <row r="5014" spans="1:8">
      <c r="A5014" t="s">
        <v>9255</v>
      </c>
      <c r="B5014" s="10">
        <v>43999</v>
      </c>
      <c r="C5014" t="s">
        <v>4679</v>
      </c>
      <c r="D5014">
        <v>5</v>
      </c>
      <c r="E5014">
        <v>5</v>
      </c>
      <c r="F5014">
        <v>5</v>
      </c>
      <c r="G5014">
        <v>11156909</v>
      </c>
      <c r="H5014">
        <v>1267</v>
      </c>
    </row>
    <row r="5015" spans="1:8">
      <c r="A5015" t="s">
        <v>6299</v>
      </c>
      <c r="B5015" s="10">
        <v>43999</v>
      </c>
      <c r="C5015" t="s">
        <v>4679</v>
      </c>
      <c r="D5015">
        <v>2</v>
      </c>
      <c r="E5015">
        <v>3</v>
      </c>
      <c r="F5015">
        <v>2</v>
      </c>
      <c r="G5015">
        <v>11156909</v>
      </c>
      <c r="H5015">
        <v>1268</v>
      </c>
    </row>
    <row r="5016" spans="1:8">
      <c r="A5016" t="s">
        <v>9256</v>
      </c>
      <c r="B5016" s="10">
        <v>43999</v>
      </c>
      <c r="C5016" t="s">
        <v>4679</v>
      </c>
      <c r="D5016">
        <v>5</v>
      </c>
      <c r="E5016">
        <v>5</v>
      </c>
      <c r="F5016">
        <v>5</v>
      </c>
      <c r="G5016">
        <v>11156909</v>
      </c>
      <c r="H5016">
        <v>1269</v>
      </c>
    </row>
    <row r="5017" spans="1:8">
      <c r="A5017" t="s">
        <v>9257</v>
      </c>
      <c r="B5017" s="10">
        <v>43999</v>
      </c>
      <c r="C5017" t="s">
        <v>4679</v>
      </c>
      <c r="D5017">
        <v>5</v>
      </c>
      <c r="E5017">
        <v>5</v>
      </c>
      <c r="F5017">
        <v>5</v>
      </c>
      <c r="G5017">
        <v>11156909</v>
      </c>
      <c r="H5017">
        <v>1270</v>
      </c>
    </row>
    <row r="5018" spans="1:8">
      <c r="A5018" t="s">
        <v>9258</v>
      </c>
      <c r="B5018" s="10">
        <v>43999</v>
      </c>
      <c r="C5018" t="s">
        <v>4679</v>
      </c>
      <c r="D5018">
        <v>5</v>
      </c>
      <c r="E5018">
        <v>5</v>
      </c>
      <c r="F5018">
        <v>5</v>
      </c>
      <c r="G5018">
        <v>11156909</v>
      </c>
      <c r="H5018">
        <v>1271</v>
      </c>
    </row>
    <row r="5019" spans="1:8">
      <c r="A5019" t="s">
        <v>9259</v>
      </c>
      <c r="B5019" s="10">
        <v>43999</v>
      </c>
      <c r="C5019" t="s">
        <v>4679</v>
      </c>
      <c r="D5019">
        <v>3</v>
      </c>
      <c r="E5019">
        <v>4</v>
      </c>
      <c r="F5019">
        <v>4</v>
      </c>
      <c r="G5019">
        <v>11156909</v>
      </c>
      <c r="H5019">
        <v>1272</v>
      </c>
    </row>
    <row r="5020" spans="1:8">
      <c r="A5020" t="s">
        <v>9260</v>
      </c>
      <c r="B5020" s="10">
        <v>43999</v>
      </c>
      <c r="C5020" t="s">
        <v>4679</v>
      </c>
      <c r="D5020">
        <v>4</v>
      </c>
      <c r="E5020">
        <v>5</v>
      </c>
      <c r="F5020">
        <v>4</v>
      </c>
      <c r="G5020">
        <v>11156909</v>
      </c>
      <c r="H5020">
        <v>1273</v>
      </c>
    </row>
    <row r="5021" spans="1:8">
      <c r="A5021" t="s">
        <v>6776</v>
      </c>
      <c r="B5021" s="10">
        <v>43999</v>
      </c>
      <c r="C5021" t="s">
        <v>4679</v>
      </c>
      <c r="D5021">
        <v>5</v>
      </c>
      <c r="E5021">
        <v>4</v>
      </c>
      <c r="F5021">
        <v>5</v>
      </c>
      <c r="G5021">
        <v>11156909</v>
      </c>
      <c r="H5021">
        <v>1274</v>
      </c>
    </row>
    <row r="5022" spans="1:8">
      <c r="A5022" t="s">
        <v>6299</v>
      </c>
      <c r="B5022" s="10">
        <v>43999</v>
      </c>
      <c r="C5022" t="s">
        <v>4679</v>
      </c>
      <c r="D5022">
        <v>4</v>
      </c>
      <c r="E5022">
        <v>3</v>
      </c>
      <c r="F5022">
        <v>3</v>
      </c>
      <c r="G5022">
        <v>11156909</v>
      </c>
      <c r="H5022">
        <v>1275</v>
      </c>
    </row>
    <row r="5023" spans="1:8">
      <c r="A5023" t="s">
        <v>6299</v>
      </c>
      <c r="B5023" s="10">
        <v>43999</v>
      </c>
      <c r="C5023" t="s">
        <v>4679</v>
      </c>
      <c r="D5023">
        <v>2</v>
      </c>
      <c r="E5023">
        <v>5</v>
      </c>
      <c r="F5023">
        <v>4</v>
      </c>
      <c r="G5023">
        <v>11156909</v>
      </c>
      <c r="H5023">
        <v>1276</v>
      </c>
    </row>
    <row r="5024" spans="1:8">
      <c r="A5024" t="s">
        <v>9261</v>
      </c>
      <c r="B5024" s="10">
        <v>43999</v>
      </c>
      <c r="C5024" t="s">
        <v>4679</v>
      </c>
      <c r="D5024">
        <v>3</v>
      </c>
      <c r="E5024">
        <v>5</v>
      </c>
      <c r="F5024">
        <v>4</v>
      </c>
      <c r="G5024">
        <v>11156909</v>
      </c>
      <c r="H5024">
        <v>1277</v>
      </c>
    </row>
    <row r="5025" spans="1:8">
      <c r="A5025" t="s">
        <v>9262</v>
      </c>
      <c r="B5025" s="10">
        <v>43999</v>
      </c>
      <c r="C5025" t="s">
        <v>4679</v>
      </c>
      <c r="D5025">
        <v>1</v>
      </c>
      <c r="E5025">
        <v>3</v>
      </c>
      <c r="F5025">
        <v>1</v>
      </c>
      <c r="G5025">
        <v>11156909</v>
      </c>
      <c r="H5025">
        <v>1278</v>
      </c>
    </row>
    <row r="5026" spans="1:8">
      <c r="A5026" t="s">
        <v>6299</v>
      </c>
      <c r="B5026" s="10">
        <v>43999</v>
      </c>
      <c r="C5026" t="s">
        <v>4679</v>
      </c>
      <c r="D5026">
        <v>4</v>
      </c>
      <c r="E5026">
        <v>4</v>
      </c>
      <c r="F5026">
        <v>5</v>
      </c>
      <c r="G5026">
        <v>11156909</v>
      </c>
      <c r="H5026">
        <v>1279</v>
      </c>
    </row>
    <row r="5027" spans="1:8">
      <c r="A5027" t="s">
        <v>9263</v>
      </c>
      <c r="B5027" s="10">
        <v>43999</v>
      </c>
      <c r="C5027" t="s">
        <v>4679</v>
      </c>
      <c r="D5027">
        <v>5</v>
      </c>
      <c r="E5027">
        <v>5</v>
      </c>
      <c r="F5027">
        <v>5</v>
      </c>
      <c r="G5027">
        <v>11156909</v>
      </c>
      <c r="H5027">
        <v>1280</v>
      </c>
    </row>
    <row r="5028" spans="1:8">
      <c r="A5028" t="s">
        <v>9264</v>
      </c>
      <c r="B5028" s="10">
        <v>43999</v>
      </c>
      <c r="C5028" t="s">
        <v>4679</v>
      </c>
      <c r="D5028">
        <v>5</v>
      </c>
      <c r="E5028">
        <v>5</v>
      </c>
      <c r="F5028">
        <v>5</v>
      </c>
      <c r="G5028">
        <v>11156909</v>
      </c>
      <c r="H5028">
        <v>1281</v>
      </c>
    </row>
    <row r="5029" spans="1:8">
      <c r="A5029" t="s">
        <v>9265</v>
      </c>
      <c r="B5029" s="10">
        <v>43999</v>
      </c>
      <c r="C5029" t="s">
        <v>4680</v>
      </c>
      <c r="D5029">
        <v>4</v>
      </c>
      <c r="E5029">
        <v>5</v>
      </c>
      <c r="F5029">
        <v>5</v>
      </c>
      <c r="G5029">
        <v>11156909</v>
      </c>
      <c r="H5029">
        <v>1282</v>
      </c>
    </row>
    <row r="5030" spans="1:8">
      <c r="A5030" t="s">
        <v>9266</v>
      </c>
      <c r="B5030" s="10">
        <v>43999</v>
      </c>
      <c r="C5030" t="s">
        <v>4680</v>
      </c>
      <c r="D5030">
        <v>1</v>
      </c>
      <c r="E5030">
        <v>1</v>
      </c>
      <c r="F5030">
        <v>5</v>
      </c>
      <c r="G5030">
        <v>11156909</v>
      </c>
      <c r="H5030">
        <v>1283</v>
      </c>
    </row>
    <row r="5031" spans="1:8">
      <c r="A5031" t="s">
        <v>9267</v>
      </c>
      <c r="B5031" s="10">
        <v>43999</v>
      </c>
      <c r="C5031" t="s">
        <v>4680</v>
      </c>
      <c r="D5031">
        <v>1</v>
      </c>
      <c r="E5031">
        <v>4</v>
      </c>
      <c r="F5031">
        <v>2</v>
      </c>
      <c r="G5031">
        <v>11156909</v>
      </c>
      <c r="H5031">
        <v>1284</v>
      </c>
    </row>
    <row r="5032" spans="1:8">
      <c r="A5032" t="s">
        <v>9268</v>
      </c>
      <c r="B5032" s="10">
        <v>43999</v>
      </c>
      <c r="C5032" t="s">
        <v>4680</v>
      </c>
      <c r="D5032">
        <v>1</v>
      </c>
      <c r="E5032">
        <v>4</v>
      </c>
      <c r="F5032">
        <v>2</v>
      </c>
      <c r="G5032">
        <v>11156909</v>
      </c>
      <c r="H5032">
        <v>1285</v>
      </c>
    </row>
    <row r="5033" spans="1:8">
      <c r="A5033" t="s">
        <v>6299</v>
      </c>
      <c r="B5033" s="10">
        <v>43999</v>
      </c>
      <c r="C5033" t="s">
        <v>4680</v>
      </c>
      <c r="D5033">
        <v>5</v>
      </c>
      <c r="E5033">
        <v>5</v>
      </c>
      <c r="F5033">
        <v>5</v>
      </c>
      <c r="G5033">
        <v>11156909</v>
      </c>
      <c r="H5033">
        <v>1286</v>
      </c>
    </row>
    <row r="5034" spans="1:8">
      <c r="A5034" t="s">
        <v>9269</v>
      </c>
      <c r="B5034" s="10">
        <v>43999</v>
      </c>
      <c r="C5034" t="s">
        <v>4680</v>
      </c>
      <c r="D5034">
        <v>4</v>
      </c>
      <c r="E5034">
        <v>2</v>
      </c>
      <c r="F5034">
        <v>4</v>
      </c>
      <c r="G5034">
        <v>11156909</v>
      </c>
      <c r="H5034">
        <v>1287</v>
      </c>
    </row>
    <row r="5035" spans="1:8">
      <c r="A5035" t="s">
        <v>6299</v>
      </c>
      <c r="B5035" s="10">
        <v>43999</v>
      </c>
      <c r="C5035" t="s">
        <v>4680</v>
      </c>
      <c r="D5035">
        <v>1</v>
      </c>
      <c r="E5035">
        <v>5</v>
      </c>
      <c r="F5035">
        <v>4</v>
      </c>
      <c r="G5035">
        <v>11156909</v>
      </c>
      <c r="H5035">
        <v>1288</v>
      </c>
    </row>
    <row r="5036" spans="1:8">
      <c r="A5036" t="s">
        <v>9270</v>
      </c>
      <c r="B5036" s="10">
        <v>43999</v>
      </c>
      <c r="C5036" t="s">
        <v>4680</v>
      </c>
      <c r="D5036">
        <v>2</v>
      </c>
      <c r="E5036">
        <v>4</v>
      </c>
      <c r="F5036">
        <v>4</v>
      </c>
      <c r="G5036">
        <v>11156909</v>
      </c>
      <c r="H5036">
        <v>1289</v>
      </c>
    </row>
    <row r="5037" spans="1:8">
      <c r="A5037" t="s">
        <v>6299</v>
      </c>
      <c r="B5037" s="10">
        <v>43999</v>
      </c>
      <c r="C5037" t="s">
        <v>4680</v>
      </c>
      <c r="D5037">
        <v>5</v>
      </c>
      <c r="E5037">
        <v>5</v>
      </c>
      <c r="F5037">
        <v>5</v>
      </c>
      <c r="G5037">
        <v>11156909</v>
      </c>
      <c r="H5037">
        <v>1290</v>
      </c>
    </row>
    <row r="5038" spans="1:8">
      <c r="A5038" t="s">
        <v>9271</v>
      </c>
      <c r="B5038" s="10">
        <v>43999</v>
      </c>
      <c r="C5038" t="s">
        <v>4680</v>
      </c>
      <c r="D5038">
        <v>1</v>
      </c>
      <c r="E5038">
        <v>1</v>
      </c>
      <c r="F5038">
        <v>2</v>
      </c>
      <c r="G5038">
        <v>11156909</v>
      </c>
      <c r="H5038">
        <v>1291</v>
      </c>
    </row>
    <row r="5039" spans="1:8">
      <c r="A5039" t="s">
        <v>9272</v>
      </c>
      <c r="B5039" s="10">
        <v>43999</v>
      </c>
      <c r="C5039" t="s">
        <v>4679</v>
      </c>
      <c r="D5039">
        <v>5</v>
      </c>
      <c r="E5039">
        <v>4</v>
      </c>
      <c r="F5039">
        <v>5</v>
      </c>
      <c r="G5039">
        <v>11156909</v>
      </c>
      <c r="H5039">
        <v>1389</v>
      </c>
    </row>
    <row r="5040" spans="1:8">
      <c r="A5040" t="s">
        <v>9273</v>
      </c>
      <c r="B5040" s="10">
        <v>43999</v>
      </c>
      <c r="C5040" t="s">
        <v>4680</v>
      </c>
      <c r="D5040">
        <v>1</v>
      </c>
      <c r="E5040">
        <v>3</v>
      </c>
      <c r="F5040">
        <v>4</v>
      </c>
      <c r="G5040">
        <v>11156909</v>
      </c>
      <c r="H5040">
        <v>1292</v>
      </c>
    </row>
    <row r="5041" spans="1:8">
      <c r="A5041" t="s">
        <v>6299</v>
      </c>
      <c r="B5041" s="10">
        <v>43999</v>
      </c>
      <c r="C5041" t="s">
        <v>4680</v>
      </c>
      <c r="D5041">
        <v>1</v>
      </c>
      <c r="E5041">
        <v>3</v>
      </c>
      <c r="F5041">
        <v>1</v>
      </c>
      <c r="G5041">
        <v>11156909</v>
      </c>
      <c r="H5041">
        <v>1293</v>
      </c>
    </row>
    <row r="5042" spans="1:8">
      <c r="A5042" t="s">
        <v>9274</v>
      </c>
      <c r="B5042" s="10">
        <v>43999</v>
      </c>
      <c r="C5042" t="s">
        <v>4680</v>
      </c>
      <c r="D5042">
        <v>1</v>
      </c>
      <c r="E5042">
        <v>1</v>
      </c>
      <c r="F5042">
        <v>1</v>
      </c>
      <c r="G5042">
        <v>11156909</v>
      </c>
      <c r="H5042">
        <v>1294</v>
      </c>
    </row>
    <row r="5043" spans="1:8">
      <c r="A5043" t="s">
        <v>6299</v>
      </c>
      <c r="B5043" s="10">
        <v>43999</v>
      </c>
      <c r="C5043" t="s">
        <v>4680</v>
      </c>
      <c r="D5043">
        <v>2</v>
      </c>
      <c r="E5043">
        <v>3</v>
      </c>
      <c r="F5043">
        <v>2</v>
      </c>
      <c r="G5043">
        <v>11156909</v>
      </c>
      <c r="H5043">
        <v>1295</v>
      </c>
    </row>
    <row r="5044" spans="1:8">
      <c r="A5044" t="s">
        <v>9275</v>
      </c>
      <c r="B5044" s="10">
        <v>43999</v>
      </c>
      <c r="C5044" t="s">
        <v>4680</v>
      </c>
      <c r="D5044">
        <v>1</v>
      </c>
      <c r="E5044">
        <v>3</v>
      </c>
      <c r="F5044">
        <v>2</v>
      </c>
      <c r="G5044">
        <v>11156909</v>
      </c>
      <c r="H5044">
        <v>1296</v>
      </c>
    </row>
    <row r="5045" spans="1:8">
      <c r="A5045" t="s">
        <v>9276</v>
      </c>
      <c r="B5045" s="10">
        <v>43999</v>
      </c>
      <c r="C5045" t="s">
        <v>4680</v>
      </c>
      <c r="D5045">
        <v>1</v>
      </c>
      <c r="E5045">
        <v>3</v>
      </c>
      <c r="F5045">
        <v>2</v>
      </c>
      <c r="G5045">
        <v>11156909</v>
      </c>
      <c r="H5045">
        <v>1297</v>
      </c>
    </row>
    <row r="5046" spans="1:8">
      <c r="A5046" t="s">
        <v>9277</v>
      </c>
      <c r="B5046" s="10">
        <v>43999</v>
      </c>
      <c r="C5046" t="s">
        <v>4680</v>
      </c>
      <c r="D5046">
        <v>5</v>
      </c>
      <c r="E5046">
        <v>4</v>
      </c>
      <c r="F5046">
        <v>5</v>
      </c>
      <c r="G5046">
        <v>11156909</v>
      </c>
      <c r="H5046">
        <v>1298</v>
      </c>
    </row>
    <row r="5047" spans="1:8">
      <c r="A5047" t="s">
        <v>9278</v>
      </c>
      <c r="B5047" s="10">
        <v>43999</v>
      </c>
      <c r="C5047" t="s">
        <v>4680</v>
      </c>
      <c r="D5047">
        <v>1</v>
      </c>
      <c r="E5047">
        <v>1</v>
      </c>
      <c r="F5047">
        <v>1</v>
      </c>
      <c r="G5047">
        <v>11156909</v>
      </c>
      <c r="H5047">
        <v>1299</v>
      </c>
    </row>
    <row r="5048" spans="1:8">
      <c r="A5048" t="s">
        <v>9279</v>
      </c>
      <c r="B5048" s="10">
        <v>43999</v>
      </c>
      <c r="C5048" t="s">
        <v>4680</v>
      </c>
      <c r="D5048">
        <v>5</v>
      </c>
      <c r="E5048">
        <v>5</v>
      </c>
      <c r="F5048">
        <v>5</v>
      </c>
      <c r="G5048">
        <v>11156909</v>
      </c>
      <c r="H5048">
        <v>1300</v>
      </c>
    </row>
    <row r="5049" spans="1:8">
      <c r="A5049" t="s">
        <v>9280</v>
      </c>
      <c r="B5049" s="10">
        <v>43999</v>
      </c>
      <c r="C5049" t="s">
        <v>4680</v>
      </c>
      <c r="D5049">
        <v>1</v>
      </c>
      <c r="E5049">
        <v>1</v>
      </c>
      <c r="F5049">
        <v>1</v>
      </c>
      <c r="G5049">
        <v>11156909</v>
      </c>
      <c r="H5049">
        <v>1301</v>
      </c>
    </row>
    <row r="5050" spans="1:8">
      <c r="A5050" t="s">
        <v>9281</v>
      </c>
      <c r="B5050" s="10">
        <v>43999</v>
      </c>
      <c r="C5050" t="s">
        <v>4680</v>
      </c>
      <c r="D5050">
        <v>5</v>
      </c>
      <c r="E5050">
        <v>4</v>
      </c>
      <c r="F5050">
        <v>5</v>
      </c>
      <c r="G5050">
        <v>11156909</v>
      </c>
      <c r="H5050">
        <v>1302</v>
      </c>
    </row>
    <row r="5051" spans="1:8">
      <c r="A5051" t="s">
        <v>6299</v>
      </c>
      <c r="B5051" s="10">
        <v>43999</v>
      </c>
      <c r="C5051" t="s">
        <v>4680</v>
      </c>
      <c r="D5051">
        <v>5</v>
      </c>
      <c r="E5051">
        <v>4</v>
      </c>
      <c r="F5051">
        <v>5</v>
      </c>
      <c r="G5051">
        <v>11156909</v>
      </c>
      <c r="H5051">
        <v>1303</v>
      </c>
    </row>
    <row r="5052" spans="1:8">
      <c r="A5052" t="s">
        <v>6299</v>
      </c>
      <c r="B5052" s="10">
        <v>43999</v>
      </c>
      <c r="C5052" t="s">
        <v>4680</v>
      </c>
      <c r="D5052">
        <v>3</v>
      </c>
      <c r="E5052">
        <v>5</v>
      </c>
      <c r="F5052">
        <v>4</v>
      </c>
      <c r="G5052">
        <v>11156909</v>
      </c>
      <c r="H5052">
        <v>1304</v>
      </c>
    </row>
    <row r="5053" spans="1:8">
      <c r="A5053" t="s">
        <v>9282</v>
      </c>
      <c r="B5053" s="10">
        <v>43999</v>
      </c>
      <c r="C5053" t="s">
        <v>4680</v>
      </c>
      <c r="D5053">
        <v>5</v>
      </c>
      <c r="E5053">
        <v>5</v>
      </c>
      <c r="F5053">
        <v>5</v>
      </c>
      <c r="G5053">
        <v>11156909</v>
      </c>
      <c r="H5053">
        <v>1305</v>
      </c>
    </row>
    <row r="5054" spans="1:8">
      <c r="A5054" t="s">
        <v>6299</v>
      </c>
      <c r="B5054" s="10">
        <v>43999</v>
      </c>
      <c r="C5054" t="s">
        <v>4680</v>
      </c>
      <c r="D5054">
        <v>2</v>
      </c>
      <c r="E5054">
        <v>2</v>
      </c>
      <c r="F5054">
        <v>4</v>
      </c>
      <c r="G5054">
        <v>11156909</v>
      </c>
      <c r="H5054">
        <v>1306</v>
      </c>
    </row>
    <row r="5055" spans="1:8">
      <c r="A5055" t="s">
        <v>6299</v>
      </c>
      <c r="B5055" s="10">
        <v>43999</v>
      </c>
      <c r="C5055" t="s">
        <v>4680</v>
      </c>
      <c r="D5055">
        <v>5</v>
      </c>
      <c r="E5055">
        <v>5</v>
      </c>
      <c r="F5055">
        <v>5</v>
      </c>
      <c r="G5055">
        <v>11156909</v>
      </c>
      <c r="H5055">
        <v>1307</v>
      </c>
    </row>
    <row r="5056" spans="1:8">
      <c r="A5056" t="s">
        <v>6299</v>
      </c>
      <c r="B5056" s="10">
        <v>43999</v>
      </c>
      <c r="C5056" t="s">
        <v>4680</v>
      </c>
      <c r="D5056">
        <v>5</v>
      </c>
      <c r="E5056">
        <v>5</v>
      </c>
      <c r="F5056">
        <v>5</v>
      </c>
      <c r="G5056">
        <v>11156909</v>
      </c>
      <c r="H5056">
        <v>1308</v>
      </c>
    </row>
    <row r="5057" spans="1:8">
      <c r="A5057" t="s">
        <v>9283</v>
      </c>
      <c r="B5057" s="10">
        <v>43999</v>
      </c>
      <c r="C5057" t="s">
        <v>4680</v>
      </c>
      <c r="D5057">
        <v>5</v>
      </c>
      <c r="E5057">
        <v>5</v>
      </c>
      <c r="F5057">
        <v>5</v>
      </c>
      <c r="G5057">
        <v>11156909</v>
      </c>
      <c r="H5057">
        <v>1309</v>
      </c>
    </row>
    <row r="5058" spans="1:8">
      <c r="A5058" t="s">
        <v>9284</v>
      </c>
      <c r="B5058" s="10">
        <v>43999</v>
      </c>
      <c r="C5058" t="s">
        <v>4680</v>
      </c>
      <c r="D5058">
        <v>4</v>
      </c>
      <c r="E5058">
        <v>5</v>
      </c>
      <c r="F5058">
        <v>5</v>
      </c>
      <c r="G5058">
        <v>11156909</v>
      </c>
      <c r="H5058">
        <v>1310</v>
      </c>
    </row>
    <row r="5059" spans="1:8">
      <c r="A5059" t="s">
        <v>9285</v>
      </c>
      <c r="B5059" s="10">
        <v>43999</v>
      </c>
      <c r="C5059" t="s">
        <v>4680</v>
      </c>
      <c r="D5059">
        <v>1</v>
      </c>
      <c r="E5059">
        <v>1</v>
      </c>
      <c r="F5059">
        <v>1</v>
      </c>
      <c r="G5059">
        <v>11156909</v>
      </c>
      <c r="H5059">
        <v>1311</v>
      </c>
    </row>
    <row r="5060" spans="1:8">
      <c r="A5060" t="s">
        <v>9286</v>
      </c>
      <c r="B5060" s="10">
        <v>43999</v>
      </c>
      <c r="C5060" t="s">
        <v>4680</v>
      </c>
      <c r="D5060">
        <v>5</v>
      </c>
      <c r="E5060">
        <v>5</v>
      </c>
      <c r="F5060">
        <v>5</v>
      </c>
      <c r="G5060">
        <v>11156909</v>
      </c>
      <c r="H5060">
        <v>1312</v>
      </c>
    </row>
    <row r="5061" spans="1:8">
      <c r="A5061" t="s">
        <v>9287</v>
      </c>
      <c r="B5061" s="10">
        <v>43999</v>
      </c>
      <c r="C5061" t="s">
        <v>4680</v>
      </c>
      <c r="D5061">
        <v>5</v>
      </c>
      <c r="E5061">
        <v>3</v>
      </c>
      <c r="F5061">
        <v>5</v>
      </c>
      <c r="G5061">
        <v>11156909</v>
      </c>
      <c r="H5061">
        <v>1313</v>
      </c>
    </row>
    <row r="5062" spans="1:8">
      <c r="A5062" t="s">
        <v>6299</v>
      </c>
      <c r="B5062" s="10">
        <v>43999</v>
      </c>
      <c r="C5062" t="s">
        <v>4680</v>
      </c>
      <c r="D5062">
        <v>2</v>
      </c>
      <c r="E5062">
        <v>5</v>
      </c>
      <c r="F5062">
        <v>5</v>
      </c>
      <c r="G5062">
        <v>11156909</v>
      </c>
      <c r="H5062">
        <v>1314</v>
      </c>
    </row>
    <row r="5063" spans="1:8">
      <c r="A5063" t="s">
        <v>9288</v>
      </c>
      <c r="B5063" s="10">
        <v>43999</v>
      </c>
      <c r="C5063" t="s">
        <v>4680</v>
      </c>
      <c r="D5063">
        <v>3</v>
      </c>
      <c r="E5063">
        <v>5</v>
      </c>
      <c r="F5063">
        <v>3</v>
      </c>
      <c r="G5063">
        <v>11156909</v>
      </c>
      <c r="H5063">
        <v>1315</v>
      </c>
    </row>
    <row r="5064" spans="1:8">
      <c r="A5064" t="s">
        <v>9289</v>
      </c>
      <c r="B5064" s="10">
        <v>43999</v>
      </c>
      <c r="C5064" t="s">
        <v>4680</v>
      </c>
      <c r="D5064">
        <v>1</v>
      </c>
      <c r="E5064">
        <v>2</v>
      </c>
      <c r="F5064">
        <v>1</v>
      </c>
      <c r="G5064">
        <v>11156909</v>
      </c>
      <c r="H5064">
        <v>1316</v>
      </c>
    </row>
    <row r="5065" spans="1:8">
      <c r="A5065" t="s">
        <v>9290</v>
      </c>
      <c r="B5065" s="10">
        <v>43999</v>
      </c>
      <c r="C5065" t="s">
        <v>4680</v>
      </c>
      <c r="D5065">
        <v>5</v>
      </c>
      <c r="E5065">
        <v>5</v>
      </c>
      <c r="F5065">
        <v>5</v>
      </c>
      <c r="G5065">
        <v>11156909</v>
      </c>
      <c r="H5065">
        <v>1317</v>
      </c>
    </row>
    <row r="5066" spans="1:8">
      <c r="A5066" t="s">
        <v>6299</v>
      </c>
      <c r="B5066" s="10">
        <v>43999</v>
      </c>
      <c r="C5066" t="s">
        <v>4680</v>
      </c>
      <c r="D5066">
        <v>5</v>
      </c>
      <c r="E5066">
        <v>5</v>
      </c>
      <c r="F5066">
        <v>5</v>
      </c>
      <c r="G5066">
        <v>11156909</v>
      </c>
      <c r="H5066">
        <v>1318</v>
      </c>
    </row>
    <row r="5067" spans="1:8">
      <c r="A5067" t="s">
        <v>9291</v>
      </c>
      <c r="B5067" s="10">
        <v>43999</v>
      </c>
      <c r="C5067" t="s">
        <v>4680</v>
      </c>
      <c r="D5067">
        <v>4</v>
      </c>
      <c r="E5067">
        <v>4</v>
      </c>
      <c r="F5067">
        <v>5</v>
      </c>
      <c r="G5067">
        <v>11156909</v>
      </c>
      <c r="H5067">
        <v>1319</v>
      </c>
    </row>
    <row r="5068" spans="1:8">
      <c r="A5068" t="s">
        <v>9292</v>
      </c>
      <c r="B5068" s="10">
        <v>43999</v>
      </c>
      <c r="C5068" t="s">
        <v>4680</v>
      </c>
      <c r="D5068">
        <v>4</v>
      </c>
      <c r="E5068">
        <v>3</v>
      </c>
      <c r="F5068">
        <v>5</v>
      </c>
      <c r="G5068">
        <v>11156909</v>
      </c>
      <c r="H5068">
        <v>1320</v>
      </c>
    </row>
    <row r="5069" spans="1:8">
      <c r="A5069" t="s">
        <v>9293</v>
      </c>
      <c r="B5069" s="10">
        <v>43999</v>
      </c>
      <c r="C5069" t="s">
        <v>4680</v>
      </c>
      <c r="D5069">
        <v>1</v>
      </c>
      <c r="E5069">
        <v>3</v>
      </c>
      <c r="F5069">
        <v>5</v>
      </c>
      <c r="G5069">
        <v>11156909</v>
      </c>
      <c r="H5069">
        <v>1321</v>
      </c>
    </row>
    <row r="5070" spans="1:8">
      <c r="A5070" t="s">
        <v>9294</v>
      </c>
      <c r="B5070" s="10">
        <v>43999</v>
      </c>
      <c r="C5070" t="s">
        <v>4680</v>
      </c>
      <c r="D5070">
        <v>4</v>
      </c>
      <c r="E5070">
        <v>5</v>
      </c>
      <c r="F5070">
        <v>5</v>
      </c>
      <c r="G5070">
        <v>11156909</v>
      </c>
      <c r="H5070">
        <v>1322</v>
      </c>
    </row>
    <row r="5071" spans="1:8">
      <c r="A5071" t="s">
        <v>9295</v>
      </c>
      <c r="B5071" s="10">
        <v>43999</v>
      </c>
      <c r="C5071" t="s">
        <v>4680</v>
      </c>
      <c r="D5071">
        <v>4</v>
      </c>
      <c r="E5071">
        <v>5</v>
      </c>
      <c r="F5071">
        <v>5</v>
      </c>
      <c r="G5071">
        <v>11156909</v>
      </c>
      <c r="H5071">
        <v>1323</v>
      </c>
    </row>
    <row r="5072" spans="1:8">
      <c r="A5072" t="s">
        <v>9296</v>
      </c>
      <c r="B5072" s="10">
        <v>43999</v>
      </c>
      <c r="C5072" t="s">
        <v>4680</v>
      </c>
      <c r="D5072">
        <v>5</v>
      </c>
      <c r="E5072">
        <v>5</v>
      </c>
      <c r="F5072">
        <v>5</v>
      </c>
      <c r="G5072">
        <v>11156909</v>
      </c>
      <c r="H5072">
        <v>1324</v>
      </c>
    </row>
    <row r="5073" spans="1:8">
      <c r="A5073" t="s">
        <v>9297</v>
      </c>
      <c r="B5073" s="10">
        <v>43999</v>
      </c>
      <c r="C5073" t="s">
        <v>4680</v>
      </c>
      <c r="D5073">
        <v>5</v>
      </c>
      <c r="E5073">
        <v>5</v>
      </c>
      <c r="F5073">
        <v>5</v>
      </c>
      <c r="G5073">
        <v>11156909</v>
      </c>
      <c r="H5073">
        <v>1325</v>
      </c>
    </row>
    <row r="5074" spans="1:8">
      <c r="A5074" t="s">
        <v>9298</v>
      </c>
      <c r="B5074" s="10">
        <v>43999</v>
      </c>
      <c r="C5074" t="s">
        <v>4680</v>
      </c>
      <c r="D5074">
        <v>5</v>
      </c>
      <c r="E5074">
        <v>5</v>
      </c>
      <c r="F5074">
        <v>5</v>
      </c>
      <c r="G5074">
        <v>11156909</v>
      </c>
      <c r="H5074">
        <v>1326</v>
      </c>
    </row>
    <row r="5075" spans="1:8">
      <c r="A5075" t="s">
        <v>9299</v>
      </c>
      <c r="B5075" s="10">
        <v>43999</v>
      </c>
      <c r="C5075" t="s">
        <v>4680</v>
      </c>
      <c r="D5075">
        <v>1</v>
      </c>
      <c r="E5075">
        <v>3</v>
      </c>
      <c r="F5075">
        <v>2</v>
      </c>
      <c r="G5075">
        <v>11156909</v>
      </c>
      <c r="H5075">
        <v>1327</v>
      </c>
    </row>
    <row r="5076" spans="1:8">
      <c r="A5076" t="s">
        <v>9300</v>
      </c>
      <c r="B5076" s="10">
        <v>43999</v>
      </c>
      <c r="C5076" t="s">
        <v>4680</v>
      </c>
      <c r="D5076">
        <v>1</v>
      </c>
      <c r="E5076">
        <v>1</v>
      </c>
      <c r="F5076">
        <v>4</v>
      </c>
      <c r="G5076">
        <v>11156909</v>
      </c>
      <c r="H5076">
        <v>1426</v>
      </c>
    </row>
    <row r="5077" spans="1:8">
      <c r="A5077" t="s">
        <v>9301</v>
      </c>
      <c r="B5077" s="10">
        <v>43999</v>
      </c>
      <c r="C5077" t="s">
        <v>4680</v>
      </c>
      <c r="D5077">
        <v>5</v>
      </c>
      <c r="E5077">
        <v>4</v>
      </c>
      <c r="F5077">
        <v>5</v>
      </c>
      <c r="G5077">
        <v>11156909</v>
      </c>
      <c r="H5077">
        <v>1328</v>
      </c>
    </row>
    <row r="5078" spans="1:8">
      <c r="A5078" t="s">
        <v>6299</v>
      </c>
      <c r="B5078" s="10">
        <v>43999</v>
      </c>
      <c r="C5078" t="s">
        <v>4680</v>
      </c>
      <c r="D5078">
        <v>5</v>
      </c>
      <c r="E5078">
        <v>5</v>
      </c>
      <c r="F5078">
        <v>5</v>
      </c>
      <c r="G5078">
        <v>11156909</v>
      </c>
      <c r="H5078">
        <v>1329</v>
      </c>
    </row>
    <row r="5079" spans="1:8">
      <c r="A5079" t="s">
        <v>6299</v>
      </c>
      <c r="B5079" s="10">
        <v>43999</v>
      </c>
      <c r="C5079" t="s">
        <v>4680</v>
      </c>
      <c r="D5079">
        <v>4</v>
      </c>
      <c r="E5079">
        <v>3</v>
      </c>
      <c r="F5079">
        <v>4</v>
      </c>
      <c r="G5079">
        <v>11156909</v>
      </c>
      <c r="H5079">
        <v>1330</v>
      </c>
    </row>
    <row r="5080" spans="1:8">
      <c r="A5080" t="s">
        <v>9302</v>
      </c>
      <c r="B5080" s="10">
        <v>43999</v>
      </c>
      <c r="C5080" t="s">
        <v>4680</v>
      </c>
      <c r="D5080">
        <v>5</v>
      </c>
      <c r="E5080">
        <v>5</v>
      </c>
      <c r="F5080">
        <v>5</v>
      </c>
      <c r="G5080">
        <v>11156909</v>
      </c>
      <c r="H5080">
        <v>1331</v>
      </c>
    </row>
    <row r="5081" spans="1:8">
      <c r="A5081" t="s">
        <v>6299</v>
      </c>
      <c r="B5081" s="10">
        <v>43999</v>
      </c>
      <c r="C5081" t="s">
        <v>4680</v>
      </c>
      <c r="D5081">
        <v>4</v>
      </c>
      <c r="E5081">
        <v>5</v>
      </c>
      <c r="F5081">
        <v>4</v>
      </c>
      <c r="G5081">
        <v>11156909</v>
      </c>
      <c r="H5081">
        <v>1332</v>
      </c>
    </row>
    <row r="5082" spans="1:8">
      <c r="A5082" t="s">
        <v>6299</v>
      </c>
      <c r="B5082" s="10">
        <v>43999</v>
      </c>
      <c r="C5082" t="s">
        <v>4680</v>
      </c>
      <c r="D5082">
        <v>5</v>
      </c>
      <c r="E5082">
        <v>5</v>
      </c>
      <c r="F5082">
        <v>4</v>
      </c>
      <c r="G5082">
        <v>11156909</v>
      </c>
      <c r="H5082">
        <v>1333</v>
      </c>
    </row>
    <row r="5083" spans="1:8">
      <c r="A5083" t="s">
        <v>6299</v>
      </c>
      <c r="B5083" s="10">
        <v>43999</v>
      </c>
      <c r="C5083" t="s">
        <v>4680</v>
      </c>
      <c r="D5083">
        <v>4</v>
      </c>
      <c r="E5083">
        <v>5</v>
      </c>
      <c r="F5083">
        <v>5</v>
      </c>
      <c r="G5083">
        <v>11156909</v>
      </c>
      <c r="H5083">
        <v>1334</v>
      </c>
    </row>
    <row r="5084" spans="1:8">
      <c r="A5084" t="s">
        <v>9303</v>
      </c>
      <c r="B5084" s="10">
        <v>43999</v>
      </c>
      <c r="C5084" t="s">
        <v>4680</v>
      </c>
      <c r="D5084">
        <v>5</v>
      </c>
      <c r="E5084">
        <v>5</v>
      </c>
      <c r="F5084">
        <v>5</v>
      </c>
      <c r="G5084">
        <v>11156909</v>
      </c>
      <c r="H5084">
        <v>1335</v>
      </c>
    </row>
    <row r="5085" spans="1:8">
      <c r="A5085" t="s">
        <v>9304</v>
      </c>
      <c r="B5085" s="10">
        <v>43999</v>
      </c>
      <c r="C5085" t="s">
        <v>4680</v>
      </c>
      <c r="D5085">
        <v>4</v>
      </c>
      <c r="E5085">
        <v>5</v>
      </c>
      <c r="F5085">
        <v>3</v>
      </c>
      <c r="G5085">
        <v>11156909</v>
      </c>
      <c r="H5085">
        <v>1336</v>
      </c>
    </row>
    <row r="5086" spans="1:8">
      <c r="A5086" t="s">
        <v>9305</v>
      </c>
      <c r="B5086" s="10">
        <v>43999</v>
      </c>
      <c r="C5086" t="s">
        <v>4680</v>
      </c>
      <c r="D5086">
        <v>5</v>
      </c>
      <c r="E5086">
        <v>5</v>
      </c>
      <c r="F5086">
        <v>5</v>
      </c>
      <c r="G5086">
        <v>11156909</v>
      </c>
      <c r="H5086">
        <v>1337</v>
      </c>
    </row>
    <row r="5087" spans="1:8">
      <c r="A5087" t="s">
        <v>9306</v>
      </c>
      <c r="B5087" s="10">
        <v>43999</v>
      </c>
      <c r="C5087" t="s">
        <v>4680</v>
      </c>
      <c r="D5087">
        <v>4</v>
      </c>
      <c r="E5087">
        <v>3</v>
      </c>
      <c r="F5087">
        <v>2</v>
      </c>
      <c r="G5087">
        <v>11156909</v>
      </c>
      <c r="H5087">
        <v>1338</v>
      </c>
    </row>
    <row r="5088" spans="1:8">
      <c r="A5088" t="s">
        <v>6299</v>
      </c>
      <c r="B5088" s="10">
        <v>43999</v>
      </c>
      <c r="C5088" t="s">
        <v>4680</v>
      </c>
      <c r="D5088">
        <v>4</v>
      </c>
      <c r="E5088">
        <v>5</v>
      </c>
      <c r="F5088">
        <v>5</v>
      </c>
      <c r="G5088">
        <v>11156909</v>
      </c>
      <c r="H5088">
        <v>1339</v>
      </c>
    </row>
    <row r="5089" spans="1:8">
      <c r="A5089" t="s">
        <v>9307</v>
      </c>
      <c r="B5089" s="10">
        <v>43999</v>
      </c>
      <c r="C5089" t="s">
        <v>4680</v>
      </c>
      <c r="D5089">
        <v>2</v>
      </c>
      <c r="E5089">
        <v>5</v>
      </c>
      <c r="F5089">
        <v>5</v>
      </c>
      <c r="G5089">
        <v>11156909</v>
      </c>
      <c r="H5089">
        <v>1340</v>
      </c>
    </row>
    <row r="5090" spans="1:8">
      <c r="A5090" t="s">
        <v>9308</v>
      </c>
      <c r="B5090" s="10">
        <v>43999</v>
      </c>
      <c r="C5090" t="s">
        <v>4680</v>
      </c>
      <c r="D5090">
        <v>3</v>
      </c>
      <c r="E5090">
        <v>4</v>
      </c>
      <c r="F5090">
        <v>3</v>
      </c>
      <c r="G5090">
        <v>11156909</v>
      </c>
      <c r="H5090">
        <v>1341</v>
      </c>
    </row>
    <row r="5091" spans="1:8">
      <c r="A5091" t="s">
        <v>6299</v>
      </c>
      <c r="B5091" s="10">
        <v>43999</v>
      </c>
      <c r="C5091" t="s">
        <v>4680</v>
      </c>
      <c r="D5091">
        <v>3</v>
      </c>
      <c r="E5091">
        <v>5</v>
      </c>
      <c r="F5091">
        <v>5</v>
      </c>
      <c r="G5091">
        <v>11156909</v>
      </c>
      <c r="H5091">
        <v>1342</v>
      </c>
    </row>
    <row r="5092" spans="1:8">
      <c r="A5092" t="s">
        <v>9309</v>
      </c>
      <c r="B5092" s="10">
        <v>43999</v>
      </c>
      <c r="C5092" t="s">
        <v>4680</v>
      </c>
      <c r="D5092">
        <v>4</v>
      </c>
      <c r="E5092">
        <v>4</v>
      </c>
      <c r="F5092">
        <v>5</v>
      </c>
      <c r="G5092">
        <v>11156909</v>
      </c>
      <c r="H5092">
        <v>1343</v>
      </c>
    </row>
    <row r="5093" spans="1:8">
      <c r="A5093" t="s">
        <v>9310</v>
      </c>
      <c r="B5093" s="10">
        <v>43999</v>
      </c>
      <c r="C5093" t="s">
        <v>4680</v>
      </c>
      <c r="D5093">
        <v>5</v>
      </c>
      <c r="E5093">
        <v>5</v>
      </c>
      <c r="F5093">
        <v>5</v>
      </c>
      <c r="G5093">
        <v>11156909</v>
      </c>
      <c r="H5093">
        <v>1344</v>
      </c>
    </row>
    <row r="5094" spans="1:8">
      <c r="A5094" t="s">
        <v>6299</v>
      </c>
      <c r="B5094" s="10">
        <v>43999</v>
      </c>
      <c r="C5094" t="s">
        <v>4680</v>
      </c>
      <c r="D5094">
        <v>4</v>
      </c>
      <c r="E5094">
        <v>3</v>
      </c>
      <c r="F5094">
        <v>5</v>
      </c>
      <c r="G5094">
        <v>11156909</v>
      </c>
      <c r="H5094">
        <v>1345</v>
      </c>
    </row>
    <row r="5095" spans="1:8">
      <c r="A5095" t="s">
        <v>6299</v>
      </c>
      <c r="B5095" s="10">
        <v>43999</v>
      </c>
      <c r="C5095" t="s">
        <v>4680</v>
      </c>
      <c r="D5095">
        <v>5</v>
      </c>
      <c r="E5095">
        <v>5</v>
      </c>
      <c r="F5095">
        <v>5</v>
      </c>
      <c r="G5095">
        <v>11156909</v>
      </c>
      <c r="H5095">
        <v>1346</v>
      </c>
    </row>
    <row r="5096" spans="1:8">
      <c r="A5096" t="s">
        <v>9311</v>
      </c>
      <c r="B5096" s="10">
        <v>43999</v>
      </c>
      <c r="C5096" t="s">
        <v>4680</v>
      </c>
      <c r="D5096">
        <v>5</v>
      </c>
      <c r="E5096">
        <v>5</v>
      </c>
      <c r="F5096">
        <v>5</v>
      </c>
      <c r="G5096">
        <v>11156909</v>
      </c>
      <c r="H5096">
        <v>1347</v>
      </c>
    </row>
    <row r="5097" spans="1:8">
      <c r="A5097" t="s">
        <v>9312</v>
      </c>
      <c r="B5097" s="10">
        <v>43999</v>
      </c>
      <c r="C5097" t="s">
        <v>4680</v>
      </c>
      <c r="D5097">
        <v>1</v>
      </c>
      <c r="E5097">
        <v>1</v>
      </c>
      <c r="F5097">
        <v>1</v>
      </c>
      <c r="G5097">
        <v>11156909</v>
      </c>
      <c r="H5097">
        <v>1348</v>
      </c>
    </row>
    <row r="5098" spans="1:8">
      <c r="A5098" t="s">
        <v>6299</v>
      </c>
      <c r="B5098" s="10">
        <v>43999</v>
      </c>
      <c r="C5098" t="s">
        <v>4680</v>
      </c>
      <c r="D5098">
        <v>4</v>
      </c>
      <c r="E5098">
        <v>5</v>
      </c>
      <c r="F5098">
        <v>4</v>
      </c>
      <c r="G5098">
        <v>11156909</v>
      </c>
      <c r="H5098">
        <v>1349</v>
      </c>
    </row>
    <row r="5099" spans="1:8">
      <c r="A5099" t="s">
        <v>9313</v>
      </c>
      <c r="B5099" s="10">
        <v>43999</v>
      </c>
      <c r="C5099" t="s">
        <v>4680</v>
      </c>
      <c r="D5099">
        <v>1</v>
      </c>
      <c r="E5099">
        <v>3</v>
      </c>
      <c r="F5099">
        <v>2</v>
      </c>
      <c r="G5099">
        <v>11156909</v>
      </c>
      <c r="H5099">
        <v>1350</v>
      </c>
    </row>
    <row r="5100" spans="1:8">
      <c r="A5100" t="s">
        <v>9314</v>
      </c>
      <c r="B5100" s="10">
        <v>43999</v>
      </c>
      <c r="C5100" t="s">
        <v>4680</v>
      </c>
      <c r="D5100">
        <v>5</v>
      </c>
      <c r="E5100">
        <v>5</v>
      </c>
      <c r="F5100">
        <v>5</v>
      </c>
      <c r="G5100">
        <v>11156909</v>
      </c>
      <c r="H5100">
        <v>1351</v>
      </c>
    </row>
    <row r="5101" spans="1:8">
      <c r="A5101" t="s">
        <v>6299</v>
      </c>
      <c r="B5101" s="10">
        <v>43999</v>
      </c>
      <c r="C5101" t="s">
        <v>4680</v>
      </c>
      <c r="D5101">
        <v>5</v>
      </c>
      <c r="E5101">
        <v>4</v>
      </c>
      <c r="F5101">
        <v>5</v>
      </c>
      <c r="G5101">
        <v>11156909</v>
      </c>
      <c r="H5101">
        <v>1352</v>
      </c>
    </row>
    <row r="5102" spans="1:8">
      <c r="A5102" t="s">
        <v>9315</v>
      </c>
      <c r="B5102" s="10">
        <v>43999</v>
      </c>
      <c r="C5102" t="s">
        <v>4680</v>
      </c>
      <c r="D5102">
        <v>1</v>
      </c>
      <c r="E5102">
        <v>2</v>
      </c>
      <c r="F5102">
        <v>2</v>
      </c>
      <c r="G5102">
        <v>11156909</v>
      </c>
      <c r="H5102">
        <v>1353</v>
      </c>
    </row>
    <row r="5103" spans="1:8">
      <c r="A5103" t="s">
        <v>9316</v>
      </c>
      <c r="B5103" s="10">
        <v>43999</v>
      </c>
      <c r="C5103" t="s">
        <v>4680</v>
      </c>
      <c r="D5103">
        <v>5</v>
      </c>
      <c r="E5103">
        <v>5</v>
      </c>
      <c r="F5103">
        <v>5</v>
      </c>
      <c r="G5103">
        <v>11156909</v>
      </c>
      <c r="H5103">
        <v>1354</v>
      </c>
    </row>
    <row r="5104" spans="1:8">
      <c r="A5104" t="s">
        <v>6299</v>
      </c>
      <c r="B5104" s="10">
        <v>43999</v>
      </c>
      <c r="C5104" t="s">
        <v>4680</v>
      </c>
      <c r="D5104">
        <v>1</v>
      </c>
      <c r="E5104">
        <v>4</v>
      </c>
      <c r="F5104">
        <v>3</v>
      </c>
      <c r="G5104">
        <v>11156909</v>
      </c>
      <c r="H5104">
        <v>1355</v>
      </c>
    </row>
    <row r="5105" spans="1:8">
      <c r="A5105" t="s">
        <v>6299</v>
      </c>
      <c r="B5105" s="10">
        <v>43999</v>
      </c>
      <c r="C5105" t="s">
        <v>4679</v>
      </c>
      <c r="D5105">
        <v>5</v>
      </c>
      <c r="E5105">
        <v>5</v>
      </c>
      <c r="F5105">
        <v>5</v>
      </c>
      <c r="G5105">
        <v>11156909</v>
      </c>
      <c r="H5105">
        <v>1356</v>
      </c>
    </row>
    <row r="5106" spans="1:8">
      <c r="A5106" t="s">
        <v>6299</v>
      </c>
      <c r="B5106" s="10">
        <v>43999</v>
      </c>
      <c r="C5106" t="s">
        <v>4679</v>
      </c>
      <c r="D5106">
        <v>1</v>
      </c>
      <c r="E5106">
        <v>3</v>
      </c>
      <c r="F5106">
        <v>2</v>
      </c>
      <c r="G5106">
        <v>11156909</v>
      </c>
      <c r="H5106">
        <v>1357</v>
      </c>
    </row>
    <row r="5107" spans="1:8">
      <c r="A5107" t="s">
        <v>9317</v>
      </c>
      <c r="B5107" s="10">
        <v>43999</v>
      </c>
      <c r="C5107" t="s">
        <v>4679</v>
      </c>
      <c r="D5107">
        <v>1</v>
      </c>
      <c r="E5107">
        <v>4</v>
      </c>
      <c r="F5107">
        <v>3</v>
      </c>
      <c r="G5107">
        <v>11156909</v>
      </c>
      <c r="H5107">
        <v>1358</v>
      </c>
    </row>
    <row r="5108" spans="1:8">
      <c r="A5108" t="s">
        <v>9318</v>
      </c>
      <c r="B5108" s="10">
        <v>43999</v>
      </c>
      <c r="C5108" t="s">
        <v>4679</v>
      </c>
      <c r="D5108">
        <v>4</v>
      </c>
      <c r="E5108">
        <v>4</v>
      </c>
      <c r="F5108">
        <v>3</v>
      </c>
      <c r="G5108">
        <v>11156909</v>
      </c>
      <c r="H5108">
        <v>1360</v>
      </c>
    </row>
    <row r="5109" spans="1:8">
      <c r="A5109" t="s">
        <v>6299</v>
      </c>
      <c r="B5109" s="10">
        <v>43999</v>
      </c>
      <c r="C5109" t="s">
        <v>4679</v>
      </c>
      <c r="D5109">
        <v>5</v>
      </c>
      <c r="E5109">
        <v>5</v>
      </c>
      <c r="F5109">
        <v>5</v>
      </c>
      <c r="G5109">
        <v>11156909</v>
      </c>
      <c r="H5109">
        <v>1361</v>
      </c>
    </row>
    <row r="5110" spans="1:8">
      <c r="A5110" t="s">
        <v>6299</v>
      </c>
      <c r="B5110" s="10">
        <v>43999</v>
      </c>
      <c r="C5110" t="s">
        <v>4679</v>
      </c>
      <c r="D5110">
        <v>5</v>
      </c>
      <c r="E5110">
        <v>5</v>
      </c>
      <c r="F5110">
        <v>5</v>
      </c>
      <c r="G5110">
        <v>11156909</v>
      </c>
      <c r="H5110">
        <v>1362</v>
      </c>
    </row>
    <row r="5111" spans="1:8">
      <c r="A5111" t="s">
        <v>9319</v>
      </c>
      <c r="B5111" s="10">
        <v>43999</v>
      </c>
      <c r="C5111" t="s">
        <v>4679</v>
      </c>
      <c r="D5111">
        <v>2</v>
      </c>
      <c r="E5111">
        <v>5</v>
      </c>
      <c r="F5111">
        <v>2</v>
      </c>
      <c r="G5111">
        <v>11156909</v>
      </c>
      <c r="H5111">
        <v>1363</v>
      </c>
    </row>
    <row r="5112" spans="1:8">
      <c r="A5112" t="s">
        <v>6299</v>
      </c>
      <c r="B5112" s="10">
        <v>43999</v>
      </c>
      <c r="C5112" t="s">
        <v>4679</v>
      </c>
      <c r="D5112">
        <v>5</v>
      </c>
      <c r="E5112">
        <v>5</v>
      </c>
      <c r="F5112">
        <v>5</v>
      </c>
      <c r="G5112">
        <v>11156909</v>
      </c>
      <c r="H5112">
        <v>1364</v>
      </c>
    </row>
    <row r="5113" spans="1:8">
      <c r="A5113" t="s">
        <v>6299</v>
      </c>
      <c r="B5113" s="10">
        <v>43999</v>
      </c>
      <c r="C5113" t="s">
        <v>4679</v>
      </c>
      <c r="D5113">
        <v>2</v>
      </c>
      <c r="E5113">
        <v>5</v>
      </c>
      <c r="F5113">
        <v>2</v>
      </c>
      <c r="G5113">
        <v>11156909</v>
      </c>
      <c r="H5113">
        <v>1365</v>
      </c>
    </row>
    <row r="5114" spans="1:8">
      <c r="A5114" t="s">
        <v>6299</v>
      </c>
      <c r="B5114" s="10">
        <v>43999</v>
      </c>
      <c r="C5114" t="s">
        <v>4679</v>
      </c>
      <c r="D5114">
        <v>5</v>
      </c>
      <c r="E5114">
        <v>5</v>
      </c>
      <c r="F5114">
        <v>5</v>
      </c>
      <c r="G5114">
        <v>11156909</v>
      </c>
      <c r="H5114">
        <v>1366</v>
      </c>
    </row>
    <row r="5115" spans="1:8">
      <c r="A5115" t="s">
        <v>6299</v>
      </c>
      <c r="B5115" s="10">
        <v>43999</v>
      </c>
      <c r="C5115" t="s">
        <v>4680</v>
      </c>
      <c r="D5115">
        <v>5</v>
      </c>
      <c r="E5115">
        <v>5</v>
      </c>
      <c r="F5115">
        <v>5</v>
      </c>
      <c r="G5115">
        <v>11156909</v>
      </c>
      <c r="H5115">
        <v>1427</v>
      </c>
    </row>
    <row r="5116" spans="1:8">
      <c r="A5116" t="s">
        <v>6299</v>
      </c>
      <c r="B5116" s="10">
        <v>43999</v>
      </c>
      <c r="C5116" t="s">
        <v>4680</v>
      </c>
      <c r="D5116">
        <v>5</v>
      </c>
      <c r="E5116">
        <v>5</v>
      </c>
      <c r="F5116">
        <v>5</v>
      </c>
      <c r="G5116">
        <v>11156909</v>
      </c>
      <c r="H5116">
        <v>1428</v>
      </c>
    </row>
    <row r="5117" spans="1:8">
      <c r="A5117" t="s">
        <v>9320</v>
      </c>
      <c r="B5117" s="10">
        <v>43999</v>
      </c>
      <c r="C5117" t="s">
        <v>4679</v>
      </c>
      <c r="D5117">
        <v>2</v>
      </c>
      <c r="E5117">
        <v>5</v>
      </c>
      <c r="F5117">
        <v>3</v>
      </c>
      <c r="G5117">
        <v>11156909</v>
      </c>
      <c r="H5117">
        <v>1367</v>
      </c>
    </row>
    <row r="5118" spans="1:8">
      <c r="A5118" t="s">
        <v>9321</v>
      </c>
      <c r="B5118" s="10">
        <v>43999</v>
      </c>
      <c r="C5118" t="s">
        <v>4679</v>
      </c>
      <c r="D5118">
        <v>5</v>
      </c>
      <c r="E5118">
        <v>5</v>
      </c>
      <c r="F5118">
        <v>5</v>
      </c>
      <c r="G5118">
        <v>11156909</v>
      </c>
      <c r="H5118">
        <v>1368</v>
      </c>
    </row>
    <row r="5119" spans="1:8">
      <c r="A5119" t="s">
        <v>9322</v>
      </c>
      <c r="B5119" s="10">
        <v>43999</v>
      </c>
      <c r="C5119" t="s">
        <v>4679</v>
      </c>
      <c r="D5119">
        <v>5</v>
      </c>
      <c r="E5119">
        <v>4</v>
      </c>
      <c r="F5119">
        <v>5</v>
      </c>
      <c r="G5119">
        <v>11156909</v>
      </c>
      <c r="H5119">
        <v>1369</v>
      </c>
    </row>
    <row r="5120" spans="1:8">
      <c r="A5120" t="s">
        <v>6299</v>
      </c>
      <c r="B5120" s="10">
        <v>43999</v>
      </c>
      <c r="C5120" t="s">
        <v>4679</v>
      </c>
      <c r="D5120">
        <v>3</v>
      </c>
      <c r="E5120">
        <v>5</v>
      </c>
      <c r="F5120">
        <v>5</v>
      </c>
      <c r="G5120">
        <v>11156909</v>
      </c>
      <c r="H5120">
        <v>1370</v>
      </c>
    </row>
    <row r="5121" spans="1:8">
      <c r="A5121" t="s">
        <v>9323</v>
      </c>
      <c r="B5121" s="10">
        <v>43999</v>
      </c>
      <c r="C5121" t="s">
        <v>4679</v>
      </c>
      <c r="D5121">
        <v>5</v>
      </c>
      <c r="E5121">
        <v>5</v>
      </c>
      <c r="F5121">
        <v>5</v>
      </c>
      <c r="G5121">
        <v>11156909</v>
      </c>
      <c r="H5121">
        <v>1371</v>
      </c>
    </row>
    <row r="5122" spans="1:8">
      <c r="A5122" t="s">
        <v>9324</v>
      </c>
      <c r="B5122" s="10">
        <v>43999</v>
      </c>
      <c r="C5122" t="s">
        <v>4679</v>
      </c>
      <c r="D5122">
        <v>2</v>
      </c>
      <c r="E5122">
        <v>3</v>
      </c>
      <c r="F5122">
        <v>4</v>
      </c>
      <c r="G5122">
        <v>11156909</v>
      </c>
      <c r="H5122">
        <v>1372</v>
      </c>
    </row>
    <row r="5123" spans="1:8">
      <c r="A5123" t="s">
        <v>9325</v>
      </c>
      <c r="B5123" s="10">
        <v>43999</v>
      </c>
      <c r="C5123" t="s">
        <v>4679</v>
      </c>
      <c r="D5123">
        <v>5</v>
      </c>
      <c r="E5123">
        <v>5</v>
      </c>
      <c r="F5123">
        <v>5</v>
      </c>
      <c r="G5123">
        <v>11156909</v>
      </c>
      <c r="H5123">
        <v>1373</v>
      </c>
    </row>
    <row r="5124" spans="1:8">
      <c r="A5124" t="s">
        <v>9326</v>
      </c>
      <c r="B5124" s="10">
        <v>43999</v>
      </c>
      <c r="C5124" t="s">
        <v>4679</v>
      </c>
      <c r="D5124">
        <v>2</v>
      </c>
      <c r="E5124">
        <v>3</v>
      </c>
      <c r="F5124">
        <v>4</v>
      </c>
      <c r="G5124">
        <v>11156909</v>
      </c>
      <c r="H5124">
        <v>1374</v>
      </c>
    </row>
    <row r="5125" spans="1:8">
      <c r="A5125" t="s">
        <v>9327</v>
      </c>
      <c r="B5125" s="10">
        <v>43999</v>
      </c>
      <c r="C5125" t="s">
        <v>4679</v>
      </c>
      <c r="D5125">
        <v>5</v>
      </c>
      <c r="E5125">
        <v>5</v>
      </c>
      <c r="F5125">
        <v>5</v>
      </c>
      <c r="G5125">
        <v>11156909</v>
      </c>
      <c r="H5125">
        <v>1375</v>
      </c>
    </row>
    <row r="5126" spans="1:8">
      <c r="A5126" t="s">
        <v>9328</v>
      </c>
      <c r="B5126" s="10">
        <v>43999</v>
      </c>
      <c r="C5126" t="s">
        <v>4679</v>
      </c>
      <c r="D5126">
        <v>5</v>
      </c>
      <c r="E5126">
        <v>5</v>
      </c>
      <c r="F5126">
        <v>5</v>
      </c>
      <c r="G5126">
        <v>11156909</v>
      </c>
      <c r="H5126">
        <v>1376</v>
      </c>
    </row>
    <row r="5127" spans="1:8">
      <c r="A5127" t="s">
        <v>9329</v>
      </c>
      <c r="B5127" s="10">
        <v>43999</v>
      </c>
      <c r="C5127" t="s">
        <v>4679</v>
      </c>
      <c r="D5127">
        <v>1</v>
      </c>
      <c r="E5127">
        <v>4</v>
      </c>
      <c r="F5127">
        <v>1</v>
      </c>
      <c r="G5127">
        <v>11156909</v>
      </c>
      <c r="H5127">
        <v>1377</v>
      </c>
    </row>
    <row r="5128" spans="1:8">
      <c r="A5128" t="s">
        <v>9330</v>
      </c>
      <c r="B5128" s="10">
        <v>43999</v>
      </c>
      <c r="C5128" t="s">
        <v>4679</v>
      </c>
      <c r="D5128">
        <v>5</v>
      </c>
      <c r="E5128">
        <v>5</v>
      </c>
      <c r="F5128">
        <v>5</v>
      </c>
      <c r="G5128">
        <v>11156909</v>
      </c>
      <c r="H5128">
        <v>1378</v>
      </c>
    </row>
    <row r="5129" spans="1:8">
      <c r="A5129" t="s">
        <v>9331</v>
      </c>
      <c r="B5129" s="10">
        <v>43999</v>
      </c>
      <c r="C5129" t="s">
        <v>4679</v>
      </c>
      <c r="D5129">
        <v>5</v>
      </c>
      <c r="E5129">
        <v>5</v>
      </c>
      <c r="F5129">
        <v>5</v>
      </c>
      <c r="G5129">
        <v>11156909</v>
      </c>
      <c r="H5129">
        <v>1380</v>
      </c>
    </row>
    <row r="5130" spans="1:8">
      <c r="A5130" t="s">
        <v>6299</v>
      </c>
      <c r="B5130" s="10">
        <v>43999</v>
      </c>
      <c r="C5130" t="s">
        <v>4679</v>
      </c>
      <c r="D5130">
        <v>5</v>
      </c>
      <c r="E5130">
        <v>5</v>
      </c>
      <c r="F5130">
        <v>4</v>
      </c>
      <c r="G5130">
        <v>11156909</v>
      </c>
      <c r="H5130">
        <v>1381</v>
      </c>
    </row>
    <row r="5131" spans="1:8">
      <c r="A5131" t="s">
        <v>6299</v>
      </c>
      <c r="B5131" s="10">
        <v>43999</v>
      </c>
      <c r="C5131" t="s">
        <v>4679</v>
      </c>
      <c r="D5131">
        <v>5</v>
      </c>
      <c r="E5131">
        <v>5</v>
      </c>
      <c r="F5131">
        <v>4</v>
      </c>
      <c r="G5131">
        <v>11156909</v>
      </c>
      <c r="H5131">
        <v>1382</v>
      </c>
    </row>
    <row r="5132" spans="1:8">
      <c r="A5132" t="s">
        <v>6299</v>
      </c>
      <c r="B5132" s="10">
        <v>43999</v>
      </c>
      <c r="C5132" t="s">
        <v>4679</v>
      </c>
      <c r="D5132">
        <v>5</v>
      </c>
      <c r="E5132">
        <v>5</v>
      </c>
      <c r="F5132">
        <v>5</v>
      </c>
      <c r="G5132">
        <v>11156909</v>
      </c>
      <c r="H5132">
        <v>1383</v>
      </c>
    </row>
    <row r="5133" spans="1:8">
      <c r="A5133" t="s">
        <v>6299</v>
      </c>
      <c r="B5133" s="10">
        <v>43999</v>
      </c>
      <c r="C5133" t="s">
        <v>4679</v>
      </c>
      <c r="D5133">
        <v>5</v>
      </c>
      <c r="E5133">
        <v>5</v>
      </c>
      <c r="F5133">
        <v>4</v>
      </c>
      <c r="G5133">
        <v>11156909</v>
      </c>
      <c r="H5133">
        <v>1384</v>
      </c>
    </row>
    <row r="5134" spans="1:8">
      <c r="A5134" t="s">
        <v>9332</v>
      </c>
      <c r="B5134" s="10">
        <v>43999</v>
      </c>
      <c r="C5134" t="s">
        <v>4679</v>
      </c>
      <c r="D5134">
        <v>4</v>
      </c>
      <c r="E5134">
        <v>5</v>
      </c>
      <c r="F5134">
        <v>5</v>
      </c>
      <c r="G5134">
        <v>11156909</v>
      </c>
      <c r="H5134">
        <v>1385</v>
      </c>
    </row>
    <row r="5135" spans="1:8">
      <c r="A5135" t="s">
        <v>9333</v>
      </c>
      <c r="B5135" s="10">
        <v>43999</v>
      </c>
      <c r="C5135" t="s">
        <v>4679</v>
      </c>
      <c r="D5135">
        <v>5</v>
      </c>
      <c r="E5135">
        <v>5</v>
      </c>
      <c r="F5135">
        <v>5</v>
      </c>
      <c r="G5135">
        <v>11156909</v>
      </c>
      <c r="H5135">
        <v>1386</v>
      </c>
    </row>
    <row r="5136" spans="1:8">
      <c r="A5136" t="s">
        <v>9334</v>
      </c>
      <c r="B5136" s="10">
        <v>43999</v>
      </c>
      <c r="C5136" t="s">
        <v>4679</v>
      </c>
      <c r="D5136">
        <v>5</v>
      </c>
      <c r="E5136">
        <v>5</v>
      </c>
      <c r="F5136">
        <v>5</v>
      </c>
      <c r="G5136">
        <v>11156909</v>
      </c>
      <c r="H5136">
        <v>1390</v>
      </c>
    </row>
    <row r="5137" spans="1:8">
      <c r="A5137" t="s">
        <v>6299</v>
      </c>
      <c r="B5137" s="10">
        <v>43999</v>
      </c>
      <c r="C5137" t="s">
        <v>4679</v>
      </c>
      <c r="D5137">
        <v>5</v>
      </c>
      <c r="E5137">
        <v>5</v>
      </c>
      <c r="F5137">
        <v>5</v>
      </c>
      <c r="G5137">
        <v>11156909</v>
      </c>
      <c r="H5137">
        <v>1391</v>
      </c>
    </row>
    <row r="5138" spans="1:8">
      <c r="A5138" t="s">
        <v>9335</v>
      </c>
      <c r="B5138" s="10">
        <v>43999</v>
      </c>
      <c r="C5138" t="s">
        <v>4679</v>
      </c>
      <c r="D5138">
        <v>3</v>
      </c>
      <c r="E5138">
        <v>5</v>
      </c>
      <c r="F5138">
        <v>3</v>
      </c>
      <c r="G5138">
        <v>11156909</v>
      </c>
      <c r="H5138">
        <v>1392</v>
      </c>
    </row>
    <row r="5139" spans="1:8">
      <c r="A5139" t="s">
        <v>9336</v>
      </c>
      <c r="B5139" s="10">
        <v>43999</v>
      </c>
      <c r="C5139" t="s">
        <v>4679</v>
      </c>
      <c r="D5139">
        <v>1</v>
      </c>
      <c r="E5139">
        <v>1</v>
      </c>
      <c r="F5139">
        <v>1</v>
      </c>
      <c r="G5139">
        <v>11156909</v>
      </c>
      <c r="H5139">
        <v>1393</v>
      </c>
    </row>
    <row r="5140" spans="1:8">
      <c r="A5140" t="s">
        <v>9337</v>
      </c>
      <c r="B5140" s="10">
        <v>43999</v>
      </c>
      <c r="C5140" t="s">
        <v>4679</v>
      </c>
      <c r="D5140">
        <v>4</v>
      </c>
      <c r="E5140">
        <v>5</v>
      </c>
      <c r="F5140">
        <v>4</v>
      </c>
      <c r="G5140">
        <v>11156909</v>
      </c>
      <c r="H5140">
        <v>1394</v>
      </c>
    </row>
    <row r="5141" spans="1:8">
      <c r="A5141" t="s">
        <v>6299</v>
      </c>
      <c r="B5141" s="10">
        <v>43999</v>
      </c>
      <c r="C5141" t="s">
        <v>4679</v>
      </c>
      <c r="D5141">
        <v>5</v>
      </c>
      <c r="E5141">
        <v>5</v>
      </c>
      <c r="F5141">
        <v>5</v>
      </c>
      <c r="G5141">
        <v>11156909</v>
      </c>
      <c r="H5141">
        <v>1395</v>
      </c>
    </row>
    <row r="5142" spans="1:8">
      <c r="A5142" t="s">
        <v>6240</v>
      </c>
      <c r="B5142" s="10">
        <v>43999</v>
      </c>
      <c r="C5142" t="s">
        <v>4679</v>
      </c>
      <c r="D5142">
        <v>5</v>
      </c>
      <c r="E5142">
        <v>5</v>
      </c>
      <c r="F5142">
        <v>5</v>
      </c>
      <c r="G5142">
        <v>11156909</v>
      </c>
      <c r="H5142">
        <v>1396</v>
      </c>
    </row>
    <row r="5143" spans="1:8">
      <c r="A5143" t="s">
        <v>9338</v>
      </c>
      <c r="B5143" s="10">
        <v>43999</v>
      </c>
      <c r="C5143" t="s">
        <v>4680</v>
      </c>
      <c r="D5143">
        <v>3</v>
      </c>
      <c r="E5143">
        <v>1</v>
      </c>
      <c r="F5143">
        <v>1</v>
      </c>
      <c r="G5143">
        <v>11156909</v>
      </c>
      <c r="H5143">
        <v>1397</v>
      </c>
    </row>
    <row r="5144" spans="1:8">
      <c r="A5144" t="s">
        <v>9339</v>
      </c>
      <c r="B5144" s="10">
        <v>43999</v>
      </c>
      <c r="C5144" t="s">
        <v>4680</v>
      </c>
      <c r="D5144">
        <v>4</v>
      </c>
      <c r="E5144">
        <v>4</v>
      </c>
      <c r="F5144">
        <v>5</v>
      </c>
      <c r="G5144">
        <v>11156909</v>
      </c>
      <c r="H5144">
        <v>1398</v>
      </c>
    </row>
    <row r="5145" spans="1:8">
      <c r="A5145" t="s">
        <v>9340</v>
      </c>
      <c r="B5145" s="10">
        <v>43999</v>
      </c>
      <c r="C5145" t="s">
        <v>4680</v>
      </c>
      <c r="D5145">
        <v>1</v>
      </c>
      <c r="E5145">
        <v>3</v>
      </c>
      <c r="F5145">
        <v>4</v>
      </c>
      <c r="G5145">
        <v>11156909</v>
      </c>
      <c r="H5145">
        <v>1399</v>
      </c>
    </row>
    <row r="5146" spans="1:8">
      <c r="A5146" t="s">
        <v>9341</v>
      </c>
      <c r="B5146" s="10">
        <v>43999</v>
      </c>
      <c r="C5146" t="s">
        <v>4680</v>
      </c>
      <c r="D5146">
        <v>2</v>
      </c>
      <c r="E5146">
        <v>4</v>
      </c>
      <c r="F5146">
        <v>2</v>
      </c>
      <c r="G5146">
        <v>11156909</v>
      </c>
      <c r="H5146">
        <v>1400</v>
      </c>
    </row>
    <row r="5147" spans="1:8">
      <c r="A5147" t="s">
        <v>9342</v>
      </c>
      <c r="B5147" s="10">
        <v>43999</v>
      </c>
      <c r="C5147" t="s">
        <v>4680</v>
      </c>
      <c r="D5147">
        <v>1</v>
      </c>
      <c r="E5147">
        <v>3</v>
      </c>
      <c r="F5147">
        <v>2</v>
      </c>
      <c r="G5147">
        <v>11156909</v>
      </c>
      <c r="H5147">
        <v>1401</v>
      </c>
    </row>
    <row r="5148" spans="1:8">
      <c r="A5148" t="s">
        <v>9343</v>
      </c>
      <c r="B5148" s="10">
        <v>43999</v>
      </c>
      <c r="C5148" t="s">
        <v>4680</v>
      </c>
      <c r="D5148">
        <v>3</v>
      </c>
      <c r="E5148">
        <v>3</v>
      </c>
      <c r="F5148">
        <v>3</v>
      </c>
      <c r="G5148">
        <v>11156909</v>
      </c>
      <c r="H5148">
        <v>1402</v>
      </c>
    </row>
    <row r="5149" spans="1:8">
      <c r="A5149" t="s">
        <v>9344</v>
      </c>
      <c r="B5149" s="10">
        <v>43999</v>
      </c>
      <c r="C5149" t="s">
        <v>4680</v>
      </c>
      <c r="D5149">
        <v>1</v>
      </c>
      <c r="E5149">
        <v>2</v>
      </c>
      <c r="F5149">
        <v>1</v>
      </c>
      <c r="G5149">
        <v>11156909</v>
      </c>
      <c r="H5149">
        <v>1403</v>
      </c>
    </row>
    <row r="5150" spans="1:8">
      <c r="A5150" t="s">
        <v>9345</v>
      </c>
      <c r="B5150" s="10">
        <v>43999</v>
      </c>
      <c r="C5150" t="s">
        <v>4680</v>
      </c>
      <c r="D5150">
        <v>1</v>
      </c>
      <c r="E5150">
        <v>5</v>
      </c>
      <c r="F5150">
        <v>1</v>
      </c>
      <c r="G5150">
        <v>11156909</v>
      </c>
      <c r="H5150">
        <v>1404</v>
      </c>
    </row>
    <row r="5151" spans="1:8">
      <c r="A5151" t="s">
        <v>6299</v>
      </c>
      <c r="B5151" s="10">
        <v>43999</v>
      </c>
      <c r="C5151" t="s">
        <v>4680</v>
      </c>
      <c r="D5151">
        <v>5</v>
      </c>
      <c r="E5151">
        <v>5</v>
      </c>
      <c r="F5151">
        <v>5</v>
      </c>
      <c r="G5151">
        <v>11156909</v>
      </c>
      <c r="H5151">
        <v>1405</v>
      </c>
    </row>
    <row r="5152" spans="1:8">
      <c r="A5152" t="s">
        <v>6299</v>
      </c>
      <c r="B5152" s="10">
        <v>43999</v>
      </c>
      <c r="C5152" t="s">
        <v>4680</v>
      </c>
      <c r="D5152">
        <v>5</v>
      </c>
      <c r="E5152">
        <v>5</v>
      </c>
      <c r="F5152">
        <v>5</v>
      </c>
      <c r="G5152">
        <v>11156909</v>
      </c>
      <c r="H5152">
        <v>1406</v>
      </c>
    </row>
    <row r="5153" spans="1:8">
      <c r="A5153" t="s">
        <v>9346</v>
      </c>
      <c r="B5153" s="10">
        <v>43999</v>
      </c>
      <c r="C5153" t="s">
        <v>4680</v>
      </c>
      <c r="D5153">
        <v>4</v>
      </c>
      <c r="E5153">
        <v>5</v>
      </c>
      <c r="F5153">
        <v>5</v>
      </c>
      <c r="G5153">
        <v>11156909</v>
      </c>
      <c r="H5153">
        <v>1407</v>
      </c>
    </row>
    <row r="5154" spans="1:8">
      <c r="A5154" t="s">
        <v>6299</v>
      </c>
      <c r="B5154" s="10">
        <v>43999</v>
      </c>
      <c r="C5154" t="s">
        <v>4680</v>
      </c>
      <c r="D5154">
        <v>4</v>
      </c>
      <c r="E5154">
        <v>5</v>
      </c>
      <c r="F5154">
        <v>5</v>
      </c>
      <c r="G5154">
        <v>11156909</v>
      </c>
      <c r="H5154">
        <v>1408</v>
      </c>
    </row>
    <row r="5155" spans="1:8">
      <c r="A5155" t="s">
        <v>6299</v>
      </c>
      <c r="B5155" s="10">
        <v>43999</v>
      </c>
      <c r="C5155" t="s">
        <v>4680</v>
      </c>
      <c r="D5155">
        <v>5</v>
      </c>
      <c r="E5155">
        <v>5</v>
      </c>
      <c r="F5155">
        <v>5</v>
      </c>
      <c r="G5155">
        <v>11156909</v>
      </c>
      <c r="H5155">
        <v>1409</v>
      </c>
    </row>
    <row r="5156" spans="1:8">
      <c r="A5156" t="s">
        <v>9347</v>
      </c>
      <c r="B5156" s="10">
        <v>43999</v>
      </c>
      <c r="C5156" t="s">
        <v>4680</v>
      </c>
      <c r="D5156">
        <v>2</v>
      </c>
      <c r="E5156">
        <v>3</v>
      </c>
      <c r="F5156">
        <v>4</v>
      </c>
      <c r="G5156">
        <v>11156909</v>
      </c>
      <c r="H5156">
        <v>1410</v>
      </c>
    </row>
    <row r="5157" spans="1:8">
      <c r="A5157" t="s">
        <v>6299</v>
      </c>
      <c r="B5157" s="10">
        <v>43999</v>
      </c>
      <c r="C5157" t="s">
        <v>4680</v>
      </c>
      <c r="D5157">
        <v>5</v>
      </c>
      <c r="E5157">
        <v>5</v>
      </c>
      <c r="F5157">
        <v>5</v>
      </c>
      <c r="G5157">
        <v>11156909</v>
      </c>
      <c r="H5157">
        <v>1411</v>
      </c>
    </row>
    <row r="5158" spans="1:8">
      <c r="A5158" t="s">
        <v>9348</v>
      </c>
      <c r="B5158" s="10">
        <v>43999</v>
      </c>
      <c r="C5158" t="s">
        <v>4680</v>
      </c>
      <c r="D5158">
        <v>5</v>
      </c>
      <c r="E5158">
        <v>5</v>
      </c>
      <c r="F5158">
        <v>4</v>
      </c>
      <c r="G5158">
        <v>11156909</v>
      </c>
      <c r="H5158">
        <v>1412</v>
      </c>
    </row>
    <row r="5159" spans="1:8">
      <c r="A5159" t="s">
        <v>6299</v>
      </c>
      <c r="B5159" s="10">
        <v>43999</v>
      </c>
      <c r="C5159" t="s">
        <v>4680</v>
      </c>
      <c r="D5159">
        <v>1</v>
      </c>
      <c r="E5159">
        <v>2</v>
      </c>
      <c r="F5159">
        <v>3</v>
      </c>
      <c r="G5159">
        <v>11156909</v>
      </c>
      <c r="H5159">
        <v>1413</v>
      </c>
    </row>
    <row r="5160" spans="1:8">
      <c r="A5160" t="s">
        <v>9349</v>
      </c>
      <c r="B5160" s="10">
        <v>43999</v>
      </c>
      <c r="C5160" t="s">
        <v>4680</v>
      </c>
      <c r="D5160">
        <v>1</v>
      </c>
      <c r="E5160">
        <v>1</v>
      </c>
      <c r="F5160">
        <v>1</v>
      </c>
      <c r="G5160">
        <v>11156909</v>
      </c>
      <c r="H5160">
        <v>1414</v>
      </c>
    </row>
    <row r="5161" spans="1:8">
      <c r="A5161" t="s">
        <v>6299</v>
      </c>
      <c r="B5161" s="10">
        <v>43999</v>
      </c>
      <c r="C5161" t="s">
        <v>4680</v>
      </c>
      <c r="D5161">
        <v>5</v>
      </c>
      <c r="E5161">
        <v>5</v>
      </c>
      <c r="F5161">
        <v>5</v>
      </c>
      <c r="G5161">
        <v>11156909</v>
      </c>
      <c r="H5161">
        <v>1415</v>
      </c>
    </row>
    <row r="5162" spans="1:8">
      <c r="A5162" t="s">
        <v>9350</v>
      </c>
      <c r="B5162" s="10">
        <v>43999</v>
      </c>
      <c r="C5162" t="s">
        <v>4680</v>
      </c>
      <c r="D5162">
        <v>1</v>
      </c>
      <c r="E5162">
        <v>1</v>
      </c>
      <c r="F5162">
        <v>1</v>
      </c>
      <c r="G5162">
        <v>11156909</v>
      </c>
      <c r="H5162">
        <v>1416</v>
      </c>
    </row>
    <row r="5163" spans="1:8">
      <c r="A5163" t="s">
        <v>9351</v>
      </c>
      <c r="B5163" s="10">
        <v>43999</v>
      </c>
      <c r="C5163" t="s">
        <v>4680</v>
      </c>
      <c r="D5163">
        <v>1</v>
      </c>
      <c r="E5163">
        <v>1</v>
      </c>
      <c r="F5163">
        <v>1</v>
      </c>
      <c r="G5163">
        <v>11156909</v>
      </c>
      <c r="H5163">
        <v>1417</v>
      </c>
    </row>
    <row r="5164" spans="1:8">
      <c r="A5164" t="s">
        <v>9352</v>
      </c>
      <c r="B5164" s="10">
        <v>43999</v>
      </c>
      <c r="C5164" t="s">
        <v>4680</v>
      </c>
      <c r="D5164">
        <v>1</v>
      </c>
      <c r="E5164">
        <v>1</v>
      </c>
      <c r="F5164">
        <v>3</v>
      </c>
      <c r="G5164">
        <v>11156909</v>
      </c>
      <c r="H5164">
        <v>1418</v>
      </c>
    </row>
    <row r="5165" spans="1:8">
      <c r="A5165" t="s">
        <v>6299</v>
      </c>
      <c r="B5165" s="10">
        <v>43999</v>
      </c>
      <c r="C5165" t="s">
        <v>4680</v>
      </c>
      <c r="D5165">
        <v>4</v>
      </c>
      <c r="E5165">
        <v>4</v>
      </c>
      <c r="F5165">
        <v>5</v>
      </c>
      <c r="G5165">
        <v>11156909</v>
      </c>
      <c r="H5165">
        <v>1419</v>
      </c>
    </row>
    <row r="5166" spans="1:8">
      <c r="A5166" t="s">
        <v>9353</v>
      </c>
      <c r="B5166" s="10">
        <v>43999</v>
      </c>
      <c r="C5166" t="s">
        <v>4680</v>
      </c>
      <c r="D5166">
        <v>3</v>
      </c>
      <c r="E5166">
        <v>3</v>
      </c>
      <c r="F5166">
        <v>4</v>
      </c>
      <c r="G5166">
        <v>11156909</v>
      </c>
      <c r="H5166">
        <v>1420</v>
      </c>
    </row>
    <row r="5167" spans="1:8">
      <c r="A5167" t="s">
        <v>9354</v>
      </c>
      <c r="B5167" s="10">
        <v>43999</v>
      </c>
      <c r="C5167" t="s">
        <v>4680</v>
      </c>
      <c r="D5167">
        <v>3</v>
      </c>
      <c r="E5167">
        <v>3</v>
      </c>
      <c r="F5167">
        <v>5</v>
      </c>
      <c r="G5167">
        <v>11156909</v>
      </c>
      <c r="H5167">
        <v>1421</v>
      </c>
    </row>
    <row r="5168" spans="1:8">
      <c r="A5168" t="s">
        <v>9355</v>
      </c>
      <c r="B5168" s="10">
        <v>43999</v>
      </c>
      <c r="C5168" t="s">
        <v>4680</v>
      </c>
      <c r="D5168">
        <v>1</v>
      </c>
      <c r="E5168">
        <v>3</v>
      </c>
      <c r="F5168">
        <v>3</v>
      </c>
      <c r="G5168">
        <v>11156909</v>
      </c>
      <c r="H5168">
        <v>1422</v>
      </c>
    </row>
    <row r="5169" spans="1:8">
      <c r="A5169" t="s">
        <v>9356</v>
      </c>
      <c r="B5169" s="10">
        <v>43999</v>
      </c>
      <c r="C5169" t="s">
        <v>4680</v>
      </c>
      <c r="D5169">
        <v>5</v>
      </c>
      <c r="E5169">
        <v>2</v>
      </c>
      <c r="F5169">
        <v>5</v>
      </c>
      <c r="G5169">
        <v>11156909</v>
      </c>
      <c r="H5169">
        <v>1423</v>
      </c>
    </row>
    <row r="5170" spans="1:8">
      <c r="A5170" t="s">
        <v>6299</v>
      </c>
      <c r="B5170" s="10">
        <v>43999</v>
      </c>
      <c r="C5170" t="s">
        <v>4680</v>
      </c>
      <c r="D5170">
        <v>5</v>
      </c>
      <c r="E5170">
        <v>5</v>
      </c>
      <c r="F5170">
        <v>5</v>
      </c>
      <c r="G5170">
        <v>11156909</v>
      </c>
      <c r="H5170">
        <v>1424</v>
      </c>
    </row>
    <row r="5171" spans="1:8">
      <c r="A5171" t="s">
        <v>6299</v>
      </c>
      <c r="B5171" s="10">
        <v>43999</v>
      </c>
      <c r="C5171" t="s">
        <v>4680</v>
      </c>
      <c r="D5171">
        <v>2</v>
      </c>
      <c r="E5171">
        <v>4</v>
      </c>
      <c r="F5171">
        <v>3</v>
      </c>
      <c r="G5171">
        <v>11156909</v>
      </c>
      <c r="H5171">
        <v>1425</v>
      </c>
    </row>
    <row r="5172" spans="1:8">
      <c r="A5172" t="s">
        <v>9357</v>
      </c>
      <c r="B5172" s="10">
        <v>43999</v>
      </c>
      <c r="C5172" t="s">
        <v>4680</v>
      </c>
      <c r="D5172">
        <v>3</v>
      </c>
      <c r="E5172">
        <v>4</v>
      </c>
      <c r="F5172">
        <v>3</v>
      </c>
      <c r="G5172">
        <v>11156909</v>
      </c>
      <c r="H5172">
        <v>1429</v>
      </c>
    </row>
    <row r="5173" spans="1:8">
      <c r="A5173" t="s">
        <v>6299</v>
      </c>
      <c r="B5173" s="10">
        <v>43999</v>
      </c>
      <c r="C5173" t="s">
        <v>4680</v>
      </c>
      <c r="D5173">
        <v>5</v>
      </c>
      <c r="E5173">
        <v>5</v>
      </c>
      <c r="F5173">
        <v>4</v>
      </c>
      <c r="G5173">
        <v>11156909</v>
      </c>
      <c r="H5173">
        <v>1430</v>
      </c>
    </row>
    <row r="5174" spans="1:8">
      <c r="A5174" t="s">
        <v>9358</v>
      </c>
      <c r="B5174" s="10">
        <v>43999</v>
      </c>
      <c r="C5174" t="s">
        <v>4680</v>
      </c>
      <c r="D5174">
        <v>1</v>
      </c>
      <c r="E5174">
        <v>2</v>
      </c>
      <c r="F5174">
        <v>3</v>
      </c>
      <c r="G5174">
        <v>11156909</v>
      </c>
      <c r="H5174">
        <v>1431</v>
      </c>
    </row>
    <row r="5175" spans="1:8">
      <c r="A5175" t="s">
        <v>6299</v>
      </c>
      <c r="B5175" s="10">
        <v>43999</v>
      </c>
      <c r="C5175" t="s">
        <v>4680</v>
      </c>
      <c r="D5175">
        <v>5</v>
      </c>
      <c r="E5175">
        <v>5</v>
      </c>
      <c r="F5175">
        <v>5</v>
      </c>
      <c r="G5175">
        <v>11156909</v>
      </c>
      <c r="H5175">
        <v>1432</v>
      </c>
    </row>
    <row r="5176" spans="1:8">
      <c r="A5176" t="s">
        <v>9359</v>
      </c>
      <c r="B5176" s="10">
        <v>43999</v>
      </c>
      <c r="C5176" t="s">
        <v>4680</v>
      </c>
      <c r="D5176">
        <v>5</v>
      </c>
      <c r="E5176">
        <v>5</v>
      </c>
      <c r="F5176">
        <v>5</v>
      </c>
      <c r="G5176">
        <v>11156909</v>
      </c>
      <c r="H5176">
        <v>1433</v>
      </c>
    </row>
    <row r="5177" spans="1:8">
      <c r="A5177" t="s">
        <v>9360</v>
      </c>
      <c r="B5177" s="10">
        <v>43999</v>
      </c>
      <c r="C5177" t="s">
        <v>4680</v>
      </c>
      <c r="D5177">
        <v>5</v>
      </c>
      <c r="E5177">
        <v>5</v>
      </c>
      <c r="F5177">
        <v>5</v>
      </c>
      <c r="G5177">
        <v>11156909</v>
      </c>
      <c r="H5177">
        <v>1434</v>
      </c>
    </row>
    <row r="5178" spans="1:8">
      <c r="A5178" t="s">
        <v>6299</v>
      </c>
      <c r="B5178" s="10">
        <v>43999</v>
      </c>
      <c r="C5178" t="s">
        <v>4680</v>
      </c>
      <c r="D5178">
        <v>5</v>
      </c>
      <c r="E5178">
        <v>5</v>
      </c>
      <c r="F5178">
        <v>5</v>
      </c>
      <c r="G5178">
        <v>11156909</v>
      </c>
      <c r="H5178">
        <v>1435</v>
      </c>
    </row>
    <row r="5179" spans="1:8">
      <c r="A5179" t="s">
        <v>9361</v>
      </c>
      <c r="B5179" s="10">
        <v>43999</v>
      </c>
      <c r="C5179" t="s">
        <v>4680</v>
      </c>
      <c r="D5179">
        <v>2</v>
      </c>
      <c r="E5179">
        <v>4</v>
      </c>
      <c r="F5179">
        <v>2</v>
      </c>
      <c r="G5179">
        <v>11156909</v>
      </c>
      <c r="H5179">
        <v>1436</v>
      </c>
    </row>
    <row r="5180" spans="1:8">
      <c r="A5180" t="s">
        <v>9362</v>
      </c>
      <c r="B5180" s="10">
        <v>43999</v>
      </c>
      <c r="C5180" t="s">
        <v>4680</v>
      </c>
      <c r="D5180">
        <v>5</v>
      </c>
      <c r="E5180">
        <v>5</v>
      </c>
      <c r="F5180">
        <v>4</v>
      </c>
      <c r="G5180">
        <v>11156909</v>
      </c>
      <c r="H5180">
        <v>1437</v>
      </c>
    </row>
    <row r="5181" spans="1:8">
      <c r="A5181" t="s">
        <v>9363</v>
      </c>
      <c r="B5181" s="10">
        <v>43999</v>
      </c>
      <c r="C5181" t="s">
        <v>4680</v>
      </c>
      <c r="D5181">
        <v>5</v>
      </c>
      <c r="E5181">
        <v>5</v>
      </c>
      <c r="F5181">
        <v>5</v>
      </c>
      <c r="G5181">
        <v>11156909</v>
      </c>
      <c r="H5181">
        <v>1439</v>
      </c>
    </row>
    <row r="5182" spans="1:8">
      <c r="A5182" t="s">
        <v>9364</v>
      </c>
      <c r="B5182" s="10">
        <v>43999</v>
      </c>
      <c r="C5182" t="s">
        <v>4680</v>
      </c>
      <c r="D5182">
        <v>1</v>
      </c>
      <c r="E5182">
        <v>2</v>
      </c>
      <c r="F5182">
        <v>5</v>
      </c>
      <c r="G5182">
        <v>11156909</v>
      </c>
      <c r="H5182">
        <v>1442</v>
      </c>
    </row>
    <row r="5183" spans="1:8">
      <c r="A5183" t="s">
        <v>9365</v>
      </c>
      <c r="B5183" s="10">
        <v>43999</v>
      </c>
      <c r="C5183" t="s">
        <v>4680</v>
      </c>
      <c r="D5183">
        <v>1</v>
      </c>
      <c r="E5183">
        <v>3</v>
      </c>
      <c r="F5183">
        <v>3</v>
      </c>
      <c r="G5183">
        <v>11156909</v>
      </c>
      <c r="H5183">
        <v>1445</v>
      </c>
    </row>
    <row r="5184" spans="1:8">
      <c r="A5184" t="s">
        <v>9366</v>
      </c>
      <c r="B5184" s="10">
        <v>43999</v>
      </c>
      <c r="C5184" t="s">
        <v>4680</v>
      </c>
      <c r="D5184">
        <v>1</v>
      </c>
      <c r="E5184">
        <v>1</v>
      </c>
      <c r="F5184">
        <v>3</v>
      </c>
      <c r="G5184">
        <v>11156909</v>
      </c>
      <c r="H5184">
        <v>1446</v>
      </c>
    </row>
    <row r="5185" spans="1:8" ht="158.4">
      <c r="A5185" s="177" t="s">
        <v>9367</v>
      </c>
      <c r="B5185" s="10">
        <v>43999</v>
      </c>
      <c r="C5185" t="s">
        <v>4680</v>
      </c>
      <c r="D5185">
        <v>5</v>
      </c>
      <c r="E5185">
        <v>5</v>
      </c>
      <c r="F5185">
        <v>5</v>
      </c>
      <c r="G5185">
        <v>11156909</v>
      </c>
      <c r="H5185">
        <v>1447</v>
      </c>
    </row>
    <row r="5186" spans="1:8" ht="86.4">
      <c r="A5186" s="177" t="s">
        <v>9368</v>
      </c>
      <c r="B5186" s="10">
        <v>43999</v>
      </c>
      <c r="C5186" t="s">
        <v>4680</v>
      </c>
      <c r="D5186">
        <v>2</v>
      </c>
      <c r="E5186">
        <v>3</v>
      </c>
      <c r="F5186">
        <v>2</v>
      </c>
      <c r="G5186">
        <v>11156909</v>
      </c>
      <c r="H5186">
        <v>1448</v>
      </c>
    </row>
    <row r="5187" spans="1:8">
      <c r="A5187" t="s">
        <v>9369</v>
      </c>
      <c r="B5187" s="10">
        <v>43999</v>
      </c>
      <c r="C5187" t="s">
        <v>4680</v>
      </c>
      <c r="D5187">
        <v>1</v>
      </c>
      <c r="E5187">
        <v>1</v>
      </c>
      <c r="F5187">
        <v>3</v>
      </c>
      <c r="G5187">
        <v>11156909</v>
      </c>
      <c r="H5187">
        <v>1449</v>
      </c>
    </row>
    <row r="5188" spans="1:8">
      <c r="A5188" t="s">
        <v>9370</v>
      </c>
      <c r="B5188" s="10">
        <v>43999</v>
      </c>
      <c r="C5188" t="s">
        <v>4680</v>
      </c>
      <c r="D5188">
        <v>2</v>
      </c>
      <c r="E5188">
        <v>1</v>
      </c>
      <c r="F5188">
        <v>5</v>
      </c>
      <c r="G5188">
        <v>11156909</v>
      </c>
      <c r="H5188">
        <v>1450</v>
      </c>
    </row>
    <row r="5189" spans="1:8">
      <c r="A5189" t="s">
        <v>9371</v>
      </c>
      <c r="B5189" s="10">
        <v>43999</v>
      </c>
      <c r="C5189" t="s">
        <v>4680</v>
      </c>
      <c r="D5189">
        <v>1</v>
      </c>
      <c r="E5189">
        <v>1</v>
      </c>
      <c r="F5189">
        <v>3</v>
      </c>
      <c r="G5189">
        <v>11156909</v>
      </c>
      <c r="H5189">
        <v>1451</v>
      </c>
    </row>
    <row r="5190" spans="1:8" ht="216">
      <c r="A5190" s="177" t="s">
        <v>9372</v>
      </c>
      <c r="B5190" s="10">
        <v>43999</v>
      </c>
      <c r="C5190" t="s">
        <v>4680</v>
      </c>
      <c r="D5190">
        <v>3</v>
      </c>
      <c r="E5190">
        <v>3</v>
      </c>
      <c r="F5190">
        <v>5</v>
      </c>
      <c r="G5190">
        <v>11156909</v>
      </c>
      <c r="H5190">
        <v>1452</v>
      </c>
    </row>
    <row r="5191" spans="1:8">
      <c r="A5191" t="s">
        <v>9373</v>
      </c>
      <c r="B5191" s="10">
        <v>43999</v>
      </c>
      <c r="C5191" t="s">
        <v>4680</v>
      </c>
      <c r="D5191">
        <v>1</v>
      </c>
      <c r="E5191">
        <v>4</v>
      </c>
      <c r="F5191">
        <v>4</v>
      </c>
      <c r="G5191">
        <v>11156909</v>
      </c>
      <c r="H5191">
        <v>1454</v>
      </c>
    </row>
    <row r="5192" spans="1:8">
      <c r="A5192" t="s">
        <v>9374</v>
      </c>
      <c r="B5192" s="10">
        <v>43999</v>
      </c>
      <c r="C5192" t="s">
        <v>4680</v>
      </c>
      <c r="D5192">
        <v>1</v>
      </c>
      <c r="E5192">
        <v>1</v>
      </c>
      <c r="F5192">
        <v>1</v>
      </c>
      <c r="G5192">
        <v>11156909</v>
      </c>
      <c r="H5192">
        <v>1455</v>
      </c>
    </row>
    <row r="5193" spans="1:8">
      <c r="A5193" t="s">
        <v>9375</v>
      </c>
      <c r="B5193" s="10">
        <v>43999</v>
      </c>
      <c r="C5193" t="s">
        <v>4680</v>
      </c>
      <c r="D5193">
        <v>2</v>
      </c>
      <c r="E5193">
        <v>5</v>
      </c>
      <c r="F5193">
        <v>3</v>
      </c>
      <c r="G5193">
        <v>11156909</v>
      </c>
      <c r="H5193">
        <v>1458</v>
      </c>
    </row>
    <row r="5194" spans="1:8">
      <c r="A5194" t="s">
        <v>9376</v>
      </c>
      <c r="B5194" s="10">
        <v>43999</v>
      </c>
      <c r="C5194" t="s">
        <v>4680</v>
      </c>
      <c r="D5194">
        <v>2</v>
      </c>
      <c r="E5194">
        <v>3</v>
      </c>
      <c r="F5194">
        <v>1</v>
      </c>
      <c r="G5194">
        <v>11156909</v>
      </c>
      <c r="H5194">
        <v>1459</v>
      </c>
    </row>
    <row r="5195" spans="1:8">
      <c r="A5195" t="s">
        <v>9377</v>
      </c>
      <c r="B5195" s="10">
        <v>43999</v>
      </c>
      <c r="C5195" t="s">
        <v>4680</v>
      </c>
      <c r="D5195">
        <v>1</v>
      </c>
      <c r="E5195">
        <v>1</v>
      </c>
      <c r="F5195">
        <v>1</v>
      </c>
      <c r="G5195">
        <v>11156909</v>
      </c>
      <c r="H5195">
        <v>1460</v>
      </c>
    </row>
    <row r="5196" spans="1:8" ht="100.8">
      <c r="A5196" s="177" t="s">
        <v>9378</v>
      </c>
      <c r="B5196" s="10">
        <v>43999</v>
      </c>
      <c r="C5196" t="s">
        <v>4680</v>
      </c>
      <c r="D5196">
        <v>1</v>
      </c>
      <c r="E5196">
        <v>1</v>
      </c>
      <c r="F5196">
        <v>1</v>
      </c>
      <c r="G5196">
        <v>11156909</v>
      </c>
      <c r="H5196">
        <v>1461</v>
      </c>
    </row>
    <row r="5197" spans="1:8">
      <c r="A5197" t="s">
        <v>9379</v>
      </c>
      <c r="B5197" s="10">
        <v>43999</v>
      </c>
      <c r="C5197" t="s">
        <v>4680</v>
      </c>
      <c r="D5197">
        <v>1</v>
      </c>
      <c r="E5197">
        <v>1</v>
      </c>
      <c r="F5197">
        <v>3</v>
      </c>
      <c r="G5197">
        <v>11156909</v>
      </c>
      <c r="H5197">
        <v>1462</v>
      </c>
    </row>
    <row r="5198" spans="1:8" ht="345.6">
      <c r="A5198" s="177" t="s">
        <v>9380</v>
      </c>
      <c r="B5198" s="10">
        <v>43999</v>
      </c>
      <c r="C5198" t="s">
        <v>4680</v>
      </c>
      <c r="D5198">
        <v>5</v>
      </c>
      <c r="E5198">
        <v>3</v>
      </c>
      <c r="F5198">
        <v>5</v>
      </c>
      <c r="G5198">
        <v>11156909</v>
      </c>
      <c r="H5198">
        <v>1464</v>
      </c>
    </row>
    <row r="5199" spans="1:8">
      <c r="A5199" t="s">
        <v>9381</v>
      </c>
      <c r="B5199" s="10">
        <v>43999</v>
      </c>
      <c r="C5199" t="s">
        <v>4680</v>
      </c>
      <c r="D5199">
        <v>3</v>
      </c>
      <c r="E5199">
        <v>4</v>
      </c>
      <c r="F5199">
        <v>3</v>
      </c>
      <c r="G5199">
        <v>11156909</v>
      </c>
      <c r="H5199">
        <v>1466</v>
      </c>
    </row>
    <row r="5200" spans="1:8" ht="409.6">
      <c r="A5200" s="177" t="s">
        <v>9382</v>
      </c>
      <c r="B5200" s="10">
        <v>43999</v>
      </c>
      <c r="C5200" t="s">
        <v>4680</v>
      </c>
      <c r="D5200">
        <v>1</v>
      </c>
      <c r="E5200">
        <v>1</v>
      </c>
      <c r="F5200">
        <v>4</v>
      </c>
      <c r="G5200">
        <v>11156909</v>
      </c>
      <c r="H5200">
        <v>1467</v>
      </c>
    </row>
    <row r="5201" spans="1:8">
      <c r="A5201" t="s">
        <v>9383</v>
      </c>
      <c r="B5201" s="10">
        <v>43999</v>
      </c>
      <c r="C5201" t="s">
        <v>4680</v>
      </c>
      <c r="D5201">
        <v>5</v>
      </c>
      <c r="E5201">
        <v>5</v>
      </c>
      <c r="F5201">
        <v>5</v>
      </c>
      <c r="G5201">
        <v>11156909</v>
      </c>
      <c r="H5201">
        <v>1469</v>
      </c>
    </row>
    <row r="5202" spans="1:8">
      <c r="A5202" t="s">
        <v>6776</v>
      </c>
      <c r="B5202" s="10">
        <v>43999</v>
      </c>
      <c r="C5202" t="s">
        <v>4680</v>
      </c>
      <c r="D5202">
        <v>5</v>
      </c>
      <c r="E5202">
        <v>5</v>
      </c>
      <c r="F5202">
        <v>4</v>
      </c>
      <c r="G5202">
        <v>11156909</v>
      </c>
      <c r="H5202">
        <v>1470</v>
      </c>
    </row>
    <row r="5203" spans="1:8">
      <c r="A5203" t="s">
        <v>9384</v>
      </c>
      <c r="B5203" s="10">
        <v>43999</v>
      </c>
      <c r="C5203" t="s">
        <v>4680</v>
      </c>
      <c r="D5203">
        <v>3</v>
      </c>
      <c r="E5203">
        <v>3</v>
      </c>
      <c r="F5203">
        <v>5</v>
      </c>
      <c r="G5203">
        <v>11156909</v>
      </c>
      <c r="H5203">
        <v>1473</v>
      </c>
    </row>
    <row r="5204" spans="1:8">
      <c r="A5204" t="s">
        <v>9385</v>
      </c>
      <c r="B5204" s="10">
        <v>43999</v>
      </c>
      <c r="C5204" t="s">
        <v>4680</v>
      </c>
      <c r="D5204">
        <v>1</v>
      </c>
      <c r="E5204">
        <v>3</v>
      </c>
      <c r="F5204">
        <v>2</v>
      </c>
      <c r="G5204">
        <v>11156909</v>
      </c>
      <c r="H5204">
        <v>1474</v>
      </c>
    </row>
    <row r="5205" spans="1:8">
      <c r="A5205" t="s">
        <v>9386</v>
      </c>
      <c r="B5205" s="10">
        <v>43999</v>
      </c>
      <c r="C5205" t="s">
        <v>4680</v>
      </c>
      <c r="D5205">
        <v>1</v>
      </c>
      <c r="E5205">
        <v>3</v>
      </c>
      <c r="F5205">
        <v>5</v>
      </c>
      <c r="G5205">
        <v>11156909</v>
      </c>
      <c r="H5205">
        <v>1475</v>
      </c>
    </row>
    <row r="5206" spans="1:8">
      <c r="A5206" t="s">
        <v>56</v>
      </c>
      <c r="B5206" s="10">
        <v>43999</v>
      </c>
      <c r="C5206" t="s">
        <v>4679</v>
      </c>
      <c r="D5206">
        <v>3</v>
      </c>
      <c r="E5206">
        <v>4</v>
      </c>
      <c r="F5206">
        <v>2</v>
      </c>
      <c r="G5206">
        <v>11156984</v>
      </c>
      <c r="H5206">
        <v>1497</v>
      </c>
    </row>
    <row r="5207" spans="1:8">
      <c r="A5207" t="s">
        <v>9387</v>
      </c>
      <c r="B5207" s="10">
        <v>43999</v>
      </c>
      <c r="C5207" t="s">
        <v>4679</v>
      </c>
      <c r="D5207">
        <v>5</v>
      </c>
      <c r="E5207">
        <v>5</v>
      </c>
      <c r="F5207">
        <v>5</v>
      </c>
      <c r="G5207">
        <v>11156984</v>
      </c>
      <c r="H5207">
        <v>1498</v>
      </c>
    </row>
    <row r="5208" spans="1:8" ht="316.8">
      <c r="A5208" s="177" t="s">
        <v>9388</v>
      </c>
      <c r="B5208" s="10">
        <v>43999</v>
      </c>
      <c r="C5208" t="s">
        <v>4680</v>
      </c>
      <c r="D5208">
        <v>1</v>
      </c>
      <c r="E5208">
        <v>1</v>
      </c>
      <c r="F5208">
        <v>1</v>
      </c>
      <c r="G5208">
        <v>11156909</v>
      </c>
      <c r="H5208">
        <v>1476</v>
      </c>
    </row>
    <row r="5209" spans="1:8">
      <c r="A5209" t="s">
        <v>9389</v>
      </c>
      <c r="B5209" s="10">
        <v>43999</v>
      </c>
      <c r="C5209" t="s">
        <v>4680</v>
      </c>
      <c r="D5209">
        <v>5</v>
      </c>
      <c r="E5209">
        <v>4</v>
      </c>
      <c r="F5209">
        <v>5</v>
      </c>
      <c r="G5209">
        <v>11156909</v>
      </c>
      <c r="H5209">
        <v>1477</v>
      </c>
    </row>
    <row r="5210" spans="1:8">
      <c r="A5210" t="s">
        <v>9390</v>
      </c>
      <c r="B5210" s="10">
        <v>43999</v>
      </c>
      <c r="C5210" t="s">
        <v>4680</v>
      </c>
      <c r="D5210">
        <v>3</v>
      </c>
      <c r="E5210">
        <v>4</v>
      </c>
      <c r="F5210">
        <v>5</v>
      </c>
      <c r="G5210">
        <v>11156909</v>
      </c>
      <c r="H5210">
        <v>1478</v>
      </c>
    </row>
    <row r="5211" spans="1:8">
      <c r="A5211" t="s">
        <v>9391</v>
      </c>
      <c r="B5211" s="10">
        <v>43999</v>
      </c>
      <c r="C5211" t="s">
        <v>4679</v>
      </c>
      <c r="D5211">
        <v>2</v>
      </c>
      <c r="E5211">
        <v>4</v>
      </c>
      <c r="F5211">
        <v>2</v>
      </c>
      <c r="G5211">
        <v>11156984</v>
      </c>
      <c r="H5211">
        <v>1481</v>
      </c>
    </row>
    <row r="5212" spans="1:8">
      <c r="A5212" t="s">
        <v>9392</v>
      </c>
      <c r="B5212" s="10">
        <v>43999</v>
      </c>
      <c r="C5212" t="s">
        <v>4679</v>
      </c>
      <c r="D5212">
        <v>5</v>
      </c>
      <c r="E5212">
        <v>5</v>
      </c>
      <c r="F5212">
        <v>5</v>
      </c>
      <c r="G5212">
        <v>11156984</v>
      </c>
      <c r="H5212">
        <v>1482</v>
      </c>
    </row>
    <row r="5213" spans="1:8">
      <c r="A5213" t="s">
        <v>9393</v>
      </c>
      <c r="B5213" s="10">
        <v>43999</v>
      </c>
      <c r="C5213" t="s">
        <v>4679</v>
      </c>
      <c r="D5213">
        <v>5</v>
      </c>
      <c r="E5213">
        <v>5</v>
      </c>
      <c r="F5213">
        <v>4</v>
      </c>
      <c r="G5213">
        <v>11156984</v>
      </c>
      <c r="H5213">
        <v>1483</v>
      </c>
    </row>
    <row r="5214" spans="1:8">
      <c r="A5214" t="s">
        <v>9394</v>
      </c>
      <c r="B5214" s="10">
        <v>43999</v>
      </c>
      <c r="C5214" t="s">
        <v>4679</v>
      </c>
      <c r="D5214">
        <v>5</v>
      </c>
      <c r="E5214">
        <v>5</v>
      </c>
      <c r="F5214">
        <v>5</v>
      </c>
      <c r="G5214">
        <v>11156984</v>
      </c>
      <c r="H5214">
        <v>1484</v>
      </c>
    </row>
    <row r="5215" spans="1:8">
      <c r="A5215" t="s">
        <v>9395</v>
      </c>
      <c r="B5215" s="10">
        <v>43999</v>
      </c>
      <c r="C5215" t="s">
        <v>4679</v>
      </c>
      <c r="D5215">
        <v>4</v>
      </c>
      <c r="E5215">
        <v>5</v>
      </c>
      <c r="F5215">
        <v>4</v>
      </c>
      <c r="G5215">
        <v>11156984</v>
      </c>
      <c r="H5215">
        <v>1485</v>
      </c>
    </row>
    <row r="5216" spans="1:8">
      <c r="A5216" t="s">
        <v>6299</v>
      </c>
      <c r="B5216" s="10">
        <v>43999</v>
      </c>
      <c r="C5216" t="s">
        <v>4679</v>
      </c>
      <c r="D5216">
        <v>5</v>
      </c>
      <c r="E5216">
        <v>4</v>
      </c>
      <c r="F5216">
        <v>5</v>
      </c>
      <c r="G5216">
        <v>11156984</v>
      </c>
      <c r="H5216">
        <v>1486</v>
      </c>
    </row>
    <row r="5217" spans="1:8">
      <c r="A5217" t="s">
        <v>9396</v>
      </c>
      <c r="B5217" s="10">
        <v>43999</v>
      </c>
      <c r="C5217" t="s">
        <v>4679</v>
      </c>
      <c r="D5217">
        <v>5</v>
      </c>
      <c r="E5217">
        <v>5</v>
      </c>
      <c r="F5217">
        <v>5</v>
      </c>
      <c r="G5217">
        <v>11156984</v>
      </c>
      <c r="H5217">
        <v>1487</v>
      </c>
    </row>
    <row r="5218" spans="1:8">
      <c r="A5218" t="s">
        <v>9397</v>
      </c>
      <c r="B5218" s="10">
        <v>43999</v>
      </c>
      <c r="C5218" t="s">
        <v>4679</v>
      </c>
      <c r="D5218">
        <v>5</v>
      </c>
      <c r="E5218">
        <v>5</v>
      </c>
      <c r="F5218">
        <v>4</v>
      </c>
      <c r="G5218">
        <v>11156984</v>
      </c>
      <c r="H5218">
        <v>1488</v>
      </c>
    </row>
    <row r="5219" spans="1:8">
      <c r="A5219" t="s">
        <v>6299</v>
      </c>
      <c r="B5219" s="10">
        <v>43999</v>
      </c>
      <c r="C5219" t="s">
        <v>4679</v>
      </c>
      <c r="D5219">
        <v>5</v>
      </c>
      <c r="E5219">
        <v>5</v>
      </c>
      <c r="F5219">
        <v>4</v>
      </c>
      <c r="G5219">
        <v>11156984</v>
      </c>
      <c r="H5219">
        <v>1489</v>
      </c>
    </row>
    <row r="5220" spans="1:8">
      <c r="A5220" t="s">
        <v>6299</v>
      </c>
      <c r="B5220" s="10">
        <v>43999</v>
      </c>
      <c r="C5220" t="s">
        <v>4679</v>
      </c>
      <c r="D5220">
        <v>2</v>
      </c>
      <c r="E5220">
        <v>4</v>
      </c>
      <c r="F5220">
        <v>3</v>
      </c>
      <c r="G5220">
        <v>11156984</v>
      </c>
      <c r="H5220">
        <v>1490</v>
      </c>
    </row>
    <row r="5221" spans="1:8">
      <c r="A5221" t="s">
        <v>9398</v>
      </c>
      <c r="B5221" s="10">
        <v>43999</v>
      </c>
      <c r="C5221" t="s">
        <v>4679</v>
      </c>
      <c r="D5221">
        <v>2</v>
      </c>
      <c r="E5221">
        <v>3</v>
      </c>
      <c r="F5221">
        <v>5</v>
      </c>
      <c r="G5221">
        <v>11156984</v>
      </c>
      <c r="H5221">
        <v>1491</v>
      </c>
    </row>
    <row r="5222" spans="1:8">
      <c r="A5222" t="s">
        <v>6299</v>
      </c>
      <c r="B5222" s="10">
        <v>43999</v>
      </c>
      <c r="C5222" t="s">
        <v>4679</v>
      </c>
      <c r="D5222">
        <v>4</v>
      </c>
      <c r="E5222">
        <v>4</v>
      </c>
      <c r="F5222">
        <v>4</v>
      </c>
      <c r="G5222">
        <v>11156984</v>
      </c>
      <c r="H5222">
        <v>1492</v>
      </c>
    </row>
    <row r="5223" spans="1:8">
      <c r="A5223" t="s">
        <v>6299</v>
      </c>
      <c r="B5223" s="10">
        <v>43999</v>
      </c>
      <c r="C5223" t="s">
        <v>4679</v>
      </c>
      <c r="D5223">
        <v>4</v>
      </c>
      <c r="E5223">
        <v>5</v>
      </c>
      <c r="F5223">
        <v>4</v>
      </c>
      <c r="G5223">
        <v>11156984</v>
      </c>
      <c r="H5223">
        <v>1493</v>
      </c>
    </row>
    <row r="5224" spans="1:8">
      <c r="A5224" t="s">
        <v>6299</v>
      </c>
      <c r="B5224" s="10">
        <v>43999</v>
      </c>
      <c r="C5224" t="s">
        <v>4679</v>
      </c>
      <c r="D5224">
        <v>5</v>
      </c>
      <c r="E5224">
        <v>4</v>
      </c>
      <c r="F5224">
        <v>5</v>
      </c>
      <c r="G5224">
        <v>11156984</v>
      </c>
      <c r="H5224">
        <v>1494</v>
      </c>
    </row>
    <row r="5225" spans="1:8">
      <c r="A5225" t="s">
        <v>9399</v>
      </c>
      <c r="B5225" s="10">
        <v>43999</v>
      </c>
      <c r="C5225" t="s">
        <v>4679</v>
      </c>
      <c r="D5225">
        <v>5</v>
      </c>
      <c r="E5225">
        <v>4</v>
      </c>
      <c r="F5225">
        <v>4</v>
      </c>
      <c r="G5225">
        <v>11156984</v>
      </c>
      <c r="H5225">
        <v>1495</v>
      </c>
    </row>
    <row r="5226" spans="1:8">
      <c r="A5226" t="s">
        <v>6299</v>
      </c>
      <c r="B5226" s="10">
        <v>43999</v>
      </c>
      <c r="C5226" t="s">
        <v>4679</v>
      </c>
      <c r="D5226">
        <v>4</v>
      </c>
      <c r="E5226">
        <v>5</v>
      </c>
      <c r="F5226">
        <v>5</v>
      </c>
      <c r="G5226">
        <v>11156984</v>
      </c>
      <c r="H5226">
        <v>1496</v>
      </c>
    </row>
    <row r="5227" spans="1:8">
      <c r="A5227" t="s">
        <v>9400</v>
      </c>
      <c r="B5227" s="10">
        <v>43999</v>
      </c>
      <c r="C5227" t="s">
        <v>4679</v>
      </c>
      <c r="D5227">
        <v>1</v>
      </c>
      <c r="E5227">
        <v>3</v>
      </c>
      <c r="F5227">
        <v>2</v>
      </c>
      <c r="G5227">
        <v>11156984</v>
      </c>
      <c r="H5227">
        <v>1499</v>
      </c>
    </row>
    <row r="5228" spans="1:8">
      <c r="A5228" t="s">
        <v>9401</v>
      </c>
      <c r="B5228" s="10">
        <v>43999</v>
      </c>
      <c r="C5228" t="s">
        <v>4679</v>
      </c>
      <c r="D5228">
        <v>4</v>
      </c>
      <c r="E5228">
        <v>5</v>
      </c>
      <c r="F5228">
        <v>2</v>
      </c>
      <c r="G5228">
        <v>11156984</v>
      </c>
      <c r="H5228">
        <v>1500</v>
      </c>
    </row>
    <row r="5229" spans="1:8">
      <c r="A5229" t="s">
        <v>6299</v>
      </c>
      <c r="B5229" s="10">
        <v>43999</v>
      </c>
      <c r="C5229" t="s">
        <v>4679</v>
      </c>
      <c r="D5229">
        <v>3</v>
      </c>
      <c r="E5229">
        <v>3</v>
      </c>
      <c r="F5229">
        <v>3</v>
      </c>
      <c r="G5229">
        <v>11156984</v>
      </c>
      <c r="H5229">
        <v>1501</v>
      </c>
    </row>
    <row r="5230" spans="1:8">
      <c r="A5230" t="s">
        <v>9402</v>
      </c>
      <c r="B5230" s="10">
        <v>43999</v>
      </c>
      <c r="C5230" t="s">
        <v>4679</v>
      </c>
      <c r="D5230">
        <v>3</v>
      </c>
      <c r="E5230">
        <v>3</v>
      </c>
      <c r="F5230">
        <v>5</v>
      </c>
      <c r="G5230">
        <v>11156984</v>
      </c>
      <c r="H5230">
        <v>1502</v>
      </c>
    </row>
    <row r="5231" spans="1:8">
      <c r="A5231" t="s">
        <v>9403</v>
      </c>
      <c r="B5231" s="10">
        <v>43999</v>
      </c>
      <c r="C5231" t="s">
        <v>4679</v>
      </c>
      <c r="D5231">
        <v>4</v>
      </c>
      <c r="E5231">
        <v>4</v>
      </c>
      <c r="F5231">
        <v>4</v>
      </c>
      <c r="G5231">
        <v>11156984</v>
      </c>
      <c r="H5231">
        <v>1503</v>
      </c>
    </row>
    <row r="5232" spans="1:8">
      <c r="A5232" t="s">
        <v>9404</v>
      </c>
      <c r="B5232" s="10">
        <v>43999</v>
      </c>
      <c r="C5232" t="s">
        <v>4679</v>
      </c>
      <c r="D5232">
        <v>5</v>
      </c>
      <c r="E5232">
        <v>5</v>
      </c>
      <c r="F5232">
        <v>5</v>
      </c>
      <c r="G5232">
        <v>11156984</v>
      </c>
      <c r="H5232">
        <v>1504</v>
      </c>
    </row>
    <row r="5233" spans="1:8">
      <c r="A5233" t="s">
        <v>9405</v>
      </c>
      <c r="B5233" s="10">
        <v>43999</v>
      </c>
      <c r="C5233" t="s">
        <v>4679</v>
      </c>
      <c r="D5233">
        <v>2</v>
      </c>
      <c r="E5233">
        <v>4</v>
      </c>
      <c r="F5233">
        <v>2</v>
      </c>
      <c r="G5233">
        <v>11156984</v>
      </c>
      <c r="H5233">
        <v>1505</v>
      </c>
    </row>
    <row r="5234" spans="1:8">
      <c r="A5234" t="s">
        <v>6299</v>
      </c>
      <c r="B5234" s="10">
        <v>43999</v>
      </c>
      <c r="C5234" t="s">
        <v>4679</v>
      </c>
      <c r="D5234">
        <v>5</v>
      </c>
      <c r="E5234">
        <v>5</v>
      </c>
      <c r="F5234">
        <v>5</v>
      </c>
      <c r="G5234">
        <v>11156984</v>
      </c>
      <c r="H5234">
        <v>1506</v>
      </c>
    </row>
    <row r="5235" spans="1:8">
      <c r="A5235" t="s">
        <v>6299</v>
      </c>
      <c r="B5235" s="10">
        <v>43999</v>
      </c>
      <c r="C5235" t="s">
        <v>4679</v>
      </c>
      <c r="D5235">
        <v>5</v>
      </c>
      <c r="E5235">
        <v>5</v>
      </c>
      <c r="F5235">
        <v>5</v>
      </c>
      <c r="G5235">
        <v>11156984</v>
      </c>
      <c r="H5235">
        <v>1507</v>
      </c>
    </row>
    <row r="5236" spans="1:8">
      <c r="A5236" t="s">
        <v>6299</v>
      </c>
      <c r="B5236" s="10">
        <v>43999</v>
      </c>
      <c r="C5236" t="s">
        <v>4679</v>
      </c>
      <c r="D5236">
        <v>5</v>
      </c>
      <c r="E5236">
        <v>5</v>
      </c>
      <c r="F5236">
        <v>5</v>
      </c>
      <c r="G5236">
        <v>11156984</v>
      </c>
      <c r="H5236">
        <v>1508</v>
      </c>
    </row>
    <row r="5237" spans="1:8">
      <c r="A5237" t="s">
        <v>9406</v>
      </c>
      <c r="B5237" s="10">
        <v>43999</v>
      </c>
      <c r="C5237" t="s">
        <v>4679</v>
      </c>
      <c r="D5237">
        <v>2</v>
      </c>
      <c r="E5237">
        <v>3</v>
      </c>
      <c r="F5237">
        <v>2</v>
      </c>
      <c r="G5237">
        <v>11156984</v>
      </c>
      <c r="H5237">
        <v>1509</v>
      </c>
    </row>
    <row r="5238" spans="1:8">
      <c r="A5238" t="s">
        <v>9407</v>
      </c>
      <c r="B5238" s="10">
        <v>43999</v>
      </c>
      <c r="C5238" t="s">
        <v>4679</v>
      </c>
      <c r="D5238">
        <v>5</v>
      </c>
      <c r="E5238">
        <v>5</v>
      </c>
      <c r="F5238">
        <v>4</v>
      </c>
      <c r="G5238">
        <v>11156984</v>
      </c>
      <c r="H5238">
        <v>1510</v>
      </c>
    </row>
    <row r="5239" spans="1:8">
      <c r="A5239" t="s">
        <v>9408</v>
      </c>
      <c r="B5239" s="10">
        <v>43999</v>
      </c>
      <c r="C5239" t="s">
        <v>4679</v>
      </c>
      <c r="D5239">
        <v>4</v>
      </c>
      <c r="E5239">
        <v>5</v>
      </c>
      <c r="F5239">
        <v>4</v>
      </c>
      <c r="G5239">
        <v>11156984</v>
      </c>
      <c r="H5239">
        <v>1511</v>
      </c>
    </row>
    <row r="5240" spans="1:8">
      <c r="A5240" t="s">
        <v>9409</v>
      </c>
      <c r="B5240" s="10">
        <v>43999</v>
      </c>
      <c r="C5240" t="s">
        <v>4679</v>
      </c>
      <c r="D5240">
        <v>1</v>
      </c>
      <c r="E5240">
        <v>4</v>
      </c>
      <c r="F5240">
        <v>1</v>
      </c>
      <c r="G5240">
        <v>11156984</v>
      </c>
      <c r="H5240">
        <v>1512</v>
      </c>
    </row>
    <row r="5241" spans="1:8">
      <c r="A5241" t="s">
        <v>6299</v>
      </c>
      <c r="B5241" s="10">
        <v>43999</v>
      </c>
      <c r="C5241" t="s">
        <v>4679</v>
      </c>
      <c r="D5241">
        <v>3</v>
      </c>
      <c r="E5241">
        <v>3</v>
      </c>
      <c r="F5241">
        <v>3</v>
      </c>
      <c r="G5241">
        <v>11156984</v>
      </c>
      <c r="H5241">
        <v>1513</v>
      </c>
    </row>
    <row r="5242" spans="1:8">
      <c r="A5242" t="s">
        <v>6299</v>
      </c>
      <c r="B5242" s="10">
        <v>43999</v>
      </c>
      <c r="C5242" t="s">
        <v>4679</v>
      </c>
      <c r="D5242">
        <v>5</v>
      </c>
      <c r="E5242">
        <v>3</v>
      </c>
      <c r="F5242">
        <v>5</v>
      </c>
      <c r="G5242">
        <v>11156984</v>
      </c>
      <c r="H5242">
        <v>1514</v>
      </c>
    </row>
    <row r="5243" spans="1:8">
      <c r="A5243" t="s">
        <v>6299</v>
      </c>
      <c r="B5243" s="10">
        <v>43999</v>
      </c>
      <c r="C5243" t="s">
        <v>4679</v>
      </c>
      <c r="D5243">
        <v>5</v>
      </c>
      <c r="E5243">
        <v>5</v>
      </c>
      <c r="F5243">
        <v>5</v>
      </c>
      <c r="G5243">
        <v>11156984</v>
      </c>
      <c r="H5243">
        <v>1515</v>
      </c>
    </row>
    <row r="5244" spans="1:8">
      <c r="A5244" t="s">
        <v>9410</v>
      </c>
      <c r="B5244" s="10">
        <v>43999</v>
      </c>
      <c r="C5244" t="s">
        <v>4679</v>
      </c>
      <c r="D5244">
        <v>4</v>
      </c>
      <c r="E5244">
        <v>5</v>
      </c>
      <c r="F5244">
        <v>4</v>
      </c>
      <c r="G5244">
        <v>11156984</v>
      </c>
      <c r="H5244">
        <v>1516</v>
      </c>
    </row>
    <row r="5245" spans="1:8">
      <c r="A5245" t="s">
        <v>9411</v>
      </c>
      <c r="B5245" s="10">
        <v>43999</v>
      </c>
      <c r="C5245" t="s">
        <v>4679</v>
      </c>
      <c r="D5245">
        <v>5</v>
      </c>
      <c r="E5245">
        <v>5</v>
      </c>
      <c r="F5245">
        <v>5</v>
      </c>
      <c r="G5245">
        <v>11156984</v>
      </c>
      <c r="H5245">
        <v>1517</v>
      </c>
    </row>
    <row r="5246" spans="1:8">
      <c r="A5246" t="s">
        <v>6299</v>
      </c>
      <c r="B5246" s="10">
        <v>43999</v>
      </c>
      <c r="C5246" t="s">
        <v>4679</v>
      </c>
      <c r="D5246">
        <v>3</v>
      </c>
      <c r="E5246">
        <v>3</v>
      </c>
      <c r="F5246">
        <v>3</v>
      </c>
      <c r="G5246">
        <v>11156984</v>
      </c>
      <c r="H5246">
        <v>1518</v>
      </c>
    </row>
    <row r="5247" spans="1:8">
      <c r="A5247" t="s">
        <v>6299</v>
      </c>
      <c r="B5247" s="10">
        <v>43999</v>
      </c>
      <c r="C5247" t="s">
        <v>4679</v>
      </c>
      <c r="D5247">
        <v>4</v>
      </c>
      <c r="E5247">
        <v>5</v>
      </c>
      <c r="F5247">
        <v>4</v>
      </c>
      <c r="G5247">
        <v>11156984</v>
      </c>
      <c r="H5247">
        <v>1519</v>
      </c>
    </row>
    <row r="5248" spans="1:8">
      <c r="A5248" t="s">
        <v>9412</v>
      </c>
      <c r="B5248" s="10">
        <v>43999</v>
      </c>
      <c r="C5248" t="s">
        <v>4679</v>
      </c>
      <c r="D5248">
        <v>5</v>
      </c>
      <c r="E5248">
        <v>5</v>
      </c>
      <c r="F5248">
        <v>5</v>
      </c>
      <c r="G5248">
        <v>11156984</v>
      </c>
      <c r="H5248">
        <v>1520</v>
      </c>
    </row>
    <row r="5249" spans="1:8">
      <c r="A5249" t="s">
        <v>9413</v>
      </c>
      <c r="B5249" s="10">
        <v>43999</v>
      </c>
      <c r="C5249" t="s">
        <v>4679</v>
      </c>
      <c r="D5249">
        <v>3</v>
      </c>
      <c r="E5249">
        <v>4</v>
      </c>
      <c r="F5249">
        <v>4</v>
      </c>
      <c r="G5249">
        <v>11156984</v>
      </c>
      <c r="H5249">
        <v>1521</v>
      </c>
    </row>
    <row r="5250" spans="1:8">
      <c r="A5250" t="s">
        <v>6299</v>
      </c>
      <c r="B5250" s="10">
        <v>43999</v>
      </c>
      <c r="C5250" t="s">
        <v>4679</v>
      </c>
      <c r="D5250">
        <v>5</v>
      </c>
      <c r="E5250">
        <v>4</v>
      </c>
      <c r="F5250">
        <v>5</v>
      </c>
      <c r="G5250">
        <v>11156984</v>
      </c>
      <c r="H5250">
        <v>1522</v>
      </c>
    </row>
    <row r="5251" spans="1:8">
      <c r="A5251" t="s">
        <v>6299</v>
      </c>
      <c r="B5251" s="10">
        <v>43999</v>
      </c>
      <c r="C5251" t="s">
        <v>4679</v>
      </c>
      <c r="D5251">
        <v>5</v>
      </c>
      <c r="E5251">
        <v>5</v>
      </c>
      <c r="F5251">
        <v>4</v>
      </c>
      <c r="G5251">
        <v>11156984</v>
      </c>
      <c r="H5251">
        <v>1523</v>
      </c>
    </row>
    <row r="5252" spans="1:8">
      <c r="A5252" t="s">
        <v>9414</v>
      </c>
      <c r="B5252" s="10">
        <v>43999</v>
      </c>
      <c r="C5252" t="s">
        <v>4679</v>
      </c>
      <c r="D5252">
        <v>3</v>
      </c>
      <c r="E5252">
        <v>4</v>
      </c>
      <c r="F5252">
        <v>5</v>
      </c>
      <c r="G5252">
        <v>11156984</v>
      </c>
      <c r="H5252">
        <v>1524</v>
      </c>
    </row>
    <row r="5253" spans="1:8">
      <c r="A5253" t="s">
        <v>9415</v>
      </c>
      <c r="B5253" s="10">
        <v>43999</v>
      </c>
      <c r="C5253" t="s">
        <v>4679</v>
      </c>
      <c r="D5253">
        <v>5</v>
      </c>
      <c r="E5253">
        <v>4</v>
      </c>
      <c r="F5253">
        <v>5</v>
      </c>
      <c r="G5253">
        <v>11156984</v>
      </c>
      <c r="H5253">
        <v>1525</v>
      </c>
    </row>
    <row r="5254" spans="1:8">
      <c r="A5254" t="s">
        <v>9416</v>
      </c>
      <c r="B5254" s="10">
        <v>43999</v>
      </c>
      <c r="C5254" t="s">
        <v>4679</v>
      </c>
      <c r="D5254">
        <v>5</v>
      </c>
      <c r="E5254">
        <v>5</v>
      </c>
      <c r="F5254">
        <v>5</v>
      </c>
      <c r="G5254">
        <v>11156984</v>
      </c>
      <c r="H5254">
        <v>1526</v>
      </c>
    </row>
    <row r="5255" spans="1:8">
      <c r="A5255" t="s">
        <v>6299</v>
      </c>
      <c r="B5255" s="10">
        <v>43999</v>
      </c>
      <c r="C5255" t="s">
        <v>4679</v>
      </c>
      <c r="D5255">
        <v>4</v>
      </c>
      <c r="E5255">
        <v>5</v>
      </c>
      <c r="F5255">
        <v>4</v>
      </c>
      <c r="G5255">
        <v>11156984</v>
      </c>
      <c r="H5255">
        <v>1527</v>
      </c>
    </row>
    <row r="5256" spans="1:8">
      <c r="A5256" t="s">
        <v>9417</v>
      </c>
      <c r="B5256" s="10">
        <v>43999</v>
      </c>
      <c r="C5256" t="s">
        <v>4679</v>
      </c>
      <c r="D5256">
        <v>5</v>
      </c>
      <c r="E5256">
        <v>5</v>
      </c>
      <c r="F5256">
        <v>5</v>
      </c>
      <c r="G5256">
        <v>11156984</v>
      </c>
      <c r="H5256">
        <v>1528</v>
      </c>
    </row>
    <row r="5257" spans="1:8">
      <c r="A5257" t="s">
        <v>9418</v>
      </c>
      <c r="B5257" s="10">
        <v>43999</v>
      </c>
      <c r="C5257" t="s">
        <v>4679</v>
      </c>
      <c r="D5257">
        <v>5</v>
      </c>
      <c r="E5257">
        <v>5</v>
      </c>
      <c r="F5257">
        <v>5</v>
      </c>
      <c r="G5257">
        <v>11156984</v>
      </c>
      <c r="H5257">
        <v>1529</v>
      </c>
    </row>
    <row r="5258" spans="1:8">
      <c r="A5258" t="s">
        <v>9419</v>
      </c>
      <c r="B5258" s="10">
        <v>43999</v>
      </c>
      <c r="C5258" t="s">
        <v>4679</v>
      </c>
      <c r="D5258">
        <v>5</v>
      </c>
      <c r="E5258">
        <v>5</v>
      </c>
      <c r="F5258">
        <v>5</v>
      </c>
      <c r="G5258">
        <v>11156984</v>
      </c>
      <c r="H5258">
        <v>1530</v>
      </c>
    </row>
    <row r="5259" spans="1:8">
      <c r="A5259" t="s">
        <v>6299</v>
      </c>
      <c r="B5259" s="10">
        <v>43999</v>
      </c>
      <c r="C5259" t="s">
        <v>4679</v>
      </c>
      <c r="D5259">
        <v>5</v>
      </c>
      <c r="E5259">
        <v>5</v>
      </c>
      <c r="F5259">
        <v>5</v>
      </c>
      <c r="G5259">
        <v>11156984</v>
      </c>
      <c r="H5259">
        <v>1531</v>
      </c>
    </row>
    <row r="5260" spans="1:8">
      <c r="A5260" t="s">
        <v>9420</v>
      </c>
      <c r="B5260" s="10">
        <v>43999</v>
      </c>
      <c r="C5260" t="s">
        <v>4679</v>
      </c>
      <c r="D5260">
        <v>1</v>
      </c>
      <c r="E5260">
        <v>5</v>
      </c>
      <c r="F5260">
        <v>2</v>
      </c>
      <c r="G5260">
        <v>11156984</v>
      </c>
      <c r="H5260">
        <v>1532</v>
      </c>
    </row>
    <row r="5261" spans="1:8">
      <c r="A5261" t="s">
        <v>9421</v>
      </c>
      <c r="B5261" s="10">
        <v>43999</v>
      </c>
      <c r="C5261" t="s">
        <v>4679</v>
      </c>
      <c r="D5261">
        <v>5</v>
      </c>
      <c r="E5261">
        <v>5</v>
      </c>
      <c r="F5261">
        <v>5</v>
      </c>
      <c r="G5261">
        <v>11156984</v>
      </c>
      <c r="H5261">
        <v>1533</v>
      </c>
    </row>
    <row r="5262" spans="1:8">
      <c r="A5262" t="s">
        <v>9422</v>
      </c>
      <c r="B5262" s="10">
        <v>43999</v>
      </c>
      <c r="C5262" t="s">
        <v>4679</v>
      </c>
      <c r="D5262">
        <v>1</v>
      </c>
      <c r="E5262">
        <v>2</v>
      </c>
      <c r="F5262">
        <v>2</v>
      </c>
      <c r="G5262">
        <v>11156984</v>
      </c>
      <c r="H5262">
        <v>1534</v>
      </c>
    </row>
    <row r="5263" spans="1:8">
      <c r="A5263" t="s">
        <v>6299</v>
      </c>
      <c r="B5263" s="10">
        <v>43999</v>
      </c>
      <c r="C5263" t="s">
        <v>4679</v>
      </c>
      <c r="D5263">
        <v>5</v>
      </c>
      <c r="E5263">
        <v>5</v>
      </c>
      <c r="F5263">
        <v>5</v>
      </c>
      <c r="G5263">
        <v>11156984</v>
      </c>
      <c r="H5263">
        <v>1535</v>
      </c>
    </row>
    <row r="5264" spans="1:8">
      <c r="A5264" t="s">
        <v>6299</v>
      </c>
      <c r="B5264" s="10">
        <v>43999</v>
      </c>
      <c r="C5264" t="s">
        <v>4679</v>
      </c>
      <c r="D5264">
        <v>5</v>
      </c>
      <c r="E5264">
        <v>4</v>
      </c>
      <c r="F5264">
        <v>5</v>
      </c>
      <c r="G5264">
        <v>11156984</v>
      </c>
      <c r="H5264">
        <v>1536</v>
      </c>
    </row>
    <row r="5265" spans="1:8">
      <c r="A5265" t="s">
        <v>6299</v>
      </c>
      <c r="B5265" s="10">
        <v>43999</v>
      </c>
      <c r="C5265" t="s">
        <v>4679</v>
      </c>
      <c r="D5265">
        <v>5</v>
      </c>
      <c r="E5265">
        <v>4</v>
      </c>
      <c r="F5265">
        <v>4</v>
      </c>
      <c r="G5265">
        <v>11156984</v>
      </c>
      <c r="H5265">
        <v>1537</v>
      </c>
    </row>
    <row r="5266" spans="1:8">
      <c r="A5266" t="s">
        <v>9423</v>
      </c>
      <c r="B5266" s="10">
        <v>43999</v>
      </c>
      <c r="C5266" t="s">
        <v>4679</v>
      </c>
      <c r="D5266">
        <v>4</v>
      </c>
      <c r="E5266">
        <v>4</v>
      </c>
      <c r="F5266">
        <v>5</v>
      </c>
      <c r="G5266">
        <v>11156984</v>
      </c>
      <c r="H5266">
        <v>1538</v>
      </c>
    </row>
    <row r="5267" spans="1:8">
      <c r="A5267" t="s">
        <v>6299</v>
      </c>
      <c r="B5267" s="10">
        <v>43999</v>
      </c>
      <c r="C5267" t="s">
        <v>4679</v>
      </c>
      <c r="D5267">
        <v>5</v>
      </c>
      <c r="E5267">
        <v>5</v>
      </c>
      <c r="F5267">
        <v>5</v>
      </c>
      <c r="G5267">
        <v>11156984</v>
      </c>
      <c r="H5267">
        <v>1539</v>
      </c>
    </row>
    <row r="5268" spans="1:8">
      <c r="A5268" t="s">
        <v>6299</v>
      </c>
      <c r="B5268" s="10">
        <v>43999</v>
      </c>
      <c r="C5268" t="s">
        <v>4679</v>
      </c>
      <c r="D5268">
        <v>1</v>
      </c>
      <c r="E5268">
        <v>2</v>
      </c>
      <c r="F5268">
        <v>1</v>
      </c>
      <c r="G5268">
        <v>11156984</v>
      </c>
      <c r="H5268">
        <v>1540</v>
      </c>
    </row>
    <row r="5269" spans="1:8">
      <c r="A5269" t="s">
        <v>9424</v>
      </c>
      <c r="B5269" s="10">
        <v>43999</v>
      </c>
      <c r="C5269" t="s">
        <v>4679</v>
      </c>
      <c r="D5269">
        <v>5</v>
      </c>
      <c r="E5269">
        <v>5</v>
      </c>
      <c r="F5269">
        <v>5</v>
      </c>
      <c r="G5269">
        <v>11156984</v>
      </c>
      <c r="H5269">
        <v>1541</v>
      </c>
    </row>
    <row r="5270" spans="1:8">
      <c r="A5270" t="s">
        <v>6299</v>
      </c>
      <c r="B5270" s="10">
        <v>43999</v>
      </c>
      <c r="C5270" t="s">
        <v>4679</v>
      </c>
      <c r="D5270">
        <v>5</v>
      </c>
      <c r="E5270">
        <v>5</v>
      </c>
      <c r="F5270">
        <v>5</v>
      </c>
      <c r="G5270">
        <v>11156984</v>
      </c>
      <c r="H5270">
        <v>1542</v>
      </c>
    </row>
    <row r="5271" spans="1:8">
      <c r="A5271" t="s">
        <v>9425</v>
      </c>
      <c r="B5271" s="10">
        <v>43999</v>
      </c>
      <c r="C5271" t="s">
        <v>4679</v>
      </c>
      <c r="D5271">
        <v>5</v>
      </c>
      <c r="E5271">
        <v>5</v>
      </c>
      <c r="F5271">
        <v>5</v>
      </c>
      <c r="G5271">
        <v>11156984</v>
      </c>
      <c r="H5271">
        <v>1543</v>
      </c>
    </row>
    <row r="5272" spans="1:8">
      <c r="A5272" t="s">
        <v>9426</v>
      </c>
      <c r="B5272" s="10">
        <v>43999</v>
      </c>
      <c r="C5272" t="s">
        <v>4679</v>
      </c>
      <c r="D5272">
        <v>5</v>
      </c>
      <c r="E5272">
        <v>5</v>
      </c>
      <c r="F5272">
        <v>5</v>
      </c>
      <c r="G5272">
        <v>11156984</v>
      </c>
      <c r="H5272">
        <v>1544</v>
      </c>
    </row>
    <row r="5273" spans="1:8">
      <c r="A5273" t="s">
        <v>6299</v>
      </c>
      <c r="B5273" s="10">
        <v>43999</v>
      </c>
      <c r="C5273" t="s">
        <v>4679</v>
      </c>
      <c r="D5273">
        <v>5</v>
      </c>
      <c r="E5273">
        <v>5</v>
      </c>
      <c r="F5273">
        <v>5</v>
      </c>
      <c r="G5273">
        <v>11156984</v>
      </c>
      <c r="H5273">
        <v>1545</v>
      </c>
    </row>
    <row r="5274" spans="1:8">
      <c r="A5274" t="s">
        <v>6299</v>
      </c>
      <c r="B5274" s="10">
        <v>43999</v>
      </c>
      <c r="C5274" t="s">
        <v>4679</v>
      </c>
      <c r="D5274">
        <v>5</v>
      </c>
      <c r="E5274">
        <v>4</v>
      </c>
      <c r="F5274">
        <v>5</v>
      </c>
      <c r="G5274">
        <v>11156984</v>
      </c>
      <c r="H5274">
        <v>1546</v>
      </c>
    </row>
    <row r="5275" spans="1:8">
      <c r="A5275" t="s">
        <v>9427</v>
      </c>
      <c r="B5275" s="10">
        <v>43999</v>
      </c>
      <c r="C5275" t="s">
        <v>4679</v>
      </c>
      <c r="D5275">
        <v>5</v>
      </c>
      <c r="E5275">
        <v>5</v>
      </c>
      <c r="F5275">
        <v>5</v>
      </c>
      <c r="G5275">
        <v>11156984</v>
      </c>
      <c r="H5275">
        <v>1547</v>
      </c>
    </row>
    <row r="5276" spans="1:8">
      <c r="A5276" t="s">
        <v>9428</v>
      </c>
      <c r="B5276" s="10">
        <v>43999</v>
      </c>
      <c r="C5276" t="s">
        <v>4679</v>
      </c>
      <c r="D5276">
        <v>5</v>
      </c>
      <c r="E5276">
        <v>5</v>
      </c>
      <c r="F5276">
        <v>5</v>
      </c>
      <c r="G5276">
        <v>11156984</v>
      </c>
      <c r="H5276">
        <v>1548</v>
      </c>
    </row>
    <row r="5277" spans="1:8">
      <c r="A5277" t="s">
        <v>9429</v>
      </c>
      <c r="B5277" s="10">
        <v>43999</v>
      </c>
      <c r="C5277" t="s">
        <v>4679</v>
      </c>
      <c r="D5277">
        <v>1</v>
      </c>
      <c r="E5277">
        <v>3</v>
      </c>
      <c r="F5277">
        <v>1</v>
      </c>
      <c r="G5277">
        <v>11156984</v>
      </c>
      <c r="H5277">
        <v>1549</v>
      </c>
    </row>
    <row r="5278" spans="1:8">
      <c r="A5278" t="s">
        <v>9430</v>
      </c>
      <c r="B5278" s="10">
        <v>43999</v>
      </c>
      <c r="C5278" t="s">
        <v>4679</v>
      </c>
      <c r="D5278">
        <v>5</v>
      </c>
      <c r="E5278">
        <v>2</v>
      </c>
      <c r="F5278">
        <v>5</v>
      </c>
      <c r="G5278">
        <v>11156984</v>
      </c>
      <c r="H5278">
        <v>1550</v>
      </c>
    </row>
    <row r="5279" spans="1:8">
      <c r="A5279" t="s">
        <v>6299</v>
      </c>
      <c r="B5279" s="10">
        <v>43999</v>
      </c>
      <c r="C5279" t="s">
        <v>4679</v>
      </c>
      <c r="D5279">
        <v>5</v>
      </c>
      <c r="E5279">
        <v>5</v>
      </c>
      <c r="F5279">
        <v>5</v>
      </c>
      <c r="G5279">
        <v>11156984</v>
      </c>
      <c r="H5279">
        <v>1551</v>
      </c>
    </row>
    <row r="5280" spans="1:8">
      <c r="A5280" t="s">
        <v>9431</v>
      </c>
      <c r="B5280" s="10">
        <v>43999</v>
      </c>
      <c r="C5280" t="s">
        <v>4679</v>
      </c>
      <c r="D5280">
        <v>5</v>
      </c>
      <c r="E5280">
        <v>5</v>
      </c>
      <c r="F5280">
        <v>5</v>
      </c>
      <c r="G5280">
        <v>11156984</v>
      </c>
      <c r="H5280">
        <v>1552</v>
      </c>
    </row>
    <row r="5281" spans="1:8">
      <c r="A5281" t="s">
        <v>9432</v>
      </c>
      <c r="B5281" s="10">
        <v>43999</v>
      </c>
      <c r="C5281" t="s">
        <v>4679</v>
      </c>
      <c r="D5281">
        <v>5</v>
      </c>
      <c r="E5281">
        <v>5</v>
      </c>
      <c r="F5281">
        <v>5</v>
      </c>
      <c r="G5281">
        <v>11156984</v>
      </c>
      <c r="H5281">
        <v>1553</v>
      </c>
    </row>
    <row r="5282" spans="1:8">
      <c r="A5282" t="s">
        <v>6299</v>
      </c>
      <c r="B5282" s="10">
        <v>43999</v>
      </c>
      <c r="C5282" t="s">
        <v>4679</v>
      </c>
      <c r="D5282">
        <v>5</v>
      </c>
      <c r="E5282">
        <v>5</v>
      </c>
      <c r="F5282">
        <v>5</v>
      </c>
      <c r="G5282">
        <v>11156984</v>
      </c>
      <c r="H5282">
        <v>1554</v>
      </c>
    </row>
    <row r="5283" spans="1:8">
      <c r="A5283" t="s">
        <v>9066</v>
      </c>
      <c r="B5283" s="10">
        <v>43999</v>
      </c>
      <c r="C5283" t="s">
        <v>4679</v>
      </c>
      <c r="D5283">
        <v>5</v>
      </c>
      <c r="E5283">
        <v>5</v>
      </c>
      <c r="F5283">
        <v>5</v>
      </c>
      <c r="G5283">
        <v>11156984</v>
      </c>
      <c r="H5283">
        <v>1555</v>
      </c>
    </row>
    <row r="5284" spans="1:8">
      <c r="A5284" t="s">
        <v>9433</v>
      </c>
      <c r="B5284" s="10">
        <v>43999</v>
      </c>
      <c r="C5284" t="s">
        <v>4679</v>
      </c>
      <c r="D5284">
        <v>5</v>
      </c>
      <c r="E5284">
        <v>5</v>
      </c>
      <c r="F5284">
        <v>5</v>
      </c>
      <c r="G5284">
        <v>11156984</v>
      </c>
      <c r="H5284">
        <v>1556</v>
      </c>
    </row>
    <row r="5285" spans="1:8">
      <c r="A5285" t="s">
        <v>6299</v>
      </c>
      <c r="B5285" s="10">
        <v>43999</v>
      </c>
      <c r="C5285" t="s">
        <v>4679</v>
      </c>
      <c r="D5285">
        <v>5</v>
      </c>
      <c r="E5285">
        <v>4</v>
      </c>
      <c r="F5285">
        <v>4</v>
      </c>
      <c r="G5285">
        <v>11156984</v>
      </c>
      <c r="H5285">
        <v>1557</v>
      </c>
    </row>
    <row r="5286" spans="1:8">
      <c r="A5286" t="s">
        <v>6299</v>
      </c>
      <c r="B5286" s="10">
        <v>43999</v>
      </c>
      <c r="C5286" t="s">
        <v>4679</v>
      </c>
      <c r="D5286">
        <v>5</v>
      </c>
      <c r="E5286">
        <v>4</v>
      </c>
      <c r="F5286">
        <v>5</v>
      </c>
      <c r="G5286">
        <v>11156994</v>
      </c>
      <c r="H5286">
        <v>1558</v>
      </c>
    </row>
    <row r="5287" spans="1:8">
      <c r="A5287" t="s">
        <v>9434</v>
      </c>
      <c r="B5287" s="10">
        <v>43999</v>
      </c>
      <c r="C5287" t="s">
        <v>4679</v>
      </c>
      <c r="D5287">
        <v>1</v>
      </c>
      <c r="E5287">
        <v>5</v>
      </c>
      <c r="F5287">
        <v>2</v>
      </c>
      <c r="G5287">
        <v>11156994</v>
      </c>
      <c r="H5287">
        <v>1559</v>
      </c>
    </row>
    <row r="5288" spans="1:8">
      <c r="A5288" t="s">
        <v>9435</v>
      </c>
      <c r="B5288" s="10">
        <v>43999</v>
      </c>
      <c r="C5288" t="s">
        <v>4679</v>
      </c>
      <c r="D5288">
        <v>1</v>
      </c>
      <c r="E5288">
        <v>1</v>
      </c>
      <c r="F5288">
        <v>1</v>
      </c>
      <c r="G5288">
        <v>11156994</v>
      </c>
      <c r="H5288">
        <v>1560</v>
      </c>
    </row>
    <row r="5289" spans="1:8">
      <c r="A5289" t="s">
        <v>6299</v>
      </c>
      <c r="B5289" s="10">
        <v>43999</v>
      </c>
      <c r="C5289" t="s">
        <v>4679</v>
      </c>
      <c r="D5289">
        <v>5</v>
      </c>
      <c r="E5289">
        <v>5</v>
      </c>
      <c r="F5289">
        <v>5</v>
      </c>
      <c r="G5289">
        <v>11156994</v>
      </c>
      <c r="H5289">
        <v>1561</v>
      </c>
    </row>
    <row r="5290" spans="1:8">
      <c r="A5290" t="s">
        <v>6299</v>
      </c>
      <c r="B5290" s="10">
        <v>43999</v>
      </c>
      <c r="C5290" t="s">
        <v>4679</v>
      </c>
      <c r="D5290">
        <v>5</v>
      </c>
      <c r="E5290">
        <v>5</v>
      </c>
      <c r="F5290">
        <v>5</v>
      </c>
      <c r="G5290">
        <v>11156994</v>
      </c>
      <c r="H5290">
        <v>1562</v>
      </c>
    </row>
    <row r="5291" spans="1:8">
      <c r="A5291" t="s">
        <v>6299</v>
      </c>
      <c r="B5291" s="10">
        <v>43999</v>
      </c>
      <c r="C5291" t="s">
        <v>4679</v>
      </c>
      <c r="D5291">
        <v>5</v>
      </c>
      <c r="E5291">
        <v>5</v>
      </c>
      <c r="F5291">
        <v>5</v>
      </c>
      <c r="G5291">
        <v>11156994</v>
      </c>
      <c r="H5291">
        <v>1563</v>
      </c>
    </row>
    <row r="5292" spans="1:8">
      <c r="A5292" t="s">
        <v>6299</v>
      </c>
      <c r="B5292" s="10">
        <v>43999</v>
      </c>
      <c r="C5292" t="s">
        <v>4679</v>
      </c>
      <c r="D5292">
        <v>4</v>
      </c>
      <c r="E5292">
        <v>5</v>
      </c>
      <c r="F5292">
        <v>4</v>
      </c>
      <c r="G5292">
        <v>11156994</v>
      </c>
      <c r="H5292">
        <v>1564</v>
      </c>
    </row>
    <row r="5293" spans="1:8">
      <c r="A5293" t="s">
        <v>9436</v>
      </c>
      <c r="B5293" s="10">
        <v>43999</v>
      </c>
      <c r="C5293" t="s">
        <v>4679</v>
      </c>
      <c r="D5293">
        <v>4</v>
      </c>
      <c r="E5293">
        <v>4</v>
      </c>
      <c r="F5293">
        <v>4</v>
      </c>
      <c r="G5293">
        <v>11156994</v>
      </c>
      <c r="H5293">
        <v>1565</v>
      </c>
    </row>
    <row r="5294" spans="1:8">
      <c r="A5294" t="s">
        <v>9437</v>
      </c>
      <c r="B5294" s="10">
        <v>43999</v>
      </c>
      <c r="C5294" t="s">
        <v>4679</v>
      </c>
      <c r="D5294">
        <v>1</v>
      </c>
      <c r="E5294">
        <v>4</v>
      </c>
      <c r="F5294">
        <v>1</v>
      </c>
      <c r="G5294">
        <v>11156994</v>
      </c>
      <c r="H5294">
        <v>1566</v>
      </c>
    </row>
    <row r="5295" spans="1:8">
      <c r="A5295" t="s">
        <v>9438</v>
      </c>
      <c r="B5295" s="10">
        <v>43999</v>
      </c>
      <c r="C5295" t="s">
        <v>4679</v>
      </c>
      <c r="D5295">
        <v>5</v>
      </c>
      <c r="E5295">
        <v>5</v>
      </c>
      <c r="F5295">
        <v>5</v>
      </c>
      <c r="G5295">
        <v>11156994</v>
      </c>
      <c r="H5295">
        <v>1567</v>
      </c>
    </row>
    <row r="5296" spans="1:8">
      <c r="A5296" t="s">
        <v>9439</v>
      </c>
      <c r="B5296" s="10">
        <v>43999</v>
      </c>
      <c r="C5296" t="s">
        <v>4679</v>
      </c>
      <c r="D5296">
        <v>5</v>
      </c>
      <c r="E5296">
        <v>5</v>
      </c>
      <c r="F5296">
        <v>5</v>
      </c>
      <c r="G5296">
        <v>11156994</v>
      </c>
      <c r="H5296">
        <v>1568</v>
      </c>
    </row>
    <row r="5297" spans="1:8">
      <c r="A5297" t="s">
        <v>9440</v>
      </c>
      <c r="B5297" s="10">
        <v>43999</v>
      </c>
      <c r="C5297" t="s">
        <v>4679</v>
      </c>
      <c r="D5297">
        <v>5</v>
      </c>
      <c r="E5297">
        <v>4</v>
      </c>
      <c r="F5297">
        <v>4</v>
      </c>
      <c r="G5297">
        <v>11156994</v>
      </c>
      <c r="H5297">
        <v>1569</v>
      </c>
    </row>
    <row r="5298" spans="1:8">
      <c r="A5298" t="s">
        <v>9441</v>
      </c>
      <c r="B5298" s="10">
        <v>43999</v>
      </c>
      <c r="C5298" t="s">
        <v>4679</v>
      </c>
      <c r="D5298">
        <v>5</v>
      </c>
      <c r="E5298">
        <v>5</v>
      </c>
      <c r="F5298">
        <v>5</v>
      </c>
      <c r="G5298">
        <v>11156994</v>
      </c>
      <c r="H5298">
        <v>1570</v>
      </c>
    </row>
    <row r="5299" spans="1:8">
      <c r="A5299" t="s">
        <v>6299</v>
      </c>
      <c r="B5299" s="10">
        <v>43999</v>
      </c>
      <c r="C5299" t="s">
        <v>4679</v>
      </c>
      <c r="D5299">
        <v>5</v>
      </c>
      <c r="E5299">
        <v>4</v>
      </c>
      <c r="F5299">
        <v>5</v>
      </c>
      <c r="G5299">
        <v>11156994</v>
      </c>
      <c r="H5299">
        <v>1571</v>
      </c>
    </row>
    <row r="5300" spans="1:8">
      <c r="A5300" t="s">
        <v>9442</v>
      </c>
      <c r="B5300" s="10">
        <v>43999</v>
      </c>
      <c r="C5300" t="s">
        <v>4679</v>
      </c>
      <c r="D5300">
        <v>5</v>
      </c>
      <c r="E5300">
        <v>5</v>
      </c>
      <c r="F5300">
        <v>5</v>
      </c>
      <c r="G5300">
        <v>11156994</v>
      </c>
      <c r="H5300">
        <v>1572</v>
      </c>
    </row>
    <row r="5301" spans="1:8">
      <c r="A5301" t="s">
        <v>9443</v>
      </c>
      <c r="B5301" s="10">
        <v>43999</v>
      </c>
      <c r="C5301" t="s">
        <v>4679</v>
      </c>
      <c r="D5301">
        <v>5</v>
      </c>
      <c r="E5301">
        <v>5</v>
      </c>
      <c r="F5301">
        <v>5</v>
      </c>
      <c r="G5301">
        <v>11156994</v>
      </c>
      <c r="H5301">
        <v>1573</v>
      </c>
    </row>
    <row r="5302" spans="1:8">
      <c r="A5302" t="s">
        <v>9444</v>
      </c>
      <c r="B5302" s="10">
        <v>43999</v>
      </c>
      <c r="C5302" t="s">
        <v>4679</v>
      </c>
      <c r="D5302">
        <v>5</v>
      </c>
      <c r="E5302">
        <v>5</v>
      </c>
      <c r="F5302">
        <v>5</v>
      </c>
      <c r="G5302">
        <v>11156994</v>
      </c>
      <c r="H5302">
        <v>1574</v>
      </c>
    </row>
    <row r="5303" spans="1:8">
      <c r="A5303" t="s">
        <v>6299</v>
      </c>
      <c r="B5303" s="10">
        <v>43999</v>
      </c>
      <c r="C5303" t="s">
        <v>4679</v>
      </c>
      <c r="D5303">
        <v>5</v>
      </c>
      <c r="E5303">
        <v>4</v>
      </c>
      <c r="F5303">
        <v>5</v>
      </c>
      <c r="G5303">
        <v>11156994</v>
      </c>
      <c r="H5303">
        <v>1575</v>
      </c>
    </row>
    <row r="5304" spans="1:8">
      <c r="A5304" t="s">
        <v>9445</v>
      </c>
      <c r="B5304" s="10">
        <v>43999</v>
      </c>
      <c r="C5304" t="s">
        <v>4679</v>
      </c>
      <c r="D5304">
        <v>4</v>
      </c>
      <c r="E5304">
        <v>4</v>
      </c>
      <c r="F5304">
        <v>5</v>
      </c>
      <c r="G5304">
        <v>11156994</v>
      </c>
      <c r="H5304">
        <v>1576</v>
      </c>
    </row>
    <row r="5305" spans="1:8">
      <c r="A5305" t="s">
        <v>9446</v>
      </c>
      <c r="B5305" s="10">
        <v>43999</v>
      </c>
      <c r="C5305" t="s">
        <v>4679</v>
      </c>
      <c r="D5305">
        <v>5</v>
      </c>
      <c r="E5305">
        <v>5</v>
      </c>
      <c r="F5305">
        <v>5</v>
      </c>
      <c r="G5305">
        <v>11156994</v>
      </c>
      <c r="H5305">
        <v>1577</v>
      </c>
    </row>
    <row r="5306" spans="1:8">
      <c r="A5306" t="s">
        <v>9447</v>
      </c>
      <c r="B5306" s="10">
        <v>43999</v>
      </c>
      <c r="C5306" t="s">
        <v>4679</v>
      </c>
      <c r="D5306">
        <v>4</v>
      </c>
      <c r="E5306">
        <v>5</v>
      </c>
      <c r="F5306">
        <v>4</v>
      </c>
      <c r="G5306">
        <v>11156994</v>
      </c>
      <c r="H5306">
        <v>1578</v>
      </c>
    </row>
    <row r="5307" spans="1:8">
      <c r="A5307" t="s">
        <v>9448</v>
      </c>
      <c r="B5307" s="10">
        <v>43999</v>
      </c>
      <c r="C5307" t="s">
        <v>4679</v>
      </c>
      <c r="D5307">
        <v>4</v>
      </c>
      <c r="E5307">
        <v>4</v>
      </c>
      <c r="F5307">
        <v>3</v>
      </c>
      <c r="G5307">
        <v>11156994</v>
      </c>
      <c r="H5307">
        <v>1579</v>
      </c>
    </row>
    <row r="5308" spans="1:8">
      <c r="A5308" t="s">
        <v>6299</v>
      </c>
      <c r="B5308" s="10">
        <v>43999</v>
      </c>
      <c r="C5308" t="s">
        <v>4679</v>
      </c>
      <c r="D5308">
        <v>5</v>
      </c>
      <c r="E5308">
        <v>5</v>
      </c>
      <c r="F5308">
        <v>5</v>
      </c>
      <c r="G5308">
        <v>11156994</v>
      </c>
      <c r="H5308">
        <v>1580</v>
      </c>
    </row>
    <row r="5309" spans="1:8">
      <c r="A5309" t="s">
        <v>9449</v>
      </c>
      <c r="B5309" s="10">
        <v>43999</v>
      </c>
      <c r="C5309" t="s">
        <v>4679</v>
      </c>
      <c r="D5309">
        <v>5</v>
      </c>
      <c r="E5309">
        <v>5</v>
      </c>
      <c r="F5309">
        <v>5</v>
      </c>
      <c r="G5309">
        <v>11156994</v>
      </c>
      <c r="H5309">
        <v>1581</v>
      </c>
    </row>
    <row r="5310" spans="1:8">
      <c r="A5310" t="s">
        <v>6299</v>
      </c>
      <c r="B5310" s="10">
        <v>43999</v>
      </c>
      <c r="C5310" t="s">
        <v>4679</v>
      </c>
      <c r="D5310">
        <v>5</v>
      </c>
      <c r="E5310">
        <v>5</v>
      </c>
      <c r="F5310">
        <v>5</v>
      </c>
      <c r="G5310">
        <v>11156994</v>
      </c>
      <c r="H5310">
        <v>1582</v>
      </c>
    </row>
    <row r="5311" spans="1:8">
      <c r="A5311" t="s">
        <v>9450</v>
      </c>
      <c r="B5311" s="10">
        <v>43999</v>
      </c>
      <c r="C5311" t="s">
        <v>4679</v>
      </c>
      <c r="D5311">
        <v>5</v>
      </c>
      <c r="E5311">
        <v>5</v>
      </c>
      <c r="F5311">
        <v>5</v>
      </c>
      <c r="G5311">
        <v>11156994</v>
      </c>
      <c r="H5311">
        <v>1583</v>
      </c>
    </row>
    <row r="5312" spans="1:8">
      <c r="A5312" t="s">
        <v>9451</v>
      </c>
      <c r="B5312" s="10">
        <v>43999</v>
      </c>
      <c r="C5312" t="s">
        <v>4679</v>
      </c>
      <c r="D5312">
        <v>5</v>
      </c>
      <c r="E5312">
        <v>5</v>
      </c>
      <c r="F5312">
        <v>5</v>
      </c>
      <c r="G5312">
        <v>11156994</v>
      </c>
      <c r="H5312">
        <v>1584</v>
      </c>
    </row>
    <row r="5313" spans="1:8">
      <c r="A5313" t="s">
        <v>9452</v>
      </c>
      <c r="B5313" s="10">
        <v>43999</v>
      </c>
      <c r="C5313" t="s">
        <v>4679</v>
      </c>
      <c r="D5313">
        <v>5</v>
      </c>
      <c r="E5313">
        <v>5</v>
      </c>
      <c r="F5313">
        <v>5</v>
      </c>
      <c r="G5313">
        <v>11156994</v>
      </c>
      <c r="H5313">
        <v>1585</v>
      </c>
    </row>
    <row r="5314" spans="1:8">
      <c r="A5314" t="s">
        <v>9453</v>
      </c>
      <c r="B5314" s="10">
        <v>43999</v>
      </c>
      <c r="C5314" t="s">
        <v>4685</v>
      </c>
      <c r="D5314">
        <v>5</v>
      </c>
      <c r="E5314">
        <v>5</v>
      </c>
      <c r="F5314">
        <v>5</v>
      </c>
      <c r="G5314">
        <v>11156994</v>
      </c>
      <c r="H5314">
        <v>1609</v>
      </c>
    </row>
    <row r="5315" spans="1:8">
      <c r="A5315" t="s">
        <v>9454</v>
      </c>
      <c r="B5315" s="10">
        <v>43999</v>
      </c>
      <c r="C5315" t="s">
        <v>4679</v>
      </c>
      <c r="D5315">
        <v>5</v>
      </c>
      <c r="E5315">
        <v>4</v>
      </c>
      <c r="F5315">
        <v>5</v>
      </c>
      <c r="G5315">
        <v>11156994</v>
      </c>
      <c r="H5315">
        <v>1586</v>
      </c>
    </row>
    <row r="5316" spans="1:8">
      <c r="A5316" t="s">
        <v>9455</v>
      </c>
      <c r="B5316" s="10">
        <v>43999</v>
      </c>
      <c r="C5316" t="s">
        <v>4679</v>
      </c>
      <c r="D5316">
        <v>5</v>
      </c>
      <c r="E5316">
        <v>3</v>
      </c>
      <c r="F5316">
        <v>5</v>
      </c>
      <c r="G5316">
        <v>11156994</v>
      </c>
      <c r="H5316">
        <v>1587</v>
      </c>
    </row>
    <row r="5317" spans="1:8">
      <c r="A5317" t="s">
        <v>6299</v>
      </c>
      <c r="B5317" s="10">
        <v>43999</v>
      </c>
      <c r="C5317" t="s">
        <v>4679</v>
      </c>
      <c r="D5317">
        <v>2</v>
      </c>
      <c r="E5317">
        <v>4</v>
      </c>
      <c r="F5317">
        <v>3</v>
      </c>
      <c r="G5317">
        <v>11156994</v>
      </c>
      <c r="H5317">
        <v>1588</v>
      </c>
    </row>
    <row r="5318" spans="1:8">
      <c r="A5318" t="s">
        <v>6299</v>
      </c>
      <c r="B5318" s="10">
        <v>43999</v>
      </c>
      <c r="C5318" t="s">
        <v>4679</v>
      </c>
      <c r="D5318">
        <v>5</v>
      </c>
      <c r="E5318">
        <v>5</v>
      </c>
      <c r="F5318">
        <v>5</v>
      </c>
      <c r="G5318">
        <v>11156994</v>
      </c>
      <c r="H5318">
        <v>1589</v>
      </c>
    </row>
    <row r="5319" spans="1:8">
      <c r="A5319" t="s">
        <v>6299</v>
      </c>
      <c r="B5319" s="10">
        <v>43999</v>
      </c>
      <c r="C5319" t="s">
        <v>4679</v>
      </c>
      <c r="D5319">
        <v>5</v>
      </c>
      <c r="E5319">
        <v>5</v>
      </c>
      <c r="F5319">
        <v>5</v>
      </c>
      <c r="G5319">
        <v>11156994</v>
      </c>
      <c r="H5319">
        <v>1590</v>
      </c>
    </row>
    <row r="5320" spans="1:8">
      <c r="A5320" t="s">
        <v>9456</v>
      </c>
      <c r="B5320" s="10">
        <v>43999</v>
      </c>
      <c r="C5320" t="s">
        <v>4679</v>
      </c>
      <c r="D5320">
        <v>5</v>
      </c>
      <c r="E5320">
        <v>5</v>
      </c>
      <c r="F5320">
        <v>5</v>
      </c>
      <c r="G5320">
        <v>11156994</v>
      </c>
      <c r="H5320">
        <v>1591</v>
      </c>
    </row>
    <row r="5321" spans="1:8">
      <c r="A5321" t="s">
        <v>6299</v>
      </c>
      <c r="B5321" s="10">
        <v>43999</v>
      </c>
      <c r="C5321" t="s">
        <v>4679</v>
      </c>
      <c r="D5321">
        <v>1</v>
      </c>
      <c r="E5321">
        <v>5</v>
      </c>
      <c r="F5321">
        <v>2</v>
      </c>
      <c r="G5321">
        <v>11156994</v>
      </c>
      <c r="H5321">
        <v>1592</v>
      </c>
    </row>
    <row r="5322" spans="1:8">
      <c r="A5322" t="s">
        <v>6299</v>
      </c>
      <c r="B5322" s="10">
        <v>43999</v>
      </c>
      <c r="C5322" t="s">
        <v>4679</v>
      </c>
      <c r="D5322">
        <v>5</v>
      </c>
      <c r="E5322">
        <v>5</v>
      </c>
      <c r="F5322">
        <v>5</v>
      </c>
      <c r="G5322">
        <v>11156994</v>
      </c>
      <c r="H5322">
        <v>1593</v>
      </c>
    </row>
    <row r="5323" spans="1:8">
      <c r="A5323" t="s">
        <v>6299</v>
      </c>
      <c r="B5323" s="10">
        <v>43999</v>
      </c>
      <c r="C5323" t="s">
        <v>4685</v>
      </c>
      <c r="D5323">
        <v>5</v>
      </c>
      <c r="E5323">
        <v>5</v>
      </c>
      <c r="F5323">
        <v>5</v>
      </c>
      <c r="G5323">
        <v>11156994</v>
      </c>
      <c r="H5323">
        <v>1594</v>
      </c>
    </row>
    <row r="5324" spans="1:8">
      <c r="A5324" t="s">
        <v>9457</v>
      </c>
      <c r="B5324" s="10">
        <v>43999</v>
      </c>
      <c r="C5324" t="s">
        <v>4685</v>
      </c>
      <c r="D5324">
        <v>5</v>
      </c>
      <c r="E5324">
        <v>5</v>
      </c>
      <c r="F5324">
        <v>5</v>
      </c>
      <c r="G5324">
        <v>11156994</v>
      </c>
      <c r="H5324">
        <v>1595</v>
      </c>
    </row>
    <row r="5325" spans="1:8">
      <c r="A5325" t="s">
        <v>6299</v>
      </c>
      <c r="B5325" s="10">
        <v>43999</v>
      </c>
      <c r="C5325" t="s">
        <v>4685</v>
      </c>
      <c r="D5325">
        <v>5</v>
      </c>
      <c r="E5325">
        <v>5</v>
      </c>
      <c r="F5325">
        <v>5</v>
      </c>
      <c r="G5325">
        <v>11156994</v>
      </c>
      <c r="H5325">
        <v>1596</v>
      </c>
    </row>
    <row r="5326" spans="1:8">
      <c r="A5326" t="s">
        <v>9458</v>
      </c>
      <c r="B5326" s="10">
        <v>43999</v>
      </c>
      <c r="C5326" t="s">
        <v>4685</v>
      </c>
      <c r="D5326">
        <v>5</v>
      </c>
      <c r="E5326">
        <v>5</v>
      </c>
      <c r="F5326">
        <v>5</v>
      </c>
      <c r="G5326">
        <v>11156994</v>
      </c>
      <c r="H5326">
        <v>1597</v>
      </c>
    </row>
    <row r="5327" spans="1:8">
      <c r="A5327" t="s">
        <v>6299</v>
      </c>
      <c r="B5327" s="10">
        <v>43999</v>
      </c>
      <c r="C5327" t="s">
        <v>4685</v>
      </c>
      <c r="D5327">
        <v>5</v>
      </c>
      <c r="E5327">
        <v>5</v>
      </c>
      <c r="F5327">
        <v>5</v>
      </c>
      <c r="G5327">
        <v>11156994</v>
      </c>
      <c r="H5327">
        <v>1598</v>
      </c>
    </row>
    <row r="5328" spans="1:8">
      <c r="A5328" t="s">
        <v>9459</v>
      </c>
      <c r="B5328" s="10">
        <v>43999</v>
      </c>
      <c r="C5328" t="s">
        <v>4685</v>
      </c>
      <c r="D5328">
        <v>5</v>
      </c>
      <c r="E5328">
        <v>5</v>
      </c>
      <c r="F5328">
        <v>5</v>
      </c>
      <c r="G5328">
        <v>11156994</v>
      </c>
      <c r="H5328">
        <v>1599</v>
      </c>
    </row>
    <row r="5329" spans="1:8">
      <c r="A5329" t="s">
        <v>6299</v>
      </c>
      <c r="B5329" s="10">
        <v>43999</v>
      </c>
      <c r="C5329" t="s">
        <v>4685</v>
      </c>
      <c r="D5329">
        <v>5</v>
      </c>
      <c r="E5329">
        <v>5</v>
      </c>
      <c r="F5329">
        <v>5</v>
      </c>
      <c r="G5329">
        <v>11156994</v>
      </c>
      <c r="H5329">
        <v>1600</v>
      </c>
    </row>
    <row r="5330" spans="1:8">
      <c r="A5330" t="s">
        <v>9460</v>
      </c>
      <c r="B5330" s="10">
        <v>43999</v>
      </c>
      <c r="C5330" t="s">
        <v>4685</v>
      </c>
      <c r="D5330">
        <v>5</v>
      </c>
      <c r="E5330">
        <v>5</v>
      </c>
      <c r="F5330">
        <v>4</v>
      </c>
      <c r="G5330">
        <v>11156994</v>
      </c>
      <c r="H5330">
        <v>1601</v>
      </c>
    </row>
    <row r="5331" spans="1:8">
      <c r="A5331" t="s">
        <v>9461</v>
      </c>
      <c r="B5331" s="10">
        <v>43999</v>
      </c>
      <c r="C5331" t="s">
        <v>4685</v>
      </c>
      <c r="D5331">
        <v>1</v>
      </c>
      <c r="E5331">
        <v>1</v>
      </c>
      <c r="F5331">
        <v>1</v>
      </c>
      <c r="G5331">
        <v>11156994</v>
      </c>
      <c r="H5331">
        <v>1602</v>
      </c>
    </row>
    <row r="5332" spans="1:8">
      <c r="A5332" t="s">
        <v>9462</v>
      </c>
      <c r="B5332" s="10">
        <v>43999</v>
      </c>
      <c r="C5332" t="s">
        <v>4685</v>
      </c>
      <c r="D5332">
        <v>5</v>
      </c>
      <c r="E5332">
        <v>5</v>
      </c>
      <c r="F5332">
        <v>5</v>
      </c>
      <c r="G5332">
        <v>11156994</v>
      </c>
      <c r="H5332">
        <v>1603</v>
      </c>
    </row>
    <row r="5333" spans="1:8">
      <c r="A5333" t="s">
        <v>6299</v>
      </c>
      <c r="B5333" s="10">
        <v>43999</v>
      </c>
      <c r="C5333" t="s">
        <v>4685</v>
      </c>
      <c r="D5333">
        <v>5</v>
      </c>
      <c r="E5333">
        <v>5</v>
      </c>
      <c r="F5333">
        <v>5</v>
      </c>
      <c r="G5333">
        <v>11156994</v>
      </c>
      <c r="H5333">
        <v>1604</v>
      </c>
    </row>
    <row r="5334" spans="1:8">
      <c r="A5334" t="s">
        <v>6299</v>
      </c>
      <c r="B5334" s="10">
        <v>43999</v>
      </c>
      <c r="C5334" t="s">
        <v>4685</v>
      </c>
      <c r="D5334">
        <v>5</v>
      </c>
      <c r="E5334">
        <v>5</v>
      </c>
      <c r="F5334">
        <v>5</v>
      </c>
      <c r="G5334">
        <v>11156994</v>
      </c>
      <c r="H5334">
        <v>1605</v>
      </c>
    </row>
    <row r="5335" spans="1:8">
      <c r="A5335" t="s">
        <v>9463</v>
      </c>
      <c r="B5335" s="10">
        <v>43999</v>
      </c>
      <c r="C5335" t="s">
        <v>4685</v>
      </c>
      <c r="D5335">
        <v>5</v>
      </c>
      <c r="E5335">
        <v>5</v>
      </c>
      <c r="F5335">
        <v>5</v>
      </c>
      <c r="G5335">
        <v>11156994</v>
      </c>
      <c r="H5335">
        <v>1606</v>
      </c>
    </row>
    <row r="5336" spans="1:8">
      <c r="A5336" t="s">
        <v>6299</v>
      </c>
      <c r="B5336" s="10">
        <v>43999</v>
      </c>
      <c r="C5336" t="s">
        <v>4685</v>
      </c>
      <c r="D5336">
        <v>5</v>
      </c>
      <c r="E5336">
        <v>4</v>
      </c>
      <c r="F5336">
        <v>5</v>
      </c>
      <c r="G5336">
        <v>11156994</v>
      </c>
      <c r="H5336">
        <v>1607</v>
      </c>
    </row>
    <row r="5337" spans="1:8">
      <c r="A5337" t="s">
        <v>9464</v>
      </c>
      <c r="B5337" s="10">
        <v>43999</v>
      </c>
      <c r="C5337" t="s">
        <v>4685</v>
      </c>
      <c r="D5337">
        <v>3</v>
      </c>
      <c r="E5337">
        <v>5</v>
      </c>
      <c r="F5337">
        <v>3</v>
      </c>
      <c r="G5337">
        <v>11156994</v>
      </c>
      <c r="H5337">
        <v>1608</v>
      </c>
    </row>
    <row r="5338" spans="1:8">
      <c r="A5338" t="s">
        <v>6299</v>
      </c>
      <c r="B5338" s="10">
        <v>43999</v>
      </c>
      <c r="C5338" t="s">
        <v>4685</v>
      </c>
      <c r="D5338">
        <v>4</v>
      </c>
      <c r="E5338">
        <v>5</v>
      </c>
      <c r="F5338">
        <v>4</v>
      </c>
      <c r="G5338">
        <v>11156994</v>
      </c>
      <c r="H5338">
        <v>1610</v>
      </c>
    </row>
    <row r="5339" spans="1:8">
      <c r="A5339" t="s">
        <v>6299</v>
      </c>
      <c r="B5339" s="10">
        <v>43999</v>
      </c>
      <c r="C5339" t="s">
        <v>4685</v>
      </c>
      <c r="D5339">
        <v>4</v>
      </c>
      <c r="E5339">
        <v>5</v>
      </c>
      <c r="F5339">
        <v>5</v>
      </c>
      <c r="G5339">
        <v>11156994</v>
      </c>
      <c r="H5339">
        <v>1611</v>
      </c>
    </row>
    <row r="5340" spans="1:8">
      <c r="A5340" t="s">
        <v>9465</v>
      </c>
      <c r="B5340" s="10">
        <v>43999</v>
      </c>
      <c r="C5340" t="s">
        <v>4685</v>
      </c>
      <c r="D5340">
        <v>5</v>
      </c>
      <c r="E5340">
        <v>5</v>
      </c>
      <c r="F5340">
        <v>5</v>
      </c>
      <c r="G5340">
        <v>11156994</v>
      </c>
      <c r="H5340">
        <v>1612</v>
      </c>
    </row>
    <row r="5341" spans="1:8">
      <c r="A5341" t="s">
        <v>6299</v>
      </c>
      <c r="B5341" s="10">
        <v>43999</v>
      </c>
      <c r="C5341" t="s">
        <v>4685</v>
      </c>
      <c r="D5341">
        <v>5</v>
      </c>
      <c r="E5341">
        <v>5</v>
      </c>
      <c r="F5341">
        <v>5</v>
      </c>
      <c r="G5341">
        <v>11156994</v>
      </c>
      <c r="H5341">
        <v>1613</v>
      </c>
    </row>
    <row r="5342" spans="1:8">
      <c r="A5342" t="s">
        <v>9466</v>
      </c>
      <c r="B5342" s="10">
        <v>43999</v>
      </c>
      <c r="C5342" t="s">
        <v>4685</v>
      </c>
      <c r="D5342">
        <v>5</v>
      </c>
      <c r="E5342">
        <v>5</v>
      </c>
      <c r="F5342">
        <v>5</v>
      </c>
      <c r="G5342">
        <v>11156994</v>
      </c>
      <c r="H5342">
        <v>1614</v>
      </c>
    </row>
    <row r="5343" spans="1:8">
      <c r="A5343" t="s">
        <v>9467</v>
      </c>
      <c r="B5343" s="10">
        <v>43999</v>
      </c>
      <c r="C5343" t="s">
        <v>4685</v>
      </c>
      <c r="D5343">
        <v>5</v>
      </c>
      <c r="E5343">
        <v>5</v>
      </c>
      <c r="F5343">
        <v>5</v>
      </c>
      <c r="G5343">
        <v>11156994</v>
      </c>
      <c r="H5343">
        <v>1615</v>
      </c>
    </row>
    <row r="5344" spans="1:8">
      <c r="A5344" t="s">
        <v>6299</v>
      </c>
      <c r="B5344" s="10">
        <v>43999</v>
      </c>
      <c r="C5344" t="s">
        <v>4685</v>
      </c>
      <c r="D5344">
        <v>5</v>
      </c>
      <c r="E5344">
        <v>5</v>
      </c>
      <c r="F5344">
        <v>5</v>
      </c>
      <c r="G5344">
        <v>11156994</v>
      </c>
      <c r="H5344">
        <v>1616</v>
      </c>
    </row>
    <row r="5345" spans="1:8">
      <c r="A5345" t="s">
        <v>6299</v>
      </c>
      <c r="B5345" s="10">
        <v>43999</v>
      </c>
      <c r="C5345" t="s">
        <v>4685</v>
      </c>
      <c r="D5345">
        <v>5</v>
      </c>
      <c r="E5345">
        <v>5</v>
      </c>
      <c r="F5345">
        <v>5</v>
      </c>
      <c r="G5345">
        <v>11156994</v>
      </c>
      <c r="H5345">
        <v>1617</v>
      </c>
    </row>
    <row r="5346" spans="1:8">
      <c r="A5346" t="s">
        <v>9468</v>
      </c>
      <c r="B5346" s="10">
        <v>43999</v>
      </c>
      <c r="C5346" t="s">
        <v>4685</v>
      </c>
      <c r="D5346">
        <v>2</v>
      </c>
      <c r="E5346">
        <v>3</v>
      </c>
      <c r="F5346">
        <v>2</v>
      </c>
      <c r="G5346">
        <v>11156994</v>
      </c>
      <c r="H5346">
        <v>1618</v>
      </c>
    </row>
    <row r="5347" spans="1:8">
      <c r="A5347" t="s">
        <v>6299</v>
      </c>
      <c r="B5347" s="10">
        <v>43999</v>
      </c>
      <c r="C5347" t="s">
        <v>4685</v>
      </c>
      <c r="D5347">
        <v>5</v>
      </c>
      <c r="E5347">
        <v>5</v>
      </c>
      <c r="F5347">
        <v>5</v>
      </c>
      <c r="G5347">
        <v>11156994</v>
      </c>
      <c r="H5347">
        <v>1619</v>
      </c>
    </row>
    <row r="5348" spans="1:8">
      <c r="A5348" t="s">
        <v>6299</v>
      </c>
      <c r="B5348" s="10">
        <v>43999</v>
      </c>
      <c r="C5348" t="s">
        <v>4685</v>
      </c>
      <c r="D5348">
        <v>5</v>
      </c>
      <c r="E5348">
        <v>5</v>
      </c>
      <c r="F5348">
        <v>4</v>
      </c>
      <c r="G5348">
        <v>11156994</v>
      </c>
      <c r="H5348">
        <v>1620</v>
      </c>
    </row>
    <row r="5349" spans="1:8">
      <c r="A5349" t="s">
        <v>9469</v>
      </c>
      <c r="B5349" s="10">
        <v>43999</v>
      </c>
      <c r="C5349" t="s">
        <v>4685</v>
      </c>
      <c r="D5349">
        <v>5</v>
      </c>
      <c r="E5349">
        <v>5</v>
      </c>
      <c r="F5349">
        <v>5</v>
      </c>
      <c r="G5349">
        <v>11156994</v>
      </c>
      <c r="H5349">
        <v>1621</v>
      </c>
    </row>
    <row r="5350" spans="1:8">
      <c r="A5350" t="s">
        <v>6299</v>
      </c>
      <c r="B5350" s="10">
        <v>43999</v>
      </c>
      <c r="C5350" t="s">
        <v>4685</v>
      </c>
      <c r="D5350">
        <v>5</v>
      </c>
      <c r="E5350">
        <v>4</v>
      </c>
      <c r="F5350">
        <v>5</v>
      </c>
      <c r="G5350">
        <v>11156994</v>
      </c>
      <c r="H5350">
        <v>1622</v>
      </c>
    </row>
    <row r="5351" spans="1:8">
      <c r="A5351" t="s">
        <v>6299</v>
      </c>
      <c r="B5351" s="10">
        <v>43999</v>
      </c>
      <c r="C5351" t="s">
        <v>4685</v>
      </c>
      <c r="D5351">
        <v>5</v>
      </c>
      <c r="E5351">
        <v>5</v>
      </c>
      <c r="F5351">
        <v>5</v>
      </c>
      <c r="G5351">
        <v>11156994</v>
      </c>
      <c r="H5351">
        <v>1623</v>
      </c>
    </row>
    <row r="5352" spans="1:8">
      <c r="A5352" t="s">
        <v>9470</v>
      </c>
      <c r="B5352" s="10">
        <v>43999</v>
      </c>
      <c r="C5352" t="s">
        <v>4685</v>
      </c>
      <c r="D5352">
        <v>3</v>
      </c>
      <c r="E5352">
        <v>4</v>
      </c>
      <c r="F5352">
        <v>5</v>
      </c>
      <c r="G5352">
        <v>11156994</v>
      </c>
      <c r="H5352">
        <v>1624</v>
      </c>
    </row>
    <row r="5353" spans="1:8">
      <c r="A5353" t="s">
        <v>9471</v>
      </c>
      <c r="B5353" s="10">
        <v>43999</v>
      </c>
      <c r="C5353" t="s">
        <v>4685</v>
      </c>
      <c r="D5353">
        <v>5</v>
      </c>
      <c r="E5353">
        <v>5</v>
      </c>
      <c r="F5353">
        <v>5</v>
      </c>
      <c r="G5353">
        <v>11156994</v>
      </c>
      <c r="H5353">
        <v>1625</v>
      </c>
    </row>
    <row r="5354" spans="1:8">
      <c r="A5354" t="s">
        <v>6299</v>
      </c>
      <c r="B5354" s="10">
        <v>43999</v>
      </c>
      <c r="C5354" t="s">
        <v>4685</v>
      </c>
      <c r="D5354">
        <v>5</v>
      </c>
      <c r="E5354">
        <v>4</v>
      </c>
      <c r="F5354">
        <v>4</v>
      </c>
      <c r="G5354">
        <v>11156994</v>
      </c>
      <c r="H5354">
        <v>1626</v>
      </c>
    </row>
    <row r="5355" spans="1:8">
      <c r="A5355" t="s">
        <v>6299</v>
      </c>
      <c r="B5355" s="10">
        <v>43999</v>
      </c>
      <c r="C5355" t="s">
        <v>4685</v>
      </c>
      <c r="D5355">
        <v>4</v>
      </c>
      <c r="E5355">
        <v>5</v>
      </c>
      <c r="F5355">
        <v>4</v>
      </c>
      <c r="G5355">
        <v>11156994</v>
      </c>
      <c r="H5355">
        <v>1627</v>
      </c>
    </row>
    <row r="5356" spans="1:8">
      <c r="A5356" t="s">
        <v>6299</v>
      </c>
      <c r="B5356" s="10">
        <v>43999</v>
      </c>
      <c r="C5356" t="s">
        <v>4685</v>
      </c>
      <c r="D5356">
        <v>5</v>
      </c>
      <c r="E5356">
        <v>5</v>
      </c>
      <c r="F5356">
        <v>5</v>
      </c>
      <c r="G5356">
        <v>11156994</v>
      </c>
      <c r="H5356">
        <v>1628</v>
      </c>
    </row>
    <row r="5357" spans="1:8">
      <c r="A5357" t="s">
        <v>9472</v>
      </c>
      <c r="B5357" s="10">
        <v>43999</v>
      </c>
      <c r="C5357" t="s">
        <v>4685</v>
      </c>
      <c r="D5357">
        <v>5</v>
      </c>
      <c r="E5357">
        <v>5</v>
      </c>
      <c r="F5357">
        <v>5</v>
      </c>
      <c r="G5357">
        <v>11156994</v>
      </c>
      <c r="H5357">
        <v>1629</v>
      </c>
    </row>
    <row r="5358" spans="1:8">
      <c r="A5358" t="s">
        <v>6299</v>
      </c>
      <c r="B5358" s="10">
        <v>43999</v>
      </c>
      <c r="C5358" t="s">
        <v>4685</v>
      </c>
      <c r="D5358">
        <v>5</v>
      </c>
      <c r="E5358">
        <v>5</v>
      </c>
      <c r="F5358">
        <v>5</v>
      </c>
      <c r="G5358">
        <v>11156994</v>
      </c>
      <c r="H5358">
        <v>1630</v>
      </c>
    </row>
    <row r="5359" spans="1:8">
      <c r="A5359" t="s">
        <v>9473</v>
      </c>
      <c r="B5359" s="10">
        <v>43999</v>
      </c>
      <c r="C5359" t="s">
        <v>4685</v>
      </c>
      <c r="D5359">
        <v>5</v>
      </c>
      <c r="E5359">
        <v>5</v>
      </c>
      <c r="F5359">
        <v>5</v>
      </c>
      <c r="G5359">
        <v>11156994</v>
      </c>
      <c r="H5359">
        <v>1631</v>
      </c>
    </row>
    <row r="5360" spans="1:8">
      <c r="A5360" t="s">
        <v>6299</v>
      </c>
      <c r="B5360" s="10">
        <v>43999</v>
      </c>
      <c r="C5360" t="s">
        <v>4679</v>
      </c>
      <c r="D5360">
        <v>5</v>
      </c>
      <c r="E5360">
        <v>5</v>
      </c>
      <c r="F5360">
        <v>5</v>
      </c>
      <c r="G5360">
        <v>11156994</v>
      </c>
      <c r="H5360">
        <v>1695</v>
      </c>
    </row>
    <row r="5361" spans="1:8">
      <c r="A5361" t="s">
        <v>9474</v>
      </c>
      <c r="B5361" s="10">
        <v>43999</v>
      </c>
      <c r="C5361" t="s">
        <v>4685</v>
      </c>
      <c r="D5361">
        <v>3</v>
      </c>
      <c r="E5361">
        <v>3</v>
      </c>
      <c r="F5361">
        <v>2</v>
      </c>
      <c r="G5361">
        <v>11156994</v>
      </c>
      <c r="H5361">
        <v>1632</v>
      </c>
    </row>
    <row r="5362" spans="1:8">
      <c r="A5362" t="s">
        <v>6299</v>
      </c>
      <c r="B5362" s="10">
        <v>43999</v>
      </c>
      <c r="C5362" t="s">
        <v>4685</v>
      </c>
      <c r="D5362">
        <v>5</v>
      </c>
      <c r="E5362">
        <v>5</v>
      </c>
      <c r="F5362">
        <v>5</v>
      </c>
      <c r="G5362">
        <v>11156994</v>
      </c>
      <c r="H5362">
        <v>1633</v>
      </c>
    </row>
    <row r="5363" spans="1:8">
      <c r="A5363" t="s">
        <v>9475</v>
      </c>
      <c r="B5363" s="10">
        <v>43999</v>
      </c>
      <c r="C5363" t="s">
        <v>4685</v>
      </c>
      <c r="D5363">
        <v>5</v>
      </c>
      <c r="E5363">
        <v>5</v>
      </c>
      <c r="F5363">
        <v>5</v>
      </c>
      <c r="G5363">
        <v>11156994</v>
      </c>
      <c r="H5363">
        <v>1634</v>
      </c>
    </row>
    <row r="5364" spans="1:8">
      <c r="A5364" t="s">
        <v>9476</v>
      </c>
      <c r="B5364" s="10">
        <v>43999</v>
      </c>
      <c r="C5364" t="s">
        <v>4685</v>
      </c>
      <c r="D5364">
        <v>5</v>
      </c>
      <c r="E5364">
        <v>5</v>
      </c>
      <c r="F5364">
        <v>5</v>
      </c>
      <c r="G5364">
        <v>11156994</v>
      </c>
      <c r="H5364">
        <v>1635</v>
      </c>
    </row>
    <row r="5365" spans="1:8">
      <c r="A5365" t="s">
        <v>9477</v>
      </c>
      <c r="B5365" s="10">
        <v>43999</v>
      </c>
      <c r="C5365" t="s">
        <v>4685</v>
      </c>
      <c r="D5365">
        <v>3</v>
      </c>
      <c r="E5365">
        <v>3</v>
      </c>
      <c r="F5365">
        <v>2</v>
      </c>
      <c r="G5365">
        <v>11156994</v>
      </c>
      <c r="H5365">
        <v>1636</v>
      </c>
    </row>
    <row r="5366" spans="1:8">
      <c r="A5366" t="s">
        <v>6299</v>
      </c>
      <c r="B5366" s="10">
        <v>43999</v>
      </c>
      <c r="C5366" t="s">
        <v>4685</v>
      </c>
      <c r="D5366">
        <v>5</v>
      </c>
      <c r="E5366">
        <v>5</v>
      </c>
      <c r="F5366">
        <v>5</v>
      </c>
      <c r="G5366">
        <v>11156994</v>
      </c>
      <c r="H5366">
        <v>1637</v>
      </c>
    </row>
    <row r="5367" spans="1:8">
      <c r="A5367" t="s">
        <v>6299</v>
      </c>
      <c r="B5367" s="10">
        <v>43999</v>
      </c>
      <c r="C5367" t="s">
        <v>4685</v>
      </c>
      <c r="D5367">
        <v>5</v>
      </c>
      <c r="E5367">
        <v>4</v>
      </c>
      <c r="F5367">
        <v>5</v>
      </c>
      <c r="G5367">
        <v>11156994</v>
      </c>
      <c r="H5367">
        <v>1638</v>
      </c>
    </row>
    <row r="5368" spans="1:8">
      <c r="A5368" t="s">
        <v>9478</v>
      </c>
      <c r="B5368" s="10">
        <v>43999</v>
      </c>
      <c r="C5368" t="s">
        <v>4685</v>
      </c>
      <c r="D5368">
        <v>5</v>
      </c>
      <c r="E5368">
        <v>5</v>
      </c>
      <c r="F5368">
        <v>5</v>
      </c>
      <c r="G5368">
        <v>11156994</v>
      </c>
      <c r="H5368">
        <v>1639</v>
      </c>
    </row>
    <row r="5369" spans="1:8">
      <c r="A5369" t="s">
        <v>9479</v>
      </c>
      <c r="B5369" s="10">
        <v>43999</v>
      </c>
      <c r="C5369" t="s">
        <v>4685</v>
      </c>
      <c r="D5369">
        <v>5</v>
      </c>
      <c r="E5369">
        <v>5</v>
      </c>
      <c r="F5369">
        <v>5</v>
      </c>
      <c r="G5369">
        <v>11156994</v>
      </c>
      <c r="H5369">
        <v>1640</v>
      </c>
    </row>
    <row r="5370" spans="1:8">
      <c r="A5370" t="s">
        <v>6299</v>
      </c>
      <c r="B5370" s="10">
        <v>43999</v>
      </c>
      <c r="C5370" t="s">
        <v>4685</v>
      </c>
      <c r="D5370">
        <v>4</v>
      </c>
      <c r="E5370">
        <v>5</v>
      </c>
      <c r="F5370">
        <v>5</v>
      </c>
      <c r="G5370">
        <v>11156994</v>
      </c>
      <c r="H5370">
        <v>1641</v>
      </c>
    </row>
    <row r="5371" spans="1:8">
      <c r="A5371" t="s">
        <v>6299</v>
      </c>
      <c r="B5371" s="10">
        <v>43999</v>
      </c>
      <c r="C5371" t="s">
        <v>4685</v>
      </c>
      <c r="D5371">
        <v>1</v>
      </c>
      <c r="E5371" t="s">
        <v>5977</v>
      </c>
      <c r="F5371">
        <v>1</v>
      </c>
      <c r="G5371">
        <v>11156994</v>
      </c>
      <c r="H5371">
        <v>1642</v>
      </c>
    </row>
    <row r="5372" spans="1:8">
      <c r="A5372" t="s">
        <v>9480</v>
      </c>
      <c r="B5372" s="10">
        <v>43999</v>
      </c>
      <c r="C5372" t="s">
        <v>4685</v>
      </c>
      <c r="D5372">
        <v>5</v>
      </c>
      <c r="E5372">
        <v>5</v>
      </c>
      <c r="F5372">
        <v>5</v>
      </c>
      <c r="G5372">
        <v>11156994</v>
      </c>
      <c r="H5372">
        <v>1643</v>
      </c>
    </row>
    <row r="5373" spans="1:8">
      <c r="A5373" t="s">
        <v>9481</v>
      </c>
      <c r="B5373" s="10">
        <v>43999</v>
      </c>
      <c r="C5373" t="s">
        <v>4685</v>
      </c>
      <c r="D5373">
        <v>5</v>
      </c>
      <c r="E5373">
        <v>5</v>
      </c>
      <c r="F5373">
        <v>5</v>
      </c>
      <c r="G5373">
        <v>11156994</v>
      </c>
      <c r="H5373">
        <v>1644</v>
      </c>
    </row>
    <row r="5374" spans="1:8">
      <c r="A5374" t="s">
        <v>9482</v>
      </c>
      <c r="B5374" s="10">
        <v>43999</v>
      </c>
      <c r="C5374" t="s">
        <v>4685</v>
      </c>
      <c r="D5374">
        <v>5</v>
      </c>
      <c r="E5374">
        <v>5</v>
      </c>
      <c r="F5374">
        <v>5</v>
      </c>
      <c r="G5374">
        <v>11156994</v>
      </c>
      <c r="H5374">
        <v>1645</v>
      </c>
    </row>
    <row r="5375" spans="1:8">
      <c r="A5375" t="s">
        <v>6299</v>
      </c>
      <c r="B5375" s="10">
        <v>43999</v>
      </c>
      <c r="C5375" t="s">
        <v>4685</v>
      </c>
      <c r="D5375">
        <v>4</v>
      </c>
      <c r="E5375">
        <v>4</v>
      </c>
      <c r="F5375">
        <v>4</v>
      </c>
      <c r="G5375">
        <v>11156994</v>
      </c>
      <c r="H5375">
        <v>1646</v>
      </c>
    </row>
    <row r="5376" spans="1:8">
      <c r="A5376" t="s">
        <v>9483</v>
      </c>
      <c r="B5376" s="10">
        <v>43999</v>
      </c>
      <c r="C5376" t="s">
        <v>4685</v>
      </c>
      <c r="D5376">
        <v>5</v>
      </c>
      <c r="E5376">
        <v>5</v>
      </c>
      <c r="F5376">
        <v>5</v>
      </c>
      <c r="G5376">
        <v>11156994</v>
      </c>
      <c r="H5376">
        <v>1647</v>
      </c>
    </row>
    <row r="5377" spans="1:8">
      <c r="A5377" t="s">
        <v>6299</v>
      </c>
      <c r="B5377" s="10">
        <v>43999</v>
      </c>
      <c r="C5377" t="s">
        <v>4685</v>
      </c>
      <c r="D5377">
        <v>5</v>
      </c>
      <c r="E5377">
        <v>5</v>
      </c>
      <c r="F5377">
        <v>4</v>
      </c>
      <c r="G5377">
        <v>11156994</v>
      </c>
      <c r="H5377">
        <v>1648</v>
      </c>
    </row>
    <row r="5378" spans="1:8">
      <c r="A5378" t="s">
        <v>6299</v>
      </c>
      <c r="B5378" s="10">
        <v>43999</v>
      </c>
      <c r="C5378" t="s">
        <v>4685</v>
      </c>
      <c r="D5378">
        <v>4</v>
      </c>
      <c r="E5378">
        <v>5</v>
      </c>
      <c r="F5378">
        <v>4</v>
      </c>
      <c r="G5378">
        <v>11156994</v>
      </c>
      <c r="H5378">
        <v>1649</v>
      </c>
    </row>
    <row r="5379" spans="1:8">
      <c r="A5379" t="s">
        <v>9484</v>
      </c>
      <c r="B5379" s="10">
        <v>43999</v>
      </c>
      <c r="C5379" t="s">
        <v>4685</v>
      </c>
      <c r="D5379">
        <v>4</v>
      </c>
      <c r="E5379">
        <v>4</v>
      </c>
      <c r="F5379">
        <v>5</v>
      </c>
      <c r="G5379">
        <v>11156994</v>
      </c>
      <c r="H5379">
        <v>1650</v>
      </c>
    </row>
    <row r="5380" spans="1:8">
      <c r="A5380" t="s">
        <v>9485</v>
      </c>
      <c r="B5380" s="10">
        <v>43999</v>
      </c>
      <c r="C5380" t="s">
        <v>4685</v>
      </c>
      <c r="D5380">
        <v>4</v>
      </c>
      <c r="E5380">
        <v>5</v>
      </c>
      <c r="F5380">
        <v>4</v>
      </c>
      <c r="G5380">
        <v>11156994</v>
      </c>
      <c r="H5380">
        <v>1651</v>
      </c>
    </row>
    <row r="5381" spans="1:8">
      <c r="A5381" t="s">
        <v>9486</v>
      </c>
      <c r="B5381" s="10">
        <v>43999</v>
      </c>
      <c r="C5381" t="s">
        <v>4685</v>
      </c>
      <c r="D5381">
        <v>5</v>
      </c>
      <c r="E5381">
        <v>5</v>
      </c>
      <c r="F5381">
        <v>5</v>
      </c>
      <c r="G5381">
        <v>11156994</v>
      </c>
      <c r="H5381">
        <v>1652</v>
      </c>
    </row>
    <row r="5382" spans="1:8">
      <c r="A5382" t="s">
        <v>9487</v>
      </c>
      <c r="B5382" s="10">
        <v>43999</v>
      </c>
      <c r="C5382" t="s">
        <v>4685</v>
      </c>
      <c r="D5382">
        <v>5</v>
      </c>
      <c r="E5382">
        <v>5</v>
      </c>
      <c r="F5382">
        <v>5</v>
      </c>
      <c r="G5382">
        <v>11156994</v>
      </c>
      <c r="H5382">
        <v>1653</v>
      </c>
    </row>
    <row r="5383" spans="1:8">
      <c r="A5383" t="s">
        <v>9488</v>
      </c>
      <c r="B5383" s="10">
        <v>43999</v>
      </c>
      <c r="C5383" t="s">
        <v>4685</v>
      </c>
      <c r="D5383">
        <v>4</v>
      </c>
      <c r="E5383">
        <v>4</v>
      </c>
      <c r="F5383">
        <v>4</v>
      </c>
      <c r="G5383">
        <v>11156994</v>
      </c>
      <c r="H5383">
        <v>1654</v>
      </c>
    </row>
    <row r="5384" spans="1:8">
      <c r="A5384" t="s">
        <v>9489</v>
      </c>
      <c r="B5384" s="10">
        <v>43999</v>
      </c>
      <c r="C5384" t="s">
        <v>4685</v>
      </c>
      <c r="D5384">
        <v>5</v>
      </c>
      <c r="E5384">
        <v>5</v>
      </c>
      <c r="F5384">
        <v>5</v>
      </c>
      <c r="G5384">
        <v>11156994</v>
      </c>
      <c r="H5384">
        <v>1655</v>
      </c>
    </row>
    <row r="5385" spans="1:8">
      <c r="A5385" t="s">
        <v>9490</v>
      </c>
      <c r="B5385" s="10">
        <v>43999</v>
      </c>
      <c r="C5385" t="s">
        <v>4685</v>
      </c>
      <c r="D5385">
        <v>5</v>
      </c>
      <c r="E5385">
        <v>5</v>
      </c>
      <c r="F5385">
        <v>5</v>
      </c>
      <c r="G5385">
        <v>11156994</v>
      </c>
      <c r="H5385">
        <v>1656</v>
      </c>
    </row>
    <row r="5386" spans="1:8">
      <c r="A5386" t="s">
        <v>6299</v>
      </c>
      <c r="B5386" s="10">
        <v>43999</v>
      </c>
      <c r="C5386" t="s">
        <v>4679</v>
      </c>
      <c r="D5386">
        <v>5</v>
      </c>
      <c r="E5386">
        <v>5</v>
      </c>
      <c r="F5386">
        <v>5</v>
      </c>
      <c r="G5386">
        <v>11156994</v>
      </c>
      <c r="H5386">
        <v>1657</v>
      </c>
    </row>
    <row r="5387" spans="1:8">
      <c r="A5387" t="s">
        <v>9491</v>
      </c>
      <c r="B5387" s="10">
        <v>43999</v>
      </c>
      <c r="C5387" t="s">
        <v>4679</v>
      </c>
      <c r="D5387">
        <v>5</v>
      </c>
      <c r="E5387">
        <v>5</v>
      </c>
      <c r="F5387">
        <v>5</v>
      </c>
      <c r="G5387">
        <v>11156994</v>
      </c>
      <c r="H5387">
        <v>1658</v>
      </c>
    </row>
    <row r="5388" spans="1:8">
      <c r="A5388" t="s">
        <v>9492</v>
      </c>
      <c r="B5388" s="10">
        <v>43999</v>
      </c>
      <c r="C5388" t="s">
        <v>4679</v>
      </c>
      <c r="D5388">
        <v>1</v>
      </c>
      <c r="E5388">
        <v>1</v>
      </c>
      <c r="F5388">
        <v>3</v>
      </c>
      <c r="G5388">
        <v>11156994</v>
      </c>
      <c r="H5388">
        <v>1659</v>
      </c>
    </row>
    <row r="5389" spans="1:8">
      <c r="A5389" t="s">
        <v>9493</v>
      </c>
      <c r="B5389" s="10">
        <v>43999</v>
      </c>
      <c r="C5389" t="s">
        <v>4679</v>
      </c>
      <c r="D5389">
        <v>2</v>
      </c>
      <c r="E5389">
        <v>4</v>
      </c>
      <c r="F5389">
        <v>4</v>
      </c>
      <c r="G5389">
        <v>11156994</v>
      </c>
      <c r="H5389">
        <v>1660</v>
      </c>
    </row>
    <row r="5390" spans="1:8">
      <c r="A5390" t="s">
        <v>9494</v>
      </c>
      <c r="B5390" s="10">
        <v>43999</v>
      </c>
      <c r="C5390" t="s">
        <v>4679</v>
      </c>
      <c r="D5390">
        <v>3</v>
      </c>
      <c r="E5390">
        <v>5</v>
      </c>
      <c r="F5390">
        <v>4</v>
      </c>
      <c r="G5390">
        <v>11156994</v>
      </c>
      <c r="H5390">
        <v>1661</v>
      </c>
    </row>
    <row r="5391" spans="1:8">
      <c r="A5391" t="s">
        <v>6299</v>
      </c>
      <c r="B5391" s="10">
        <v>43999</v>
      </c>
      <c r="C5391" t="s">
        <v>4679</v>
      </c>
      <c r="D5391">
        <v>5</v>
      </c>
      <c r="E5391">
        <v>5</v>
      </c>
      <c r="F5391">
        <v>5</v>
      </c>
      <c r="G5391">
        <v>11156994</v>
      </c>
      <c r="H5391">
        <v>1662</v>
      </c>
    </row>
    <row r="5392" spans="1:8">
      <c r="A5392" t="s">
        <v>9495</v>
      </c>
      <c r="B5392" s="10">
        <v>43999</v>
      </c>
      <c r="C5392" t="s">
        <v>4679</v>
      </c>
      <c r="D5392">
        <v>5</v>
      </c>
      <c r="E5392">
        <v>5</v>
      </c>
      <c r="F5392">
        <v>5</v>
      </c>
      <c r="G5392">
        <v>11156994</v>
      </c>
      <c r="H5392">
        <v>1663</v>
      </c>
    </row>
    <row r="5393" spans="1:8">
      <c r="A5393" t="s">
        <v>9496</v>
      </c>
      <c r="B5393" s="10">
        <v>43999</v>
      </c>
      <c r="C5393" t="s">
        <v>4679</v>
      </c>
      <c r="D5393">
        <v>5</v>
      </c>
      <c r="E5393">
        <v>4</v>
      </c>
      <c r="F5393">
        <v>5</v>
      </c>
      <c r="G5393">
        <v>11156994</v>
      </c>
      <c r="H5393">
        <v>1664</v>
      </c>
    </row>
    <row r="5394" spans="1:8">
      <c r="A5394" t="s">
        <v>9497</v>
      </c>
      <c r="B5394" s="10">
        <v>43999</v>
      </c>
      <c r="C5394" t="s">
        <v>4679</v>
      </c>
      <c r="D5394">
        <v>5</v>
      </c>
      <c r="E5394">
        <v>5</v>
      </c>
      <c r="F5394">
        <v>5</v>
      </c>
      <c r="G5394">
        <v>11156994</v>
      </c>
      <c r="H5394">
        <v>1665</v>
      </c>
    </row>
    <row r="5395" spans="1:8">
      <c r="A5395" t="s">
        <v>9498</v>
      </c>
      <c r="B5395" s="10">
        <v>43999</v>
      </c>
      <c r="C5395" t="s">
        <v>4679</v>
      </c>
      <c r="D5395">
        <v>1</v>
      </c>
      <c r="E5395">
        <v>2</v>
      </c>
      <c r="F5395">
        <v>4</v>
      </c>
      <c r="G5395">
        <v>11156994</v>
      </c>
      <c r="H5395">
        <v>1666</v>
      </c>
    </row>
    <row r="5396" spans="1:8">
      <c r="A5396" t="s">
        <v>6299</v>
      </c>
      <c r="B5396" s="10">
        <v>43999</v>
      </c>
      <c r="C5396" t="s">
        <v>4679</v>
      </c>
      <c r="D5396">
        <v>5</v>
      </c>
      <c r="E5396">
        <v>5</v>
      </c>
      <c r="F5396">
        <v>5</v>
      </c>
      <c r="G5396">
        <v>11156994</v>
      </c>
      <c r="H5396">
        <v>1667</v>
      </c>
    </row>
    <row r="5397" spans="1:8">
      <c r="A5397" t="s">
        <v>9499</v>
      </c>
      <c r="B5397" s="10">
        <v>43999</v>
      </c>
      <c r="C5397" t="s">
        <v>4679</v>
      </c>
      <c r="D5397">
        <v>5</v>
      </c>
      <c r="E5397">
        <v>5</v>
      </c>
      <c r="F5397">
        <v>5</v>
      </c>
      <c r="G5397">
        <v>11156994</v>
      </c>
      <c r="H5397">
        <v>1668</v>
      </c>
    </row>
    <row r="5398" spans="1:8">
      <c r="A5398" t="s">
        <v>9500</v>
      </c>
      <c r="B5398" s="10">
        <v>43999</v>
      </c>
      <c r="C5398" t="s">
        <v>4679</v>
      </c>
      <c r="D5398">
        <v>5</v>
      </c>
      <c r="E5398">
        <v>5</v>
      </c>
      <c r="F5398">
        <v>5</v>
      </c>
      <c r="G5398">
        <v>11156994</v>
      </c>
      <c r="H5398">
        <v>1669</v>
      </c>
    </row>
    <row r="5399" spans="1:8">
      <c r="A5399" t="s">
        <v>6299</v>
      </c>
      <c r="B5399" s="10">
        <v>43999</v>
      </c>
      <c r="C5399" t="s">
        <v>4679</v>
      </c>
      <c r="D5399">
        <v>5</v>
      </c>
      <c r="E5399">
        <v>3</v>
      </c>
      <c r="F5399">
        <v>4</v>
      </c>
      <c r="G5399">
        <v>11156994</v>
      </c>
      <c r="H5399">
        <v>1670</v>
      </c>
    </row>
    <row r="5400" spans="1:8">
      <c r="A5400" t="s">
        <v>9501</v>
      </c>
      <c r="B5400" s="10">
        <v>43999</v>
      </c>
      <c r="C5400" t="s">
        <v>4679</v>
      </c>
      <c r="D5400">
        <v>5</v>
      </c>
      <c r="E5400">
        <v>5</v>
      </c>
      <c r="F5400">
        <v>5</v>
      </c>
      <c r="G5400">
        <v>11156994</v>
      </c>
      <c r="H5400">
        <v>1671</v>
      </c>
    </row>
    <row r="5401" spans="1:8">
      <c r="A5401" t="s">
        <v>9502</v>
      </c>
      <c r="B5401" s="10">
        <v>43999</v>
      </c>
      <c r="C5401" t="s">
        <v>4679</v>
      </c>
      <c r="D5401">
        <v>5</v>
      </c>
      <c r="E5401">
        <v>5</v>
      </c>
      <c r="F5401">
        <v>5</v>
      </c>
      <c r="G5401">
        <v>11156994</v>
      </c>
      <c r="H5401">
        <v>1672</v>
      </c>
    </row>
    <row r="5402" spans="1:8">
      <c r="A5402" t="s">
        <v>9503</v>
      </c>
      <c r="B5402" s="10">
        <v>43999</v>
      </c>
      <c r="C5402" t="s">
        <v>4679</v>
      </c>
      <c r="D5402">
        <v>4</v>
      </c>
      <c r="E5402">
        <v>4</v>
      </c>
      <c r="F5402">
        <v>4</v>
      </c>
      <c r="G5402">
        <v>11156994</v>
      </c>
      <c r="H5402">
        <v>1673</v>
      </c>
    </row>
    <row r="5403" spans="1:8">
      <c r="A5403" t="s">
        <v>9504</v>
      </c>
      <c r="B5403" s="10">
        <v>43999</v>
      </c>
      <c r="C5403" t="s">
        <v>4679</v>
      </c>
      <c r="D5403">
        <v>1</v>
      </c>
      <c r="E5403">
        <v>1</v>
      </c>
      <c r="F5403">
        <v>2</v>
      </c>
      <c r="G5403">
        <v>11156994</v>
      </c>
      <c r="H5403">
        <v>1674</v>
      </c>
    </row>
    <row r="5404" spans="1:8">
      <c r="A5404" t="s">
        <v>9505</v>
      </c>
      <c r="B5404" s="10">
        <v>43999</v>
      </c>
      <c r="C5404" t="s">
        <v>4679</v>
      </c>
      <c r="D5404">
        <v>5</v>
      </c>
      <c r="E5404">
        <v>5</v>
      </c>
      <c r="F5404">
        <v>5</v>
      </c>
      <c r="G5404">
        <v>11156994</v>
      </c>
      <c r="H5404">
        <v>1675</v>
      </c>
    </row>
    <row r="5405" spans="1:8">
      <c r="A5405" t="s">
        <v>6299</v>
      </c>
      <c r="B5405" s="10">
        <v>43999</v>
      </c>
      <c r="C5405" t="s">
        <v>4679</v>
      </c>
      <c r="D5405">
        <v>5</v>
      </c>
      <c r="E5405">
        <v>5</v>
      </c>
      <c r="F5405">
        <v>5</v>
      </c>
      <c r="G5405">
        <v>11156994</v>
      </c>
      <c r="H5405">
        <v>1676</v>
      </c>
    </row>
    <row r="5406" spans="1:8">
      <c r="A5406" t="s">
        <v>6299</v>
      </c>
      <c r="B5406" s="10">
        <v>43999</v>
      </c>
      <c r="C5406" t="s">
        <v>4679</v>
      </c>
      <c r="D5406">
        <v>4</v>
      </c>
      <c r="E5406">
        <v>4</v>
      </c>
      <c r="F5406">
        <v>4</v>
      </c>
      <c r="G5406">
        <v>11156994</v>
      </c>
      <c r="H5406">
        <v>1677</v>
      </c>
    </row>
    <row r="5407" spans="1:8">
      <c r="A5407" t="s">
        <v>6299</v>
      </c>
      <c r="B5407" s="10">
        <v>43999</v>
      </c>
      <c r="C5407" t="s">
        <v>4679</v>
      </c>
      <c r="D5407">
        <v>5</v>
      </c>
      <c r="E5407">
        <v>4</v>
      </c>
      <c r="F5407">
        <v>4</v>
      </c>
      <c r="G5407">
        <v>11156994</v>
      </c>
      <c r="H5407">
        <v>1678</v>
      </c>
    </row>
    <row r="5408" spans="1:8">
      <c r="A5408" t="s">
        <v>9506</v>
      </c>
      <c r="B5408" s="10">
        <v>43999</v>
      </c>
      <c r="C5408" t="s">
        <v>4679</v>
      </c>
      <c r="D5408">
        <v>1</v>
      </c>
      <c r="E5408">
        <v>3</v>
      </c>
      <c r="F5408">
        <v>2</v>
      </c>
      <c r="G5408">
        <v>11156994</v>
      </c>
      <c r="H5408">
        <v>1679</v>
      </c>
    </row>
    <row r="5409" spans="1:8">
      <c r="A5409" t="s">
        <v>9507</v>
      </c>
      <c r="B5409" s="10">
        <v>43999</v>
      </c>
      <c r="C5409" t="s">
        <v>4679</v>
      </c>
      <c r="D5409">
        <v>5</v>
      </c>
      <c r="E5409">
        <v>5</v>
      </c>
      <c r="F5409">
        <v>5</v>
      </c>
      <c r="G5409">
        <v>11156994</v>
      </c>
      <c r="H5409">
        <v>1680</v>
      </c>
    </row>
    <row r="5410" spans="1:8">
      <c r="A5410" t="s">
        <v>6299</v>
      </c>
      <c r="B5410" s="10">
        <v>43999</v>
      </c>
      <c r="C5410" t="s">
        <v>4679</v>
      </c>
      <c r="D5410">
        <v>5</v>
      </c>
      <c r="E5410">
        <v>5</v>
      </c>
      <c r="F5410">
        <v>5</v>
      </c>
      <c r="G5410">
        <v>11156994</v>
      </c>
      <c r="H5410">
        <v>1681</v>
      </c>
    </row>
    <row r="5411" spans="1:8">
      <c r="A5411" t="s">
        <v>6299</v>
      </c>
      <c r="B5411" s="10">
        <v>43999</v>
      </c>
      <c r="C5411" t="s">
        <v>4679</v>
      </c>
      <c r="D5411">
        <v>5</v>
      </c>
      <c r="E5411">
        <v>5</v>
      </c>
      <c r="F5411">
        <v>5</v>
      </c>
      <c r="G5411">
        <v>11156994</v>
      </c>
      <c r="H5411">
        <v>1682</v>
      </c>
    </row>
    <row r="5412" spans="1:8">
      <c r="A5412" t="s">
        <v>9508</v>
      </c>
      <c r="B5412" s="10">
        <v>43999</v>
      </c>
      <c r="C5412" t="s">
        <v>4679</v>
      </c>
      <c r="D5412">
        <v>4</v>
      </c>
      <c r="E5412">
        <v>4</v>
      </c>
      <c r="F5412">
        <v>4</v>
      </c>
      <c r="G5412">
        <v>11156994</v>
      </c>
      <c r="H5412">
        <v>1683</v>
      </c>
    </row>
    <row r="5413" spans="1:8">
      <c r="A5413" t="s">
        <v>9509</v>
      </c>
      <c r="B5413" s="10">
        <v>43999</v>
      </c>
      <c r="C5413" t="s">
        <v>4679</v>
      </c>
      <c r="D5413">
        <v>1</v>
      </c>
      <c r="E5413">
        <v>1</v>
      </c>
      <c r="F5413">
        <v>2</v>
      </c>
      <c r="G5413">
        <v>11156994</v>
      </c>
      <c r="H5413">
        <v>1684</v>
      </c>
    </row>
    <row r="5414" spans="1:8">
      <c r="A5414" t="s">
        <v>6299</v>
      </c>
      <c r="B5414" s="10">
        <v>43999</v>
      </c>
      <c r="C5414" t="s">
        <v>4679</v>
      </c>
      <c r="D5414">
        <v>4</v>
      </c>
      <c r="E5414">
        <v>5</v>
      </c>
      <c r="F5414">
        <v>4</v>
      </c>
      <c r="G5414">
        <v>11156994</v>
      </c>
      <c r="H5414">
        <v>1685</v>
      </c>
    </row>
    <row r="5415" spans="1:8">
      <c r="A5415" t="s">
        <v>6299</v>
      </c>
      <c r="B5415" s="10">
        <v>43999</v>
      </c>
      <c r="C5415" t="s">
        <v>4679</v>
      </c>
      <c r="D5415">
        <v>5</v>
      </c>
      <c r="E5415">
        <v>5</v>
      </c>
      <c r="F5415">
        <v>5</v>
      </c>
      <c r="G5415">
        <v>11156994</v>
      </c>
      <c r="H5415">
        <v>1686</v>
      </c>
    </row>
    <row r="5416" spans="1:8">
      <c r="A5416" t="s">
        <v>6299</v>
      </c>
      <c r="B5416" s="10">
        <v>43999</v>
      </c>
      <c r="C5416" t="s">
        <v>4679</v>
      </c>
      <c r="D5416">
        <v>4</v>
      </c>
      <c r="E5416">
        <v>4</v>
      </c>
      <c r="F5416">
        <v>4</v>
      </c>
      <c r="G5416">
        <v>11156994</v>
      </c>
      <c r="H5416">
        <v>1687</v>
      </c>
    </row>
    <row r="5417" spans="1:8">
      <c r="A5417" t="s">
        <v>6299</v>
      </c>
      <c r="B5417" s="10">
        <v>43999</v>
      </c>
      <c r="C5417" t="s">
        <v>4679</v>
      </c>
      <c r="D5417">
        <v>5</v>
      </c>
      <c r="E5417">
        <v>5</v>
      </c>
      <c r="F5417">
        <v>5</v>
      </c>
      <c r="G5417">
        <v>11156994</v>
      </c>
      <c r="H5417">
        <v>1688</v>
      </c>
    </row>
    <row r="5418" spans="1:8">
      <c r="A5418" t="s">
        <v>6299</v>
      </c>
      <c r="B5418" s="10">
        <v>43999</v>
      </c>
      <c r="C5418" t="s">
        <v>4679</v>
      </c>
      <c r="D5418">
        <v>5</v>
      </c>
      <c r="E5418">
        <v>5</v>
      </c>
      <c r="F5418">
        <v>5</v>
      </c>
      <c r="G5418">
        <v>11156994</v>
      </c>
      <c r="H5418">
        <v>1689</v>
      </c>
    </row>
    <row r="5419" spans="1:8">
      <c r="A5419" t="s">
        <v>9510</v>
      </c>
      <c r="B5419" s="10">
        <v>43999</v>
      </c>
      <c r="C5419" t="s">
        <v>4679</v>
      </c>
      <c r="D5419">
        <v>5</v>
      </c>
      <c r="E5419">
        <v>5</v>
      </c>
      <c r="F5419">
        <v>5</v>
      </c>
      <c r="G5419">
        <v>11156994</v>
      </c>
      <c r="H5419">
        <v>1690</v>
      </c>
    </row>
    <row r="5420" spans="1:8">
      <c r="A5420" t="s">
        <v>9511</v>
      </c>
      <c r="B5420" s="10">
        <v>43999</v>
      </c>
      <c r="C5420" t="s">
        <v>4679</v>
      </c>
      <c r="D5420">
        <v>5</v>
      </c>
      <c r="E5420">
        <v>4</v>
      </c>
      <c r="F5420">
        <v>5</v>
      </c>
      <c r="G5420">
        <v>11156994</v>
      </c>
      <c r="H5420">
        <v>1691</v>
      </c>
    </row>
    <row r="5421" spans="1:8">
      <c r="A5421" t="s">
        <v>9512</v>
      </c>
      <c r="B5421" s="10">
        <v>43999</v>
      </c>
      <c r="C5421" t="s">
        <v>4679</v>
      </c>
      <c r="D5421">
        <v>5</v>
      </c>
      <c r="E5421">
        <v>5</v>
      </c>
      <c r="F5421">
        <v>5</v>
      </c>
      <c r="G5421">
        <v>11156994</v>
      </c>
      <c r="H5421">
        <v>1692</v>
      </c>
    </row>
    <row r="5422" spans="1:8">
      <c r="A5422" t="s">
        <v>6299</v>
      </c>
      <c r="B5422" s="10">
        <v>43999</v>
      </c>
      <c r="C5422" t="s">
        <v>4679</v>
      </c>
      <c r="D5422">
        <v>5</v>
      </c>
      <c r="E5422">
        <v>5</v>
      </c>
      <c r="F5422">
        <v>5</v>
      </c>
      <c r="G5422">
        <v>11156994</v>
      </c>
      <c r="H5422">
        <v>1693</v>
      </c>
    </row>
    <row r="5423" spans="1:8">
      <c r="A5423" t="s">
        <v>9513</v>
      </c>
      <c r="B5423" s="10">
        <v>43999</v>
      </c>
      <c r="C5423" t="s">
        <v>4679</v>
      </c>
      <c r="D5423">
        <v>1</v>
      </c>
      <c r="E5423">
        <v>3</v>
      </c>
      <c r="F5423">
        <v>1</v>
      </c>
      <c r="G5423">
        <v>11156994</v>
      </c>
      <c r="H5423">
        <v>1694</v>
      </c>
    </row>
    <row r="5424" spans="1:8">
      <c r="A5424" t="s">
        <v>6299</v>
      </c>
      <c r="B5424" s="10">
        <v>43999</v>
      </c>
      <c r="C5424" t="s">
        <v>4679</v>
      </c>
      <c r="D5424">
        <v>5</v>
      </c>
      <c r="E5424">
        <v>5</v>
      </c>
      <c r="F5424">
        <v>4</v>
      </c>
      <c r="G5424">
        <v>11156994</v>
      </c>
      <c r="H5424">
        <v>1696</v>
      </c>
    </row>
    <row r="5425" spans="1:8">
      <c r="A5425" t="s">
        <v>9514</v>
      </c>
      <c r="B5425" s="10">
        <v>43999</v>
      </c>
      <c r="C5425" t="s">
        <v>4679</v>
      </c>
      <c r="D5425">
        <v>5</v>
      </c>
      <c r="E5425">
        <v>5</v>
      </c>
      <c r="F5425">
        <v>5</v>
      </c>
      <c r="G5425">
        <v>11156994</v>
      </c>
      <c r="H5425">
        <v>1697</v>
      </c>
    </row>
    <row r="5426" spans="1:8">
      <c r="A5426" t="s">
        <v>9515</v>
      </c>
      <c r="B5426" s="10">
        <v>43999</v>
      </c>
      <c r="C5426" t="s">
        <v>4679</v>
      </c>
      <c r="D5426">
        <v>5</v>
      </c>
      <c r="E5426">
        <v>5</v>
      </c>
      <c r="F5426">
        <v>5</v>
      </c>
      <c r="G5426">
        <v>11156994</v>
      </c>
      <c r="H5426">
        <v>1698</v>
      </c>
    </row>
    <row r="5427" spans="1:8">
      <c r="A5427" t="s">
        <v>6299</v>
      </c>
      <c r="B5427" s="10">
        <v>43999</v>
      </c>
      <c r="C5427" t="s">
        <v>4679</v>
      </c>
      <c r="D5427">
        <v>5</v>
      </c>
      <c r="E5427">
        <v>5</v>
      </c>
      <c r="F5427">
        <v>5</v>
      </c>
      <c r="G5427">
        <v>11156994</v>
      </c>
      <c r="H5427">
        <v>1699</v>
      </c>
    </row>
    <row r="5428" spans="1:8">
      <c r="A5428" t="s">
        <v>6299</v>
      </c>
      <c r="B5428" s="10">
        <v>43999</v>
      </c>
      <c r="C5428" t="s">
        <v>4679</v>
      </c>
      <c r="D5428">
        <v>5</v>
      </c>
      <c r="E5428">
        <v>4</v>
      </c>
      <c r="F5428">
        <v>4</v>
      </c>
      <c r="G5428">
        <v>11156994</v>
      </c>
      <c r="H5428">
        <v>1700</v>
      </c>
    </row>
    <row r="5429" spans="1:8">
      <c r="A5429" t="s">
        <v>9516</v>
      </c>
      <c r="B5429" s="10">
        <v>43999</v>
      </c>
      <c r="C5429" t="s">
        <v>4679</v>
      </c>
      <c r="D5429">
        <v>1</v>
      </c>
      <c r="E5429">
        <v>4</v>
      </c>
      <c r="F5429">
        <v>1</v>
      </c>
      <c r="G5429">
        <v>11156994</v>
      </c>
      <c r="H5429">
        <v>1701</v>
      </c>
    </row>
    <row r="5430" spans="1:8">
      <c r="A5430" t="s">
        <v>9517</v>
      </c>
      <c r="B5430" s="10">
        <v>43999</v>
      </c>
      <c r="C5430" t="s">
        <v>4679</v>
      </c>
      <c r="D5430">
        <v>3</v>
      </c>
      <c r="E5430">
        <v>4</v>
      </c>
      <c r="F5430">
        <v>3</v>
      </c>
      <c r="G5430">
        <v>11156994</v>
      </c>
      <c r="H5430">
        <v>1702</v>
      </c>
    </row>
    <row r="5431" spans="1:8">
      <c r="A5431" t="s">
        <v>9518</v>
      </c>
      <c r="B5431" s="10">
        <v>43999</v>
      </c>
      <c r="C5431" t="s">
        <v>4679</v>
      </c>
      <c r="D5431">
        <v>4</v>
      </c>
      <c r="E5431">
        <v>5</v>
      </c>
      <c r="F5431">
        <v>4</v>
      </c>
      <c r="G5431">
        <v>11156994</v>
      </c>
      <c r="H5431">
        <v>1703</v>
      </c>
    </row>
    <row r="5432" spans="1:8">
      <c r="A5432" t="s">
        <v>9519</v>
      </c>
      <c r="B5432" s="10">
        <v>43999</v>
      </c>
      <c r="C5432" t="s">
        <v>4679</v>
      </c>
      <c r="D5432">
        <v>5</v>
      </c>
      <c r="E5432">
        <v>5</v>
      </c>
      <c r="F5432">
        <v>5</v>
      </c>
      <c r="G5432">
        <v>11156994</v>
      </c>
      <c r="H5432">
        <v>1704</v>
      </c>
    </row>
    <row r="5433" spans="1:8">
      <c r="A5433" t="s">
        <v>9520</v>
      </c>
      <c r="B5433" s="10">
        <v>43999</v>
      </c>
      <c r="C5433" t="s">
        <v>4679</v>
      </c>
      <c r="D5433">
        <v>5</v>
      </c>
      <c r="E5433">
        <v>5</v>
      </c>
      <c r="F5433">
        <v>5</v>
      </c>
      <c r="G5433">
        <v>11156994</v>
      </c>
      <c r="H5433">
        <v>1705</v>
      </c>
    </row>
    <row r="5434" spans="1:8">
      <c r="A5434" t="s">
        <v>6299</v>
      </c>
      <c r="B5434" s="10">
        <v>43999</v>
      </c>
      <c r="C5434" t="s">
        <v>4679</v>
      </c>
      <c r="D5434">
        <v>4</v>
      </c>
      <c r="E5434">
        <v>3</v>
      </c>
      <c r="F5434">
        <v>4</v>
      </c>
      <c r="G5434">
        <v>11156994</v>
      </c>
      <c r="H5434">
        <v>1706</v>
      </c>
    </row>
    <row r="5435" spans="1:8">
      <c r="A5435" t="s">
        <v>6299</v>
      </c>
      <c r="B5435" s="10">
        <v>43999</v>
      </c>
      <c r="C5435" t="s">
        <v>4679</v>
      </c>
      <c r="D5435">
        <v>4</v>
      </c>
      <c r="E5435">
        <v>4</v>
      </c>
      <c r="F5435">
        <v>4</v>
      </c>
      <c r="G5435">
        <v>11156994</v>
      </c>
      <c r="H5435">
        <v>1707</v>
      </c>
    </row>
    <row r="5436" spans="1:8">
      <c r="A5436" t="s">
        <v>6299</v>
      </c>
      <c r="B5436" s="10">
        <v>43999</v>
      </c>
      <c r="C5436" t="s">
        <v>4679</v>
      </c>
      <c r="D5436">
        <v>5</v>
      </c>
      <c r="E5436">
        <v>5</v>
      </c>
      <c r="F5436">
        <v>5</v>
      </c>
      <c r="G5436">
        <v>11156994</v>
      </c>
      <c r="H5436">
        <v>1708</v>
      </c>
    </row>
    <row r="5437" spans="1:8">
      <c r="A5437" t="s">
        <v>6299</v>
      </c>
      <c r="B5437" s="10">
        <v>43999</v>
      </c>
      <c r="C5437" t="s">
        <v>4679</v>
      </c>
      <c r="D5437">
        <v>5</v>
      </c>
      <c r="E5437">
        <v>5</v>
      </c>
      <c r="F5437">
        <v>5</v>
      </c>
      <c r="G5437">
        <v>11156994</v>
      </c>
      <c r="H5437">
        <v>1709</v>
      </c>
    </row>
    <row r="5438" spans="1:8">
      <c r="A5438" t="s">
        <v>9521</v>
      </c>
      <c r="B5438" s="10">
        <v>43999</v>
      </c>
      <c r="C5438" t="s">
        <v>4679</v>
      </c>
      <c r="D5438">
        <v>5</v>
      </c>
      <c r="E5438">
        <v>5</v>
      </c>
      <c r="F5438">
        <v>5</v>
      </c>
      <c r="G5438">
        <v>11156994</v>
      </c>
      <c r="H5438">
        <v>1710</v>
      </c>
    </row>
    <row r="5439" spans="1:8">
      <c r="A5439" t="s">
        <v>9522</v>
      </c>
      <c r="B5439" s="10">
        <v>43999</v>
      </c>
      <c r="C5439" t="s">
        <v>4679</v>
      </c>
      <c r="D5439">
        <v>4</v>
      </c>
      <c r="E5439">
        <v>3</v>
      </c>
      <c r="F5439">
        <v>3</v>
      </c>
      <c r="G5439">
        <v>11156994</v>
      </c>
      <c r="H5439">
        <v>1711</v>
      </c>
    </row>
    <row r="5440" spans="1:8">
      <c r="A5440" t="s">
        <v>9523</v>
      </c>
      <c r="B5440" s="10">
        <v>43999</v>
      </c>
      <c r="C5440" t="s">
        <v>4679</v>
      </c>
      <c r="D5440">
        <v>1</v>
      </c>
      <c r="E5440">
        <v>2</v>
      </c>
      <c r="F5440">
        <v>2</v>
      </c>
      <c r="G5440">
        <v>11156994</v>
      </c>
      <c r="H5440">
        <v>1712</v>
      </c>
    </row>
    <row r="5441" spans="1:8">
      <c r="A5441" t="s">
        <v>9524</v>
      </c>
      <c r="B5441" s="10">
        <v>43999</v>
      </c>
      <c r="C5441" t="s">
        <v>4679</v>
      </c>
      <c r="D5441">
        <v>5</v>
      </c>
      <c r="E5441">
        <v>5</v>
      </c>
      <c r="F5441">
        <v>5</v>
      </c>
      <c r="G5441">
        <v>11156994</v>
      </c>
      <c r="H5441">
        <v>1713</v>
      </c>
    </row>
    <row r="5442" spans="1:8">
      <c r="A5442" t="s">
        <v>9525</v>
      </c>
      <c r="B5442" s="10">
        <v>43999</v>
      </c>
      <c r="C5442" t="s">
        <v>4679</v>
      </c>
      <c r="D5442">
        <v>3</v>
      </c>
      <c r="E5442">
        <v>3</v>
      </c>
      <c r="F5442">
        <v>3</v>
      </c>
      <c r="G5442">
        <v>11156994</v>
      </c>
      <c r="H5442">
        <v>1714</v>
      </c>
    </row>
    <row r="5443" spans="1:8">
      <c r="A5443" t="s">
        <v>6299</v>
      </c>
      <c r="B5443" s="10">
        <v>43999</v>
      </c>
      <c r="C5443" t="s">
        <v>4679</v>
      </c>
      <c r="D5443">
        <v>5</v>
      </c>
      <c r="E5443">
        <v>4</v>
      </c>
      <c r="F5443">
        <v>5</v>
      </c>
      <c r="G5443">
        <v>11156994</v>
      </c>
      <c r="H5443">
        <v>1715</v>
      </c>
    </row>
    <row r="5444" spans="1:8">
      <c r="A5444" t="s">
        <v>9526</v>
      </c>
      <c r="B5444" s="10">
        <v>43999</v>
      </c>
      <c r="C5444" t="s">
        <v>4679</v>
      </c>
      <c r="D5444">
        <v>5</v>
      </c>
      <c r="E5444">
        <v>5</v>
      </c>
      <c r="F5444">
        <v>5</v>
      </c>
      <c r="G5444">
        <v>11156994</v>
      </c>
      <c r="H5444">
        <v>1716</v>
      </c>
    </row>
    <row r="5445" spans="1:8">
      <c r="A5445" t="s">
        <v>6299</v>
      </c>
      <c r="B5445" s="10">
        <v>43999</v>
      </c>
      <c r="C5445" t="s">
        <v>4679</v>
      </c>
      <c r="D5445">
        <v>4</v>
      </c>
      <c r="E5445">
        <v>4</v>
      </c>
      <c r="F5445">
        <v>5</v>
      </c>
      <c r="G5445">
        <v>11156994</v>
      </c>
      <c r="H5445">
        <v>1717</v>
      </c>
    </row>
    <row r="5446" spans="1:8">
      <c r="A5446" t="s">
        <v>6299</v>
      </c>
      <c r="B5446" s="10">
        <v>43999</v>
      </c>
      <c r="C5446" t="s">
        <v>4679</v>
      </c>
      <c r="D5446">
        <v>4</v>
      </c>
      <c r="E5446">
        <v>5</v>
      </c>
      <c r="F5446">
        <v>3</v>
      </c>
      <c r="G5446">
        <v>11156994</v>
      </c>
      <c r="H5446">
        <v>1718</v>
      </c>
    </row>
    <row r="5447" spans="1:8">
      <c r="A5447" t="s">
        <v>9527</v>
      </c>
      <c r="B5447" s="10">
        <v>43999</v>
      </c>
      <c r="C5447" t="s">
        <v>4679</v>
      </c>
      <c r="D5447">
        <v>5</v>
      </c>
      <c r="E5447">
        <v>5</v>
      </c>
      <c r="F5447">
        <v>5</v>
      </c>
      <c r="G5447">
        <v>11156994</v>
      </c>
      <c r="H5447">
        <v>1719</v>
      </c>
    </row>
    <row r="5448" spans="1:8">
      <c r="A5448" t="s">
        <v>9528</v>
      </c>
      <c r="B5448" s="10">
        <v>43999</v>
      </c>
      <c r="C5448" t="s">
        <v>4679</v>
      </c>
      <c r="D5448">
        <v>5</v>
      </c>
      <c r="E5448">
        <v>5</v>
      </c>
      <c r="F5448">
        <v>5</v>
      </c>
      <c r="G5448">
        <v>11156994</v>
      </c>
      <c r="H5448">
        <v>1720</v>
      </c>
    </row>
    <row r="5449" spans="1:8">
      <c r="A5449" t="s">
        <v>9529</v>
      </c>
      <c r="B5449" s="10">
        <v>43999</v>
      </c>
      <c r="C5449" t="s">
        <v>4679</v>
      </c>
      <c r="D5449">
        <v>5</v>
      </c>
      <c r="E5449">
        <v>4</v>
      </c>
      <c r="F5449">
        <v>5</v>
      </c>
      <c r="G5449">
        <v>11156994</v>
      </c>
      <c r="H5449">
        <v>1721</v>
      </c>
    </row>
    <row r="5450" spans="1:8">
      <c r="A5450" t="s">
        <v>6299</v>
      </c>
      <c r="B5450" s="10">
        <v>43999</v>
      </c>
      <c r="C5450" t="s">
        <v>4679</v>
      </c>
      <c r="D5450">
        <v>4</v>
      </c>
      <c r="E5450">
        <v>4</v>
      </c>
      <c r="F5450">
        <v>5</v>
      </c>
      <c r="G5450">
        <v>11156994</v>
      </c>
      <c r="H5450">
        <v>1722</v>
      </c>
    </row>
    <row r="5451" spans="1:8">
      <c r="A5451" t="s">
        <v>9530</v>
      </c>
      <c r="B5451" s="10">
        <v>43999</v>
      </c>
      <c r="C5451" t="s">
        <v>4679</v>
      </c>
      <c r="D5451">
        <v>1</v>
      </c>
      <c r="E5451">
        <v>2</v>
      </c>
      <c r="F5451">
        <v>2</v>
      </c>
      <c r="G5451">
        <v>11156994</v>
      </c>
      <c r="H5451">
        <v>1723</v>
      </c>
    </row>
    <row r="5452" spans="1:8">
      <c r="A5452" t="s">
        <v>6299</v>
      </c>
      <c r="B5452" s="10">
        <v>43999</v>
      </c>
      <c r="C5452" t="s">
        <v>4679</v>
      </c>
      <c r="D5452">
        <v>4</v>
      </c>
      <c r="E5452">
        <v>4</v>
      </c>
      <c r="F5452">
        <v>4</v>
      </c>
      <c r="G5452">
        <v>11156994</v>
      </c>
      <c r="H5452">
        <v>1724</v>
      </c>
    </row>
    <row r="5453" spans="1:8">
      <c r="A5453" t="s">
        <v>9531</v>
      </c>
      <c r="B5453" s="10">
        <v>43999</v>
      </c>
      <c r="C5453" t="s">
        <v>4679</v>
      </c>
      <c r="D5453">
        <v>3</v>
      </c>
      <c r="E5453">
        <v>3</v>
      </c>
      <c r="F5453">
        <v>3</v>
      </c>
      <c r="G5453">
        <v>11156994</v>
      </c>
      <c r="H5453">
        <v>1725</v>
      </c>
    </row>
    <row r="5454" spans="1:8">
      <c r="A5454" t="s">
        <v>9532</v>
      </c>
      <c r="B5454" s="10">
        <v>43999</v>
      </c>
      <c r="C5454" t="s">
        <v>4679</v>
      </c>
      <c r="D5454">
        <v>1</v>
      </c>
      <c r="E5454">
        <v>3</v>
      </c>
      <c r="F5454">
        <v>1</v>
      </c>
      <c r="G5454">
        <v>11156994</v>
      </c>
      <c r="H5454">
        <v>1726</v>
      </c>
    </row>
    <row r="5455" spans="1:8">
      <c r="A5455" t="s">
        <v>6299</v>
      </c>
      <c r="B5455" s="10">
        <v>43999</v>
      </c>
      <c r="C5455" t="s">
        <v>4679</v>
      </c>
      <c r="D5455">
        <v>5</v>
      </c>
      <c r="E5455">
        <v>5</v>
      </c>
      <c r="F5455">
        <v>4</v>
      </c>
      <c r="G5455">
        <v>11156994</v>
      </c>
      <c r="H5455">
        <v>1727</v>
      </c>
    </row>
    <row r="5456" spans="1:8">
      <c r="A5456" t="s">
        <v>6299</v>
      </c>
      <c r="B5456" s="10">
        <v>43999</v>
      </c>
      <c r="C5456" t="s">
        <v>4679</v>
      </c>
      <c r="D5456">
        <v>5</v>
      </c>
      <c r="E5456">
        <v>5</v>
      </c>
      <c r="F5456">
        <v>5</v>
      </c>
      <c r="G5456">
        <v>11156994</v>
      </c>
      <c r="H5456">
        <v>1728</v>
      </c>
    </row>
    <row r="5457" spans="1:8">
      <c r="A5457" t="s">
        <v>9533</v>
      </c>
      <c r="B5457" s="10">
        <v>43999</v>
      </c>
      <c r="C5457" t="s">
        <v>4679</v>
      </c>
      <c r="D5457">
        <v>5</v>
      </c>
      <c r="E5457">
        <v>4</v>
      </c>
      <c r="F5457">
        <v>5</v>
      </c>
      <c r="G5457">
        <v>11156994</v>
      </c>
      <c r="H5457">
        <v>1729</v>
      </c>
    </row>
    <row r="5458" spans="1:8">
      <c r="A5458" t="s">
        <v>9534</v>
      </c>
      <c r="B5458" s="10">
        <v>43999</v>
      </c>
      <c r="C5458" t="s">
        <v>4679</v>
      </c>
      <c r="D5458">
        <v>5</v>
      </c>
      <c r="E5458">
        <v>4</v>
      </c>
      <c r="F5458">
        <v>5</v>
      </c>
      <c r="G5458">
        <v>11156994</v>
      </c>
      <c r="H5458">
        <v>1730</v>
      </c>
    </row>
    <row r="5459" spans="1:8">
      <c r="A5459" t="s">
        <v>6299</v>
      </c>
      <c r="B5459" s="10">
        <v>43999</v>
      </c>
      <c r="C5459" t="s">
        <v>4679</v>
      </c>
      <c r="D5459">
        <v>5</v>
      </c>
      <c r="E5459">
        <v>5</v>
      </c>
      <c r="F5459">
        <v>5</v>
      </c>
      <c r="G5459">
        <v>11156994</v>
      </c>
      <c r="H5459">
        <v>1731</v>
      </c>
    </row>
    <row r="5460" spans="1:8">
      <c r="A5460" t="s">
        <v>6299</v>
      </c>
      <c r="B5460" s="10">
        <v>43999</v>
      </c>
      <c r="C5460" t="s">
        <v>4679</v>
      </c>
      <c r="D5460">
        <v>5</v>
      </c>
      <c r="E5460">
        <v>5</v>
      </c>
      <c r="F5460">
        <v>5</v>
      </c>
      <c r="G5460">
        <v>11156994</v>
      </c>
      <c r="H5460">
        <v>1732</v>
      </c>
    </row>
    <row r="5461" spans="1:8">
      <c r="A5461" t="s">
        <v>9535</v>
      </c>
      <c r="B5461" s="10">
        <v>43999</v>
      </c>
      <c r="C5461" t="s">
        <v>4679</v>
      </c>
      <c r="D5461">
        <v>5</v>
      </c>
      <c r="E5461">
        <v>5</v>
      </c>
      <c r="F5461">
        <v>5</v>
      </c>
      <c r="G5461">
        <v>11156994</v>
      </c>
      <c r="H5461">
        <v>1733</v>
      </c>
    </row>
    <row r="5462" spans="1:8">
      <c r="A5462" t="s">
        <v>6299</v>
      </c>
      <c r="B5462" s="10">
        <v>43999</v>
      </c>
      <c r="C5462" t="s">
        <v>4679</v>
      </c>
      <c r="D5462">
        <v>5</v>
      </c>
      <c r="E5462">
        <v>5</v>
      </c>
      <c r="F5462">
        <v>5</v>
      </c>
      <c r="G5462">
        <v>11156994</v>
      </c>
      <c r="H5462">
        <v>1734</v>
      </c>
    </row>
    <row r="5463" spans="1:8">
      <c r="A5463" t="s">
        <v>6299</v>
      </c>
      <c r="B5463" s="10">
        <v>43999</v>
      </c>
      <c r="C5463" t="s">
        <v>4679</v>
      </c>
      <c r="D5463">
        <v>5</v>
      </c>
      <c r="E5463">
        <v>5</v>
      </c>
      <c r="F5463">
        <v>5</v>
      </c>
      <c r="G5463">
        <v>11156994</v>
      </c>
      <c r="H5463">
        <v>1735</v>
      </c>
    </row>
    <row r="5464" spans="1:8">
      <c r="A5464" t="s">
        <v>9536</v>
      </c>
      <c r="B5464" s="10">
        <v>43999</v>
      </c>
      <c r="C5464" t="s">
        <v>4679</v>
      </c>
      <c r="D5464">
        <v>5</v>
      </c>
      <c r="E5464">
        <v>5</v>
      </c>
      <c r="F5464">
        <v>5</v>
      </c>
      <c r="G5464">
        <v>11156994</v>
      </c>
      <c r="H5464">
        <v>1736</v>
      </c>
    </row>
    <row r="5465" spans="1:8">
      <c r="A5465" t="s">
        <v>9537</v>
      </c>
      <c r="B5465" s="10">
        <v>43999</v>
      </c>
      <c r="C5465" t="s">
        <v>4679</v>
      </c>
      <c r="D5465">
        <v>5</v>
      </c>
      <c r="E5465">
        <v>5</v>
      </c>
      <c r="F5465">
        <v>5</v>
      </c>
      <c r="G5465">
        <v>11156994</v>
      </c>
      <c r="H5465">
        <v>1737</v>
      </c>
    </row>
    <row r="5466" spans="1:8">
      <c r="A5466" t="s">
        <v>6299</v>
      </c>
      <c r="B5466" s="10">
        <v>43999</v>
      </c>
      <c r="C5466" t="s">
        <v>4679</v>
      </c>
      <c r="D5466">
        <v>4</v>
      </c>
      <c r="E5466">
        <v>4</v>
      </c>
      <c r="F5466">
        <v>5</v>
      </c>
      <c r="G5466">
        <v>11156994</v>
      </c>
      <c r="H5466">
        <v>1738</v>
      </c>
    </row>
    <row r="5467" spans="1:8">
      <c r="A5467" t="s">
        <v>9538</v>
      </c>
      <c r="B5467" s="10">
        <v>43999</v>
      </c>
      <c r="C5467" t="s">
        <v>4679</v>
      </c>
      <c r="D5467">
        <v>5</v>
      </c>
      <c r="E5467">
        <v>5</v>
      </c>
      <c r="F5467">
        <v>5</v>
      </c>
      <c r="G5467">
        <v>11156994</v>
      </c>
      <c r="H5467">
        <v>1739</v>
      </c>
    </row>
    <row r="5468" spans="1:8">
      <c r="A5468" t="s">
        <v>6299</v>
      </c>
      <c r="B5468" s="10">
        <v>43999</v>
      </c>
      <c r="C5468" t="s">
        <v>4679</v>
      </c>
      <c r="D5468">
        <v>5</v>
      </c>
      <c r="E5468">
        <v>5</v>
      </c>
      <c r="F5468">
        <v>5</v>
      </c>
      <c r="G5468">
        <v>11156994</v>
      </c>
      <c r="H5468">
        <v>1740</v>
      </c>
    </row>
    <row r="5469" spans="1:8">
      <c r="A5469" t="s">
        <v>9539</v>
      </c>
      <c r="B5469" s="10">
        <v>43999</v>
      </c>
      <c r="C5469" t="s">
        <v>4679</v>
      </c>
      <c r="D5469">
        <v>5</v>
      </c>
      <c r="E5469">
        <v>4</v>
      </c>
      <c r="F5469">
        <v>4</v>
      </c>
      <c r="G5469">
        <v>11156994</v>
      </c>
      <c r="H5469">
        <v>1741</v>
      </c>
    </row>
    <row r="5470" spans="1:8">
      <c r="A5470" t="s">
        <v>9540</v>
      </c>
      <c r="B5470" s="10">
        <v>43999</v>
      </c>
      <c r="C5470" t="s">
        <v>4679</v>
      </c>
      <c r="D5470">
        <v>4</v>
      </c>
      <c r="E5470">
        <v>5</v>
      </c>
      <c r="F5470">
        <v>4</v>
      </c>
      <c r="G5470">
        <v>11156994</v>
      </c>
      <c r="H5470">
        <v>1742</v>
      </c>
    </row>
    <row r="5471" spans="1:8">
      <c r="A5471" t="s">
        <v>6299</v>
      </c>
      <c r="B5471" s="10">
        <v>43999</v>
      </c>
      <c r="C5471" t="s">
        <v>4685</v>
      </c>
      <c r="D5471">
        <v>5</v>
      </c>
      <c r="E5471">
        <v>5</v>
      </c>
      <c r="F5471">
        <v>5</v>
      </c>
      <c r="G5471">
        <v>11156994</v>
      </c>
      <c r="H5471">
        <v>1743</v>
      </c>
    </row>
    <row r="5472" spans="1:8">
      <c r="A5472" t="s">
        <v>9541</v>
      </c>
      <c r="B5472" s="10">
        <v>43999</v>
      </c>
      <c r="C5472" t="s">
        <v>4685</v>
      </c>
      <c r="D5472">
        <v>5</v>
      </c>
      <c r="E5472">
        <v>5</v>
      </c>
      <c r="F5472">
        <v>5</v>
      </c>
      <c r="G5472">
        <v>11156994</v>
      </c>
      <c r="H5472">
        <v>1744</v>
      </c>
    </row>
    <row r="5473" spans="1:8">
      <c r="A5473" t="s">
        <v>9542</v>
      </c>
      <c r="B5473" s="10">
        <v>43999</v>
      </c>
      <c r="C5473" t="s">
        <v>4685</v>
      </c>
      <c r="D5473">
        <v>5</v>
      </c>
      <c r="E5473">
        <v>5</v>
      </c>
      <c r="F5473">
        <v>5</v>
      </c>
      <c r="G5473">
        <v>11156994</v>
      </c>
      <c r="H5473">
        <v>1745</v>
      </c>
    </row>
    <row r="5474" spans="1:8">
      <c r="A5474" t="s">
        <v>9543</v>
      </c>
      <c r="B5474" s="10">
        <v>43999</v>
      </c>
      <c r="C5474" t="s">
        <v>4685</v>
      </c>
      <c r="D5474">
        <v>2</v>
      </c>
      <c r="E5474">
        <v>4</v>
      </c>
      <c r="F5474">
        <v>5</v>
      </c>
      <c r="G5474">
        <v>11156994</v>
      </c>
      <c r="H5474">
        <v>1746</v>
      </c>
    </row>
    <row r="5475" spans="1:8">
      <c r="A5475" t="s">
        <v>9544</v>
      </c>
      <c r="B5475" s="10">
        <v>43999</v>
      </c>
      <c r="C5475" t="s">
        <v>4685</v>
      </c>
      <c r="D5475">
        <v>5</v>
      </c>
      <c r="E5475">
        <v>5</v>
      </c>
      <c r="F5475">
        <v>5</v>
      </c>
      <c r="G5475">
        <v>11156994</v>
      </c>
      <c r="H5475">
        <v>1747</v>
      </c>
    </row>
    <row r="5476" spans="1:8">
      <c r="A5476" t="s">
        <v>9545</v>
      </c>
      <c r="B5476" s="10">
        <v>43999</v>
      </c>
      <c r="C5476" t="s">
        <v>4685</v>
      </c>
      <c r="D5476">
        <v>5</v>
      </c>
      <c r="E5476">
        <v>5</v>
      </c>
      <c r="F5476">
        <v>5</v>
      </c>
      <c r="G5476">
        <v>11156994</v>
      </c>
      <c r="H5476">
        <v>1748</v>
      </c>
    </row>
    <row r="5477" spans="1:8">
      <c r="A5477" t="s">
        <v>9546</v>
      </c>
      <c r="B5477" s="10">
        <v>43999</v>
      </c>
      <c r="C5477" t="s">
        <v>4685</v>
      </c>
      <c r="D5477">
        <v>5</v>
      </c>
      <c r="E5477">
        <v>5</v>
      </c>
      <c r="F5477">
        <v>5</v>
      </c>
      <c r="G5477">
        <v>11156994</v>
      </c>
      <c r="H5477">
        <v>1751</v>
      </c>
    </row>
    <row r="5478" spans="1:8">
      <c r="A5478" t="s">
        <v>9547</v>
      </c>
      <c r="B5478" s="10">
        <v>43999</v>
      </c>
      <c r="C5478" t="s">
        <v>4685</v>
      </c>
      <c r="D5478">
        <v>2</v>
      </c>
      <c r="E5478">
        <v>4</v>
      </c>
      <c r="F5478">
        <v>3</v>
      </c>
      <c r="G5478">
        <v>11156994</v>
      </c>
      <c r="H5478">
        <v>1752</v>
      </c>
    </row>
    <row r="5479" spans="1:8">
      <c r="A5479" t="s">
        <v>9548</v>
      </c>
      <c r="B5479" s="10">
        <v>43999</v>
      </c>
      <c r="C5479" t="s">
        <v>4685</v>
      </c>
      <c r="D5479">
        <v>5</v>
      </c>
      <c r="E5479">
        <v>5</v>
      </c>
      <c r="F5479">
        <v>5</v>
      </c>
      <c r="G5479">
        <v>11156994</v>
      </c>
      <c r="H5479">
        <v>1754</v>
      </c>
    </row>
    <row r="5480" spans="1:8">
      <c r="A5480" t="s">
        <v>9549</v>
      </c>
      <c r="B5480" s="10">
        <v>43999</v>
      </c>
      <c r="C5480" t="s">
        <v>4685</v>
      </c>
      <c r="D5480">
        <v>2</v>
      </c>
      <c r="E5480">
        <v>4</v>
      </c>
      <c r="F5480">
        <v>5</v>
      </c>
      <c r="G5480">
        <v>11156994</v>
      </c>
      <c r="H5480">
        <v>1756</v>
      </c>
    </row>
    <row r="5481" spans="1:8">
      <c r="A5481" t="s">
        <v>9550</v>
      </c>
      <c r="B5481" s="10">
        <v>43999</v>
      </c>
      <c r="C5481" t="s">
        <v>4685</v>
      </c>
      <c r="D5481">
        <v>5</v>
      </c>
      <c r="E5481">
        <v>5</v>
      </c>
      <c r="F5481">
        <v>5</v>
      </c>
      <c r="G5481">
        <v>11156994</v>
      </c>
      <c r="H5481">
        <v>1757</v>
      </c>
    </row>
    <row r="5482" spans="1:8">
      <c r="A5482" t="s">
        <v>9551</v>
      </c>
      <c r="B5482" s="10">
        <v>43999</v>
      </c>
      <c r="C5482" t="s">
        <v>4685</v>
      </c>
      <c r="D5482">
        <v>5</v>
      </c>
      <c r="E5482">
        <v>5</v>
      </c>
      <c r="F5482">
        <v>5</v>
      </c>
      <c r="G5482">
        <v>11156994</v>
      </c>
      <c r="H5482">
        <v>1759</v>
      </c>
    </row>
    <row r="5483" spans="1:8">
      <c r="A5483" t="s">
        <v>9552</v>
      </c>
      <c r="B5483" s="10">
        <v>43999</v>
      </c>
      <c r="C5483" t="s">
        <v>4685</v>
      </c>
      <c r="D5483">
        <v>5</v>
      </c>
      <c r="E5483">
        <v>5</v>
      </c>
      <c r="F5483">
        <v>5</v>
      </c>
      <c r="G5483">
        <v>11156994</v>
      </c>
      <c r="H5483">
        <v>1760</v>
      </c>
    </row>
    <row r="5484" spans="1:8" ht="172.8">
      <c r="A5484" s="177" t="s">
        <v>9553</v>
      </c>
      <c r="B5484" s="10">
        <v>43999</v>
      </c>
      <c r="C5484" t="s">
        <v>4685</v>
      </c>
      <c r="D5484">
        <v>5</v>
      </c>
      <c r="E5484">
        <v>5</v>
      </c>
      <c r="F5484">
        <v>5</v>
      </c>
      <c r="G5484">
        <v>11156994</v>
      </c>
      <c r="H5484">
        <v>1762</v>
      </c>
    </row>
    <row r="5485" spans="1:8" ht="129.6">
      <c r="A5485" s="177" t="s">
        <v>9554</v>
      </c>
      <c r="B5485" s="10">
        <v>43999</v>
      </c>
      <c r="C5485" t="s">
        <v>4685</v>
      </c>
      <c r="D5485">
        <v>5</v>
      </c>
      <c r="E5485">
        <v>5</v>
      </c>
      <c r="F5485">
        <v>5</v>
      </c>
      <c r="G5485">
        <v>11156994</v>
      </c>
      <c r="H5485">
        <v>1763</v>
      </c>
    </row>
    <row r="5486" spans="1:8">
      <c r="A5486" t="s">
        <v>9555</v>
      </c>
      <c r="B5486" s="10">
        <v>43999</v>
      </c>
      <c r="C5486" t="s">
        <v>4685</v>
      </c>
      <c r="D5486">
        <v>3</v>
      </c>
      <c r="E5486">
        <v>4</v>
      </c>
      <c r="F5486">
        <v>5</v>
      </c>
      <c r="G5486">
        <v>11156994</v>
      </c>
      <c r="H5486">
        <v>1764</v>
      </c>
    </row>
    <row r="5487" spans="1:8">
      <c r="A5487" t="s">
        <v>9556</v>
      </c>
      <c r="B5487" s="10">
        <v>43999</v>
      </c>
      <c r="C5487" t="s">
        <v>4685</v>
      </c>
      <c r="D5487">
        <v>4</v>
      </c>
      <c r="E5487">
        <v>5</v>
      </c>
      <c r="F5487">
        <v>5</v>
      </c>
      <c r="G5487">
        <v>11156994</v>
      </c>
      <c r="H5487">
        <v>1765</v>
      </c>
    </row>
    <row r="5488" spans="1:8">
      <c r="A5488" t="s">
        <v>9557</v>
      </c>
      <c r="B5488" s="10">
        <v>43999</v>
      </c>
      <c r="C5488" t="s">
        <v>4685</v>
      </c>
      <c r="D5488">
        <v>5</v>
      </c>
      <c r="E5488">
        <v>5</v>
      </c>
      <c r="F5488">
        <v>5</v>
      </c>
      <c r="G5488">
        <v>11156994</v>
      </c>
      <c r="H5488">
        <v>1766</v>
      </c>
    </row>
    <row r="5489" spans="1:8">
      <c r="A5489" t="s">
        <v>9558</v>
      </c>
      <c r="B5489" s="10">
        <v>43999</v>
      </c>
      <c r="C5489" t="s">
        <v>4685</v>
      </c>
      <c r="D5489">
        <v>2</v>
      </c>
      <c r="E5489">
        <v>3</v>
      </c>
      <c r="F5489">
        <v>2</v>
      </c>
      <c r="G5489">
        <v>11156994</v>
      </c>
      <c r="H5489">
        <v>1767</v>
      </c>
    </row>
    <row r="5490" spans="1:8">
      <c r="A5490" t="s">
        <v>9559</v>
      </c>
      <c r="B5490" s="10">
        <v>43999</v>
      </c>
      <c r="C5490" t="s">
        <v>4685</v>
      </c>
      <c r="D5490">
        <v>5</v>
      </c>
      <c r="E5490">
        <v>5</v>
      </c>
      <c r="F5490">
        <v>5</v>
      </c>
      <c r="G5490">
        <v>11156994</v>
      </c>
      <c r="H5490">
        <v>1768</v>
      </c>
    </row>
    <row r="5491" spans="1:8">
      <c r="A5491" t="s">
        <v>6299</v>
      </c>
      <c r="B5491" s="10">
        <v>43999</v>
      </c>
      <c r="C5491" t="s">
        <v>4679</v>
      </c>
      <c r="D5491">
        <v>5</v>
      </c>
      <c r="E5491">
        <v>5</v>
      </c>
      <c r="F5491">
        <v>4</v>
      </c>
      <c r="G5491">
        <v>11158801</v>
      </c>
      <c r="H5491">
        <v>1769</v>
      </c>
    </row>
    <row r="5492" spans="1:8">
      <c r="A5492" t="s">
        <v>6299</v>
      </c>
      <c r="B5492" s="10">
        <v>43999</v>
      </c>
      <c r="C5492" t="s">
        <v>4679</v>
      </c>
      <c r="D5492">
        <v>5</v>
      </c>
      <c r="E5492">
        <v>5</v>
      </c>
      <c r="F5492">
        <v>5</v>
      </c>
      <c r="G5492">
        <v>11158801</v>
      </c>
      <c r="H5492">
        <v>1770</v>
      </c>
    </row>
    <row r="5493" spans="1:8">
      <c r="A5493" t="s">
        <v>9560</v>
      </c>
      <c r="B5493" s="10">
        <v>43999</v>
      </c>
      <c r="C5493" t="s">
        <v>4679</v>
      </c>
      <c r="D5493">
        <v>2</v>
      </c>
      <c r="E5493">
        <v>3</v>
      </c>
      <c r="F5493">
        <v>4</v>
      </c>
      <c r="G5493">
        <v>11158801</v>
      </c>
      <c r="H5493">
        <v>1771</v>
      </c>
    </row>
    <row r="5494" spans="1:8">
      <c r="A5494" t="s">
        <v>9561</v>
      </c>
      <c r="B5494" s="10">
        <v>43999</v>
      </c>
      <c r="C5494" t="s">
        <v>4679</v>
      </c>
      <c r="D5494">
        <v>5</v>
      </c>
      <c r="E5494">
        <v>5</v>
      </c>
      <c r="F5494">
        <v>5</v>
      </c>
      <c r="G5494">
        <v>11158801</v>
      </c>
      <c r="H5494">
        <v>1772</v>
      </c>
    </row>
    <row r="5495" spans="1:8">
      <c r="A5495" t="s">
        <v>9562</v>
      </c>
      <c r="B5495" s="10">
        <v>43999</v>
      </c>
      <c r="C5495" t="s">
        <v>4679</v>
      </c>
      <c r="D5495">
        <v>2</v>
      </c>
      <c r="E5495">
        <v>5</v>
      </c>
      <c r="F5495">
        <v>3</v>
      </c>
      <c r="G5495">
        <v>11158801</v>
      </c>
      <c r="H5495">
        <v>1773</v>
      </c>
    </row>
    <row r="5496" spans="1:8">
      <c r="A5496" t="s">
        <v>9563</v>
      </c>
      <c r="B5496" s="10">
        <v>43999</v>
      </c>
      <c r="C5496" t="s">
        <v>4679</v>
      </c>
      <c r="D5496">
        <v>4</v>
      </c>
      <c r="E5496">
        <v>5</v>
      </c>
      <c r="F5496">
        <v>5</v>
      </c>
      <c r="G5496">
        <v>11158801</v>
      </c>
      <c r="H5496">
        <v>1774</v>
      </c>
    </row>
    <row r="5497" spans="1:8">
      <c r="A5497" t="s">
        <v>9564</v>
      </c>
      <c r="B5497" s="10">
        <v>43999</v>
      </c>
      <c r="C5497" t="s">
        <v>4679</v>
      </c>
      <c r="D5497">
        <v>1</v>
      </c>
      <c r="E5497">
        <v>2</v>
      </c>
      <c r="F5497">
        <v>3</v>
      </c>
      <c r="G5497">
        <v>11158801</v>
      </c>
      <c r="H5497">
        <v>1775</v>
      </c>
    </row>
    <row r="5498" spans="1:8">
      <c r="A5498" t="s">
        <v>9565</v>
      </c>
      <c r="B5498" s="10">
        <v>43999</v>
      </c>
      <c r="C5498" t="s">
        <v>4679</v>
      </c>
      <c r="D5498">
        <v>5</v>
      </c>
      <c r="E5498">
        <v>5</v>
      </c>
      <c r="F5498">
        <v>5</v>
      </c>
      <c r="G5498">
        <v>11158801</v>
      </c>
      <c r="H5498">
        <v>1776</v>
      </c>
    </row>
    <row r="5499" spans="1:8">
      <c r="A5499" t="s">
        <v>6299</v>
      </c>
      <c r="B5499" s="10">
        <v>43999</v>
      </c>
      <c r="C5499" t="s">
        <v>4679</v>
      </c>
      <c r="D5499">
        <v>5</v>
      </c>
      <c r="E5499">
        <v>5</v>
      </c>
      <c r="F5499">
        <v>5</v>
      </c>
      <c r="G5499">
        <v>11158801</v>
      </c>
      <c r="H5499">
        <v>1777</v>
      </c>
    </row>
    <row r="5500" spans="1:8">
      <c r="A5500" t="s">
        <v>9566</v>
      </c>
      <c r="B5500" s="10">
        <v>43999</v>
      </c>
      <c r="C5500" t="s">
        <v>4679</v>
      </c>
      <c r="D5500">
        <v>1</v>
      </c>
      <c r="E5500">
        <v>1</v>
      </c>
      <c r="F5500">
        <v>2</v>
      </c>
      <c r="G5500">
        <v>11158801</v>
      </c>
      <c r="H5500">
        <v>1778</v>
      </c>
    </row>
    <row r="5501" spans="1:8">
      <c r="A5501" t="s">
        <v>9567</v>
      </c>
      <c r="B5501" s="10">
        <v>43999</v>
      </c>
      <c r="C5501" t="s">
        <v>4679</v>
      </c>
      <c r="D5501">
        <v>3</v>
      </c>
      <c r="E5501">
        <v>4</v>
      </c>
      <c r="F5501">
        <v>4</v>
      </c>
      <c r="G5501">
        <v>11158801</v>
      </c>
      <c r="H5501">
        <v>1779</v>
      </c>
    </row>
    <row r="5502" spans="1:8">
      <c r="A5502" t="s">
        <v>6299</v>
      </c>
      <c r="B5502" s="10">
        <v>43999</v>
      </c>
      <c r="C5502" t="s">
        <v>4679</v>
      </c>
      <c r="D5502">
        <v>4</v>
      </c>
      <c r="E5502">
        <v>4</v>
      </c>
      <c r="F5502">
        <v>4</v>
      </c>
      <c r="G5502">
        <v>11158801</v>
      </c>
      <c r="H5502">
        <v>1780</v>
      </c>
    </row>
    <row r="5503" spans="1:8">
      <c r="A5503" t="s">
        <v>6299</v>
      </c>
      <c r="B5503" s="10">
        <v>43999</v>
      </c>
      <c r="C5503" t="s">
        <v>4679</v>
      </c>
      <c r="D5503">
        <v>5</v>
      </c>
      <c r="E5503">
        <v>5</v>
      </c>
      <c r="F5503">
        <v>5</v>
      </c>
      <c r="G5503">
        <v>11158801</v>
      </c>
      <c r="H5503">
        <v>1781</v>
      </c>
    </row>
    <row r="5504" spans="1:8">
      <c r="A5504" t="s">
        <v>9568</v>
      </c>
      <c r="B5504" s="10">
        <v>43999</v>
      </c>
      <c r="C5504" t="s">
        <v>4679</v>
      </c>
      <c r="D5504">
        <v>5</v>
      </c>
      <c r="E5504">
        <v>5</v>
      </c>
      <c r="F5504">
        <v>5</v>
      </c>
      <c r="G5504">
        <v>11158896</v>
      </c>
      <c r="H5504">
        <v>1782</v>
      </c>
    </row>
    <row r="5505" spans="1:8">
      <c r="A5505" t="s">
        <v>6299</v>
      </c>
      <c r="B5505" s="10">
        <v>43999</v>
      </c>
      <c r="C5505" t="s">
        <v>4679</v>
      </c>
      <c r="D5505">
        <v>4</v>
      </c>
      <c r="E5505">
        <v>4</v>
      </c>
      <c r="F5505">
        <v>5</v>
      </c>
      <c r="G5505">
        <v>11158896</v>
      </c>
      <c r="H5505">
        <v>1783</v>
      </c>
    </row>
    <row r="5506" spans="1:8">
      <c r="A5506" t="s">
        <v>9569</v>
      </c>
      <c r="B5506" s="10">
        <v>43999</v>
      </c>
      <c r="C5506" t="s">
        <v>4679</v>
      </c>
      <c r="D5506">
        <v>1</v>
      </c>
      <c r="E5506">
        <v>4</v>
      </c>
      <c r="F5506">
        <v>2</v>
      </c>
      <c r="G5506">
        <v>11158801</v>
      </c>
      <c r="H5506">
        <v>1784</v>
      </c>
    </row>
    <row r="5507" spans="1:8">
      <c r="A5507" t="s">
        <v>9570</v>
      </c>
      <c r="B5507" s="10">
        <v>43999</v>
      </c>
      <c r="C5507" t="s">
        <v>4679</v>
      </c>
      <c r="D5507">
        <v>1</v>
      </c>
      <c r="E5507">
        <v>2</v>
      </c>
      <c r="F5507">
        <v>3</v>
      </c>
      <c r="G5507">
        <v>11158801</v>
      </c>
      <c r="H5507">
        <v>1785</v>
      </c>
    </row>
    <row r="5508" spans="1:8">
      <c r="A5508" t="s">
        <v>9571</v>
      </c>
      <c r="B5508" s="10">
        <v>43999</v>
      </c>
      <c r="C5508" t="s">
        <v>4679</v>
      </c>
      <c r="D5508">
        <v>2</v>
      </c>
      <c r="E5508">
        <v>5</v>
      </c>
      <c r="F5508">
        <v>5</v>
      </c>
      <c r="G5508">
        <v>11158801</v>
      </c>
      <c r="H5508">
        <v>1786</v>
      </c>
    </row>
    <row r="5509" spans="1:8">
      <c r="A5509" t="s">
        <v>9572</v>
      </c>
      <c r="B5509" s="10">
        <v>43999</v>
      </c>
      <c r="C5509" t="s">
        <v>4679</v>
      </c>
      <c r="D5509">
        <v>4</v>
      </c>
      <c r="E5509">
        <v>4</v>
      </c>
      <c r="F5509">
        <v>5</v>
      </c>
      <c r="G5509">
        <v>11158801</v>
      </c>
      <c r="H5509">
        <v>1787</v>
      </c>
    </row>
    <row r="5510" spans="1:8">
      <c r="A5510" t="s">
        <v>9573</v>
      </c>
      <c r="B5510" s="10">
        <v>43999</v>
      </c>
      <c r="C5510" t="s">
        <v>4679</v>
      </c>
      <c r="D5510">
        <v>4</v>
      </c>
      <c r="E5510">
        <v>5</v>
      </c>
      <c r="F5510">
        <v>3</v>
      </c>
      <c r="G5510">
        <v>11158801</v>
      </c>
      <c r="H5510">
        <v>1788</v>
      </c>
    </row>
    <row r="5511" spans="1:8">
      <c r="A5511" t="s">
        <v>9574</v>
      </c>
      <c r="B5511" s="10">
        <v>43999</v>
      </c>
      <c r="C5511" t="s">
        <v>4679</v>
      </c>
      <c r="D5511">
        <v>1</v>
      </c>
      <c r="E5511">
        <v>3</v>
      </c>
      <c r="F5511">
        <v>1</v>
      </c>
      <c r="G5511">
        <v>11158896</v>
      </c>
      <c r="H5511">
        <v>1789</v>
      </c>
    </row>
    <row r="5512" spans="1:8">
      <c r="A5512" t="s">
        <v>9575</v>
      </c>
      <c r="B5512" s="10">
        <v>43999</v>
      </c>
      <c r="C5512" t="s">
        <v>4679</v>
      </c>
      <c r="D5512">
        <v>5</v>
      </c>
      <c r="E5512">
        <v>4</v>
      </c>
      <c r="F5512">
        <v>4</v>
      </c>
      <c r="G5512">
        <v>11158896</v>
      </c>
      <c r="H5512">
        <v>1790</v>
      </c>
    </row>
    <row r="5513" spans="1:8">
      <c r="A5513" t="s">
        <v>6299</v>
      </c>
      <c r="B5513" s="10">
        <v>43999</v>
      </c>
      <c r="C5513" t="s">
        <v>4679</v>
      </c>
      <c r="D5513">
        <v>4</v>
      </c>
      <c r="E5513">
        <v>4</v>
      </c>
      <c r="F5513">
        <v>5</v>
      </c>
      <c r="G5513">
        <v>11158896</v>
      </c>
      <c r="H5513">
        <v>1791</v>
      </c>
    </row>
    <row r="5514" spans="1:8">
      <c r="A5514" t="s">
        <v>9576</v>
      </c>
      <c r="B5514" s="10">
        <v>43999</v>
      </c>
      <c r="C5514" t="s">
        <v>4679</v>
      </c>
      <c r="D5514">
        <v>1</v>
      </c>
      <c r="E5514">
        <v>4</v>
      </c>
      <c r="F5514">
        <v>3</v>
      </c>
      <c r="G5514">
        <v>11158896</v>
      </c>
      <c r="H5514">
        <v>1792</v>
      </c>
    </row>
    <row r="5515" spans="1:8">
      <c r="A5515" t="s">
        <v>6299</v>
      </c>
      <c r="B5515" s="10">
        <v>43999</v>
      </c>
      <c r="C5515" t="s">
        <v>4679</v>
      </c>
      <c r="D5515">
        <v>3</v>
      </c>
      <c r="E5515">
        <v>5</v>
      </c>
      <c r="F5515">
        <v>5</v>
      </c>
      <c r="G5515">
        <v>11158896</v>
      </c>
      <c r="H5515">
        <v>1793</v>
      </c>
    </row>
    <row r="5516" spans="1:8">
      <c r="A5516" t="s">
        <v>9577</v>
      </c>
      <c r="B5516" s="10">
        <v>43999</v>
      </c>
      <c r="C5516" t="s">
        <v>4679</v>
      </c>
      <c r="D5516">
        <v>5</v>
      </c>
      <c r="E5516">
        <v>2</v>
      </c>
      <c r="F5516">
        <v>5</v>
      </c>
      <c r="G5516">
        <v>11158896</v>
      </c>
      <c r="H5516">
        <v>1794</v>
      </c>
    </row>
    <row r="5517" spans="1:8">
      <c r="A5517" t="s">
        <v>9578</v>
      </c>
      <c r="B5517" s="10">
        <v>43999</v>
      </c>
      <c r="C5517" t="s">
        <v>4679</v>
      </c>
      <c r="D5517">
        <v>4</v>
      </c>
      <c r="E5517">
        <v>5</v>
      </c>
      <c r="F5517">
        <v>3</v>
      </c>
      <c r="G5517">
        <v>11158896</v>
      </c>
      <c r="H5517">
        <v>1795</v>
      </c>
    </row>
    <row r="5518" spans="1:8">
      <c r="A5518" t="s">
        <v>6299</v>
      </c>
      <c r="B5518" s="10">
        <v>43999</v>
      </c>
      <c r="C5518" t="s">
        <v>4679</v>
      </c>
      <c r="D5518">
        <v>3</v>
      </c>
      <c r="E5518">
        <v>5</v>
      </c>
      <c r="F5518">
        <v>4</v>
      </c>
      <c r="G5518">
        <v>11158896</v>
      </c>
      <c r="H5518">
        <v>1796</v>
      </c>
    </row>
    <row r="5519" spans="1:8">
      <c r="A5519" t="s">
        <v>6299</v>
      </c>
      <c r="B5519" s="10">
        <v>43999</v>
      </c>
      <c r="C5519" t="s">
        <v>4679</v>
      </c>
      <c r="D5519">
        <v>5</v>
      </c>
      <c r="E5519">
        <v>5</v>
      </c>
      <c r="F5519">
        <v>5</v>
      </c>
      <c r="G5519">
        <v>11158896</v>
      </c>
      <c r="H5519">
        <v>1797</v>
      </c>
    </row>
    <row r="5520" spans="1:8">
      <c r="A5520" t="s">
        <v>6299</v>
      </c>
      <c r="B5520" s="10">
        <v>43999</v>
      </c>
      <c r="C5520" t="s">
        <v>4679</v>
      </c>
      <c r="D5520">
        <v>5</v>
      </c>
      <c r="E5520">
        <v>5</v>
      </c>
      <c r="F5520">
        <v>5</v>
      </c>
      <c r="G5520">
        <v>11158896</v>
      </c>
      <c r="H5520">
        <v>1798</v>
      </c>
    </row>
    <row r="5521" spans="1:8">
      <c r="A5521" t="s">
        <v>9579</v>
      </c>
      <c r="B5521" s="10">
        <v>43999</v>
      </c>
      <c r="C5521" t="s">
        <v>4679</v>
      </c>
      <c r="D5521">
        <v>5</v>
      </c>
      <c r="E5521">
        <v>4</v>
      </c>
      <c r="F5521">
        <v>5</v>
      </c>
      <c r="G5521">
        <v>11158896</v>
      </c>
      <c r="H5521">
        <v>1799</v>
      </c>
    </row>
    <row r="5522" spans="1:8">
      <c r="A5522" t="s">
        <v>9580</v>
      </c>
      <c r="B5522" s="10">
        <v>43999</v>
      </c>
      <c r="C5522" t="s">
        <v>4679</v>
      </c>
      <c r="D5522">
        <v>3</v>
      </c>
      <c r="E5522">
        <v>3</v>
      </c>
      <c r="F5522">
        <v>3</v>
      </c>
      <c r="G5522">
        <v>11158896</v>
      </c>
      <c r="H5522">
        <v>1800</v>
      </c>
    </row>
    <row r="5523" spans="1:8">
      <c r="A5523" t="s">
        <v>6299</v>
      </c>
      <c r="B5523" s="10">
        <v>43999</v>
      </c>
      <c r="C5523" t="s">
        <v>4679</v>
      </c>
      <c r="D5523">
        <v>4</v>
      </c>
      <c r="E5523">
        <v>4</v>
      </c>
      <c r="F5523">
        <v>5</v>
      </c>
      <c r="G5523">
        <v>11158896</v>
      </c>
      <c r="H5523">
        <v>1801</v>
      </c>
    </row>
    <row r="5524" spans="1:8">
      <c r="A5524" t="s">
        <v>9581</v>
      </c>
      <c r="B5524" s="10">
        <v>43999</v>
      </c>
      <c r="C5524" t="s">
        <v>4679</v>
      </c>
      <c r="D5524">
        <v>4</v>
      </c>
      <c r="E5524">
        <v>5</v>
      </c>
      <c r="F5524">
        <v>5</v>
      </c>
      <c r="G5524">
        <v>11158896</v>
      </c>
      <c r="H5524">
        <v>1802</v>
      </c>
    </row>
    <row r="5525" spans="1:8">
      <c r="A5525" t="s">
        <v>9582</v>
      </c>
      <c r="B5525" s="10">
        <v>43999</v>
      </c>
      <c r="C5525" t="s">
        <v>4679</v>
      </c>
      <c r="D5525">
        <v>5</v>
      </c>
      <c r="E5525">
        <v>5</v>
      </c>
      <c r="F5525">
        <v>5</v>
      </c>
      <c r="G5525">
        <v>11158896</v>
      </c>
      <c r="H5525">
        <v>1803</v>
      </c>
    </row>
    <row r="5526" spans="1:8">
      <c r="A5526" t="s">
        <v>9583</v>
      </c>
      <c r="B5526" s="10">
        <v>43999</v>
      </c>
      <c r="C5526" t="s">
        <v>4679</v>
      </c>
      <c r="D5526">
        <v>5</v>
      </c>
      <c r="E5526">
        <v>5</v>
      </c>
      <c r="F5526">
        <v>5</v>
      </c>
      <c r="G5526">
        <v>11158896</v>
      </c>
      <c r="H5526">
        <v>1804</v>
      </c>
    </row>
    <row r="5527" spans="1:8">
      <c r="A5527" t="s">
        <v>9584</v>
      </c>
      <c r="B5527" s="10">
        <v>43999</v>
      </c>
      <c r="C5527" t="s">
        <v>4679</v>
      </c>
      <c r="D5527">
        <v>5</v>
      </c>
      <c r="E5527">
        <v>5</v>
      </c>
      <c r="F5527">
        <v>5</v>
      </c>
      <c r="G5527">
        <v>11158896</v>
      </c>
      <c r="H5527">
        <v>1805</v>
      </c>
    </row>
    <row r="5528" spans="1:8">
      <c r="A5528" t="s">
        <v>9585</v>
      </c>
      <c r="B5528" s="10">
        <v>43999</v>
      </c>
      <c r="C5528" t="s">
        <v>4679</v>
      </c>
      <c r="D5528">
        <v>2</v>
      </c>
      <c r="E5528">
        <v>3</v>
      </c>
      <c r="F5528">
        <v>2</v>
      </c>
      <c r="G5528">
        <v>11158896</v>
      </c>
      <c r="H5528">
        <v>1806</v>
      </c>
    </row>
    <row r="5529" spans="1:8">
      <c r="A5529" t="s">
        <v>9586</v>
      </c>
      <c r="B5529" s="10">
        <v>43999</v>
      </c>
      <c r="C5529" t="s">
        <v>4679</v>
      </c>
      <c r="D5529">
        <v>1</v>
      </c>
      <c r="E5529">
        <v>3</v>
      </c>
      <c r="F5529">
        <v>2</v>
      </c>
      <c r="G5529">
        <v>11158896</v>
      </c>
      <c r="H5529">
        <v>1807</v>
      </c>
    </row>
    <row r="5530" spans="1:8">
      <c r="A5530" t="s">
        <v>9587</v>
      </c>
      <c r="B5530" s="10">
        <v>43999</v>
      </c>
      <c r="C5530" t="s">
        <v>4679</v>
      </c>
      <c r="D5530">
        <v>5</v>
      </c>
      <c r="E5530">
        <v>5</v>
      </c>
      <c r="F5530">
        <v>5</v>
      </c>
      <c r="G5530">
        <v>11158896</v>
      </c>
      <c r="H5530">
        <v>1808</v>
      </c>
    </row>
    <row r="5531" spans="1:8">
      <c r="A5531" t="s">
        <v>9588</v>
      </c>
      <c r="B5531" s="10">
        <v>43999</v>
      </c>
      <c r="C5531" t="s">
        <v>4679</v>
      </c>
      <c r="D5531">
        <v>4</v>
      </c>
      <c r="E5531">
        <v>5</v>
      </c>
      <c r="F5531">
        <v>4</v>
      </c>
      <c r="G5531">
        <v>11158896</v>
      </c>
      <c r="H5531">
        <v>1809</v>
      </c>
    </row>
    <row r="5532" spans="1:8">
      <c r="A5532" t="s">
        <v>6299</v>
      </c>
      <c r="B5532" s="10">
        <v>43999</v>
      </c>
      <c r="C5532" t="s">
        <v>4679</v>
      </c>
      <c r="D5532">
        <v>5</v>
      </c>
      <c r="E5532">
        <v>5</v>
      </c>
      <c r="F5532">
        <v>5</v>
      </c>
      <c r="G5532">
        <v>11158896</v>
      </c>
      <c r="H5532">
        <v>1810</v>
      </c>
    </row>
    <row r="5533" spans="1:8">
      <c r="A5533" t="s">
        <v>9589</v>
      </c>
      <c r="B5533" s="10">
        <v>43999</v>
      </c>
      <c r="C5533" t="s">
        <v>4679</v>
      </c>
      <c r="D5533">
        <v>1</v>
      </c>
      <c r="E5533">
        <v>2</v>
      </c>
      <c r="F5533">
        <v>2</v>
      </c>
      <c r="G5533">
        <v>11158896</v>
      </c>
      <c r="H5533">
        <v>1811</v>
      </c>
    </row>
    <row r="5534" spans="1:8">
      <c r="A5534" t="s">
        <v>9590</v>
      </c>
      <c r="B5534" s="10">
        <v>43999</v>
      </c>
      <c r="C5534" t="s">
        <v>4679</v>
      </c>
      <c r="D5534">
        <v>5</v>
      </c>
      <c r="E5534">
        <v>5</v>
      </c>
      <c r="F5534">
        <v>5</v>
      </c>
      <c r="G5534">
        <v>11158896</v>
      </c>
      <c r="H5534">
        <v>1812</v>
      </c>
    </row>
    <row r="5535" spans="1:8">
      <c r="A5535" t="s">
        <v>9591</v>
      </c>
      <c r="B5535" s="10">
        <v>43999</v>
      </c>
      <c r="C5535" t="s">
        <v>4679</v>
      </c>
      <c r="D5535">
        <v>5</v>
      </c>
      <c r="E5535">
        <v>5</v>
      </c>
      <c r="F5535">
        <v>5</v>
      </c>
      <c r="G5535">
        <v>11158896</v>
      </c>
      <c r="H5535">
        <v>1813</v>
      </c>
    </row>
    <row r="5536" spans="1:8">
      <c r="A5536" t="s">
        <v>6299</v>
      </c>
      <c r="B5536" s="10">
        <v>43999</v>
      </c>
      <c r="C5536" t="s">
        <v>4679</v>
      </c>
      <c r="D5536">
        <v>5</v>
      </c>
      <c r="E5536">
        <v>5</v>
      </c>
      <c r="F5536">
        <v>5</v>
      </c>
      <c r="G5536">
        <v>11158896</v>
      </c>
      <c r="H5536">
        <v>1814</v>
      </c>
    </row>
    <row r="5537" spans="1:8">
      <c r="A5537" t="s">
        <v>9592</v>
      </c>
      <c r="B5537" s="10">
        <v>43999</v>
      </c>
      <c r="C5537" t="s">
        <v>4679</v>
      </c>
      <c r="D5537">
        <v>5</v>
      </c>
      <c r="E5537">
        <v>5</v>
      </c>
      <c r="F5537">
        <v>5</v>
      </c>
      <c r="G5537">
        <v>11158896</v>
      </c>
      <c r="H5537">
        <v>1833</v>
      </c>
    </row>
    <row r="5538" spans="1:8">
      <c r="A5538" t="s">
        <v>9593</v>
      </c>
      <c r="B5538" s="10">
        <v>43999</v>
      </c>
      <c r="C5538" t="s">
        <v>4679</v>
      </c>
      <c r="D5538">
        <v>5</v>
      </c>
      <c r="E5538">
        <v>5</v>
      </c>
      <c r="F5538">
        <v>5</v>
      </c>
      <c r="G5538">
        <v>11158896</v>
      </c>
      <c r="H5538">
        <v>1815</v>
      </c>
    </row>
    <row r="5539" spans="1:8">
      <c r="A5539" t="s">
        <v>9594</v>
      </c>
      <c r="B5539" s="10">
        <v>43999</v>
      </c>
      <c r="C5539" t="s">
        <v>4679</v>
      </c>
      <c r="D5539">
        <v>4</v>
      </c>
      <c r="E5539">
        <v>4</v>
      </c>
      <c r="F5539">
        <v>3</v>
      </c>
      <c r="G5539">
        <v>11158896</v>
      </c>
      <c r="H5539">
        <v>1816</v>
      </c>
    </row>
    <row r="5540" spans="1:8">
      <c r="A5540" t="s">
        <v>9595</v>
      </c>
      <c r="B5540" s="10">
        <v>43999</v>
      </c>
      <c r="C5540" t="s">
        <v>4679</v>
      </c>
      <c r="D5540">
        <v>1</v>
      </c>
      <c r="E5540">
        <v>1</v>
      </c>
      <c r="F5540">
        <v>1</v>
      </c>
      <c r="G5540">
        <v>11158896</v>
      </c>
      <c r="H5540">
        <v>1817</v>
      </c>
    </row>
    <row r="5541" spans="1:8">
      <c r="A5541" t="s">
        <v>9596</v>
      </c>
      <c r="B5541" s="10">
        <v>43999</v>
      </c>
      <c r="C5541" t="s">
        <v>4679</v>
      </c>
      <c r="D5541">
        <v>5</v>
      </c>
      <c r="E5541">
        <v>3</v>
      </c>
      <c r="F5541">
        <v>5</v>
      </c>
      <c r="G5541">
        <v>11158896</v>
      </c>
      <c r="H5541">
        <v>1818</v>
      </c>
    </row>
    <row r="5542" spans="1:8">
      <c r="A5542" t="s">
        <v>9597</v>
      </c>
      <c r="B5542" s="10">
        <v>43999</v>
      </c>
      <c r="C5542" t="s">
        <v>4679</v>
      </c>
      <c r="D5542">
        <v>5</v>
      </c>
      <c r="E5542">
        <v>5</v>
      </c>
      <c r="F5542">
        <v>5</v>
      </c>
      <c r="G5542">
        <v>11158896</v>
      </c>
      <c r="H5542">
        <v>1819</v>
      </c>
    </row>
    <row r="5543" spans="1:8">
      <c r="A5543" t="s">
        <v>6299</v>
      </c>
      <c r="B5543" s="10">
        <v>43999</v>
      </c>
      <c r="C5543" t="s">
        <v>4679</v>
      </c>
      <c r="D5543">
        <v>5</v>
      </c>
      <c r="E5543">
        <v>5</v>
      </c>
      <c r="F5543">
        <v>5</v>
      </c>
      <c r="G5543">
        <v>11158896</v>
      </c>
      <c r="H5543">
        <v>1820</v>
      </c>
    </row>
    <row r="5544" spans="1:8">
      <c r="A5544" t="s">
        <v>9598</v>
      </c>
      <c r="B5544" s="10">
        <v>43999</v>
      </c>
      <c r="C5544" t="s">
        <v>4679</v>
      </c>
      <c r="D5544">
        <v>5</v>
      </c>
      <c r="E5544">
        <v>5</v>
      </c>
      <c r="F5544">
        <v>4</v>
      </c>
      <c r="G5544">
        <v>11158896</v>
      </c>
      <c r="H5544">
        <v>1821</v>
      </c>
    </row>
    <row r="5545" spans="1:8">
      <c r="A5545" t="s">
        <v>9599</v>
      </c>
      <c r="B5545" s="10">
        <v>43999</v>
      </c>
      <c r="C5545" t="s">
        <v>4679</v>
      </c>
      <c r="D5545">
        <v>1</v>
      </c>
      <c r="E5545">
        <v>1</v>
      </c>
      <c r="F5545">
        <v>1</v>
      </c>
      <c r="G5545">
        <v>11158896</v>
      </c>
      <c r="H5545">
        <v>1822</v>
      </c>
    </row>
    <row r="5546" spans="1:8">
      <c r="A5546" t="s">
        <v>9600</v>
      </c>
      <c r="B5546" s="10">
        <v>43999</v>
      </c>
      <c r="C5546" t="s">
        <v>4679</v>
      </c>
      <c r="D5546">
        <v>5</v>
      </c>
      <c r="E5546">
        <v>5</v>
      </c>
      <c r="F5546">
        <v>5</v>
      </c>
      <c r="G5546">
        <v>11158896</v>
      </c>
      <c r="H5546">
        <v>1823</v>
      </c>
    </row>
    <row r="5547" spans="1:8">
      <c r="A5547" t="s">
        <v>9601</v>
      </c>
      <c r="B5547" s="10">
        <v>43999</v>
      </c>
      <c r="C5547" t="s">
        <v>4679</v>
      </c>
      <c r="D5547">
        <v>1</v>
      </c>
      <c r="E5547">
        <v>2</v>
      </c>
      <c r="F5547">
        <v>1</v>
      </c>
      <c r="G5547">
        <v>11158896</v>
      </c>
      <c r="H5547">
        <v>1824</v>
      </c>
    </row>
    <row r="5548" spans="1:8">
      <c r="A5548" t="s">
        <v>9602</v>
      </c>
      <c r="B5548" s="10">
        <v>43999</v>
      </c>
      <c r="C5548" t="s">
        <v>4679</v>
      </c>
      <c r="D5548">
        <v>5</v>
      </c>
      <c r="E5548">
        <v>5</v>
      </c>
      <c r="F5548">
        <v>5</v>
      </c>
      <c r="G5548">
        <v>11158896</v>
      </c>
      <c r="H5548">
        <v>1825</v>
      </c>
    </row>
    <row r="5549" spans="1:8">
      <c r="A5549" t="s">
        <v>6299</v>
      </c>
      <c r="B5549" s="10">
        <v>43999</v>
      </c>
      <c r="C5549" t="s">
        <v>4679</v>
      </c>
      <c r="D5549">
        <v>5</v>
      </c>
      <c r="E5549">
        <v>5</v>
      </c>
      <c r="F5549">
        <v>5</v>
      </c>
      <c r="G5549">
        <v>11158896</v>
      </c>
      <c r="H5549">
        <v>1826</v>
      </c>
    </row>
    <row r="5550" spans="1:8">
      <c r="A5550" t="s">
        <v>9603</v>
      </c>
      <c r="B5550" s="10">
        <v>43999</v>
      </c>
      <c r="C5550" t="s">
        <v>4679</v>
      </c>
      <c r="D5550">
        <v>5</v>
      </c>
      <c r="E5550">
        <v>5</v>
      </c>
      <c r="F5550">
        <v>4</v>
      </c>
      <c r="G5550">
        <v>11158896</v>
      </c>
      <c r="H5550">
        <v>1827</v>
      </c>
    </row>
    <row r="5551" spans="1:8">
      <c r="A5551" t="s">
        <v>9604</v>
      </c>
      <c r="B5551" s="10">
        <v>43999</v>
      </c>
      <c r="C5551" t="s">
        <v>4679</v>
      </c>
      <c r="D5551">
        <v>5</v>
      </c>
      <c r="E5551">
        <v>5</v>
      </c>
      <c r="F5551">
        <v>5</v>
      </c>
      <c r="G5551">
        <v>11158896</v>
      </c>
      <c r="H5551">
        <v>1828</v>
      </c>
    </row>
    <row r="5552" spans="1:8">
      <c r="A5552" t="s">
        <v>6299</v>
      </c>
      <c r="B5552" s="10">
        <v>43999</v>
      </c>
      <c r="C5552" t="s">
        <v>4679</v>
      </c>
      <c r="D5552">
        <v>5</v>
      </c>
      <c r="E5552">
        <v>3</v>
      </c>
      <c r="F5552">
        <v>5</v>
      </c>
      <c r="G5552">
        <v>11158896</v>
      </c>
      <c r="H5552">
        <v>1829</v>
      </c>
    </row>
    <row r="5553" spans="1:8">
      <c r="A5553" t="s">
        <v>9605</v>
      </c>
      <c r="B5553" s="10">
        <v>43999</v>
      </c>
      <c r="C5553" t="s">
        <v>4679</v>
      </c>
      <c r="D5553">
        <v>5</v>
      </c>
      <c r="E5553">
        <v>5</v>
      </c>
      <c r="F5553">
        <v>5</v>
      </c>
      <c r="G5553">
        <v>11158896</v>
      </c>
      <c r="H5553">
        <v>1830</v>
      </c>
    </row>
    <row r="5554" spans="1:8">
      <c r="A5554" t="s">
        <v>9606</v>
      </c>
      <c r="B5554" s="10">
        <v>43999</v>
      </c>
      <c r="C5554" t="s">
        <v>4679</v>
      </c>
      <c r="D5554">
        <v>5</v>
      </c>
      <c r="E5554">
        <v>5</v>
      </c>
      <c r="F5554">
        <v>4</v>
      </c>
      <c r="G5554">
        <v>11158896</v>
      </c>
      <c r="H5554">
        <v>1831</v>
      </c>
    </row>
    <row r="5555" spans="1:8">
      <c r="A5555" t="s">
        <v>9607</v>
      </c>
      <c r="B5555" s="10">
        <v>43999</v>
      </c>
      <c r="C5555" t="s">
        <v>4679</v>
      </c>
      <c r="D5555">
        <v>5</v>
      </c>
      <c r="E5555">
        <v>5</v>
      </c>
      <c r="F5555">
        <v>5</v>
      </c>
      <c r="G5555">
        <v>11158896</v>
      </c>
      <c r="H5555">
        <v>1832</v>
      </c>
    </row>
    <row r="5556" spans="1:8">
      <c r="A5556" t="s">
        <v>6299</v>
      </c>
      <c r="B5556" s="10">
        <v>43999</v>
      </c>
      <c r="C5556" t="s">
        <v>4679</v>
      </c>
      <c r="D5556">
        <v>5</v>
      </c>
      <c r="E5556">
        <v>5</v>
      </c>
      <c r="F5556">
        <v>5</v>
      </c>
      <c r="G5556">
        <v>11158896</v>
      </c>
      <c r="H5556">
        <v>1834</v>
      </c>
    </row>
    <row r="5557" spans="1:8">
      <c r="A5557" t="s">
        <v>9608</v>
      </c>
      <c r="B5557" s="10">
        <v>43999</v>
      </c>
      <c r="C5557" t="s">
        <v>4679</v>
      </c>
      <c r="D5557">
        <v>5</v>
      </c>
      <c r="E5557">
        <v>5</v>
      </c>
      <c r="F5557">
        <v>5</v>
      </c>
      <c r="G5557">
        <v>11158896</v>
      </c>
      <c r="H5557">
        <v>1835</v>
      </c>
    </row>
    <row r="5558" spans="1:8">
      <c r="A5558" t="s">
        <v>6299</v>
      </c>
      <c r="B5558" s="10">
        <v>43999</v>
      </c>
      <c r="C5558" t="s">
        <v>4679</v>
      </c>
      <c r="D5558">
        <v>5</v>
      </c>
      <c r="E5558">
        <v>4</v>
      </c>
      <c r="F5558">
        <v>4</v>
      </c>
      <c r="G5558">
        <v>11158896</v>
      </c>
      <c r="H5558">
        <v>1836</v>
      </c>
    </row>
    <row r="5559" spans="1:8">
      <c r="A5559" t="s">
        <v>9609</v>
      </c>
      <c r="B5559" s="10">
        <v>43999</v>
      </c>
      <c r="C5559" t="s">
        <v>4679</v>
      </c>
      <c r="D5559">
        <v>5</v>
      </c>
      <c r="E5559">
        <v>5</v>
      </c>
      <c r="F5559">
        <v>5</v>
      </c>
      <c r="G5559">
        <v>11158896</v>
      </c>
      <c r="H5559">
        <v>1837</v>
      </c>
    </row>
    <row r="5560" spans="1:8">
      <c r="A5560" t="s">
        <v>9610</v>
      </c>
      <c r="B5560" s="10">
        <v>43999</v>
      </c>
      <c r="C5560" t="s">
        <v>4679</v>
      </c>
      <c r="D5560">
        <v>4</v>
      </c>
      <c r="E5560">
        <v>4</v>
      </c>
      <c r="F5560">
        <v>5</v>
      </c>
      <c r="G5560">
        <v>11158896</v>
      </c>
      <c r="H5560">
        <v>1838</v>
      </c>
    </row>
    <row r="5561" spans="1:8">
      <c r="A5561" t="s">
        <v>6299</v>
      </c>
      <c r="B5561" s="10">
        <v>43999</v>
      </c>
      <c r="C5561" t="s">
        <v>4679</v>
      </c>
      <c r="D5561">
        <v>5</v>
      </c>
      <c r="E5561">
        <v>5</v>
      </c>
      <c r="F5561">
        <v>5</v>
      </c>
      <c r="G5561">
        <v>11158896</v>
      </c>
      <c r="H5561">
        <v>1839</v>
      </c>
    </row>
    <row r="5562" spans="1:8">
      <c r="A5562" t="s">
        <v>6299</v>
      </c>
      <c r="B5562" s="10">
        <v>43999</v>
      </c>
      <c r="C5562" t="s">
        <v>4679</v>
      </c>
      <c r="D5562">
        <v>4</v>
      </c>
      <c r="E5562">
        <v>4</v>
      </c>
      <c r="F5562">
        <v>3</v>
      </c>
      <c r="G5562">
        <v>11158896</v>
      </c>
      <c r="H5562">
        <v>1840</v>
      </c>
    </row>
    <row r="5563" spans="1:8">
      <c r="A5563" t="s">
        <v>6299</v>
      </c>
      <c r="B5563" s="10">
        <v>43999</v>
      </c>
      <c r="C5563" t="s">
        <v>4679</v>
      </c>
      <c r="D5563">
        <v>5</v>
      </c>
      <c r="E5563">
        <v>5</v>
      </c>
      <c r="F5563">
        <v>5</v>
      </c>
      <c r="G5563">
        <v>11158896</v>
      </c>
      <c r="H5563">
        <v>1841</v>
      </c>
    </row>
    <row r="5564" spans="1:8">
      <c r="A5564" t="s">
        <v>6299</v>
      </c>
      <c r="B5564" s="10">
        <v>43999</v>
      </c>
      <c r="C5564" t="s">
        <v>4679</v>
      </c>
      <c r="D5564">
        <v>5</v>
      </c>
      <c r="E5564">
        <v>4</v>
      </c>
      <c r="F5564">
        <v>5</v>
      </c>
      <c r="G5564">
        <v>11158896</v>
      </c>
      <c r="H5564">
        <v>1842</v>
      </c>
    </row>
    <row r="5565" spans="1:8">
      <c r="A5565" t="s">
        <v>9611</v>
      </c>
      <c r="B5565" s="10">
        <v>43999</v>
      </c>
      <c r="C5565" t="s">
        <v>4679</v>
      </c>
      <c r="D5565">
        <v>5</v>
      </c>
      <c r="E5565">
        <v>5</v>
      </c>
      <c r="F5565">
        <v>5</v>
      </c>
      <c r="G5565">
        <v>11158896</v>
      </c>
      <c r="H5565">
        <v>1843</v>
      </c>
    </row>
    <row r="5566" spans="1:8">
      <c r="A5566" t="s">
        <v>9612</v>
      </c>
      <c r="B5566" s="10">
        <v>43999</v>
      </c>
      <c r="C5566" t="s">
        <v>4679</v>
      </c>
      <c r="D5566">
        <v>5</v>
      </c>
      <c r="E5566">
        <v>5</v>
      </c>
      <c r="F5566">
        <v>5</v>
      </c>
      <c r="G5566">
        <v>11158896</v>
      </c>
      <c r="H5566">
        <v>1844</v>
      </c>
    </row>
    <row r="5567" spans="1:8">
      <c r="A5567" t="s">
        <v>9613</v>
      </c>
      <c r="B5567" s="10">
        <v>43999</v>
      </c>
      <c r="C5567" t="s">
        <v>4679</v>
      </c>
      <c r="D5567">
        <v>4</v>
      </c>
      <c r="E5567">
        <v>4</v>
      </c>
      <c r="F5567">
        <v>4</v>
      </c>
      <c r="G5567">
        <v>11158896</v>
      </c>
      <c r="H5567">
        <v>1845</v>
      </c>
    </row>
    <row r="5568" spans="1:8">
      <c r="A5568" t="s">
        <v>6299</v>
      </c>
      <c r="B5568" s="10">
        <v>43999</v>
      </c>
      <c r="C5568" t="s">
        <v>4679</v>
      </c>
      <c r="D5568">
        <v>5</v>
      </c>
      <c r="E5568">
        <v>5</v>
      </c>
      <c r="F5568">
        <v>5</v>
      </c>
      <c r="G5568">
        <v>11158896</v>
      </c>
      <c r="H5568">
        <v>1846</v>
      </c>
    </row>
    <row r="5569" spans="1:8">
      <c r="A5569" t="s">
        <v>9614</v>
      </c>
      <c r="B5569" s="10">
        <v>43999</v>
      </c>
      <c r="C5569" t="s">
        <v>4679</v>
      </c>
      <c r="D5569">
        <v>5</v>
      </c>
      <c r="E5569">
        <v>5</v>
      </c>
      <c r="F5569">
        <v>5</v>
      </c>
      <c r="G5569">
        <v>11158896</v>
      </c>
      <c r="H5569">
        <v>1847</v>
      </c>
    </row>
    <row r="5570" spans="1:8">
      <c r="A5570" t="s">
        <v>9615</v>
      </c>
      <c r="B5570" s="10">
        <v>43999</v>
      </c>
      <c r="C5570" t="s">
        <v>4679</v>
      </c>
      <c r="D5570">
        <v>5</v>
      </c>
      <c r="E5570">
        <v>5</v>
      </c>
      <c r="F5570">
        <v>5</v>
      </c>
      <c r="G5570">
        <v>11158896</v>
      </c>
      <c r="H5570">
        <v>1848</v>
      </c>
    </row>
    <row r="5571" spans="1:8">
      <c r="A5571" t="s">
        <v>9616</v>
      </c>
      <c r="B5571" s="10">
        <v>43999</v>
      </c>
      <c r="C5571" t="s">
        <v>4679</v>
      </c>
      <c r="D5571">
        <v>4</v>
      </c>
      <c r="E5571">
        <v>5</v>
      </c>
      <c r="F5571">
        <v>4</v>
      </c>
      <c r="G5571">
        <v>11158896</v>
      </c>
      <c r="H5571">
        <v>1849</v>
      </c>
    </row>
    <row r="5572" spans="1:8">
      <c r="A5572" t="s">
        <v>6299</v>
      </c>
      <c r="B5572" s="10">
        <v>43999</v>
      </c>
      <c r="C5572" t="s">
        <v>4679</v>
      </c>
      <c r="D5572">
        <v>5</v>
      </c>
      <c r="E5572">
        <v>2</v>
      </c>
      <c r="F5572">
        <v>5</v>
      </c>
      <c r="G5572">
        <v>11158896</v>
      </c>
      <c r="H5572">
        <v>1850</v>
      </c>
    </row>
    <row r="5573" spans="1:8">
      <c r="A5573" t="s">
        <v>9617</v>
      </c>
      <c r="B5573" s="10">
        <v>43999</v>
      </c>
      <c r="C5573" t="s">
        <v>4679</v>
      </c>
      <c r="D5573">
        <v>1</v>
      </c>
      <c r="E5573">
        <v>3</v>
      </c>
      <c r="F5573">
        <v>3</v>
      </c>
      <c r="G5573">
        <v>11158896</v>
      </c>
      <c r="H5573">
        <v>1851</v>
      </c>
    </row>
    <row r="5574" spans="1:8">
      <c r="A5574" t="s">
        <v>6299</v>
      </c>
      <c r="B5574" s="10">
        <v>43999</v>
      </c>
      <c r="C5574" t="s">
        <v>4679</v>
      </c>
      <c r="D5574">
        <v>5</v>
      </c>
      <c r="E5574">
        <v>4</v>
      </c>
      <c r="F5574">
        <v>4</v>
      </c>
      <c r="G5574">
        <v>11158896</v>
      </c>
      <c r="H5574">
        <v>1852</v>
      </c>
    </row>
    <row r="5575" spans="1:8">
      <c r="A5575" t="s">
        <v>6299</v>
      </c>
      <c r="B5575" s="10">
        <v>43999</v>
      </c>
      <c r="C5575" t="s">
        <v>4679</v>
      </c>
      <c r="D5575">
        <v>5</v>
      </c>
      <c r="E5575">
        <v>4</v>
      </c>
      <c r="F5575">
        <v>5</v>
      </c>
      <c r="G5575">
        <v>11158896</v>
      </c>
      <c r="H5575">
        <v>1853</v>
      </c>
    </row>
    <row r="5576" spans="1:8">
      <c r="A5576" t="s">
        <v>9618</v>
      </c>
      <c r="B5576" s="10">
        <v>43999</v>
      </c>
      <c r="C5576" t="s">
        <v>4679</v>
      </c>
      <c r="D5576">
        <v>4</v>
      </c>
      <c r="E5576">
        <v>5</v>
      </c>
      <c r="F5576">
        <v>5</v>
      </c>
      <c r="G5576">
        <v>11158896</v>
      </c>
      <c r="H5576">
        <v>1854</v>
      </c>
    </row>
    <row r="5577" spans="1:8">
      <c r="A5577" t="s">
        <v>9619</v>
      </c>
      <c r="B5577" s="10">
        <v>43999</v>
      </c>
      <c r="C5577" t="s">
        <v>4679</v>
      </c>
      <c r="D5577">
        <v>5</v>
      </c>
      <c r="E5577">
        <v>5</v>
      </c>
      <c r="F5577">
        <v>5</v>
      </c>
      <c r="G5577">
        <v>11158896</v>
      </c>
      <c r="H5577">
        <v>1855</v>
      </c>
    </row>
    <row r="5578" spans="1:8">
      <c r="A5578" t="s">
        <v>9620</v>
      </c>
      <c r="B5578" s="10">
        <v>43999</v>
      </c>
      <c r="C5578" t="s">
        <v>4679</v>
      </c>
      <c r="D5578">
        <v>3</v>
      </c>
      <c r="E5578">
        <v>4</v>
      </c>
      <c r="F5578">
        <v>5</v>
      </c>
      <c r="G5578">
        <v>11158896</v>
      </c>
      <c r="H5578">
        <v>1856</v>
      </c>
    </row>
    <row r="5579" spans="1:8">
      <c r="A5579" t="s">
        <v>9621</v>
      </c>
      <c r="B5579" s="10">
        <v>43999</v>
      </c>
      <c r="C5579" t="s">
        <v>4679</v>
      </c>
      <c r="D5579">
        <v>5</v>
      </c>
      <c r="E5579">
        <v>5</v>
      </c>
      <c r="F5579">
        <v>5</v>
      </c>
      <c r="G5579">
        <v>11158896</v>
      </c>
      <c r="H5579">
        <v>1857</v>
      </c>
    </row>
    <row r="5580" spans="1:8">
      <c r="A5580" t="s">
        <v>9622</v>
      </c>
      <c r="B5580" s="10">
        <v>43999</v>
      </c>
      <c r="C5580" t="s">
        <v>4679</v>
      </c>
      <c r="D5580">
        <v>4</v>
      </c>
      <c r="E5580">
        <v>4</v>
      </c>
      <c r="F5580">
        <v>5</v>
      </c>
      <c r="G5580">
        <v>11158896</v>
      </c>
      <c r="H5580">
        <v>1858</v>
      </c>
    </row>
    <row r="5581" spans="1:8">
      <c r="A5581" t="s">
        <v>6299</v>
      </c>
      <c r="B5581" s="10">
        <v>43999</v>
      </c>
      <c r="C5581" t="s">
        <v>4679</v>
      </c>
      <c r="D5581">
        <v>5</v>
      </c>
      <c r="E5581">
        <v>5</v>
      </c>
      <c r="F5581">
        <v>5</v>
      </c>
      <c r="G5581">
        <v>11158896</v>
      </c>
      <c r="H5581">
        <v>1859</v>
      </c>
    </row>
    <row r="5582" spans="1:8">
      <c r="A5582" t="s">
        <v>9623</v>
      </c>
      <c r="B5582" s="10">
        <v>43999</v>
      </c>
      <c r="C5582" t="s">
        <v>4679</v>
      </c>
      <c r="D5582">
        <v>5</v>
      </c>
      <c r="E5582">
        <v>5</v>
      </c>
      <c r="F5582">
        <v>5</v>
      </c>
      <c r="G5582">
        <v>11158896</v>
      </c>
      <c r="H5582">
        <v>1860</v>
      </c>
    </row>
    <row r="5583" spans="1:8">
      <c r="A5583" t="s">
        <v>6299</v>
      </c>
      <c r="B5583" s="10">
        <v>43999</v>
      </c>
      <c r="C5583" t="s">
        <v>4679</v>
      </c>
      <c r="D5583">
        <v>4</v>
      </c>
      <c r="E5583">
        <v>4</v>
      </c>
      <c r="F5583">
        <v>4</v>
      </c>
      <c r="G5583">
        <v>11158896</v>
      </c>
      <c r="H5583">
        <v>1861</v>
      </c>
    </row>
    <row r="5584" spans="1:8">
      <c r="A5584" t="s">
        <v>6299</v>
      </c>
      <c r="B5584" s="10">
        <v>43999</v>
      </c>
      <c r="C5584" t="s">
        <v>4679</v>
      </c>
      <c r="D5584">
        <v>5</v>
      </c>
      <c r="E5584">
        <v>5</v>
      </c>
      <c r="F5584">
        <v>4</v>
      </c>
      <c r="G5584">
        <v>11158896</v>
      </c>
      <c r="H5584">
        <v>1862</v>
      </c>
    </row>
    <row r="5585" spans="1:8">
      <c r="A5585" t="s">
        <v>6299</v>
      </c>
      <c r="B5585" s="10">
        <v>43999</v>
      </c>
      <c r="C5585" t="s">
        <v>4679</v>
      </c>
      <c r="D5585">
        <v>4</v>
      </c>
      <c r="E5585">
        <v>4</v>
      </c>
      <c r="F5585">
        <v>5</v>
      </c>
      <c r="G5585">
        <v>11158896</v>
      </c>
      <c r="H5585">
        <v>1863</v>
      </c>
    </row>
    <row r="5586" spans="1:8">
      <c r="A5586" t="s">
        <v>9624</v>
      </c>
      <c r="B5586" s="10">
        <v>43999</v>
      </c>
      <c r="C5586" t="s">
        <v>4679</v>
      </c>
      <c r="D5586">
        <v>5</v>
      </c>
      <c r="E5586">
        <v>5</v>
      </c>
      <c r="F5586">
        <v>5</v>
      </c>
      <c r="G5586">
        <v>11158896</v>
      </c>
      <c r="H5586">
        <v>1864</v>
      </c>
    </row>
    <row r="5587" spans="1:8">
      <c r="A5587" t="s">
        <v>6299</v>
      </c>
      <c r="B5587" s="10">
        <v>43999</v>
      </c>
      <c r="C5587" t="s">
        <v>4679</v>
      </c>
      <c r="D5587">
        <v>4</v>
      </c>
      <c r="E5587">
        <v>5</v>
      </c>
      <c r="F5587">
        <v>4</v>
      </c>
      <c r="G5587">
        <v>11158896</v>
      </c>
      <c r="H5587">
        <v>1865</v>
      </c>
    </row>
    <row r="5588" spans="1:8">
      <c r="A5588" t="s">
        <v>6299</v>
      </c>
      <c r="B5588" s="10">
        <v>43999</v>
      </c>
      <c r="C5588" t="s">
        <v>4679</v>
      </c>
      <c r="D5588">
        <v>5</v>
      </c>
      <c r="E5588">
        <v>5</v>
      </c>
      <c r="F5588">
        <v>5</v>
      </c>
      <c r="G5588">
        <v>11158896</v>
      </c>
      <c r="H5588">
        <v>1866</v>
      </c>
    </row>
    <row r="5589" spans="1:8">
      <c r="A5589" t="s">
        <v>9625</v>
      </c>
      <c r="B5589" s="10">
        <v>43999</v>
      </c>
      <c r="C5589" t="s">
        <v>4679</v>
      </c>
      <c r="D5589">
        <v>5</v>
      </c>
      <c r="E5589">
        <v>5</v>
      </c>
      <c r="F5589">
        <v>5</v>
      </c>
      <c r="G5589">
        <v>11158896</v>
      </c>
      <c r="H5589">
        <v>1867</v>
      </c>
    </row>
    <row r="5590" spans="1:8">
      <c r="A5590" t="s">
        <v>9626</v>
      </c>
      <c r="B5590" s="10">
        <v>43999</v>
      </c>
      <c r="C5590" t="s">
        <v>4679</v>
      </c>
      <c r="D5590">
        <v>5</v>
      </c>
      <c r="E5590">
        <v>3</v>
      </c>
      <c r="F5590">
        <v>5</v>
      </c>
      <c r="G5590">
        <v>11158896</v>
      </c>
      <c r="H5590">
        <v>1868</v>
      </c>
    </row>
    <row r="5591" spans="1:8">
      <c r="A5591" t="s">
        <v>9627</v>
      </c>
      <c r="B5591" s="10">
        <v>43999</v>
      </c>
      <c r="C5591" t="s">
        <v>4679</v>
      </c>
      <c r="D5591">
        <v>2</v>
      </c>
      <c r="E5591">
        <v>4</v>
      </c>
      <c r="F5591">
        <v>2</v>
      </c>
      <c r="G5591">
        <v>11158896</v>
      </c>
      <c r="H5591">
        <v>1869</v>
      </c>
    </row>
    <row r="5592" spans="1:8">
      <c r="A5592" t="s">
        <v>9628</v>
      </c>
      <c r="B5592" s="10">
        <v>43999</v>
      </c>
      <c r="C5592" t="s">
        <v>4679</v>
      </c>
      <c r="D5592" t="s">
        <v>5977</v>
      </c>
      <c r="E5592">
        <v>5</v>
      </c>
      <c r="F5592">
        <v>5</v>
      </c>
      <c r="G5592">
        <v>11158896</v>
      </c>
      <c r="H5592">
        <v>1870</v>
      </c>
    </row>
    <row r="5593" spans="1:8">
      <c r="A5593" t="s">
        <v>6299</v>
      </c>
      <c r="B5593" s="10">
        <v>43999</v>
      </c>
      <c r="C5593" t="s">
        <v>4679</v>
      </c>
      <c r="D5593">
        <v>4</v>
      </c>
      <c r="E5593">
        <v>4</v>
      </c>
      <c r="F5593">
        <v>4</v>
      </c>
      <c r="G5593">
        <v>11158896</v>
      </c>
      <c r="H5593">
        <v>1871</v>
      </c>
    </row>
    <row r="5594" spans="1:8">
      <c r="A5594" t="s">
        <v>6299</v>
      </c>
      <c r="B5594" s="10">
        <v>43999</v>
      </c>
      <c r="C5594" t="s">
        <v>4679</v>
      </c>
      <c r="D5594">
        <v>3</v>
      </c>
      <c r="E5594">
        <v>4</v>
      </c>
      <c r="F5594">
        <v>3</v>
      </c>
      <c r="G5594">
        <v>11158896</v>
      </c>
      <c r="H5594">
        <v>1872</v>
      </c>
    </row>
    <row r="5595" spans="1:8">
      <c r="A5595" t="s">
        <v>9629</v>
      </c>
      <c r="B5595" s="10">
        <v>43999</v>
      </c>
      <c r="C5595" t="s">
        <v>4679</v>
      </c>
      <c r="D5595">
        <v>5</v>
      </c>
      <c r="E5595">
        <v>5</v>
      </c>
      <c r="F5595">
        <v>5</v>
      </c>
      <c r="G5595">
        <v>11158896</v>
      </c>
      <c r="H5595">
        <v>1873</v>
      </c>
    </row>
    <row r="5596" spans="1:8">
      <c r="A5596" t="s">
        <v>9630</v>
      </c>
      <c r="B5596" s="10">
        <v>43999</v>
      </c>
      <c r="C5596" t="s">
        <v>4679</v>
      </c>
      <c r="D5596">
        <v>5</v>
      </c>
      <c r="E5596">
        <v>5</v>
      </c>
      <c r="F5596">
        <v>5</v>
      </c>
      <c r="G5596">
        <v>11158896</v>
      </c>
      <c r="H5596">
        <v>1874</v>
      </c>
    </row>
    <row r="5597" spans="1:8">
      <c r="A5597" t="s">
        <v>6299</v>
      </c>
      <c r="B5597" s="10">
        <v>43999</v>
      </c>
      <c r="C5597" t="s">
        <v>4679</v>
      </c>
      <c r="D5597">
        <v>5</v>
      </c>
      <c r="E5597">
        <v>5</v>
      </c>
      <c r="F5597">
        <v>5</v>
      </c>
      <c r="G5597">
        <v>11158896</v>
      </c>
      <c r="H5597">
        <v>1875</v>
      </c>
    </row>
    <row r="5598" spans="1:8">
      <c r="A5598" t="s">
        <v>9631</v>
      </c>
      <c r="B5598" s="10">
        <v>43999</v>
      </c>
      <c r="C5598" t="s">
        <v>4679</v>
      </c>
      <c r="D5598">
        <v>5</v>
      </c>
      <c r="E5598">
        <v>5</v>
      </c>
      <c r="F5598">
        <v>5</v>
      </c>
      <c r="G5598">
        <v>11158896</v>
      </c>
      <c r="H5598">
        <v>1876</v>
      </c>
    </row>
    <row r="5599" spans="1:8">
      <c r="A5599" t="s">
        <v>6299</v>
      </c>
      <c r="B5599" s="10">
        <v>43999</v>
      </c>
      <c r="C5599" t="s">
        <v>4679</v>
      </c>
      <c r="D5599">
        <v>5</v>
      </c>
      <c r="E5599">
        <v>5</v>
      </c>
      <c r="F5599">
        <v>5</v>
      </c>
      <c r="G5599">
        <v>11158896</v>
      </c>
      <c r="H5599">
        <v>1877</v>
      </c>
    </row>
    <row r="5600" spans="1:8">
      <c r="A5600" t="s">
        <v>6776</v>
      </c>
      <c r="B5600" s="10">
        <v>43999</v>
      </c>
      <c r="C5600" t="s">
        <v>4679</v>
      </c>
      <c r="D5600">
        <v>5</v>
      </c>
      <c r="E5600">
        <v>5</v>
      </c>
      <c r="F5600">
        <v>5</v>
      </c>
      <c r="G5600">
        <v>11158896</v>
      </c>
      <c r="H5600">
        <v>1878</v>
      </c>
    </row>
    <row r="5601" spans="1:8">
      <c r="A5601" t="s">
        <v>6299</v>
      </c>
      <c r="B5601" s="10">
        <v>43999</v>
      </c>
      <c r="C5601" t="s">
        <v>4679</v>
      </c>
      <c r="D5601">
        <v>4</v>
      </c>
      <c r="E5601">
        <v>5</v>
      </c>
      <c r="F5601">
        <v>5</v>
      </c>
      <c r="G5601">
        <v>11158896</v>
      </c>
      <c r="H5601">
        <v>1879</v>
      </c>
    </row>
    <row r="5602" spans="1:8">
      <c r="A5602" t="s">
        <v>9632</v>
      </c>
      <c r="B5602" s="10">
        <v>43999</v>
      </c>
      <c r="C5602" t="s">
        <v>4679</v>
      </c>
      <c r="D5602">
        <v>2</v>
      </c>
      <c r="E5602">
        <v>4</v>
      </c>
      <c r="F5602">
        <v>2</v>
      </c>
      <c r="G5602">
        <v>11158896</v>
      </c>
      <c r="H5602">
        <v>1880</v>
      </c>
    </row>
    <row r="5603" spans="1:8">
      <c r="A5603" t="s">
        <v>9633</v>
      </c>
      <c r="B5603" s="10">
        <v>43999</v>
      </c>
      <c r="C5603" t="s">
        <v>4679</v>
      </c>
      <c r="D5603">
        <v>5</v>
      </c>
      <c r="E5603">
        <v>5</v>
      </c>
      <c r="F5603">
        <v>5</v>
      </c>
      <c r="G5603">
        <v>11158896</v>
      </c>
      <c r="H5603">
        <v>1881</v>
      </c>
    </row>
    <row r="5604" spans="1:8">
      <c r="A5604" t="s">
        <v>6299</v>
      </c>
      <c r="B5604" s="10">
        <v>43999</v>
      </c>
      <c r="C5604" t="s">
        <v>4679</v>
      </c>
      <c r="D5604">
        <v>4</v>
      </c>
      <c r="E5604">
        <v>3</v>
      </c>
      <c r="F5604">
        <v>5</v>
      </c>
      <c r="G5604">
        <v>11158896</v>
      </c>
      <c r="H5604">
        <v>1882</v>
      </c>
    </row>
    <row r="5605" spans="1:8">
      <c r="A5605" t="s">
        <v>6299</v>
      </c>
      <c r="B5605" s="10">
        <v>43999</v>
      </c>
      <c r="C5605" t="s">
        <v>4679</v>
      </c>
      <c r="D5605">
        <v>5</v>
      </c>
      <c r="E5605">
        <v>5</v>
      </c>
      <c r="F5605">
        <v>5</v>
      </c>
      <c r="G5605">
        <v>11158896</v>
      </c>
      <c r="H5605">
        <v>1883</v>
      </c>
    </row>
    <row r="5606" spans="1:8">
      <c r="A5606" t="s">
        <v>6299</v>
      </c>
      <c r="B5606" s="10">
        <v>43999</v>
      </c>
      <c r="C5606" t="s">
        <v>4679</v>
      </c>
      <c r="D5606">
        <v>5</v>
      </c>
      <c r="E5606">
        <v>5</v>
      </c>
      <c r="F5606">
        <v>4</v>
      </c>
      <c r="G5606">
        <v>11158896</v>
      </c>
      <c r="H5606">
        <v>1884</v>
      </c>
    </row>
    <row r="5607" spans="1:8">
      <c r="A5607" t="s">
        <v>9634</v>
      </c>
      <c r="B5607" s="10">
        <v>43999</v>
      </c>
      <c r="C5607" t="s">
        <v>4679</v>
      </c>
      <c r="D5607">
        <v>5</v>
      </c>
      <c r="E5607">
        <v>5</v>
      </c>
      <c r="F5607">
        <v>5</v>
      </c>
      <c r="G5607">
        <v>11158896</v>
      </c>
      <c r="H5607">
        <v>1885</v>
      </c>
    </row>
    <row r="5608" spans="1:8">
      <c r="A5608" t="s">
        <v>9635</v>
      </c>
      <c r="B5608" s="10">
        <v>43999</v>
      </c>
      <c r="C5608" t="s">
        <v>4679</v>
      </c>
      <c r="D5608">
        <v>4</v>
      </c>
      <c r="E5608">
        <v>5</v>
      </c>
      <c r="F5608">
        <v>3</v>
      </c>
      <c r="G5608">
        <v>11158896</v>
      </c>
      <c r="H5608">
        <v>1886</v>
      </c>
    </row>
    <row r="5609" spans="1:8">
      <c r="A5609" t="s">
        <v>7756</v>
      </c>
      <c r="B5609" s="10">
        <v>43999</v>
      </c>
      <c r="C5609" t="s">
        <v>4679</v>
      </c>
      <c r="D5609">
        <v>5</v>
      </c>
      <c r="E5609">
        <v>5</v>
      </c>
      <c r="F5609">
        <v>5</v>
      </c>
      <c r="G5609">
        <v>11158896</v>
      </c>
      <c r="H5609">
        <v>1887</v>
      </c>
    </row>
    <row r="5610" spans="1:8">
      <c r="A5610" t="s">
        <v>6299</v>
      </c>
      <c r="B5610" s="10">
        <v>43999</v>
      </c>
      <c r="C5610" t="s">
        <v>4679</v>
      </c>
      <c r="D5610">
        <v>5</v>
      </c>
      <c r="E5610">
        <v>5</v>
      </c>
      <c r="F5610">
        <v>5</v>
      </c>
      <c r="G5610">
        <v>11158896</v>
      </c>
      <c r="H5610">
        <v>1888</v>
      </c>
    </row>
    <row r="5611" spans="1:8">
      <c r="A5611" t="s">
        <v>6299</v>
      </c>
      <c r="B5611" s="10">
        <v>43999</v>
      </c>
      <c r="C5611" t="s">
        <v>4679</v>
      </c>
      <c r="D5611">
        <v>4</v>
      </c>
      <c r="E5611">
        <v>5</v>
      </c>
      <c r="F5611">
        <v>4</v>
      </c>
      <c r="G5611">
        <v>11158896</v>
      </c>
      <c r="H5611">
        <v>1889</v>
      </c>
    </row>
    <row r="5612" spans="1:8">
      <c r="A5612" t="s">
        <v>9636</v>
      </c>
      <c r="B5612" s="10">
        <v>43999</v>
      </c>
      <c r="C5612" t="s">
        <v>4679</v>
      </c>
      <c r="D5612">
        <v>5</v>
      </c>
      <c r="E5612">
        <v>4</v>
      </c>
      <c r="F5612">
        <v>5</v>
      </c>
      <c r="G5612">
        <v>11158896</v>
      </c>
      <c r="H5612">
        <v>1890</v>
      </c>
    </row>
    <row r="5613" spans="1:8">
      <c r="A5613" t="s">
        <v>9637</v>
      </c>
      <c r="B5613" s="10">
        <v>43999</v>
      </c>
      <c r="C5613" t="s">
        <v>4679</v>
      </c>
      <c r="D5613">
        <v>3</v>
      </c>
      <c r="E5613">
        <v>4</v>
      </c>
      <c r="F5613">
        <v>4</v>
      </c>
      <c r="G5613">
        <v>11158896</v>
      </c>
      <c r="H5613">
        <v>1891</v>
      </c>
    </row>
    <row r="5614" spans="1:8">
      <c r="A5614" t="s">
        <v>9638</v>
      </c>
      <c r="B5614" s="10">
        <v>43999</v>
      </c>
      <c r="C5614" t="s">
        <v>4679</v>
      </c>
      <c r="D5614">
        <v>5</v>
      </c>
      <c r="E5614">
        <v>5</v>
      </c>
      <c r="F5614">
        <v>5</v>
      </c>
      <c r="G5614">
        <v>11158896</v>
      </c>
      <c r="H5614">
        <v>1892</v>
      </c>
    </row>
    <row r="5615" spans="1:8">
      <c r="A5615" t="s">
        <v>9639</v>
      </c>
      <c r="B5615" s="10">
        <v>43999</v>
      </c>
      <c r="C5615" t="s">
        <v>4679</v>
      </c>
      <c r="D5615">
        <v>1</v>
      </c>
      <c r="E5615">
        <v>3</v>
      </c>
      <c r="F5615">
        <v>1</v>
      </c>
      <c r="G5615">
        <v>11158896</v>
      </c>
      <c r="H5615">
        <v>1893</v>
      </c>
    </row>
    <row r="5616" spans="1:8">
      <c r="A5616" t="s">
        <v>6299</v>
      </c>
      <c r="B5616" s="10">
        <v>43999</v>
      </c>
      <c r="C5616" t="s">
        <v>4679</v>
      </c>
      <c r="D5616">
        <v>4</v>
      </c>
      <c r="E5616">
        <v>4</v>
      </c>
      <c r="F5616">
        <v>3</v>
      </c>
      <c r="G5616">
        <v>11158896</v>
      </c>
      <c r="H5616">
        <v>1894</v>
      </c>
    </row>
    <row r="5617" spans="1:8">
      <c r="A5617" t="s">
        <v>6299</v>
      </c>
      <c r="B5617" s="10">
        <v>43999</v>
      </c>
      <c r="C5617" t="s">
        <v>4679</v>
      </c>
      <c r="D5617">
        <v>5</v>
      </c>
      <c r="E5617">
        <v>5</v>
      </c>
      <c r="F5617">
        <v>5</v>
      </c>
      <c r="G5617">
        <v>11158896</v>
      </c>
      <c r="H5617">
        <v>1895</v>
      </c>
    </row>
    <row r="5618" spans="1:8">
      <c r="A5618" t="s">
        <v>6299</v>
      </c>
      <c r="B5618" s="10">
        <v>43999</v>
      </c>
      <c r="C5618" t="s">
        <v>4679</v>
      </c>
      <c r="D5618">
        <v>5</v>
      </c>
      <c r="E5618">
        <v>5</v>
      </c>
      <c r="F5618">
        <v>4</v>
      </c>
      <c r="G5618">
        <v>11158896</v>
      </c>
      <c r="H5618">
        <v>1896</v>
      </c>
    </row>
    <row r="5619" spans="1:8">
      <c r="A5619" t="s">
        <v>6299</v>
      </c>
      <c r="B5619" s="10">
        <v>43999</v>
      </c>
      <c r="C5619" t="s">
        <v>4679</v>
      </c>
      <c r="D5619">
        <v>5</v>
      </c>
      <c r="E5619">
        <v>5</v>
      </c>
      <c r="F5619">
        <v>4</v>
      </c>
      <c r="G5619">
        <v>11158896</v>
      </c>
      <c r="H5619">
        <v>1897</v>
      </c>
    </row>
    <row r="5620" spans="1:8">
      <c r="A5620" t="s">
        <v>6299</v>
      </c>
      <c r="B5620" s="10">
        <v>43999</v>
      </c>
      <c r="C5620" t="s">
        <v>4679</v>
      </c>
      <c r="D5620">
        <v>4</v>
      </c>
      <c r="E5620">
        <v>4</v>
      </c>
      <c r="F5620">
        <v>3</v>
      </c>
      <c r="G5620">
        <v>11158896</v>
      </c>
      <c r="H5620">
        <v>1898</v>
      </c>
    </row>
    <row r="5621" spans="1:8">
      <c r="A5621" t="s">
        <v>9640</v>
      </c>
      <c r="B5621" s="10">
        <v>43999</v>
      </c>
      <c r="C5621" t="s">
        <v>4679</v>
      </c>
      <c r="D5621">
        <v>4</v>
      </c>
      <c r="E5621">
        <v>4</v>
      </c>
      <c r="F5621">
        <v>5</v>
      </c>
      <c r="G5621">
        <v>11158896</v>
      </c>
      <c r="H5621">
        <v>1899</v>
      </c>
    </row>
    <row r="5622" spans="1:8">
      <c r="A5622" t="s">
        <v>9641</v>
      </c>
      <c r="B5622" s="10">
        <v>43999</v>
      </c>
      <c r="C5622" t="s">
        <v>4679</v>
      </c>
      <c r="D5622">
        <v>5</v>
      </c>
      <c r="E5622">
        <v>5</v>
      </c>
      <c r="F5622">
        <v>5</v>
      </c>
      <c r="G5622">
        <v>11158896</v>
      </c>
      <c r="H5622">
        <v>1900</v>
      </c>
    </row>
    <row r="5623" spans="1:8">
      <c r="A5623" t="s">
        <v>6299</v>
      </c>
      <c r="B5623" s="10">
        <v>43999</v>
      </c>
      <c r="C5623" t="s">
        <v>4679</v>
      </c>
      <c r="D5623">
        <v>5</v>
      </c>
      <c r="E5623">
        <v>5</v>
      </c>
      <c r="F5623">
        <v>5</v>
      </c>
      <c r="G5623">
        <v>11158896</v>
      </c>
      <c r="H5623">
        <v>1901</v>
      </c>
    </row>
    <row r="5624" spans="1:8">
      <c r="A5624" t="s">
        <v>6299</v>
      </c>
      <c r="B5624" s="10">
        <v>43999</v>
      </c>
      <c r="C5624" t="s">
        <v>4679</v>
      </c>
      <c r="D5624">
        <v>5</v>
      </c>
      <c r="E5624">
        <v>4</v>
      </c>
      <c r="F5624">
        <v>4</v>
      </c>
      <c r="G5624">
        <v>11158896</v>
      </c>
      <c r="H5624">
        <v>1902</v>
      </c>
    </row>
    <row r="5625" spans="1:8">
      <c r="A5625" t="s">
        <v>9642</v>
      </c>
      <c r="B5625" s="10">
        <v>43999</v>
      </c>
      <c r="C5625" t="s">
        <v>4679</v>
      </c>
      <c r="D5625">
        <v>4</v>
      </c>
      <c r="E5625">
        <v>4</v>
      </c>
      <c r="F5625">
        <v>4</v>
      </c>
      <c r="G5625">
        <v>11158896</v>
      </c>
      <c r="H5625">
        <v>1903</v>
      </c>
    </row>
    <row r="5626" spans="1:8">
      <c r="A5626" t="s">
        <v>6299</v>
      </c>
      <c r="B5626" s="10">
        <v>43999</v>
      </c>
      <c r="C5626" t="s">
        <v>4679</v>
      </c>
      <c r="D5626">
        <v>5</v>
      </c>
      <c r="E5626">
        <v>5</v>
      </c>
      <c r="F5626">
        <v>5</v>
      </c>
      <c r="G5626">
        <v>11158896</v>
      </c>
      <c r="H5626">
        <v>1904</v>
      </c>
    </row>
    <row r="5627" spans="1:8">
      <c r="A5627" t="s">
        <v>9643</v>
      </c>
      <c r="B5627" s="10">
        <v>43999</v>
      </c>
      <c r="C5627" t="s">
        <v>4679</v>
      </c>
      <c r="D5627">
        <v>5</v>
      </c>
      <c r="E5627">
        <v>4</v>
      </c>
      <c r="F5627">
        <v>5</v>
      </c>
      <c r="G5627">
        <v>11158896</v>
      </c>
      <c r="H5627">
        <v>1905</v>
      </c>
    </row>
    <row r="5628" spans="1:8">
      <c r="A5628" t="s">
        <v>9644</v>
      </c>
      <c r="B5628" s="10">
        <v>43999</v>
      </c>
      <c r="C5628" t="s">
        <v>4679</v>
      </c>
      <c r="D5628">
        <v>5</v>
      </c>
      <c r="E5628">
        <v>5</v>
      </c>
      <c r="F5628">
        <v>5</v>
      </c>
      <c r="G5628">
        <v>11158896</v>
      </c>
      <c r="H5628">
        <v>1906</v>
      </c>
    </row>
    <row r="5629" spans="1:8">
      <c r="A5629" t="s">
        <v>6299</v>
      </c>
      <c r="B5629" s="10">
        <v>43999</v>
      </c>
      <c r="C5629" t="s">
        <v>4679</v>
      </c>
      <c r="D5629">
        <v>5</v>
      </c>
      <c r="E5629">
        <v>4</v>
      </c>
      <c r="F5629">
        <v>4</v>
      </c>
      <c r="G5629">
        <v>11158896</v>
      </c>
      <c r="H5629">
        <v>1907</v>
      </c>
    </row>
    <row r="5630" spans="1:8">
      <c r="A5630" t="s">
        <v>9645</v>
      </c>
      <c r="B5630" s="10">
        <v>43999</v>
      </c>
      <c r="C5630" t="s">
        <v>4679</v>
      </c>
      <c r="D5630">
        <v>5</v>
      </c>
      <c r="E5630">
        <v>5</v>
      </c>
      <c r="F5630">
        <v>4</v>
      </c>
      <c r="G5630">
        <v>11158896</v>
      </c>
      <c r="H5630">
        <v>1908</v>
      </c>
    </row>
    <row r="5631" spans="1:8">
      <c r="A5631" t="s">
        <v>9646</v>
      </c>
      <c r="B5631" s="10">
        <v>43999</v>
      </c>
      <c r="C5631" t="s">
        <v>4679</v>
      </c>
      <c r="D5631">
        <v>5</v>
      </c>
      <c r="E5631">
        <v>5</v>
      </c>
      <c r="F5631">
        <v>5</v>
      </c>
      <c r="G5631">
        <v>11158896</v>
      </c>
      <c r="H5631">
        <v>1909</v>
      </c>
    </row>
    <row r="5632" spans="1:8">
      <c r="A5632" t="s">
        <v>9647</v>
      </c>
      <c r="B5632" s="10">
        <v>43999</v>
      </c>
      <c r="C5632" t="s">
        <v>4679</v>
      </c>
      <c r="D5632">
        <v>4</v>
      </c>
      <c r="E5632">
        <v>4</v>
      </c>
      <c r="F5632">
        <v>4</v>
      </c>
      <c r="G5632">
        <v>11158896</v>
      </c>
      <c r="H5632">
        <v>1910</v>
      </c>
    </row>
    <row r="5633" spans="1:8">
      <c r="A5633" t="s">
        <v>6299</v>
      </c>
      <c r="B5633" s="10">
        <v>43999</v>
      </c>
      <c r="C5633" t="s">
        <v>4679</v>
      </c>
      <c r="D5633">
        <v>5</v>
      </c>
      <c r="E5633">
        <v>5</v>
      </c>
      <c r="F5633">
        <v>5</v>
      </c>
      <c r="G5633">
        <v>11158896</v>
      </c>
      <c r="H5633">
        <v>1911</v>
      </c>
    </row>
    <row r="5634" spans="1:8">
      <c r="A5634" t="s">
        <v>9648</v>
      </c>
      <c r="B5634" s="10">
        <v>43999</v>
      </c>
      <c r="C5634" t="s">
        <v>4679</v>
      </c>
      <c r="D5634">
        <v>5</v>
      </c>
      <c r="E5634">
        <v>5</v>
      </c>
      <c r="F5634">
        <v>5</v>
      </c>
      <c r="G5634">
        <v>11158896</v>
      </c>
      <c r="H5634">
        <v>1912</v>
      </c>
    </row>
    <row r="5635" spans="1:8">
      <c r="A5635" t="s">
        <v>9649</v>
      </c>
      <c r="B5635" s="10">
        <v>43999</v>
      </c>
      <c r="C5635" t="s">
        <v>4679</v>
      </c>
      <c r="D5635">
        <v>5</v>
      </c>
      <c r="E5635">
        <v>5</v>
      </c>
      <c r="F5635">
        <v>5</v>
      </c>
      <c r="G5635">
        <v>11158896</v>
      </c>
      <c r="H5635">
        <v>1913</v>
      </c>
    </row>
    <row r="5636" spans="1:8">
      <c r="A5636" t="s">
        <v>9650</v>
      </c>
      <c r="B5636" s="10">
        <v>43999</v>
      </c>
      <c r="C5636" t="s">
        <v>4679</v>
      </c>
      <c r="D5636">
        <v>5</v>
      </c>
      <c r="E5636">
        <v>5</v>
      </c>
      <c r="F5636">
        <v>5</v>
      </c>
      <c r="G5636">
        <v>11158896</v>
      </c>
      <c r="H5636">
        <v>1914</v>
      </c>
    </row>
    <row r="5637" spans="1:8">
      <c r="A5637" t="s">
        <v>9651</v>
      </c>
      <c r="B5637" s="10">
        <v>43999</v>
      </c>
      <c r="C5637" t="s">
        <v>4679</v>
      </c>
      <c r="D5637">
        <v>4</v>
      </c>
      <c r="E5637">
        <v>4</v>
      </c>
      <c r="F5637">
        <v>4</v>
      </c>
      <c r="G5637">
        <v>11158896</v>
      </c>
      <c r="H5637">
        <v>1915</v>
      </c>
    </row>
    <row r="5638" spans="1:8">
      <c r="A5638" t="s">
        <v>6299</v>
      </c>
      <c r="B5638" s="10">
        <v>43999</v>
      </c>
      <c r="C5638" t="s">
        <v>4679</v>
      </c>
      <c r="D5638">
        <v>5</v>
      </c>
      <c r="E5638">
        <v>5</v>
      </c>
      <c r="F5638">
        <v>5</v>
      </c>
      <c r="G5638">
        <v>11158896</v>
      </c>
      <c r="H5638">
        <v>1916</v>
      </c>
    </row>
    <row r="5639" spans="1:8">
      <c r="A5639" t="s">
        <v>9652</v>
      </c>
      <c r="B5639" s="10">
        <v>43999</v>
      </c>
      <c r="C5639" t="s">
        <v>4679</v>
      </c>
      <c r="D5639">
        <v>5</v>
      </c>
      <c r="E5639">
        <v>5</v>
      </c>
      <c r="F5639">
        <v>5</v>
      </c>
      <c r="G5639">
        <v>11158896</v>
      </c>
      <c r="H5639">
        <v>1917</v>
      </c>
    </row>
    <row r="5640" spans="1:8">
      <c r="A5640" t="s">
        <v>9653</v>
      </c>
      <c r="B5640" s="10">
        <v>43999</v>
      </c>
      <c r="C5640" t="s">
        <v>4679</v>
      </c>
      <c r="D5640">
        <v>3</v>
      </c>
      <c r="E5640">
        <v>3</v>
      </c>
      <c r="F5640">
        <v>4</v>
      </c>
      <c r="G5640">
        <v>11158896</v>
      </c>
      <c r="H5640">
        <v>1918</v>
      </c>
    </row>
    <row r="5641" spans="1:8">
      <c r="A5641" t="s">
        <v>9654</v>
      </c>
      <c r="B5641" s="10">
        <v>43999</v>
      </c>
      <c r="C5641" t="s">
        <v>4679</v>
      </c>
      <c r="D5641">
        <v>5</v>
      </c>
      <c r="E5641">
        <v>4</v>
      </c>
      <c r="F5641">
        <v>4</v>
      </c>
      <c r="G5641">
        <v>11158896</v>
      </c>
      <c r="H5641">
        <v>1919</v>
      </c>
    </row>
    <row r="5642" spans="1:8">
      <c r="A5642" t="s">
        <v>9655</v>
      </c>
      <c r="B5642" s="10">
        <v>43999</v>
      </c>
      <c r="C5642" t="s">
        <v>4679</v>
      </c>
      <c r="D5642">
        <v>5</v>
      </c>
      <c r="E5642">
        <v>5</v>
      </c>
      <c r="F5642">
        <v>5</v>
      </c>
      <c r="G5642">
        <v>11158896</v>
      </c>
      <c r="H5642">
        <v>1920</v>
      </c>
    </row>
    <row r="5643" spans="1:8">
      <c r="A5643" t="s">
        <v>9656</v>
      </c>
      <c r="B5643" s="10">
        <v>43999</v>
      </c>
      <c r="C5643" t="s">
        <v>4679</v>
      </c>
      <c r="D5643">
        <v>3</v>
      </c>
      <c r="E5643">
        <v>5</v>
      </c>
      <c r="F5643">
        <v>3</v>
      </c>
      <c r="G5643">
        <v>11158896</v>
      </c>
      <c r="H5643">
        <v>1921</v>
      </c>
    </row>
    <row r="5644" spans="1:8">
      <c r="A5644" t="s">
        <v>9657</v>
      </c>
      <c r="B5644" s="10">
        <v>43999</v>
      </c>
      <c r="C5644" t="s">
        <v>4679</v>
      </c>
      <c r="D5644">
        <v>5</v>
      </c>
      <c r="E5644">
        <v>4</v>
      </c>
      <c r="F5644">
        <v>4</v>
      </c>
      <c r="G5644">
        <v>11158896</v>
      </c>
      <c r="H5644">
        <v>1922</v>
      </c>
    </row>
    <row r="5645" spans="1:8">
      <c r="A5645" t="s">
        <v>6299</v>
      </c>
      <c r="B5645" s="10">
        <v>43999</v>
      </c>
      <c r="C5645" t="s">
        <v>4679</v>
      </c>
      <c r="D5645">
        <v>5</v>
      </c>
      <c r="E5645">
        <v>5</v>
      </c>
      <c r="F5645">
        <v>5</v>
      </c>
      <c r="G5645">
        <v>11158896</v>
      </c>
      <c r="H5645">
        <v>1923</v>
      </c>
    </row>
    <row r="5646" spans="1:8">
      <c r="A5646" t="s">
        <v>6299</v>
      </c>
      <c r="B5646" s="10">
        <v>43999</v>
      </c>
      <c r="C5646" t="s">
        <v>4679</v>
      </c>
      <c r="D5646">
        <v>5</v>
      </c>
      <c r="E5646">
        <v>5</v>
      </c>
      <c r="F5646">
        <v>4</v>
      </c>
      <c r="G5646">
        <v>11158896</v>
      </c>
      <c r="H5646">
        <v>1924</v>
      </c>
    </row>
    <row r="5647" spans="1:8">
      <c r="A5647" t="s">
        <v>9658</v>
      </c>
      <c r="B5647" s="10">
        <v>43999</v>
      </c>
      <c r="C5647" t="s">
        <v>4679</v>
      </c>
      <c r="D5647">
        <v>5</v>
      </c>
      <c r="E5647">
        <v>5</v>
      </c>
      <c r="F5647">
        <v>4</v>
      </c>
      <c r="G5647">
        <v>11158896</v>
      </c>
      <c r="H5647">
        <v>1925</v>
      </c>
    </row>
    <row r="5648" spans="1:8">
      <c r="A5648" t="s">
        <v>9659</v>
      </c>
      <c r="B5648" s="10">
        <v>44544</v>
      </c>
      <c r="C5648" t="s">
        <v>4679</v>
      </c>
      <c r="D5648">
        <v>1</v>
      </c>
      <c r="E5648">
        <v>4</v>
      </c>
      <c r="F5648">
        <v>2</v>
      </c>
      <c r="G5648">
        <v>11494</v>
      </c>
      <c r="H5648">
        <v>294931</v>
      </c>
    </row>
    <row r="5649" spans="1:8">
      <c r="A5649" t="s">
        <v>9660</v>
      </c>
      <c r="B5649" s="10">
        <v>44544</v>
      </c>
      <c r="C5649" t="s">
        <v>4679</v>
      </c>
      <c r="D5649">
        <v>5</v>
      </c>
      <c r="E5649">
        <v>5</v>
      </c>
      <c r="F5649">
        <v>5</v>
      </c>
      <c r="G5649">
        <v>11494</v>
      </c>
      <c r="H5649">
        <v>294932</v>
      </c>
    </row>
    <row r="5650" spans="1:8">
      <c r="A5650" t="s">
        <v>9661</v>
      </c>
      <c r="B5650" s="10">
        <v>44544</v>
      </c>
      <c r="C5650" t="s">
        <v>4679</v>
      </c>
      <c r="D5650">
        <v>5</v>
      </c>
      <c r="E5650">
        <v>5</v>
      </c>
      <c r="F5650">
        <v>5</v>
      </c>
      <c r="G5650">
        <v>11496</v>
      </c>
      <c r="H5650">
        <v>294933</v>
      </c>
    </row>
    <row r="5651" spans="1:8">
      <c r="A5651" t="s">
        <v>9662</v>
      </c>
      <c r="B5651" s="10">
        <v>44544</v>
      </c>
      <c r="C5651" t="s">
        <v>4679</v>
      </c>
      <c r="D5651">
        <v>5</v>
      </c>
      <c r="E5651">
        <v>4</v>
      </c>
      <c r="F5651">
        <v>5</v>
      </c>
      <c r="G5651">
        <v>11665</v>
      </c>
      <c r="H5651">
        <v>294936</v>
      </c>
    </row>
    <row r="5652" spans="1:8">
      <c r="A5652" t="s">
        <v>9663</v>
      </c>
      <c r="B5652" s="10">
        <v>44544</v>
      </c>
      <c r="C5652" t="s">
        <v>4679</v>
      </c>
      <c r="D5652">
        <v>5</v>
      </c>
      <c r="E5652">
        <v>5</v>
      </c>
      <c r="F5652">
        <v>5</v>
      </c>
      <c r="G5652">
        <v>11669</v>
      </c>
      <c r="H5652">
        <v>294938</v>
      </c>
    </row>
    <row r="5653" spans="1:8" ht="230.4">
      <c r="A5653" s="177" t="s">
        <v>9664</v>
      </c>
      <c r="B5653" s="10">
        <v>44544</v>
      </c>
      <c r="C5653" t="s">
        <v>4679</v>
      </c>
      <c r="D5653">
        <v>4</v>
      </c>
      <c r="E5653">
        <v>5</v>
      </c>
      <c r="F5653">
        <v>5</v>
      </c>
      <c r="G5653">
        <v>11679</v>
      </c>
      <c r="H5653">
        <v>294939</v>
      </c>
    </row>
    <row r="5654" spans="1:8">
      <c r="A5654" t="s">
        <v>9665</v>
      </c>
      <c r="B5654" s="10">
        <v>44544</v>
      </c>
      <c r="C5654" t="s">
        <v>4679</v>
      </c>
      <c r="D5654">
        <v>1</v>
      </c>
      <c r="E5654">
        <v>4</v>
      </c>
      <c r="F5654">
        <v>3</v>
      </c>
      <c r="G5654">
        <v>11679</v>
      </c>
      <c r="H5654">
        <v>294940</v>
      </c>
    </row>
    <row r="5655" spans="1:8">
      <c r="A5655" t="s">
        <v>7756</v>
      </c>
      <c r="B5655" s="10">
        <v>44544</v>
      </c>
      <c r="C5655" t="s">
        <v>4679</v>
      </c>
      <c r="D5655">
        <v>5</v>
      </c>
      <c r="E5655">
        <v>5</v>
      </c>
      <c r="F5655">
        <v>5</v>
      </c>
      <c r="G5655">
        <v>11690</v>
      </c>
      <c r="H5655">
        <v>294941</v>
      </c>
    </row>
    <row r="5656" spans="1:8" ht="144">
      <c r="A5656" s="177" t="s">
        <v>9666</v>
      </c>
      <c r="B5656" s="10">
        <v>44544</v>
      </c>
      <c r="C5656" t="s">
        <v>4679</v>
      </c>
      <c r="D5656">
        <v>5</v>
      </c>
      <c r="E5656">
        <v>5</v>
      </c>
      <c r="F5656">
        <v>5</v>
      </c>
      <c r="G5656">
        <v>11694</v>
      </c>
      <c r="H5656">
        <v>294942</v>
      </c>
    </row>
    <row r="5657" spans="1:8">
      <c r="A5657" t="s">
        <v>9667</v>
      </c>
      <c r="B5657" s="10">
        <v>44544</v>
      </c>
      <c r="C5657" t="s">
        <v>4679</v>
      </c>
      <c r="D5657">
        <v>5</v>
      </c>
      <c r="E5657">
        <v>5</v>
      </c>
      <c r="F5657">
        <v>5</v>
      </c>
      <c r="G5657">
        <v>100896943</v>
      </c>
      <c r="H5657">
        <v>294944</v>
      </c>
    </row>
    <row r="5658" spans="1:8">
      <c r="A5658" t="s">
        <v>9668</v>
      </c>
      <c r="B5658" s="10">
        <v>44544</v>
      </c>
      <c r="C5658" t="s">
        <v>4679</v>
      </c>
      <c r="D5658">
        <v>4</v>
      </c>
      <c r="E5658">
        <v>4</v>
      </c>
      <c r="F5658">
        <v>4</v>
      </c>
      <c r="G5658">
        <v>100896943</v>
      </c>
      <c r="H5658">
        <v>294945</v>
      </c>
    </row>
    <row r="5659" spans="1:8" ht="100.8">
      <c r="A5659" s="177" t="s">
        <v>9669</v>
      </c>
      <c r="B5659" s="10">
        <v>44544</v>
      </c>
      <c r="C5659" t="s">
        <v>4683</v>
      </c>
      <c r="D5659">
        <v>5</v>
      </c>
      <c r="E5659">
        <v>5</v>
      </c>
      <c r="F5659">
        <v>5</v>
      </c>
      <c r="G5659">
        <v>11169337</v>
      </c>
      <c r="H5659">
        <v>294947</v>
      </c>
    </row>
    <row r="5660" spans="1:8">
      <c r="A5660" t="s">
        <v>9670</v>
      </c>
      <c r="B5660" s="10">
        <v>44544</v>
      </c>
      <c r="C5660" t="s">
        <v>4683</v>
      </c>
      <c r="D5660">
        <v>2</v>
      </c>
      <c r="E5660">
        <v>4</v>
      </c>
      <c r="F5660">
        <v>5</v>
      </c>
      <c r="G5660">
        <v>11180270</v>
      </c>
      <c r="H5660">
        <v>294949</v>
      </c>
    </row>
    <row r="5661" spans="1:8">
      <c r="A5661" t="s">
        <v>9671</v>
      </c>
      <c r="B5661" s="10">
        <v>44544</v>
      </c>
      <c r="C5661" t="s">
        <v>4680</v>
      </c>
      <c r="D5661">
        <v>4</v>
      </c>
      <c r="E5661">
        <v>5</v>
      </c>
      <c r="F5661">
        <v>4</v>
      </c>
      <c r="G5661">
        <v>11190071</v>
      </c>
      <c r="H5661">
        <v>294950</v>
      </c>
    </row>
    <row r="5662" spans="1:8">
      <c r="A5662" t="s">
        <v>9672</v>
      </c>
      <c r="B5662" s="10">
        <v>44544</v>
      </c>
      <c r="C5662" t="s">
        <v>4680</v>
      </c>
      <c r="D5662">
        <v>4</v>
      </c>
      <c r="E5662">
        <v>1</v>
      </c>
      <c r="F5662">
        <v>5</v>
      </c>
      <c r="G5662">
        <v>113251375</v>
      </c>
      <c r="H5662">
        <v>294952</v>
      </c>
    </row>
    <row r="5663" spans="1:8">
      <c r="A5663" t="s">
        <v>9673</v>
      </c>
      <c r="B5663" s="10">
        <v>44544</v>
      </c>
      <c r="C5663" t="s">
        <v>4679</v>
      </c>
      <c r="D5663">
        <v>5</v>
      </c>
      <c r="E5663">
        <v>5</v>
      </c>
      <c r="F5663">
        <v>5</v>
      </c>
      <c r="G5663">
        <v>113606081</v>
      </c>
      <c r="H5663">
        <v>294954</v>
      </c>
    </row>
    <row r="5664" spans="1:8" ht="331.2">
      <c r="A5664" s="177" t="s">
        <v>9674</v>
      </c>
      <c r="B5664" s="10">
        <v>44544</v>
      </c>
      <c r="C5664" t="s">
        <v>4680</v>
      </c>
      <c r="D5664">
        <v>1</v>
      </c>
      <c r="E5664">
        <v>2</v>
      </c>
      <c r="F5664">
        <v>3</v>
      </c>
      <c r="G5664">
        <v>113405286</v>
      </c>
      <c r="H5664">
        <v>294955</v>
      </c>
    </row>
    <row r="5665" spans="1:8">
      <c r="A5665" t="s">
        <v>9675</v>
      </c>
      <c r="B5665" s="10">
        <v>44544</v>
      </c>
      <c r="C5665" t="s">
        <v>4679</v>
      </c>
      <c r="D5665">
        <v>4</v>
      </c>
      <c r="E5665">
        <v>5</v>
      </c>
      <c r="F5665">
        <v>5</v>
      </c>
      <c r="G5665">
        <v>113606081</v>
      </c>
      <c r="H5665">
        <v>294957</v>
      </c>
    </row>
    <row r="5666" spans="1:8">
      <c r="A5666" t="s">
        <v>9676</v>
      </c>
      <c r="B5666" s="10">
        <v>44544</v>
      </c>
      <c r="C5666" t="s">
        <v>4679</v>
      </c>
      <c r="D5666">
        <v>5</v>
      </c>
      <c r="E5666">
        <v>5</v>
      </c>
      <c r="F5666">
        <v>5</v>
      </c>
      <c r="G5666">
        <v>113606081</v>
      </c>
      <c r="H5666">
        <v>294958</v>
      </c>
    </row>
    <row r="5667" spans="1:8">
      <c r="A5667" t="s">
        <v>9677</v>
      </c>
      <c r="B5667" s="10">
        <v>44544</v>
      </c>
      <c r="C5667" t="s">
        <v>4686</v>
      </c>
      <c r="D5667">
        <v>5</v>
      </c>
      <c r="E5667">
        <v>5</v>
      </c>
      <c r="F5667">
        <v>5</v>
      </c>
      <c r="G5667">
        <v>113724330</v>
      </c>
      <c r="H5667">
        <v>294959</v>
      </c>
    </row>
    <row r="5668" spans="1:8">
      <c r="A5668" t="s">
        <v>9678</v>
      </c>
      <c r="B5668" s="10">
        <v>44544</v>
      </c>
      <c r="C5668" t="s">
        <v>4682</v>
      </c>
      <c r="D5668">
        <v>1</v>
      </c>
      <c r="E5668">
        <v>5</v>
      </c>
      <c r="F5668">
        <v>3</v>
      </c>
      <c r="G5668">
        <v>114377880</v>
      </c>
      <c r="H5668">
        <v>294960</v>
      </c>
    </row>
    <row r="5669" spans="1:8">
      <c r="A5669" t="s">
        <v>9679</v>
      </c>
      <c r="B5669" s="10">
        <v>44544</v>
      </c>
      <c r="C5669" t="s">
        <v>4679</v>
      </c>
      <c r="D5669">
        <v>1</v>
      </c>
      <c r="E5669">
        <v>3</v>
      </c>
      <c r="F5669">
        <v>1</v>
      </c>
      <c r="G5669">
        <v>116003369</v>
      </c>
      <c r="H5669">
        <v>294961</v>
      </c>
    </row>
    <row r="5670" spans="1:8">
      <c r="A5670" t="s">
        <v>9680</v>
      </c>
      <c r="B5670" s="10">
        <v>44544</v>
      </c>
      <c r="C5670" t="s">
        <v>4679</v>
      </c>
      <c r="D5670">
        <v>5</v>
      </c>
      <c r="E5670">
        <v>4</v>
      </c>
      <c r="F5670">
        <v>5</v>
      </c>
      <c r="G5670">
        <v>116003369</v>
      </c>
      <c r="H5670">
        <v>294962</v>
      </c>
    </row>
    <row r="5671" spans="1:8">
      <c r="A5671" t="s">
        <v>9681</v>
      </c>
      <c r="B5671" s="10">
        <v>44544</v>
      </c>
      <c r="C5671" t="s">
        <v>4679</v>
      </c>
      <c r="D5671">
        <v>3</v>
      </c>
      <c r="E5671">
        <v>4</v>
      </c>
      <c r="F5671">
        <v>3</v>
      </c>
      <c r="G5671">
        <v>116003369</v>
      </c>
      <c r="H5671">
        <v>294963</v>
      </c>
    </row>
    <row r="5672" spans="1:8">
      <c r="A5672" t="s">
        <v>9682</v>
      </c>
      <c r="B5672" s="10">
        <v>44544</v>
      </c>
      <c r="C5672" t="s">
        <v>4679</v>
      </c>
      <c r="D5672">
        <v>5</v>
      </c>
      <c r="E5672">
        <v>5</v>
      </c>
      <c r="F5672">
        <v>5</v>
      </c>
      <c r="G5672">
        <v>116003369</v>
      </c>
      <c r="H5672">
        <v>294964</v>
      </c>
    </row>
    <row r="5673" spans="1:8">
      <c r="A5673" t="s">
        <v>9683</v>
      </c>
      <c r="B5673" s="10">
        <v>44544</v>
      </c>
      <c r="C5673" t="s">
        <v>4679</v>
      </c>
      <c r="D5673">
        <v>5</v>
      </c>
      <c r="E5673">
        <v>5</v>
      </c>
      <c r="F5673">
        <v>5</v>
      </c>
      <c r="G5673">
        <v>116242546</v>
      </c>
      <c r="H5673">
        <v>294966</v>
      </c>
    </row>
    <row r="5674" spans="1:8">
      <c r="A5674" t="s">
        <v>9684</v>
      </c>
      <c r="B5674" s="10">
        <v>44544</v>
      </c>
      <c r="C5674" t="s">
        <v>4679</v>
      </c>
      <c r="D5674">
        <v>1</v>
      </c>
      <c r="E5674">
        <v>2</v>
      </c>
      <c r="F5674">
        <v>1</v>
      </c>
      <c r="G5674">
        <v>116872664</v>
      </c>
      <c r="H5674">
        <v>294967</v>
      </c>
    </row>
    <row r="5675" spans="1:8">
      <c r="A5675" t="s">
        <v>9685</v>
      </c>
      <c r="B5675" s="10">
        <v>44544</v>
      </c>
      <c r="C5675" t="s">
        <v>4679</v>
      </c>
      <c r="D5675">
        <v>5</v>
      </c>
      <c r="E5675">
        <v>5</v>
      </c>
      <c r="F5675">
        <v>5</v>
      </c>
      <c r="G5675">
        <v>61000028</v>
      </c>
      <c r="H5675">
        <v>295058</v>
      </c>
    </row>
    <row r="5676" spans="1:8">
      <c r="A5676" t="s">
        <v>9686</v>
      </c>
      <c r="B5676" s="10">
        <v>44544</v>
      </c>
      <c r="C5676" t="s">
        <v>4679</v>
      </c>
      <c r="D5676">
        <v>5</v>
      </c>
      <c r="E5676">
        <v>4</v>
      </c>
      <c r="F5676">
        <v>5</v>
      </c>
      <c r="G5676">
        <v>61000028</v>
      </c>
      <c r="H5676">
        <v>295059</v>
      </c>
    </row>
    <row r="5677" spans="1:8">
      <c r="A5677" t="s">
        <v>9687</v>
      </c>
      <c r="B5677" s="10">
        <v>44544</v>
      </c>
      <c r="C5677" t="s">
        <v>4680</v>
      </c>
      <c r="D5677">
        <v>4</v>
      </c>
      <c r="E5677">
        <v>3</v>
      </c>
      <c r="F5677">
        <v>4</v>
      </c>
      <c r="G5677">
        <v>117808816</v>
      </c>
      <c r="H5677">
        <v>294968</v>
      </c>
    </row>
    <row r="5678" spans="1:8">
      <c r="A5678" t="s">
        <v>9688</v>
      </c>
      <c r="B5678" s="10">
        <v>44544</v>
      </c>
      <c r="C5678" t="s">
        <v>4680</v>
      </c>
      <c r="D5678">
        <v>1</v>
      </c>
      <c r="E5678">
        <v>1</v>
      </c>
      <c r="F5678">
        <v>1</v>
      </c>
      <c r="G5678">
        <v>117808816</v>
      </c>
      <c r="H5678">
        <v>294969</v>
      </c>
    </row>
    <row r="5679" spans="1:8">
      <c r="A5679" t="s">
        <v>9689</v>
      </c>
      <c r="B5679" s="10">
        <v>44544</v>
      </c>
      <c r="C5679" t="s">
        <v>4682</v>
      </c>
      <c r="D5679">
        <v>1</v>
      </c>
      <c r="E5679">
        <v>1</v>
      </c>
      <c r="F5679">
        <v>3</v>
      </c>
      <c r="G5679">
        <v>118143809</v>
      </c>
      <c r="H5679">
        <v>294971</v>
      </c>
    </row>
    <row r="5680" spans="1:8">
      <c r="A5680" t="s">
        <v>9690</v>
      </c>
      <c r="B5680" s="10">
        <v>44544</v>
      </c>
      <c r="C5680" t="s">
        <v>4682</v>
      </c>
      <c r="D5680">
        <v>1</v>
      </c>
      <c r="E5680">
        <v>1</v>
      </c>
      <c r="F5680">
        <v>3</v>
      </c>
      <c r="G5680">
        <v>118513878</v>
      </c>
      <c r="H5680">
        <v>294973</v>
      </c>
    </row>
    <row r="5681" spans="1:8">
      <c r="A5681" t="s">
        <v>9691</v>
      </c>
      <c r="B5681" s="10">
        <v>44544</v>
      </c>
      <c r="C5681" t="s">
        <v>4682</v>
      </c>
      <c r="D5681">
        <v>1</v>
      </c>
      <c r="E5681">
        <v>3</v>
      </c>
      <c r="F5681">
        <v>3</v>
      </c>
      <c r="G5681">
        <v>118513878</v>
      </c>
      <c r="H5681">
        <v>294974</v>
      </c>
    </row>
    <row r="5682" spans="1:8">
      <c r="A5682" t="s">
        <v>9692</v>
      </c>
      <c r="B5682" s="10">
        <v>44544</v>
      </c>
      <c r="C5682" t="s">
        <v>4679</v>
      </c>
      <c r="D5682">
        <v>1</v>
      </c>
      <c r="E5682">
        <v>4</v>
      </c>
      <c r="F5682">
        <v>2</v>
      </c>
      <c r="G5682">
        <v>127259299</v>
      </c>
      <c r="H5682">
        <v>294978</v>
      </c>
    </row>
    <row r="5683" spans="1:8" ht="216">
      <c r="A5683" s="177" t="s">
        <v>9693</v>
      </c>
      <c r="B5683" s="10">
        <v>44544</v>
      </c>
      <c r="C5683" t="s">
        <v>4679</v>
      </c>
      <c r="D5683">
        <v>5</v>
      </c>
      <c r="E5683">
        <v>5</v>
      </c>
      <c r="F5683">
        <v>5</v>
      </c>
      <c r="G5683">
        <v>127765220</v>
      </c>
      <c r="H5683">
        <v>294979</v>
      </c>
    </row>
    <row r="5684" spans="1:8" ht="244.8">
      <c r="A5684" s="177" t="s">
        <v>9694</v>
      </c>
      <c r="B5684" s="10">
        <v>44544</v>
      </c>
      <c r="C5684" t="s">
        <v>4679</v>
      </c>
      <c r="D5684">
        <v>4</v>
      </c>
      <c r="E5684">
        <v>5</v>
      </c>
      <c r="F5684">
        <v>5</v>
      </c>
      <c r="G5684">
        <v>127765220</v>
      </c>
      <c r="H5684">
        <v>294980</v>
      </c>
    </row>
    <row r="5685" spans="1:8">
      <c r="A5685" t="s">
        <v>9695</v>
      </c>
      <c r="B5685" s="10">
        <v>44544</v>
      </c>
      <c r="C5685" t="s">
        <v>4686</v>
      </c>
      <c r="D5685">
        <v>5</v>
      </c>
      <c r="E5685">
        <v>5</v>
      </c>
      <c r="F5685">
        <v>5</v>
      </c>
      <c r="G5685">
        <v>127996650</v>
      </c>
      <c r="H5685">
        <v>294983</v>
      </c>
    </row>
    <row r="5686" spans="1:8">
      <c r="A5686" t="s">
        <v>9696</v>
      </c>
      <c r="B5686" s="10">
        <v>44544</v>
      </c>
      <c r="C5686" t="s">
        <v>4686</v>
      </c>
      <c r="D5686">
        <v>1</v>
      </c>
      <c r="E5686">
        <v>3</v>
      </c>
      <c r="F5686">
        <v>1</v>
      </c>
      <c r="G5686">
        <v>127996650</v>
      </c>
      <c r="H5686">
        <v>294984</v>
      </c>
    </row>
    <row r="5687" spans="1:8" ht="144">
      <c r="A5687" s="177" t="s">
        <v>9697</v>
      </c>
      <c r="B5687" s="10">
        <v>44544</v>
      </c>
      <c r="C5687" t="s">
        <v>4686</v>
      </c>
      <c r="D5687">
        <v>5</v>
      </c>
      <c r="E5687">
        <v>5</v>
      </c>
      <c r="F5687">
        <v>5</v>
      </c>
      <c r="G5687">
        <v>127996650</v>
      </c>
      <c r="H5687">
        <v>294985</v>
      </c>
    </row>
    <row r="5688" spans="1:8">
      <c r="A5688" t="s">
        <v>9698</v>
      </c>
      <c r="B5688" s="10">
        <v>44544</v>
      </c>
      <c r="C5688" t="s">
        <v>4686</v>
      </c>
      <c r="D5688">
        <v>5</v>
      </c>
      <c r="E5688">
        <v>5</v>
      </c>
      <c r="F5688">
        <v>5</v>
      </c>
      <c r="G5688">
        <v>129834115</v>
      </c>
      <c r="H5688">
        <v>294987</v>
      </c>
    </row>
    <row r="5689" spans="1:8">
      <c r="A5689" t="s">
        <v>9699</v>
      </c>
      <c r="B5689" s="10">
        <v>44544</v>
      </c>
      <c r="C5689" t="s">
        <v>4680</v>
      </c>
      <c r="D5689">
        <v>5</v>
      </c>
      <c r="E5689">
        <v>5</v>
      </c>
      <c r="F5689">
        <v>5</v>
      </c>
      <c r="G5689">
        <v>130248008</v>
      </c>
      <c r="H5689">
        <v>294988</v>
      </c>
    </row>
    <row r="5690" spans="1:8" ht="259.2">
      <c r="A5690" s="177" t="s">
        <v>8245</v>
      </c>
      <c r="B5690" s="10">
        <v>44544</v>
      </c>
      <c r="C5690" t="s">
        <v>4679</v>
      </c>
      <c r="D5690">
        <v>1</v>
      </c>
      <c r="E5690">
        <v>3</v>
      </c>
      <c r="F5690">
        <v>3</v>
      </c>
      <c r="G5690">
        <v>130692379</v>
      </c>
      <c r="H5690">
        <v>294990</v>
      </c>
    </row>
    <row r="5691" spans="1:8">
      <c r="A5691" t="s">
        <v>9700</v>
      </c>
      <c r="B5691" s="10">
        <v>44544</v>
      </c>
      <c r="C5691" t="s">
        <v>4680</v>
      </c>
      <c r="D5691">
        <v>1</v>
      </c>
      <c r="E5691">
        <v>1</v>
      </c>
      <c r="F5691">
        <v>1</v>
      </c>
      <c r="G5691">
        <v>130700446</v>
      </c>
      <c r="H5691">
        <v>294991</v>
      </c>
    </row>
    <row r="5692" spans="1:8">
      <c r="A5692" t="s">
        <v>9701</v>
      </c>
      <c r="B5692" s="10">
        <v>44544</v>
      </c>
      <c r="C5692" t="s">
        <v>4679</v>
      </c>
      <c r="D5692">
        <v>2</v>
      </c>
      <c r="E5692">
        <v>5</v>
      </c>
      <c r="F5692">
        <v>5</v>
      </c>
      <c r="G5692">
        <v>131268526</v>
      </c>
      <c r="H5692">
        <v>294992</v>
      </c>
    </row>
    <row r="5693" spans="1:8">
      <c r="A5693" t="s">
        <v>9702</v>
      </c>
      <c r="B5693" s="10">
        <v>44544</v>
      </c>
      <c r="C5693" t="s">
        <v>4679</v>
      </c>
      <c r="D5693">
        <v>5</v>
      </c>
      <c r="E5693">
        <v>5</v>
      </c>
      <c r="F5693">
        <v>5</v>
      </c>
      <c r="G5693">
        <v>131416992</v>
      </c>
      <c r="H5693">
        <v>294993</v>
      </c>
    </row>
    <row r="5694" spans="1:8">
      <c r="A5694" t="s">
        <v>9703</v>
      </c>
      <c r="B5694" s="10">
        <v>44544</v>
      </c>
      <c r="C5694" t="s">
        <v>4680</v>
      </c>
      <c r="D5694">
        <v>5</v>
      </c>
      <c r="E5694">
        <v>5</v>
      </c>
      <c r="F5694">
        <v>5</v>
      </c>
      <c r="G5694">
        <v>131758997</v>
      </c>
      <c r="H5694">
        <v>294996</v>
      </c>
    </row>
    <row r="5695" spans="1:8">
      <c r="A5695" t="s">
        <v>9704</v>
      </c>
      <c r="B5695" s="10">
        <v>44544</v>
      </c>
      <c r="C5695" t="s">
        <v>4679</v>
      </c>
      <c r="D5695">
        <v>5</v>
      </c>
      <c r="E5695">
        <v>5</v>
      </c>
      <c r="F5695">
        <v>5</v>
      </c>
      <c r="G5695">
        <v>132252826</v>
      </c>
      <c r="H5695">
        <v>294997</v>
      </c>
    </row>
    <row r="5696" spans="1:8">
      <c r="A5696" t="s">
        <v>9705</v>
      </c>
      <c r="B5696" s="10">
        <v>44544</v>
      </c>
      <c r="C5696" t="s">
        <v>4680</v>
      </c>
      <c r="D5696">
        <v>2</v>
      </c>
      <c r="E5696">
        <v>2</v>
      </c>
      <c r="F5696">
        <v>2</v>
      </c>
      <c r="G5696">
        <v>132758582</v>
      </c>
      <c r="H5696">
        <v>294998</v>
      </c>
    </row>
    <row r="5697" spans="1:8">
      <c r="A5697" t="s">
        <v>9706</v>
      </c>
      <c r="B5697" s="10">
        <v>44544</v>
      </c>
      <c r="C5697" t="s">
        <v>4681</v>
      </c>
      <c r="D5697">
        <v>1</v>
      </c>
      <c r="E5697">
        <v>3</v>
      </c>
      <c r="F5697">
        <v>3</v>
      </c>
      <c r="G5697">
        <v>133104026</v>
      </c>
      <c r="H5697">
        <v>295000</v>
      </c>
    </row>
    <row r="5698" spans="1:8" ht="144">
      <c r="A5698" s="177" t="s">
        <v>9707</v>
      </c>
      <c r="B5698" s="10">
        <v>44544</v>
      </c>
      <c r="C5698" t="s">
        <v>4679</v>
      </c>
      <c r="D5698">
        <v>5</v>
      </c>
      <c r="E5698">
        <v>4</v>
      </c>
      <c r="F5698">
        <v>5</v>
      </c>
      <c r="G5698">
        <v>133183483</v>
      </c>
      <c r="H5698">
        <v>295002</v>
      </c>
    </row>
    <row r="5699" spans="1:8">
      <c r="A5699" t="s">
        <v>9708</v>
      </c>
      <c r="B5699" s="10">
        <v>44544</v>
      </c>
      <c r="C5699" t="s">
        <v>4679</v>
      </c>
      <c r="D5699">
        <v>4</v>
      </c>
      <c r="E5699">
        <v>5</v>
      </c>
      <c r="F5699">
        <v>4</v>
      </c>
      <c r="G5699">
        <v>133254631</v>
      </c>
      <c r="H5699">
        <v>295003</v>
      </c>
    </row>
    <row r="5700" spans="1:8" ht="409.6">
      <c r="A5700" s="177" t="s">
        <v>9709</v>
      </c>
      <c r="B5700" s="10">
        <v>44544</v>
      </c>
      <c r="C5700" t="s">
        <v>4679</v>
      </c>
      <c r="D5700">
        <v>1</v>
      </c>
      <c r="E5700">
        <v>3</v>
      </c>
      <c r="F5700">
        <v>2</v>
      </c>
      <c r="G5700">
        <v>133254631</v>
      </c>
      <c r="H5700">
        <v>295005</v>
      </c>
    </row>
    <row r="5701" spans="1:8">
      <c r="A5701" t="s">
        <v>9710</v>
      </c>
      <c r="B5701" s="10">
        <v>44544</v>
      </c>
      <c r="C5701" t="s">
        <v>4680</v>
      </c>
      <c r="D5701">
        <v>3</v>
      </c>
      <c r="E5701">
        <v>4</v>
      </c>
      <c r="F5701">
        <v>4</v>
      </c>
      <c r="G5701">
        <v>134397447</v>
      </c>
      <c r="H5701">
        <v>295006</v>
      </c>
    </row>
    <row r="5702" spans="1:8">
      <c r="A5702" t="s">
        <v>9711</v>
      </c>
      <c r="B5702" s="10">
        <v>44544</v>
      </c>
      <c r="C5702" t="s">
        <v>4680</v>
      </c>
      <c r="D5702">
        <v>1</v>
      </c>
      <c r="E5702">
        <v>1</v>
      </c>
      <c r="F5702">
        <v>4</v>
      </c>
      <c r="G5702">
        <v>134397447</v>
      </c>
      <c r="H5702">
        <v>295007</v>
      </c>
    </row>
    <row r="5703" spans="1:8">
      <c r="A5703" t="s">
        <v>9712</v>
      </c>
      <c r="B5703" s="10">
        <v>44544</v>
      </c>
      <c r="C5703" t="s">
        <v>4680</v>
      </c>
      <c r="D5703">
        <v>1</v>
      </c>
      <c r="E5703">
        <v>4</v>
      </c>
      <c r="F5703">
        <v>1</v>
      </c>
      <c r="G5703">
        <v>134397447</v>
      </c>
      <c r="H5703">
        <v>295008</v>
      </c>
    </row>
    <row r="5704" spans="1:8" ht="273.60000000000002">
      <c r="A5704" s="177" t="s">
        <v>9713</v>
      </c>
      <c r="B5704" s="10">
        <v>44544</v>
      </c>
      <c r="C5704" t="s">
        <v>4682</v>
      </c>
      <c r="D5704">
        <v>1</v>
      </c>
      <c r="E5704">
        <v>1</v>
      </c>
      <c r="F5704">
        <v>1</v>
      </c>
      <c r="G5704">
        <v>134420405</v>
      </c>
      <c r="H5704">
        <v>295009</v>
      </c>
    </row>
    <row r="5705" spans="1:8">
      <c r="A5705" t="s">
        <v>6240</v>
      </c>
      <c r="B5705" s="10">
        <v>44544</v>
      </c>
      <c r="C5705" t="s">
        <v>4679</v>
      </c>
      <c r="D5705">
        <v>5</v>
      </c>
      <c r="E5705">
        <v>5</v>
      </c>
      <c r="F5705">
        <v>5</v>
      </c>
      <c r="G5705">
        <v>134937374</v>
      </c>
      <c r="H5705">
        <v>295011</v>
      </c>
    </row>
    <row r="5706" spans="1:8">
      <c r="A5706" t="s">
        <v>9714</v>
      </c>
      <c r="B5706" s="10">
        <v>44544</v>
      </c>
      <c r="C5706" t="s">
        <v>4680</v>
      </c>
      <c r="D5706">
        <v>4</v>
      </c>
      <c r="E5706">
        <v>4</v>
      </c>
      <c r="F5706">
        <v>4</v>
      </c>
      <c r="G5706">
        <v>135637478</v>
      </c>
      <c r="H5706">
        <v>295012</v>
      </c>
    </row>
    <row r="5707" spans="1:8">
      <c r="A5707" t="s">
        <v>9715</v>
      </c>
      <c r="B5707" s="10">
        <v>44544</v>
      </c>
      <c r="C5707" t="s">
        <v>4686</v>
      </c>
      <c r="D5707">
        <v>1</v>
      </c>
      <c r="E5707">
        <v>1</v>
      </c>
      <c r="F5707">
        <v>1</v>
      </c>
      <c r="G5707">
        <v>135647840</v>
      </c>
      <c r="H5707">
        <v>295013</v>
      </c>
    </row>
    <row r="5708" spans="1:8" ht="129.6">
      <c r="A5708" s="177" t="s">
        <v>9716</v>
      </c>
      <c r="B5708" s="10">
        <v>44544</v>
      </c>
      <c r="C5708" t="s">
        <v>4686</v>
      </c>
      <c r="D5708">
        <v>1</v>
      </c>
      <c r="E5708">
        <v>1</v>
      </c>
      <c r="F5708">
        <v>1</v>
      </c>
      <c r="G5708">
        <v>136603347</v>
      </c>
      <c r="H5708">
        <v>295014</v>
      </c>
    </row>
    <row r="5709" spans="1:8">
      <c r="A5709" t="s">
        <v>9717</v>
      </c>
      <c r="B5709" s="10">
        <v>44544</v>
      </c>
      <c r="C5709" t="s">
        <v>4680</v>
      </c>
      <c r="D5709">
        <v>4</v>
      </c>
      <c r="E5709">
        <v>3</v>
      </c>
      <c r="F5709">
        <v>3</v>
      </c>
      <c r="G5709">
        <v>136638244</v>
      </c>
      <c r="H5709">
        <v>295016</v>
      </c>
    </row>
    <row r="5710" spans="1:8">
      <c r="A5710" t="s">
        <v>9718</v>
      </c>
      <c r="B5710" s="10">
        <v>44544</v>
      </c>
      <c r="C5710" t="s">
        <v>4680</v>
      </c>
      <c r="D5710">
        <v>1</v>
      </c>
      <c r="E5710">
        <v>1</v>
      </c>
      <c r="F5710">
        <v>1</v>
      </c>
      <c r="G5710">
        <v>136642485</v>
      </c>
      <c r="H5710">
        <v>295017</v>
      </c>
    </row>
    <row r="5711" spans="1:8">
      <c r="A5711" t="s">
        <v>9719</v>
      </c>
      <c r="B5711" s="10">
        <v>44544</v>
      </c>
      <c r="C5711" t="s">
        <v>4679</v>
      </c>
      <c r="D5711">
        <v>5</v>
      </c>
      <c r="E5711">
        <v>5</v>
      </c>
      <c r="F5711">
        <v>5</v>
      </c>
      <c r="G5711">
        <v>136644366</v>
      </c>
      <c r="H5711">
        <v>295018</v>
      </c>
    </row>
    <row r="5712" spans="1:8">
      <c r="A5712" t="s">
        <v>9720</v>
      </c>
      <c r="B5712" s="10">
        <v>44544</v>
      </c>
      <c r="C5712" t="s">
        <v>4680</v>
      </c>
      <c r="D5712">
        <v>3</v>
      </c>
      <c r="E5712">
        <v>3</v>
      </c>
      <c r="F5712">
        <v>3</v>
      </c>
      <c r="G5712">
        <v>136932696</v>
      </c>
      <c r="H5712">
        <v>295019</v>
      </c>
    </row>
    <row r="5713" spans="1:8">
      <c r="A5713" t="s">
        <v>9721</v>
      </c>
      <c r="B5713" s="10">
        <v>44544</v>
      </c>
      <c r="C5713" t="s">
        <v>4680</v>
      </c>
      <c r="D5713">
        <v>1</v>
      </c>
      <c r="E5713">
        <v>1</v>
      </c>
      <c r="F5713">
        <v>1</v>
      </c>
      <c r="G5713">
        <v>136932696</v>
      </c>
      <c r="H5713">
        <v>295022</v>
      </c>
    </row>
    <row r="5714" spans="1:8">
      <c r="A5714" t="s">
        <v>9722</v>
      </c>
      <c r="B5714" s="10">
        <v>44544</v>
      </c>
      <c r="C5714" t="s">
        <v>4679</v>
      </c>
      <c r="D5714">
        <v>1</v>
      </c>
      <c r="E5714">
        <v>3</v>
      </c>
      <c r="F5714">
        <v>3</v>
      </c>
      <c r="G5714">
        <v>20000296</v>
      </c>
      <c r="H5714">
        <v>295026</v>
      </c>
    </row>
    <row r="5715" spans="1:8">
      <c r="A5715" t="s">
        <v>9723</v>
      </c>
      <c r="B5715" s="10">
        <v>44544</v>
      </c>
      <c r="C5715" t="s">
        <v>4679</v>
      </c>
      <c r="D5715">
        <v>5</v>
      </c>
      <c r="E5715">
        <v>5</v>
      </c>
      <c r="F5715">
        <v>5</v>
      </c>
      <c r="G5715">
        <v>20000296</v>
      </c>
      <c r="H5715">
        <v>295027</v>
      </c>
    </row>
    <row r="5716" spans="1:8">
      <c r="A5716" t="s">
        <v>9724</v>
      </c>
      <c r="B5716" s="10">
        <v>44544</v>
      </c>
      <c r="C5716" t="s">
        <v>4679</v>
      </c>
      <c r="D5716">
        <v>5</v>
      </c>
      <c r="E5716">
        <v>5</v>
      </c>
      <c r="F5716">
        <v>5</v>
      </c>
      <c r="G5716">
        <v>20000340</v>
      </c>
      <c r="H5716">
        <v>295028</v>
      </c>
    </row>
    <row r="5717" spans="1:8">
      <c r="A5717" t="s">
        <v>9725</v>
      </c>
      <c r="B5717" s="10">
        <v>44544</v>
      </c>
      <c r="C5717" t="s">
        <v>4679</v>
      </c>
      <c r="D5717">
        <v>1</v>
      </c>
      <c r="E5717">
        <v>5</v>
      </c>
      <c r="F5717">
        <v>5</v>
      </c>
      <c r="G5717">
        <v>20000340</v>
      </c>
      <c r="H5717">
        <v>295029</v>
      </c>
    </row>
    <row r="5718" spans="1:8">
      <c r="A5718" t="s">
        <v>9726</v>
      </c>
      <c r="B5718" s="10">
        <v>44544</v>
      </c>
      <c r="C5718" t="s">
        <v>4679</v>
      </c>
      <c r="D5718">
        <v>5</v>
      </c>
      <c r="E5718">
        <v>5</v>
      </c>
      <c r="F5718">
        <v>5</v>
      </c>
      <c r="G5718">
        <v>20000340</v>
      </c>
      <c r="H5718">
        <v>295031</v>
      </c>
    </row>
    <row r="5719" spans="1:8">
      <c r="A5719" t="s">
        <v>9727</v>
      </c>
      <c r="B5719" s="10">
        <v>44544</v>
      </c>
      <c r="C5719" t="s">
        <v>4679</v>
      </c>
      <c r="D5719">
        <v>1</v>
      </c>
      <c r="E5719">
        <v>4</v>
      </c>
      <c r="F5719">
        <v>5</v>
      </c>
      <c r="G5719">
        <v>20000343</v>
      </c>
      <c r="H5719">
        <v>295032</v>
      </c>
    </row>
    <row r="5720" spans="1:8">
      <c r="A5720" t="s">
        <v>9728</v>
      </c>
      <c r="B5720" s="10">
        <v>44544</v>
      </c>
      <c r="C5720" t="s">
        <v>4679</v>
      </c>
      <c r="D5720">
        <v>1</v>
      </c>
      <c r="E5720">
        <v>3</v>
      </c>
      <c r="F5720">
        <v>1</v>
      </c>
      <c r="G5720">
        <v>20000346</v>
      </c>
      <c r="H5720">
        <v>295033</v>
      </c>
    </row>
    <row r="5721" spans="1:8">
      <c r="A5721" t="s">
        <v>9729</v>
      </c>
      <c r="B5721" s="10">
        <v>44544</v>
      </c>
      <c r="C5721" t="s">
        <v>4679</v>
      </c>
      <c r="D5721">
        <v>5</v>
      </c>
      <c r="E5721">
        <v>5</v>
      </c>
      <c r="F5721">
        <v>5</v>
      </c>
      <c r="G5721">
        <v>20000352</v>
      </c>
      <c r="H5721">
        <v>295034</v>
      </c>
    </row>
    <row r="5722" spans="1:8" ht="144">
      <c r="A5722" s="177" t="s">
        <v>9730</v>
      </c>
      <c r="B5722" s="10">
        <v>44544</v>
      </c>
      <c r="C5722" t="s">
        <v>4679</v>
      </c>
      <c r="D5722">
        <v>5</v>
      </c>
      <c r="E5722">
        <v>5</v>
      </c>
      <c r="F5722">
        <v>5</v>
      </c>
      <c r="G5722">
        <v>20000352</v>
      </c>
      <c r="H5722">
        <v>295035</v>
      </c>
    </row>
    <row r="5723" spans="1:8" ht="57.6">
      <c r="A5723" s="177" t="s">
        <v>9731</v>
      </c>
      <c r="B5723" s="10">
        <v>44544</v>
      </c>
      <c r="C5723" t="s">
        <v>4679</v>
      </c>
      <c r="D5723">
        <v>5</v>
      </c>
      <c r="E5723">
        <v>3</v>
      </c>
      <c r="F5723">
        <v>4</v>
      </c>
      <c r="G5723">
        <v>20000469</v>
      </c>
      <c r="H5723">
        <v>295036</v>
      </c>
    </row>
    <row r="5724" spans="1:8">
      <c r="A5724" t="s">
        <v>9732</v>
      </c>
      <c r="B5724" s="10">
        <v>44544</v>
      </c>
      <c r="C5724" t="s">
        <v>4679</v>
      </c>
      <c r="D5724">
        <v>5</v>
      </c>
      <c r="E5724">
        <v>5</v>
      </c>
      <c r="F5724">
        <v>5</v>
      </c>
      <c r="G5724">
        <v>20000469</v>
      </c>
      <c r="H5724">
        <v>295037</v>
      </c>
    </row>
    <row r="5725" spans="1:8">
      <c r="A5725" t="s">
        <v>9733</v>
      </c>
      <c r="B5725" s="10">
        <v>44544</v>
      </c>
      <c r="C5725" t="s">
        <v>4679</v>
      </c>
      <c r="D5725">
        <v>1</v>
      </c>
      <c r="E5725">
        <v>4</v>
      </c>
      <c r="F5725">
        <v>3</v>
      </c>
      <c r="G5725">
        <v>20000498</v>
      </c>
      <c r="H5725">
        <v>295038</v>
      </c>
    </row>
    <row r="5726" spans="1:8">
      <c r="A5726" t="s">
        <v>9734</v>
      </c>
      <c r="B5726" s="10">
        <v>44544</v>
      </c>
      <c r="C5726" t="s">
        <v>4679</v>
      </c>
      <c r="D5726">
        <v>1</v>
      </c>
      <c r="E5726">
        <v>1</v>
      </c>
      <c r="F5726">
        <v>3</v>
      </c>
      <c r="G5726">
        <v>20000498</v>
      </c>
      <c r="H5726">
        <v>295039</v>
      </c>
    </row>
    <row r="5727" spans="1:8">
      <c r="A5727" t="s">
        <v>9735</v>
      </c>
      <c r="B5727" s="10">
        <v>44544</v>
      </c>
      <c r="C5727" t="s">
        <v>4679</v>
      </c>
      <c r="D5727">
        <v>1</v>
      </c>
      <c r="E5727">
        <v>2</v>
      </c>
      <c r="F5727">
        <v>3</v>
      </c>
      <c r="G5727">
        <v>20000498</v>
      </c>
      <c r="H5727">
        <v>295041</v>
      </c>
    </row>
    <row r="5728" spans="1:8">
      <c r="A5728" t="s">
        <v>9736</v>
      </c>
      <c r="B5728" s="10">
        <v>44544</v>
      </c>
      <c r="C5728" t="s">
        <v>4680</v>
      </c>
      <c r="D5728">
        <v>5</v>
      </c>
      <c r="E5728">
        <v>3</v>
      </c>
      <c r="F5728">
        <v>5</v>
      </c>
      <c r="G5728">
        <v>20000619</v>
      </c>
      <c r="H5728">
        <v>295042</v>
      </c>
    </row>
    <row r="5729" spans="1:8">
      <c r="A5729" t="s">
        <v>9737</v>
      </c>
      <c r="B5729" s="10">
        <v>44544</v>
      </c>
      <c r="C5729" t="s">
        <v>4680</v>
      </c>
      <c r="D5729">
        <v>5</v>
      </c>
      <c r="E5729">
        <v>5</v>
      </c>
      <c r="F5729">
        <v>5</v>
      </c>
      <c r="G5729">
        <v>20000619</v>
      </c>
      <c r="H5729">
        <v>295043</v>
      </c>
    </row>
    <row r="5730" spans="1:8">
      <c r="A5730" t="s">
        <v>9738</v>
      </c>
      <c r="B5730" s="10">
        <v>44544</v>
      </c>
      <c r="C5730" t="s">
        <v>4680</v>
      </c>
      <c r="D5730">
        <v>1</v>
      </c>
      <c r="E5730">
        <v>3</v>
      </c>
      <c r="F5730">
        <v>2</v>
      </c>
      <c r="G5730">
        <v>20000624</v>
      </c>
      <c r="H5730">
        <v>295045</v>
      </c>
    </row>
    <row r="5731" spans="1:8">
      <c r="A5731" t="s">
        <v>9739</v>
      </c>
      <c r="B5731" s="10">
        <v>44544</v>
      </c>
      <c r="C5731" t="s">
        <v>4679</v>
      </c>
      <c r="D5731">
        <v>3</v>
      </c>
      <c r="E5731">
        <v>4</v>
      </c>
      <c r="F5731">
        <v>5</v>
      </c>
      <c r="G5731">
        <v>200030537</v>
      </c>
      <c r="H5731">
        <v>295046</v>
      </c>
    </row>
    <row r="5732" spans="1:8">
      <c r="A5732" t="s">
        <v>9740</v>
      </c>
      <c r="B5732" s="10">
        <v>44544</v>
      </c>
      <c r="C5732" t="s">
        <v>4679</v>
      </c>
      <c r="D5732">
        <v>5</v>
      </c>
      <c r="E5732">
        <v>5</v>
      </c>
      <c r="F5732">
        <v>5</v>
      </c>
      <c r="G5732">
        <v>200030537</v>
      </c>
      <c r="H5732">
        <v>295047</v>
      </c>
    </row>
    <row r="5733" spans="1:8" ht="28.8">
      <c r="A5733" s="177" t="s">
        <v>9741</v>
      </c>
      <c r="B5733" s="10">
        <v>44544</v>
      </c>
      <c r="C5733" t="s">
        <v>4679</v>
      </c>
      <c r="D5733">
        <v>5</v>
      </c>
      <c r="E5733">
        <v>5</v>
      </c>
      <c r="F5733">
        <v>5</v>
      </c>
      <c r="G5733">
        <v>200387555</v>
      </c>
      <c r="H5733">
        <v>295049</v>
      </c>
    </row>
    <row r="5734" spans="1:8">
      <c r="A5734" t="s">
        <v>9742</v>
      </c>
      <c r="B5734" s="10">
        <v>44544</v>
      </c>
      <c r="C5734" t="s">
        <v>4679</v>
      </c>
      <c r="D5734">
        <v>4</v>
      </c>
      <c r="E5734">
        <v>3</v>
      </c>
      <c r="F5734">
        <v>5</v>
      </c>
      <c r="G5734">
        <v>60000075</v>
      </c>
      <c r="H5734">
        <v>295051</v>
      </c>
    </row>
    <row r="5735" spans="1:8">
      <c r="A5735" t="s">
        <v>9743</v>
      </c>
      <c r="B5735" s="10">
        <v>44544</v>
      </c>
      <c r="C5735" t="s">
        <v>4679</v>
      </c>
      <c r="D5735">
        <v>4</v>
      </c>
      <c r="E5735">
        <v>4</v>
      </c>
      <c r="F5735">
        <v>5</v>
      </c>
      <c r="G5735">
        <v>60000075</v>
      </c>
      <c r="H5735">
        <v>295052</v>
      </c>
    </row>
    <row r="5736" spans="1:8">
      <c r="A5736" t="s">
        <v>9744</v>
      </c>
      <c r="B5736" s="10">
        <v>44544</v>
      </c>
      <c r="C5736" t="s">
        <v>4679</v>
      </c>
      <c r="D5736">
        <v>5</v>
      </c>
      <c r="E5736">
        <v>4</v>
      </c>
      <c r="F5736">
        <v>4</v>
      </c>
      <c r="G5736">
        <v>61000010</v>
      </c>
      <c r="H5736">
        <v>295054</v>
      </c>
    </row>
    <row r="5737" spans="1:8">
      <c r="A5737" t="s">
        <v>9745</v>
      </c>
      <c r="B5737" s="10">
        <v>44544</v>
      </c>
      <c r="C5737" t="s">
        <v>4679</v>
      </c>
      <c r="D5737">
        <v>2</v>
      </c>
      <c r="E5737">
        <v>4</v>
      </c>
      <c r="F5737">
        <v>3</v>
      </c>
      <c r="G5737">
        <v>61000023</v>
      </c>
      <c r="H5737">
        <v>295055</v>
      </c>
    </row>
    <row r="5738" spans="1:8">
      <c r="A5738" t="s">
        <v>9746</v>
      </c>
      <c r="B5738" s="10">
        <v>44544</v>
      </c>
      <c r="C5738" t="s">
        <v>4679</v>
      </c>
      <c r="D5738">
        <v>4</v>
      </c>
      <c r="E5738">
        <v>5</v>
      </c>
      <c r="F5738">
        <v>5</v>
      </c>
      <c r="G5738">
        <v>61000023</v>
      </c>
      <c r="H5738">
        <v>295056</v>
      </c>
    </row>
    <row r="5739" spans="1:8">
      <c r="A5739" t="s">
        <v>9747</v>
      </c>
      <c r="B5739" s="10">
        <v>44544</v>
      </c>
      <c r="C5739" t="s">
        <v>4679</v>
      </c>
      <c r="D5739">
        <v>5</v>
      </c>
      <c r="E5739">
        <v>5</v>
      </c>
      <c r="F5739">
        <v>5</v>
      </c>
      <c r="G5739">
        <v>61000023</v>
      </c>
      <c r="H5739">
        <v>295057</v>
      </c>
    </row>
    <row r="5740" spans="1:8">
      <c r="A5740" t="s">
        <v>56</v>
      </c>
      <c r="B5740" s="10">
        <v>44544</v>
      </c>
      <c r="C5740" t="s">
        <v>4679</v>
      </c>
      <c r="D5740">
        <v>5</v>
      </c>
      <c r="E5740">
        <v>5</v>
      </c>
      <c r="F5740">
        <v>5</v>
      </c>
      <c r="G5740">
        <v>71000184</v>
      </c>
      <c r="H5740">
        <v>295062</v>
      </c>
    </row>
    <row r="5741" spans="1:8">
      <c r="A5741" t="s">
        <v>9748</v>
      </c>
      <c r="B5741" s="10">
        <v>44544</v>
      </c>
      <c r="C5741" t="s">
        <v>4679</v>
      </c>
      <c r="D5741">
        <v>5</v>
      </c>
      <c r="E5741">
        <v>5</v>
      </c>
      <c r="F5741">
        <v>5</v>
      </c>
      <c r="G5741">
        <v>71000215</v>
      </c>
      <c r="H5741">
        <v>295065</v>
      </c>
    </row>
    <row r="5742" spans="1:8">
      <c r="A5742" t="s">
        <v>9749</v>
      </c>
      <c r="B5742" s="10">
        <v>44544</v>
      </c>
      <c r="C5742" t="s">
        <v>4679</v>
      </c>
      <c r="D5742">
        <v>5</v>
      </c>
      <c r="E5742">
        <v>5</v>
      </c>
      <c r="F5742">
        <v>5</v>
      </c>
      <c r="G5742">
        <v>71000215</v>
      </c>
      <c r="H5742">
        <v>295066</v>
      </c>
    </row>
    <row r="5743" spans="1:8">
      <c r="A5743" t="s">
        <v>9750</v>
      </c>
      <c r="B5743" s="10">
        <v>44544</v>
      </c>
      <c r="C5743" t="s">
        <v>4679</v>
      </c>
      <c r="D5743">
        <v>5</v>
      </c>
      <c r="E5743">
        <v>5</v>
      </c>
      <c r="F5743">
        <v>5</v>
      </c>
      <c r="G5743">
        <v>71000215</v>
      </c>
      <c r="H5743">
        <v>295067</v>
      </c>
    </row>
    <row r="5744" spans="1:8">
      <c r="A5744" t="s">
        <v>9751</v>
      </c>
      <c r="B5744" s="10">
        <v>44544</v>
      </c>
      <c r="C5744" t="s">
        <v>4679</v>
      </c>
      <c r="D5744">
        <v>5</v>
      </c>
      <c r="E5744">
        <v>3</v>
      </c>
      <c r="F5744">
        <v>5</v>
      </c>
      <c r="G5744">
        <v>71000215</v>
      </c>
      <c r="H5744">
        <v>295069</v>
      </c>
    </row>
    <row r="5745" spans="1:8">
      <c r="A5745" t="s">
        <v>9752</v>
      </c>
      <c r="B5745" s="10">
        <v>44544</v>
      </c>
      <c r="C5745" t="s">
        <v>4685</v>
      </c>
      <c r="D5745">
        <v>5</v>
      </c>
      <c r="E5745">
        <v>5</v>
      </c>
      <c r="F5745">
        <v>5</v>
      </c>
      <c r="G5745">
        <v>71000218</v>
      </c>
      <c r="H5745">
        <v>295071</v>
      </c>
    </row>
    <row r="5746" spans="1:8">
      <c r="A5746" t="s">
        <v>9753</v>
      </c>
      <c r="B5746" s="10">
        <v>44544</v>
      </c>
      <c r="C5746" t="s">
        <v>4679</v>
      </c>
      <c r="D5746">
        <v>4</v>
      </c>
      <c r="E5746">
        <v>4</v>
      </c>
      <c r="F5746">
        <v>3</v>
      </c>
      <c r="G5746">
        <v>71000224</v>
      </c>
      <c r="H5746">
        <v>295072</v>
      </c>
    </row>
    <row r="5747" spans="1:8">
      <c r="A5747" t="s">
        <v>9754</v>
      </c>
      <c r="B5747" s="10">
        <v>44544</v>
      </c>
      <c r="C5747" t="s">
        <v>4679</v>
      </c>
      <c r="D5747">
        <v>4</v>
      </c>
      <c r="E5747">
        <v>5</v>
      </c>
      <c r="F5747">
        <v>5</v>
      </c>
      <c r="G5747">
        <v>71000224</v>
      </c>
      <c r="H5747">
        <v>295073</v>
      </c>
    </row>
    <row r="5748" spans="1:8">
      <c r="A5748" t="s">
        <v>9755</v>
      </c>
      <c r="B5748" s="10">
        <v>44544</v>
      </c>
      <c r="C5748" t="s">
        <v>4679</v>
      </c>
      <c r="D5748">
        <v>5</v>
      </c>
      <c r="E5748">
        <v>4</v>
      </c>
      <c r="F5748">
        <v>5</v>
      </c>
      <c r="G5748">
        <v>71000328</v>
      </c>
      <c r="H5748">
        <v>295077</v>
      </c>
    </row>
    <row r="5749" spans="1:8">
      <c r="A5749" t="s">
        <v>9756</v>
      </c>
      <c r="B5749" s="10">
        <v>44544</v>
      </c>
      <c r="C5749" t="s">
        <v>4679</v>
      </c>
      <c r="D5749">
        <v>5</v>
      </c>
      <c r="E5749">
        <v>5</v>
      </c>
      <c r="F5749">
        <v>5</v>
      </c>
      <c r="G5749">
        <v>71000328</v>
      </c>
      <c r="H5749">
        <v>295078</v>
      </c>
    </row>
    <row r="5750" spans="1:8">
      <c r="A5750" t="s">
        <v>9757</v>
      </c>
      <c r="B5750" s="10">
        <v>44544</v>
      </c>
      <c r="C5750" t="s">
        <v>4679</v>
      </c>
      <c r="D5750">
        <v>5</v>
      </c>
      <c r="E5750">
        <v>5</v>
      </c>
      <c r="F5750">
        <v>5</v>
      </c>
      <c r="G5750">
        <v>71000328</v>
      </c>
      <c r="H5750">
        <v>295081</v>
      </c>
    </row>
    <row r="5751" spans="1:8">
      <c r="A5751" t="s">
        <v>9758</v>
      </c>
      <c r="B5751" s="10">
        <v>44544</v>
      </c>
      <c r="C5751" t="s">
        <v>4679</v>
      </c>
      <c r="D5751">
        <v>1</v>
      </c>
      <c r="E5751">
        <v>1</v>
      </c>
      <c r="F5751">
        <v>1</v>
      </c>
      <c r="G5751">
        <v>99999963</v>
      </c>
      <c r="H5751">
        <v>295082</v>
      </c>
    </row>
    <row r="5752" spans="1:8">
      <c r="A5752" t="s">
        <v>9759</v>
      </c>
      <c r="B5752" s="10">
        <v>44544</v>
      </c>
      <c r="C5752" t="s">
        <v>4679</v>
      </c>
      <c r="D5752">
        <v>5</v>
      </c>
      <c r="E5752">
        <v>5</v>
      </c>
      <c r="F5752">
        <v>5</v>
      </c>
      <c r="G5752">
        <v>99999963</v>
      </c>
      <c r="H5752">
        <v>295083</v>
      </c>
    </row>
    <row r="5753" spans="1:8" ht="331.2">
      <c r="A5753" s="177" t="s">
        <v>9760</v>
      </c>
      <c r="B5753" s="10">
        <v>44564</v>
      </c>
      <c r="C5753" t="s">
        <v>4679</v>
      </c>
      <c r="D5753">
        <v>3</v>
      </c>
      <c r="E5753">
        <v>3</v>
      </c>
      <c r="F5753">
        <v>1</v>
      </c>
      <c r="G5753">
        <v>116242546</v>
      </c>
      <c r="H5753">
        <v>298586</v>
      </c>
    </row>
    <row r="5754" spans="1:8" ht="115.2">
      <c r="A5754" s="177" t="s">
        <v>9761</v>
      </c>
      <c r="B5754" s="10">
        <v>44564</v>
      </c>
      <c r="C5754" t="s">
        <v>4679</v>
      </c>
      <c r="D5754">
        <v>1</v>
      </c>
      <c r="E5754">
        <v>2</v>
      </c>
      <c r="F5754">
        <v>4</v>
      </c>
      <c r="G5754">
        <v>116734666</v>
      </c>
      <c r="H5754">
        <v>298588</v>
      </c>
    </row>
    <row r="5755" spans="1:8">
      <c r="A5755" t="s">
        <v>6299</v>
      </c>
      <c r="B5755" s="10">
        <v>44564</v>
      </c>
      <c r="C5755" t="s">
        <v>4679</v>
      </c>
      <c r="D5755">
        <v>5</v>
      </c>
      <c r="E5755">
        <v>5</v>
      </c>
      <c r="F5755">
        <v>5</v>
      </c>
      <c r="G5755">
        <v>116907775</v>
      </c>
      <c r="H5755">
        <v>298589</v>
      </c>
    </row>
    <row r="5756" spans="1:8">
      <c r="A5756" t="s">
        <v>9762</v>
      </c>
      <c r="B5756" s="10">
        <v>44564</v>
      </c>
      <c r="C5756" t="s">
        <v>4680</v>
      </c>
      <c r="D5756">
        <v>5</v>
      </c>
      <c r="E5756">
        <v>5</v>
      </c>
      <c r="F5756">
        <v>5</v>
      </c>
      <c r="G5756">
        <v>117434118</v>
      </c>
      <c r="H5756">
        <v>298591</v>
      </c>
    </row>
    <row r="5757" spans="1:8">
      <c r="A5757" t="s">
        <v>9763</v>
      </c>
      <c r="B5757" s="10">
        <v>44564</v>
      </c>
      <c r="C5757" t="s">
        <v>4680</v>
      </c>
      <c r="D5757">
        <v>5</v>
      </c>
      <c r="E5757">
        <v>5</v>
      </c>
      <c r="F5757">
        <v>5</v>
      </c>
      <c r="G5757">
        <v>117808816</v>
      </c>
      <c r="H5757">
        <v>298592</v>
      </c>
    </row>
    <row r="5758" spans="1:8" ht="187.2">
      <c r="A5758" s="177" t="s">
        <v>9764</v>
      </c>
      <c r="B5758" s="10">
        <v>44564</v>
      </c>
      <c r="C5758" t="s">
        <v>4679</v>
      </c>
      <c r="D5758">
        <v>5</v>
      </c>
      <c r="E5758">
        <v>5</v>
      </c>
      <c r="F5758">
        <v>5</v>
      </c>
      <c r="G5758">
        <v>118143825</v>
      </c>
      <c r="H5758">
        <v>298594</v>
      </c>
    </row>
    <row r="5759" spans="1:8">
      <c r="A5759" t="s">
        <v>9765</v>
      </c>
      <c r="B5759" s="10">
        <v>44564</v>
      </c>
      <c r="C5759" t="s">
        <v>4679</v>
      </c>
      <c r="D5759">
        <v>1</v>
      </c>
      <c r="E5759">
        <v>3</v>
      </c>
      <c r="F5759">
        <v>4</v>
      </c>
      <c r="G5759">
        <v>118831684</v>
      </c>
      <c r="H5759">
        <v>298596</v>
      </c>
    </row>
    <row r="5760" spans="1:8">
      <c r="A5760" t="s">
        <v>9766</v>
      </c>
      <c r="B5760" s="10">
        <v>44564</v>
      </c>
      <c r="C5760" t="s">
        <v>4679</v>
      </c>
      <c r="D5760">
        <v>3</v>
      </c>
      <c r="E5760">
        <v>4</v>
      </c>
      <c r="F5760">
        <v>4</v>
      </c>
      <c r="G5760">
        <v>127088466</v>
      </c>
      <c r="H5760">
        <v>298597</v>
      </c>
    </row>
    <row r="5761" spans="1:8">
      <c r="A5761" t="s">
        <v>9767</v>
      </c>
      <c r="B5761" s="10">
        <v>44564</v>
      </c>
      <c r="C5761" t="s">
        <v>4680</v>
      </c>
      <c r="D5761">
        <v>5</v>
      </c>
      <c r="E5761">
        <v>5</v>
      </c>
      <c r="F5761">
        <v>5</v>
      </c>
      <c r="G5761">
        <v>127173904</v>
      </c>
      <c r="H5761">
        <v>298598</v>
      </c>
    </row>
    <row r="5762" spans="1:8">
      <c r="A5762" t="s">
        <v>9768</v>
      </c>
      <c r="B5762" s="10">
        <v>44564</v>
      </c>
      <c r="C5762" t="s">
        <v>4679</v>
      </c>
      <c r="D5762">
        <v>1</v>
      </c>
      <c r="E5762">
        <v>2</v>
      </c>
      <c r="F5762">
        <v>1</v>
      </c>
      <c r="G5762">
        <v>127259299</v>
      </c>
      <c r="H5762">
        <v>298599</v>
      </c>
    </row>
    <row r="5763" spans="1:8">
      <c r="A5763" t="s">
        <v>9769</v>
      </c>
      <c r="B5763" s="10">
        <v>44564</v>
      </c>
      <c r="C5763" t="s">
        <v>4680</v>
      </c>
      <c r="D5763">
        <v>5</v>
      </c>
      <c r="E5763">
        <v>5</v>
      </c>
      <c r="F5763">
        <v>5</v>
      </c>
      <c r="G5763">
        <v>130248008</v>
      </c>
      <c r="H5763">
        <v>298601</v>
      </c>
    </row>
    <row r="5764" spans="1:8">
      <c r="A5764" t="s">
        <v>9770</v>
      </c>
      <c r="B5764" s="10">
        <v>44564</v>
      </c>
      <c r="C5764" t="s">
        <v>4679</v>
      </c>
      <c r="D5764">
        <v>2</v>
      </c>
      <c r="E5764">
        <v>3</v>
      </c>
      <c r="F5764">
        <v>1</v>
      </c>
      <c r="G5764">
        <v>130275241</v>
      </c>
      <c r="H5764">
        <v>298603</v>
      </c>
    </row>
    <row r="5765" spans="1:8">
      <c r="A5765" t="s">
        <v>9771</v>
      </c>
      <c r="B5765" s="10">
        <v>44564</v>
      </c>
      <c r="C5765" t="s">
        <v>4680</v>
      </c>
      <c r="D5765">
        <v>4</v>
      </c>
      <c r="E5765">
        <v>5</v>
      </c>
      <c r="F5765">
        <v>5</v>
      </c>
      <c r="G5765">
        <v>135413060</v>
      </c>
      <c r="H5765">
        <v>298624</v>
      </c>
    </row>
    <row r="5766" spans="1:8">
      <c r="A5766" t="s">
        <v>9772</v>
      </c>
      <c r="B5766" s="10">
        <v>44564</v>
      </c>
      <c r="C5766" t="s">
        <v>4679</v>
      </c>
      <c r="D5766">
        <v>4</v>
      </c>
      <c r="E5766">
        <v>3</v>
      </c>
      <c r="F5766">
        <v>3</v>
      </c>
      <c r="G5766">
        <v>130275241</v>
      </c>
      <c r="H5766">
        <v>298604</v>
      </c>
    </row>
    <row r="5767" spans="1:8">
      <c r="A5767" t="s">
        <v>9773</v>
      </c>
      <c r="B5767" s="10">
        <v>44564</v>
      </c>
      <c r="C5767" t="s">
        <v>4679</v>
      </c>
      <c r="D5767">
        <v>5</v>
      </c>
      <c r="E5767">
        <v>5</v>
      </c>
      <c r="F5767">
        <v>5</v>
      </c>
      <c r="G5767">
        <v>130275241</v>
      </c>
      <c r="H5767">
        <v>298605</v>
      </c>
    </row>
    <row r="5768" spans="1:8">
      <c r="A5768" t="s">
        <v>9774</v>
      </c>
      <c r="B5768" s="10">
        <v>44564</v>
      </c>
      <c r="C5768" t="s">
        <v>4679</v>
      </c>
      <c r="D5768">
        <v>5</v>
      </c>
      <c r="E5768">
        <v>5</v>
      </c>
      <c r="F5768">
        <v>5</v>
      </c>
      <c r="G5768">
        <v>131268526</v>
      </c>
      <c r="H5768">
        <v>298608</v>
      </c>
    </row>
    <row r="5769" spans="1:8">
      <c r="A5769" t="s">
        <v>9775</v>
      </c>
      <c r="B5769" s="10">
        <v>44564</v>
      </c>
      <c r="C5769" t="s">
        <v>4679</v>
      </c>
      <c r="D5769">
        <v>5</v>
      </c>
      <c r="E5769">
        <v>4</v>
      </c>
      <c r="F5769">
        <v>5</v>
      </c>
      <c r="G5769">
        <v>131268526</v>
      </c>
      <c r="H5769">
        <v>298609</v>
      </c>
    </row>
    <row r="5770" spans="1:8">
      <c r="A5770" t="s">
        <v>9776</v>
      </c>
      <c r="B5770" s="10">
        <v>44564</v>
      </c>
      <c r="C5770" t="s">
        <v>4679</v>
      </c>
      <c r="D5770">
        <v>5</v>
      </c>
      <c r="E5770">
        <v>5</v>
      </c>
      <c r="F5770">
        <v>5</v>
      </c>
      <c r="G5770">
        <v>131268526</v>
      </c>
      <c r="H5770">
        <v>298610</v>
      </c>
    </row>
    <row r="5771" spans="1:8">
      <c r="A5771" t="s">
        <v>9777</v>
      </c>
      <c r="B5771" s="10">
        <v>44564</v>
      </c>
      <c r="C5771" t="s">
        <v>4680</v>
      </c>
      <c r="D5771">
        <v>1</v>
      </c>
      <c r="E5771">
        <v>1</v>
      </c>
      <c r="F5771">
        <v>1</v>
      </c>
      <c r="G5771">
        <v>132223330</v>
      </c>
      <c r="H5771">
        <v>298612</v>
      </c>
    </row>
    <row r="5772" spans="1:8">
      <c r="A5772" t="s">
        <v>9778</v>
      </c>
      <c r="B5772" s="10">
        <v>44564</v>
      </c>
      <c r="C5772" t="s">
        <v>4679</v>
      </c>
      <c r="D5772">
        <v>4</v>
      </c>
      <c r="E5772">
        <v>5</v>
      </c>
      <c r="F5772">
        <v>5</v>
      </c>
      <c r="G5772">
        <v>132252826</v>
      </c>
      <c r="H5772">
        <v>298613</v>
      </c>
    </row>
    <row r="5773" spans="1:8">
      <c r="A5773" t="s">
        <v>9779</v>
      </c>
      <c r="B5773" s="10">
        <v>44564</v>
      </c>
      <c r="C5773" t="s">
        <v>4684</v>
      </c>
      <c r="D5773">
        <v>1</v>
      </c>
      <c r="E5773">
        <v>1</v>
      </c>
      <c r="F5773">
        <v>1</v>
      </c>
      <c r="G5773">
        <v>132266099</v>
      </c>
      <c r="H5773">
        <v>298614</v>
      </c>
    </row>
    <row r="5774" spans="1:8">
      <c r="A5774" t="s">
        <v>9780</v>
      </c>
      <c r="B5774" s="10">
        <v>44564</v>
      </c>
      <c r="C5774" t="s">
        <v>4680</v>
      </c>
      <c r="D5774">
        <v>5</v>
      </c>
      <c r="E5774">
        <v>4</v>
      </c>
      <c r="F5774">
        <v>5</v>
      </c>
      <c r="G5774">
        <v>132758582</v>
      </c>
      <c r="H5774">
        <v>298615</v>
      </c>
    </row>
    <row r="5775" spans="1:8">
      <c r="A5775" t="s">
        <v>5889</v>
      </c>
      <c r="B5775" s="10">
        <v>44564</v>
      </c>
      <c r="C5775" t="s">
        <v>4680</v>
      </c>
      <c r="D5775">
        <v>5</v>
      </c>
      <c r="E5775">
        <v>5</v>
      </c>
      <c r="F5775">
        <v>4</v>
      </c>
      <c r="G5775">
        <v>132758582</v>
      </c>
      <c r="H5775">
        <v>298616</v>
      </c>
    </row>
    <row r="5776" spans="1:8">
      <c r="A5776" t="s">
        <v>9781</v>
      </c>
      <c r="B5776" s="10">
        <v>44564</v>
      </c>
      <c r="C5776" t="s">
        <v>4680</v>
      </c>
      <c r="D5776">
        <v>5</v>
      </c>
      <c r="E5776">
        <v>1</v>
      </c>
      <c r="F5776">
        <v>1</v>
      </c>
      <c r="G5776">
        <v>132758582</v>
      </c>
      <c r="H5776">
        <v>298618</v>
      </c>
    </row>
    <row r="5777" spans="1:8">
      <c r="A5777" t="s">
        <v>9782</v>
      </c>
      <c r="B5777" s="10">
        <v>44564</v>
      </c>
      <c r="C5777" t="s">
        <v>4680</v>
      </c>
      <c r="D5777">
        <v>1</v>
      </c>
      <c r="E5777">
        <v>1</v>
      </c>
      <c r="F5777">
        <v>1</v>
      </c>
      <c r="G5777">
        <v>132758582</v>
      </c>
      <c r="H5777">
        <v>298619</v>
      </c>
    </row>
    <row r="5778" spans="1:8">
      <c r="A5778" t="s">
        <v>9783</v>
      </c>
      <c r="B5778" s="10">
        <v>44564</v>
      </c>
      <c r="C5778" t="s">
        <v>4679</v>
      </c>
      <c r="D5778">
        <v>5</v>
      </c>
      <c r="E5778">
        <v>5</v>
      </c>
      <c r="F5778">
        <v>5</v>
      </c>
      <c r="G5778">
        <v>133277541</v>
      </c>
      <c r="H5778">
        <v>298622</v>
      </c>
    </row>
    <row r="5779" spans="1:8">
      <c r="A5779" t="s">
        <v>9784</v>
      </c>
      <c r="B5779" s="10">
        <v>44564</v>
      </c>
      <c r="C5779" t="s">
        <v>4680</v>
      </c>
      <c r="D5779">
        <v>1</v>
      </c>
      <c r="E5779">
        <v>2</v>
      </c>
      <c r="F5779">
        <v>2</v>
      </c>
      <c r="G5779">
        <v>135413060</v>
      </c>
      <c r="H5779">
        <v>298625</v>
      </c>
    </row>
    <row r="5780" spans="1:8">
      <c r="A5780" t="s">
        <v>6299</v>
      </c>
      <c r="B5780" s="10">
        <v>44564</v>
      </c>
      <c r="C5780" t="s">
        <v>4680</v>
      </c>
      <c r="D5780">
        <v>4</v>
      </c>
      <c r="E5780">
        <v>5</v>
      </c>
      <c r="F5780">
        <v>5</v>
      </c>
      <c r="G5780">
        <v>135430445</v>
      </c>
      <c r="H5780">
        <v>298626</v>
      </c>
    </row>
    <row r="5781" spans="1:8">
      <c r="A5781" t="s">
        <v>9785</v>
      </c>
      <c r="B5781" s="10">
        <v>44564</v>
      </c>
      <c r="C5781" t="s">
        <v>4680</v>
      </c>
      <c r="D5781">
        <v>1</v>
      </c>
      <c r="E5781">
        <v>1</v>
      </c>
      <c r="F5781">
        <v>1</v>
      </c>
      <c r="G5781">
        <v>135430445</v>
      </c>
      <c r="H5781">
        <v>298627</v>
      </c>
    </row>
    <row r="5782" spans="1:8" ht="288">
      <c r="A5782" s="177" t="s">
        <v>9786</v>
      </c>
      <c r="B5782" s="10">
        <v>44564</v>
      </c>
      <c r="C5782" t="s">
        <v>4680</v>
      </c>
      <c r="D5782">
        <v>1</v>
      </c>
      <c r="E5782">
        <v>4</v>
      </c>
      <c r="F5782">
        <v>1</v>
      </c>
      <c r="G5782">
        <v>135430445</v>
      </c>
      <c r="H5782">
        <v>298628</v>
      </c>
    </row>
    <row r="5783" spans="1:8">
      <c r="A5783" t="s">
        <v>9787</v>
      </c>
      <c r="B5783" s="10">
        <v>44564</v>
      </c>
      <c r="C5783" t="s">
        <v>4680</v>
      </c>
      <c r="D5783">
        <v>2</v>
      </c>
      <c r="E5783">
        <v>3</v>
      </c>
      <c r="F5783">
        <v>5</v>
      </c>
      <c r="G5783">
        <v>135430445</v>
      </c>
      <c r="H5783">
        <v>298630</v>
      </c>
    </row>
    <row r="5784" spans="1:8">
      <c r="A5784" t="s">
        <v>9788</v>
      </c>
      <c r="B5784" s="10">
        <v>44564</v>
      </c>
      <c r="C5784" t="s">
        <v>4679</v>
      </c>
      <c r="D5784">
        <v>5</v>
      </c>
      <c r="E5784">
        <v>5</v>
      </c>
      <c r="F5784">
        <v>5</v>
      </c>
      <c r="G5784">
        <v>135523553</v>
      </c>
      <c r="H5784">
        <v>298631</v>
      </c>
    </row>
    <row r="5785" spans="1:8">
      <c r="A5785" t="s">
        <v>9789</v>
      </c>
      <c r="B5785" s="10">
        <v>44564</v>
      </c>
      <c r="C5785" t="s">
        <v>4679</v>
      </c>
      <c r="D5785">
        <v>5</v>
      </c>
      <c r="E5785">
        <v>4</v>
      </c>
      <c r="F5785">
        <v>4</v>
      </c>
      <c r="G5785">
        <v>135523553</v>
      </c>
      <c r="H5785">
        <v>298632</v>
      </c>
    </row>
    <row r="5786" spans="1:8" ht="230.4">
      <c r="A5786" s="177" t="s">
        <v>9790</v>
      </c>
      <c r="B5786" s="10">
        <v>44564</v>
      </c>
      <c r="C5786" t="s">
        <v>4680</v>
      </c>
      <c r="D5786">
        <v>1</v>
      </c>
      <c r="E5786">
        <v>2</v>
      </c>
      <c r="F5786">
        <v>3</v>
      </c>
      <c r="G5786">
        <v>136645116</v>
      </c>
      <c r="H5786">
        <v>298633</v>
      </c>
    </row>
    <row r="5787" spans="1:8" ht="158.4">
      <c r="A5787" s="177" t="s">
        <v>9791</v>
      </c>
      <c r="B5787" s="10">
        <v>44564</v>
      </c>
      <c r="C5787" t="s">
        <v>4680</v>
      </c>
      <c r="D5787">
        <v>2</v>
      </c>
      <c r="E5787">
        <v>1</v>
      </c>
      <c r="F5787">
        <v>2</v>
      </c>
      <c r="G5787">
        <v>136645116</v>
      </c>
      <c r="H5787">
        <v>298634</v>
      </c>
    </row>
    <row r="5788" spans="1:8">
      <c r="A5788" t="s">
        <v>9792</v>
      </c>
      <c r="B5788" s="10">
        <v>44564</v>
      </c>
      <c r="C5788" t="s">
        <v>4680</v>
      </c>
      <c r="D5788">
        <v>1</v>
      </c>
      <c r="E5788">
        <v>1</v>
      </c>
      <c r="F5788">
        <v>2</v>
      </c>
      <c r="G5788">
        <v>136647468</v>
      </c>
      <c r="H5788">
        <v>298635</v>
      </c>
    </row>
    <row r="5789" spans="1:8">
      <c r="A5789" t="s">
        <v>9793</v>
      </c>
      <c r="B5789" s="10">
        <v>44564</v>
      </c>
      <c r="C5789" t="s">
        <v>4679</v>
      </c>
      <c r="D5789">
        <v>4</v>
      </c>
      <c r="E5789">
        <v>5</v>
      </c>
      <c r="F5789">
        <v>4</v>
      </c>
      <c r="G5789">
        <v>136731288</v>
      </c>
      <c r="H5789">
        <v>298636</v>
      </c>
    </row>
    <row r="5790" spans="1:8">
      <c r="A5790" t="s">
        <v>9794</v>
      </c>
      <c r="B5790" s="10">
        <v>44564</v>
      </c>
      <c r="C5790" t="s">
        <v>4679</v>
      </c>
      <c r="D5790">
        <v>4</v>
      </c>
      <c r="E5790">
        <v>5</v>
      </c>
      <c r="F5790">
        <v>5</v>
      </c>
      <c r="G5790">
        <v>136738614</v>
      </c>
      <c r="H5790">
        <v>298637</v>
      </c>
    </row>
    <row r="5791" spans="1:8">
      <c r="A5791" t="s">
        <v>6687</v>
      </c>
      <c r="B5791" s="10">
        <v>44564</v>
      </c>
      <c r="C5791" t="s">
        <v>4679</v>
      </c>
      <c r="D5791">
        <v>4</v>
      </c>
      <c r="E5791">
        <v>5</v>
      </c>
      <c r="F5791">
        <v>5</v>
      </c>
      <c r="G5791">
        <v>20000526</v>
      </c>
      <c r="H5791">
        <v>298639</v>
      </c>
    </row>
    <row r="5792" spans="1:8">
      <c r="A5792" t="s">
        <v>9795</v>
      </c>
      <c r="B5792" s="10">
        <v>44564</v>
      </c>
      <c r="C5792" t="s">
        <v>4679</v>
      </c>
      <c r="D5792">
        <v>5</v>
      </c>
      <c r="E5792">
        <v>3</v>
      </c>
      <c r="F5792">
        <v>5</v>
      </c>
      <c r="G5792">
        <v>20000533</v>
      </c>
      <c r="H5792">
        <v>298640</v>
      </c>
    </row>
    <row r="5793" spans="1:8">
      <c r="A5793" t="s">
        <v>9796</v>
      </c>
      <c r="B5793" s="10">
        <v>44564</v>
      </c>
      <c r="C5793" t="s">
        <v>4679</v>
      </c>
      <c r="D5793">
        <v>4</v>
      </c>
      <c r="E5793">
        <v>3</v>
      </c>
      <c r="F5793">
        <v>4</v>
      </c>
      <c r="G5793">
        <v>20000539</v>
      </c>
      <c r="H5793">
        <v>298641</v>
      </c>
    </row>
    <row r="5794" spans="1:8">
      <c r="A5794" t="s">
        <v>9797</v>
      </c>
      <c r="B5794" s="10">
        <v>44564</v>
      </c>
      <c r="C5794" t="s">
        <v>4679</v>
      </c>
      <c r="D5794">
        <v>5</v>
      </c>
      <c r="E5794">
        <v>5</v>
      </c>
      <c r="F5794">
        <v>5</v>
      </c>
      <c r="G5794">
        <v>20000541</v>
      </c>
      <c r="H5794">
        <v>298642</v>
      </c>
    </row>
    <row r="5795" spans="1:8">
      <c r="A5795" t="s">
        <v>9798</v>
      </c>
      <c r="B5795" s="10">
        <v>44564</v>
      </c>
      <c r="C5795" t="s">
        <v>4680</v>
      </c>
      <c r="D5795">
        <v>1</v>
      </c>
      <c r="E5795">
        <v>3</v>
      </c>
      <c r="F5795">
        <v>2</v>
      </c>
      <c r="G5795">
        <v>20000629</v>
      </c>
      <c r="H5795">
        <v>298643</v>
      </c>
    </row>
    <row r="5796" spans="1:8">
      <c r="A5796" t="s">
        <v>9799</v>
      </c>
      <c r="B5796" s="10">
        <v>44564</v>
      </c>
      <c r="C5796" t="s">
        <v>4679</v>
      </c>
      <c r="D5796">
        <v>4</v>
      </c>
      <c r="E5796">
        <v>4</v>
      </c>
      <c r="F5796">
        <v>5</v>
      </c>
      <c r="G5796">
        <v>200006729</v>
      </c>
      <c r="H5796">
        <v>298644</v>
      </c>
    </row>
    <row r="5797" spans="1:8">
      <c r="A5797" t="s">
        <v>9800</v>
      </c>
      <c r="B5797" s="10">
        <v>44564</v>
      </c>
      <c r="C5797" t="s">
        <v>4679</v>
      </c>
      <c r="D5797">
        <v>4</v>
      </c>
      <c r="E5797">
        <v>5</v>
      </c>
      <c r="F5797">
        <v>5</v>
      </c>
      <c r="G5797">
        <v>200030537</v>
      </c>
      <c r="H5797">
        <v>298645</v>
      </c>
    </row>
    <row r="5798" spans="1:8">
      <c r="A5798" t="s">
        <v>9801</v>
      </c>
      <c r="B5798" s="10">
        <v>44564</v>
      </c>
      <c r="C5798" t="s">
        <v>4679</v>
      </c>
      <c r="D5798">
        <v>5</v>
      </c>
      <c r="E5798">
        <v>5</v>
      </c>
      <c r="F5798">
        <v>5</v>
      </c>
      <c r="G5798">
        <v>200053729</v>
      </c>
      <c r="H5798">
        <v>298646</v>
      </c>
    </row>
    <row r="5799" spans="1:8">
      <c r="A5799" t="s">
        <v>9802</v>
      </c>
      <c r="B5799" s="10">
        <v>44564</v>
      </c>
      <c r="C5799" t="s">
        <v>4682</v>
      </c>
      <c r="D5799">
        <v>4</v>
      </c>
      <c r="E5799">
        <v>4</v>
      </c>
      <c r="F5799">
        <v>5</v>
      </c>
      <c r="G5799">
        <v>200270258</v>
      </c>
      <c r="H5799">
        <v>298647</v>
      </c>
    </row>
    <row r="5800" spans="1:8" ht="158.4">
      <c r="A5800" s="177" t="s">
        <v>9803</v>
      </c>
      <c r="B5800" s="10">
        <v>44564</v>
      </c>
      <c r="C5800" t="s">
        <v>4679</v>
      </c>
      <c r="D5800">
        <v>5</v>
      </c>
      <c r="E5800">
        <v>5</v>
      </c>
      <c r="F5800">
        <v>5</v>
      </c>
      <c r="G5800">
        <v>200387551</v>
      </c>
      <c r="H5800">
        <v>298648</v>
      </c>
    </row>
    <row r="5801" spans="1:8">
      <c r="A5801" t="s">
        <v>9804</v>
      </c>
      <c r="B5801" s="10">
        <v>44564</v>
      </c>
      <c r="C5801" t="s">
        <v>4679</v>
      </c>
      <c r="D5801">
        <v>5</v>
      </c>
      <c r="E5801">
        <v>1</v>
      </c>
      <c r="F5801">
        <v>5</v>
      </c>
      <c r="G5801">
        <v>200387555</v>
      </c>
      <c r="H5801">
        <v>298649</v>
      </c>
    </row>
    <row r="5802" spans="1:8">
      <c r="A5802" t="s">
        <v>9805</v>
      </c>
      <c r="B5802" s="10">
        <v>44564</v>
      </c>
      <c r="C5802" t="s">
        <v>4679</v>
      </c>
      <c r="D5802">
        <v>4</v>
      </c>
      <c r="E5802">
        <v>4</v>
      </c>
      <c r="F5802">
        <v>4</v>
      </c>
      <c r="G5802">
        <v>200388548</v>
      </c>
      <c r="H5802">
        <v>298650</v>
      </c>
    </row>
    <row r="5803" spans="1:8">
      <c r="A5803" t="s">
        <v>9806</v>
      </c>
      <c r="B5803" s="10">
        <v>44564</v>
      </c>
      <c r="C5803" t="s">
        <v>4679</v>
      </c>
      <c r="D5803">
        <v>4</v>
      </c>
      <c r="E5803">
        <v>5</v>
      </c>
      <c r="F5803">
        <v>4</v>
      </c>
      <c r="G5803">
        <v>40000149</v>
      </c>
      <c r="H5803">
        <v>298651</v>
      </c>
    </row>
    <row r="5804" spans="1:8" ht="158.4">
      <c r="A5804" s="177" t="s">
        <v>9807</v>
      </c>
      <c r="B5804" s="10">
        <v>44564</v>
      </c>
      <c r="C5804" t="s">
        <v>4679</v>
      </c>
      <c r="D5804">
        <v>5</v>
      </c>
      <c r="E5804">
        <v>5</v>
      </c>
      <c r="F5804">
        <v>5</v>
      </c>
      <c r="G5804">
        <v>40000150</v>
      </c>
      <c r="H5804">
        <v>298653</v>
      </c>
    </row>
    <row r="5805" spans="1:8">
      <c r="A5805" t="s">
        <v>9808</v>
      </c>
      <c r="B5805" s="10">
        <v>44564</v>
      </c>
      <c r="C5805" t="s">
        <v>4679</v>
      </c>
      <c r="D5805">
        <v>1</v>
      </c>
      <c r="E5805">
        <v>1</v>
      </c>
      <c r="F5805">
        <v>1</v>
      </c>
      <c r="G5805">
        <v>40000150</v>
      </c>
      <c r="H5805">
        <v>298654</v>
      </c>
    </row>
    <row r="5806" spans="1:8" ht="360">
      <c r="A5806" s="177" t="s">
        <v>9809</v>
      </c>
      <c r="B5806" s="10">
        <v>44564</v>
      </c>
      <c r="C5806" t="s">
        <v>4679</v>
      </c>
      <c r="D5806">
        <v>2</v>
      </c>
      <c r="E5806">
        <v>3</v>
      </c>
      <c r="F5806">
        <v>5</v>
      </c>
      <c r="G5806">
        <v>40000152</v>
      </c>
      <c r="H5806">
        <v>298655</v>
      </c>
    </row>
    <row r="5807" spans="1:8">
      <c r="A5807" t="s">
        <v>9810</v>
      </c>
      <c r="B5807" s="10">
        <v>44564</v>
      </c>
      <c r="C5807" t="s">
        <v>4679</v>
      </c>
      <c r="D5807">
        <v>4</v>
      </c>
      <c r="E5807">
        <v>3</v>
      </c>
      <c r="F5807">
        <v>5</v>
      </c>
      <c r="G5807">
        <v>40000156</v>
      </c>
      <c r="H5807">
        <v>298656</v>
      </c>
    </row>
    <row r="5808" spans="1:8">
      <c r="A5808" t="s">
        <v>9811</v>
      </c>
      <c r="B5808" s="10">
        <v>44564</v>
      </c>
      <c r="C5808" t="s">
        <v>4679</v>
      </c>
      <c r="D5808">
        <v>2</v>
      </c>
      <c r="E5808">
        <v>2</v>
      </c>
      <c r="F5808">
        <v>2</v>
      </c>
      <c r="G5808">
        <v>40000156</v>
      </c>
      <c r="H5808">
        <v>298657</v>
      </c>
    </row>
    <row r="5809" spans="1:8">
      <c r="A5809" t="s">
        <v>9812</v>
      </c>
      <c r="B5809" s="10">
        <v>44564</v>
      </c>
      <c r="C5809" t="s">
        <v>4679</v>
      </c>
      <c r="D5809">
        <v>5</v>
      </c>
      <c r="E5809">
        <v>5</v>
      </c>
      <c r="F5809">
        <v>5</v>
      </c>
      <c r="G5809">
        <v>40000157</v>
      </c>
      <c r="H5809">
        <v>298658</v>
      </c>
    </row>
    <row r="5810" spans="1:8">
      <c r="A5810" t="s">
        <v>9813</v>
      </c>
      <c r="B5810" s="10">
        <v>44564</v>
      </c>
      <c r="C5810" t="s">
        <v>4679</v>
      </c>
      <c r="D5810">
        <v>1</v>
      </c>
      <c r="E5810">
        <v>3</v>
      </c>
      <c r="F5810">
        <v>2</v>
      </c>
      <c r="G5810">
        <v>60000035</v>
      </c>
      <c r="H5810">
        <v>298660</v>
      </c>
    </row>
    <row r="5811" spans="1:8">
      <c r="A5811" t="s">
        <v>9814</v>
      </c>
      <c r="B5811" s="10">
        <v>44564</v>
      </c>
      <c r="C5811" t="s">
        <v>4679</v>
      </c>
      <c r="D5811">
        <v>5</v>
      </c>
      <c r="E5811">
        <v>5</v>
      </c>
      <c r="F5811">
        <v>5</v>
      </c>
      <c r="G5811">
        <v>60000075</v>
      </c>
      <c r="H5811">
        <v>298662</v>
      </c>
    </row>
    <row r="5812" spans="1:8">
      <c r="A5812" t="s">
        <v>9815</v>
      </c>
      <c r="B5812" s="10">
        <v>44564</v>
      </c>
      <c r="C5812" t="s">
        <v>4679</v>
      </c>
      <c r="D5812">
        <v>5</v>
      </c>
      <c r="E5812">
        <v>5</v>
      </c>
      <c r="F5812">
        <v>5</v>
      </c>
      <c r="G5812">
        <v>60000075</v>
      </c>
      <c r="H5812">
        <v>298663</v>
      </c>
    </row>
    <row r="5813" spans="1:8">
      <c r="A5813" t="s">
        <v>9093</v>
      </c>
      <c r="B5813" s="10">
        <v>44564</v>
      </c>
      <c r="C5813" t="s">
        <v>4679</v>
      </c>
      <c r="D5813">
        <v>4</v>
      </c>
      <c r="E5813">
        <v>4</v>
      </c>
      <c r="F5813">
        <v>4</v>
      </c>
      <c r="G5813">
        <v>61000028</v>
      </c>
      <c r="H5813">
        <v>298666</v>
      </c>
    </row>
    <row r="5814" spans="1:8">
      <c r="A5814" t="s">
        <v>9816</v>
      </c>
      <c r="B5814" s="10">
        <v>44564</v>
      </c>
      <c r="C5814" t="s">
        <v>4679</v>
      </c>
      <c r="D5814">
        <v>5</v>
      </c>
      <c r="E5814">
        <v>5</v>
      </c>
      <c r="F5814">
        <v>5</v>
      </c>
      <c r="G5814">
        <v>61000028</v>
      </c>
      <c r="H5814">
        <v>298667</v>
      </c>
    </row>
    <row r="5815" spans="1:8">
      <c r="A5815" t="s">
        <v>9817</v>
      </c>
      <c r="B5815" s="10">
        <v>44564</v>
      </c>
      <c r="C5815" t="s">
        <v>4679</v>
      </c>
      <c r="D5815">
        <v>5</v>
      </c>
      <c r="E5815">
        <v>4</v>
      </c>
      <c r="F5815">
        <v>5</v>
      </c>
      <c r="G5815">
        <v>71000104</v>
      </c>
      <c r="H5815">
        <v>298668</v>
      </c>
    </row>
    <row r="5816" spans="1:8">
      <c r="A5816" t="s">
        <v>9818</v>
      </c>
      <c r="B5816" s="10">
        <v>44564</v>
      </c>
      <c r="C5816" t="s">
        <v>4680</v>
      </c>
      <c r="D5816">
        <v>1</v>
      </c>
      <c r="E5816">
        <v>3</v>
      </c>
      <c r="F5816">
        <v>1</v>
      </c>
      <c r="G5816">
        <v>71000206</v>
      </c>
      <c r="H5816">
        <v>298669</v>
      </c>
    </row>
    <row r="5817" spans="1:8">
      <c r="A5817" t="s">
        <v>9819</v>
      </c>
      <c r="B5817" s="10">
        <v>44564</v>
      </c>
      <c r="C5817" t="s">
        <v>4680</v>
      </c>
      <c r="D5817">
        <v>1</v>
      </c>
      <c r="E5817">
        <v>1</v>
      </c>
      <c r="F5817">
        <v>1</v>
      </c>
      <c r="G5817">
        <v>71000206</v>
      </c>
      <c r="H5817">
        <v>298671</v>
      </c>
    </row>
    <row r="5818" spans="1:8">
      <c r="A5818" t="s">
        <v>9820</v>
      </c>
      <c r="B5818" s="10">
        <v>44564</v>
      </c>
      <c r="C5818" t="s">
        <v>4680</v>
      </c>
      <c r="D5818">
        <v>5</v>
      </c>
      <c r="E5818">
        <v>5</v>
      </c>
      <c r="F5818">
        <v>5</v>
      </c>
      <c r="G5818">
        <v>71000278</v>
      </c>
      <c r="H5818">
        <v>298672</v>
      </c>
    </row>
    <row r="5819" spans="1:8">
      <c r="A5819" t="s">
        <v>9821</v>
      </c>
      <c r="B5819" s="10">
        <v>44564</v>
      </c>
      <c r="C5819" t="s">
        <v>4679</v>
      </c>
      <c r="D5819">
        <v>2</v>
      </c>
      <c r="E5819">
        <v>5</v>
      </c>
      <c r="F5819">
        <v>5</v>
      </c>
      <c r="G5819">
        <v>71000282</v>
      </c>
      <c r="H5819">
        <v>298674</v>
      </c>
    </row>
    <row r="5820" spans="1:8">
      <c r="A5820" t="s">
        <v>9822</v>
      </c>
      <c r="B5820" s="10">
        <v>44564</v>
      </c>
      <c r="C5820" t="s">
        <v>4679</v>
      </c>
      <c r="D5820">
        <v>5</v>
      </c>
      <c r="E5820">
        <v>5</v>
      </c>
      <c r="F5820">
        <v>4</v>
      </c>
      <c r="G5820">
        <v>11485</v>
      </c>
      <c r="H5820">
        <v>298680</v>
      </c>
    </row>
    <row r="5821" spans="1:8">
      <c r="A5821" t="s">
        <v>9823</v>
      </c>
      <c r="B5821" s="10">
        <v>44564</v>
      </c>
      <c r="C5821" t="s">
        <v>4679</v>
      </c>
      <c r="D5821">
        <v>2</v>
      </c>
      <c r="E5821">
        <v>3</v>
      </c>
      <c r="F5821">
        <v>5</v>
      </c>
      <c r="G5821">
        <v>11494</v>
      </c>
      <c r="H5821">
        <v>298685</v>
      </c>
    </row>
    <row r="5822" spans="1:8" ht="115.2">
      <c r="A5822" s="177" t="s">
        <v>9824</v>
      </c>
      <c r="B5822" s="10">
        <v>44564</v>
      </c>
      <c r="C5822" t="s">
        <v>4679</v>
      </c>
      <c r="D5822">
        <v>1</v>
      </c>
      <c r="E5822">
        <v>3</v>
      </c>
      <c r="F5822">
        <v>5</v>
      </c>
      <c r="G5822">
        <v>11494</v>
      </c>
      <c r="H5822">
        <v>298686</v>
      </c>
    </row>
    <row r="5823" spans="1:8">
      <c r="A5823" t="s">
        <v>9825</v>
      </c>
      <c r="B5823" s="10">
        <v>44564</v>
      </c>
      <c r="C5823" t="s">
        <v>4679</v>
      </c>
      <c r="D5823">
        <v>5</v>
      </c>
      <c r="E5823">
        <v>4</v>
      </c>
      <c r="F5823">
        <v>4</v>
      </c>
      <c r="G5823">
        <v>11494</v>
      </c>
      <c r="H5823">
        <v>298688</v>
      </c>
    </row>
    <row r="5824" spans="1:8">
      <c r="A5824" t="s">
        <v>9826</v>
      </c>
      <c r="B5824" s="10">
        <v>44564</v>
      </c>
      <c r="C5824" t="s">
        <v>4679</v>
      </c>
      <c r="D5824">
        <v>5</v>
      </c>
      <c r="E5824">
        <v>5</v>
      </c>
      <c r="F5824">
        <v>5</v>
      </c>
      <c r="G5824">
        <v>11496</v>
      </c>
      <c r="H5824">
        <v>298689</v>
      </c>
    </row>
    <row r="5825" spans="1:8">
      <c r="A5825" t="s">
        <v>9827</v>
      </c>
      <c r="B5825" s="10">
        <v>44564</v>
      </c>
      <c r="C5825" t="s">
        <v>4679</v>
      </c>
      <c r="D5825">
        <v>5</v>
      </c>
      <c r="E5825">
        <v>5</v>
      </c>
      <c r="F5825">
        <v>5</v>
      </c>
      <c r="G5825">
        <v>11496</v>
      </c>
      <c r="H5825">
        <v>298690</v>
      </c>
    </row>
    <row r="5826" spans="1:8" ht="86.4">
      <c r="A5826" s="177" t="s">
        <v>9828</v>
      </c>
      <c r="B5826" s="10">
        <v>44564</v>
      </c>
      <c r="C5826" t="s">
        <v>4679</v>
      </c>
      <c r="D5826">
        <v>1</v>
      </c>
      <c r="E5826">
        <v>4</v>
      </c>
      <c r="F5826">
        <v>2</v>
      </c>
      <c r="G5826">
        <v>11503</v>
      </c>
      <c r="H5826">
        <v>298691</v>
      </c>
    </row>
    <row r="5827" spans="1:8">
      <c r="A5827" t="s">
        <v>9829</v>
      </c>
      <c r="B5827" s="10">
        <v>44564</v>
      </c>
      <c r="C5827" t="s">
        <v>4679</v>
      </c>
      <c r="D5827">
        <v>5</v>
      </c>
      <c r="E5827">
        <v>5</v>
      </c>
      <c r="F5827">
        <v>5</v>
      </c>
      <c r="G5827">
        <v>11503</v>
      </c>
      <c r="H5827">
        <v>298692</v>
      </c>
    </row>
    <row r="5828" spans="1:8" ht="288">
      <c r="A5828" s="177" t="s">
        <v>9830</v>
      </c>
      <c r="B5828" s="10">
        <v>44564</v>
      </c>
      <c r="C5828" t="s">
        <v>4679</v>
      </c>
      <c r="D5828">
        <v>5</v>
      </c>
      <c r="E5828">
        <v>5</v>
      </c>
      <c r="F5828">
        <v>5</v>
      </c>
      <c r="G5828">
        <v>11563</v>
      </c>
      <c r="H5828">
        <v>298693</v>
      </c>
    </row>
    <row r="5829" spans="1:8">
      <c r="A5829" t="s">
        <v>9831</v>
      </c>
      <c r="B5829" s="10">
        <v>44564</v>
      </c>
      <c r="C5829" t="s">
        <v>4679</v>
      </c>
      <c r="D5829">
        <v>1</v>
      </c>
      <c r="E5829">
        <v>2</v>
      </c>
      <c r="F5829">
        <v>2</v>
      </c>
      <c r="G5829">
        <v>11650</v>
      </c>
      <c r="H5829">
        <v>298697</v>
      </c>
    </row>
    <row r="5830" spans="1:8">
      <c r="A5830" t="s">
        <v>9832</v>
      </c>
      <c r="B5830" s="10">
        <v>44564</v>
      </c>
      <c r="C5830" t="s">
        <v>4681</v>
      </c>
      <c r="D5830">
        <v>5</v>
      </c>
      <c r="E5830">
        <v>5</v>
      </c>
      <c r="F5830">
        <v>5</v>
      </c>
      <c r="G5830">
        <v>104022736</v>
      </c>
      <c r="H5830">
        <v>298700</v>
      </c>
    </row>
    <row r="5831" spans="1:8">
      <c r="A5831" t="s">
        <v>9833</v>
      </c>
      <c r="B5831" s="10">
        <v>44564</v>
      </c>
      <c r="C5831" t="s">
        <v>4679</v>
      </c>
      <c r="D5831">
        <v>5</v>
      </c>
      <c r="E5831">
        <v>4</v>
      </c>
      <c r="F5831">
        <v>5</v>
      </c>
      <c r="G5831">
        <v>104590112</v>
      </c>
      <c r="H5831">
        <v>298702</v>
      </c>
    </row>
    <row r="5832" spans="1:8">
      <c r="A5832" t="s">
        <v>9834</v>
      </c>
      <c r="B5832" s="10">
        <v>44564</v>
      </c>
      <c r="C5832" t="s">
        <v>4679</v>
      </c>
      <c r="D5832">
        <v>5</v>
      </c>
      <c r="E5832">
        <v>5</v>
      </c>
      <c r="F5832">
        <v>5</v>
      </c>
      <c r="G5832">
        <v>11270654</v>
      </c>
      <c r="H5832">
        <v>298704</v>
      </c>
    </row>
    <row r="5833" spans="1:8">
      <c r="A5833" t="s">
        <v>9835</v>
      </c>
      <c r="B5833" s="10">
        <v>44564</v>
      </c>
      <c r="C5833" t="s">
        <v>4683</v>
      </c>
      <c r="D5833">
        <v>5</v>
      </c>
      <c r="E5833">
        <v>5</v>
      </c>
      <c r="F5833">
        <v>5</v>
      </c>
      <c r="G5833">
        <v>11277762</v>
      </c>
      <c r="H5833">
        <v>298706</v>
      </c>
    </row>
    <row r="5834" spans="1:8">
      <c r="A5834" t="s">
        <v>9836</v>
      </c>
      <c r="B5834" s="10">
        <v>44564</v>
      </c>
      <c r="C5834" t="s">
        <v>4682</v>
      </c>
      <c r="D5834">
        <v>2</v>
      </c>
      <c r="E5834">
        <v>2</v>
      </c>
      <c r="F5834">
        <v>2</v>
      </c>
      <c r="G5834">
        <v>115499782</v>
      </c>
      <c r="H5834">
        <v>298708</v>
      </c>
    </row>
    <row r="5835" spans="1:8">
      <c r="A5835" t="s">
        <v>9837</v>
      </c>
      <c r="B5835" s="10">
        <v>44564</v>
      </c>
      <c r="C5835" t="s">
        <v>4680</v>
      </c>
      <c r="D5835">
        <v>4</v>
      </c>
      <c r="E5835">
        <v>3</v>
      </c>
      <c r="F5835">
        <v>5</v>
      </c>
      <c r="G5835">
        <v>117554485</v>
      </c>
      <c r="H5835">
        <v>298710</v>
      </c>
    </row>
    <row r="5836" spans="1:8">
      <c r="A5836" t="s">
        <v>9838</v>
      </c>
      <c r="B5836" s="10">
        <v>44564</v>
      </c>
      <c r="C5836" t="s">
        <v>4680</v>
      </c>
      <c r="D5836">
        <v>4</v>
      </c>
      <c r="E5836">
        <v>3</v>
      </c>
      <c r="F5836">
        <v>5</v>
      </c>
      <c r="G5836">
        <v>117554485</v>
      </c>
      <c r="H5836">
        <v>298711</v>
      </c>
    </row>
    <row r="5837" spans="1:8">
      <c r="A5837" t="s">
        <v>9839</v>
      </c>
      <c r="B5837" s="10">
        <v>44564</v>
      </c>
      <c r="C5837" t="s">
        <v>4680</v>
      </c>
      <c r="D5837">
        <v>5</v>
      </c>
      <c r="E5837">
        <v>5</v>
      </c>
      <c r="F5837">
        <v>5</v>
      </c>
      <c r="G5837">
        <v>117554485</v>
      </c>
      <c r="H5837">
        <v>298712</v>
      </c>
    </row>
    <row r="5838" spans="1:8">
      <c r="A5838" t="s">
        <v>9840</v>
      </c>
      <c r="B5838" s="10">
        <v>44564</v>
      </c>
      <c r="C5838" t="s">
        <v>4680</v>
      </c>
      <c r="D5838">
        <v>2</v>
      </c>
      <c r="E5838">
        <v>3</v>
      </c>
      <c r="F5838">
        <v>5</v>
      </c>
      <c r="G5838">
        <v>117554485</v>
      </c>
      <c r="H5838">
        <v>298713</v>
      </c>
    </row>
    <row r="5839" spans="1:8">
      <c r="A5839" t="s">
        <v>9841</v>
      </c>
      <c r="B5839" s="10">
        <v>44564</v>
      </c>
      <c r="C5839" t="s">
        <v>4682</v>
      </c>
      <c r="D5839">
        <v>3</v>
      </c>
      <c r="E5839">
        <v>4</v>
      </c>
      <c r="F5839">
        <v>1</v>
      </c>
      <c r="G5839">
        <v>117756049</v>
      </c>
      <c r="H5839">
        <v>298714</v>
      </c>
    </row>
    <row r="5840" spans="1:8" ht="187.2">
      <c r="A5840" s="177" t="s">
        <v>9842</v>
      </c>
      <c r="B5840" s="10">
        <v>44564</v>
      </c>
      <c r="C5840" t="s">
        <v>4680</v>
      </c>
      <c r="D5840">
        <v>3</v>
      </c>
      <c r="E5840">
        <v>3</v>
      </c>
      <c r="F5840">
        <v>2</v>
      </c>
      <c r="G5840">
        <v>117757674</v>
      </c>
      <c r="H5840">
        <v>298715</v>
      </c>
    </row>
    <row r="5841" spans="1:8">
      <c r="A5841" t="s">
        <v>9843</v>
      </c>
      <c r="B5841" s="10">
        <v>44564</v>
      </c>
      <c r="C5841" t="s">
        <v>4680</v>
      </c>
      <c r="D5841">
        <v>2</v>
      </c>
      <c r="E5841">
        <v>4</v>
      </c>
      <c r="F5841">
        <v>2</v>
      </c>
      <c r="G5841">
        <v>117757674</v>
      </c>
      <c r="H5841">
        <v>298716</v>
      </c>
    </row>
    <row r="5842" spans="1:8">
      <c r="A5842" t="s">
        <v>9844</v>
      </c>
      <c r="B5842" s="10">
        <v>44564</v>
      </c>
      <c r="C5842" t="s">
        <v>4680</v>
      </c>
      <c r="D5842">
        <v>5</v>
      </c>
      <c r="E5842">
        <v>5</v>
      </c>
      <c r="F5842">
        <v>5</v>
      </c>
      <c r="G5842">
        <v>117757674</v>
      </c>
      <c r="H5842">
        <v>298717</v>
      </c>
    </row>
    <row r="5843" spans="1:8">
      <c r="A5843" t="s">
        <v>9845</v>
      </c>
      <c r="B5843" s="10">
        <v>44564</v>
      </c>
      <c r="C5843" t="s">
        <v>4679</v>
      </c>
      <c r="D5843">
        <v>2</v>
      </c>
      <c r="E5843">
        <v>3</v>
      </c>
      <c r="F5843">
        <v>4</v>
      </c>
      <c r="G5843">
        <v>118960707</v>
      </c>
      <c r="H5843">
        <v>298720</v>
      </c>
    </row>
    <row r="5844" spans="1:8">
      <c r="A5844" t="s">
        <v>9846</v>
      </c>
      <c r="B5844" s="10">
        <v>44564</v>
      </c>
      <c r="C5844" t="s">
        <v>4680</v>
      </c>
      <c r="D5844">
        <v>5</v>
      </c>
      <c r="E5844">
        <v>5</v>
      </c>
      <c r="F5844">
        <v>5</v>
      </c>
      <c r="G5844">
        <v>119250454</v>
      </c>
      <c r="H5844">
        <v>298721</v>
      </c>
    </row>
    <row r="5845" spans="1:8">
      <c r="A5845" t="s">
        <v>9847</v>
      </c>
      <c r="B5845" s="10">
        <v>44564</v>
      </c>
      <c r="C5845" t="s">
        <v>4679</v>
      </c>
      <c r="D5845">
        <v>5</v>
      </c>
      <c r="E5845">
        <v>5</v>
      </c>
      <c r="F5845">
        <v>5</v>
      </c>
      <c r="G5845">
        <v>122470909</v>
      </c>
      <c r="H5845">
        <v>298722</v>
      </c>
    </row>
    <row r="5846" spans="1:8" ht="409.6">
      <c r="A5846" s="177" t="s">
        <v>9848</v>
      </c>
      <c r="B5846" s="10">
        <v>44564</v>
      </c>
      <c r="C5846" t="s">
        <v>4686</v>
      </c>
      <c r="D5846">
        <v>1</v>
      </c>
      <c r="E5846">
        <v>3</v>
      </c>
      <c r="F5846">
        <v>5</v>
      </c>
      <c r="G5846">
        <v>125804989</v>
      </c>
      <c r="H5846">
        <v>298724</v>
      </c>
    </row>
    <row r="5847" spans="1:8">
      <c r="A5847" t="s">
        <v>9849</v>
      </c>
      <c r="B5847" s="10">
        <v>44564</v>
      </c>
      <c r="C5847" t="s">
        <v>4679</v>
      </c>
      <c r="D5847">
        <v>4</v>
      </c>
      <c r="E5847">
        <v>5</v>
      </c>
      <c r="F5847">
        <v>4</v>
      </c>
      <c r="G5847">
        <v>125852079</v>
      </c>
      <c r="H5847">
        <v>298725</v>
      </c>
    </row>
    <row r="5848" spans="1:8">
      <c r="A5848" t="s">
        <v>9850</v>
      </c>
      <c r="B5848" s="10">
        <v>44564</v>
      </c>
      <c r="C5848" t="s">
        <v>4680</v>
      </c>
      <c r="D5848">
        <v>5</v>
      </c>
      <c r="E5848">
        <v>5</v>
      </c>
      <c r="F5848">
        <v>5</v>
      </c>
      <c r="G5848">
        <v>129310520</v>
      </c>
      <c r="H5848">
        <v>298726</v>
      </c>
    </row>
    <row r="5849" spans="1:8">
      <c r="A5849" t="s">
        <v>9851</v>
      </c>
      <c r="B5849" s="10">
        <v>44564</v>
      </c>
      <c r="C5849" t="s">
        <v>4679</v>
      </c>
      <c r="D5849">
        <v>5</v>
      </c>
      <c r="E5849">
        <v>5</v>
      </c>
      <c r="F5849">
        <v>5</v>
      </c>
      <c r="G5849">
        <v>129833331</v>
      </c>
      <c r="H5849">
        <v>298729</v>
      </c>
    </row>
    <row r="5850" spans="1:8">
      <c r="A5850" t="s">
        <v>9852</v>
      </c>
      <c r="B5850" s="10">
        <v>44564</v>
      </c>
      <c r="C5850" t="s">
        <v>4679</v>
      </c>
      <c r="D5850">
        <v>1</v>
      </c>
      <c r="E5850">
        <v>3</v>
      </c>
      <c r="F5850">
        <v>3</v>
      </c>
      <c r="G5850">
        <v>130042856</v>
      </c>
      <c r="H5850">
        <v>298730</v>
      </c>
    </row>
    <row r="5851" spans="1:8" ht="86.4">
      <c r="A5851" s="177" t="s">
        <v>9853</v>
      </c>
      <c r="B5851" s="10">
        <v>44564</v>
      </c>
      <c r="C5851" t="s">
        <v>4679</v>
      </c>
      <c r="D5851">
        <v>1</v>
      </c>
      <c r="E5851">
        <v>3</v>
      </c>
      <c r="F5851">
        <v>5</v>
      </c>
      <c r="G5851">
        <v>130042856</v>
      </c>
      <c r="H5851">
        <v>298731</v>
      </c>
    </row>
    <row r="5852" spans="1:8">
      <c r="A5852" t="s">
        <v>6179</v>
      </c>
      <c r="B5852" s="10">
        <v>44564</v>
      </c>
      <c r="C5852" t="s">
        <v>4679</v>
      </c>
      <c r="D5852">
        <v>5</v>
      </c>
      <c r="E5852">
        <v>5</v>
      </c>
      <c r="F5852">
        <v>5</v>
      </c>
      <c r="G5852">
        <v>131104622</v>
      </c>
      <c r="H5852">
        <v>298732</v>
      </c>
    </row>
    <row r="5853" spans="1:8">
      <c r="A5853" t="s">
        <v>9854</v>
      </c>
      <c r="B5853" s="10">
        <v>44564</v>
      </c>
      <c r="C5853" t="s">
        <v>4679</v>
      </c>
      <c r="D5853">
        <v>5</v>
      </c>
      <c r="E5853">
        <v>5</v>
      </c>
      <c r="F5853">
        <v>5</v>
      </c>
      <c r="G5853">
        <v>131105082</v>
      </c>
      <c r="H5853">
        <v>298733</v>
      </c>
    </row>
    <row r="5854" spans="1:8">
      <c r="A5854" t="s">
        <v>9855</v>
      </c>
      <c r="B5854" s="10">
        <v>44564</v>
      </c>
      <c r="C5854" t="s">
        <v>4681</v>
      </c>
      <c r="D5854">
        <v>1</v>
      </c>
      <c r="E5854">
        <v>3</v>
      </c>
      <c r="F5854">
        <v>3</v>
      </c>
      <c r="G5854">
        <v>131133894</v>
      </c>
      <c r="H5854">
        <v>298734</v>
      </c>
    </row>
    <row r="5855" spans="1:8">
      <c r="A5855" t="s">
        <v>9856</v>
      </c>
      <c r="B5855" s="10">
        <v>44564</v>
      </c>
      <c r="C5855" t="s">
        <v>4681</v>
      </c>
      <c r="D5855">
        <v>1</v>
      </c>
      <c r="E5855">
        <v>2</v>
      </c>
      <c r="F5855">
        <v>2</v>
      </c>
      <c r="G5855">
        <v>131133894</v>
      </c>
      <c r="H5855">
        <v>298735</v>
      </c>
    </row>
    <row r="5856" spans="1:8">
      <c r="A5856" t="s">
        <v>9857</v>
      </c>
      <c r="B5856" s="10">
        <v>44565</v>
      </c>
      <c r="C5856" t="s">
        <v>4682</v>
      </c>
      <c r="D5856">
        <v>5</v>
      </c>
      <c r="E5856">
        <v>4</v>
      </c>
      <c r="F5856">
        <v>4</v>
      </c>
      <c r="G5856">
        <v>133297747</v>
      </c>
      <c r="H5856">
        <v>298897</v>
      </c>
    </row>
    <row r="5857" spans="1:8">
      <c r="A5857" t="s">
        <v>9858</v>
      </c>
      <c r="B5857" s="10">
        <v>44565</v>
      </c>
      <c r="C5857" t="s">
        <v>4680</v>
      </c>
      <c r="D5857">
        <v>5</v>
      </c>
      <c r="E5857">
        <v>5</v>
      </c>
      <c r="F5857">
        <v>5</v>
      </c>
      <c r="G5857">
        <v>133300764</v>
      </c>
      <c r="H5857">
        <v>298898</v>
      </c>
    </row>
    <row r="5858" spans="1:8">
      <c r="A5858" t="s">
        <v>9859</v>
      </c>
      <c r="B5858" s="10">
        <v>44565</v>
      </c>
      <c r="C5858" t="s">
        <v>4680</v>
      </c>
      <c r="D5858">
        <v>5</v>
      </c>
      <c r="E5858">
        <v>5</v>
      </c>
      <c r="F5858">
        <v>5</v>
      </c>
      <c r="G5858">
        <v>133664870</v>
      </c>
      <c r="H5858">
        <v>298899</v>
      </c>
    </row>
    <row r="5859" spans="1:8" ht="72">
      <c r="A5859" s="177" t="s">
        <v>9860</v>
      </c>
      <c r="B5859" s="10">
        <v>44565</v>
      </c>
      <c r="C5859" t="s">
        <v>4680</v>
      </c>
      <c r="D5859">
        <v>3</v>
      </c>
      <c r="E5859">
        <v>3</v>
      </c>
      <c r="F5859">
        <v>1</v>
      </c>
      <c r="G5859">
        <v>134397447</v>
      </c>
      <c r="H5859">
        <v>298900</v>
      </c>
    </row>
    <row r="5860" spans="1:8">
      <c r="A5860" t="s">
        <v>9861</v>
      </c>
      <c r="B5860" s="10">
        <v>44565</v>
      </c>
      <c r="C5860" t="s">
        <v>4686</v>
      </c>
      <c r="D5860">
        <v>1</v>
      </c>
      <c r="E5860">
        <v>2</v>
      </c>
      <c r="F5860">
        <v>4</v>
      </c>
      <c r="G5860">
        <v>135296838</v>
      </c>
      <c r="H5860">
        <v>298901</v>
      </c>
    </row>
    <row r="5861" spans="1:8" ht="273.60000000000002">
      <c r="A5861" s="177" t="s">
        <v>9862</v>
      </c>
      <c r="B5861" s="10">
        <v>44565</v>
      </c>
      <c r="C5861" t="s">
        <v>4680</v>
      </c>
      <c r="D5861">
        <v>1</v>
      </c>
      <c r="E5861">
        <v>2</v>
      </c>
      <c r="F5861">
        <v>5</v>
      </c>
      <c r="G5861">
        <v>135413060</v>
      </c>
      <c r="H5861">
        <v>298903</v>
      </c>
    </row>
    <row r="5862" spans="1:8">
      <c r="A5862" t="s">
        <v>9863</v>
      </c>
      <c r="B5862" s="10">
        <v>44565</v>
      </c>
      <c r="C5862" t="s">
        <v>4680</v>
      </c>
      <c r="D5862">
        <v>5</v>
      </c>
      <c r="E5862">
        <v>5</v>
      </c>
      <c r="F5862">
        <v>5</v>
      </c>
      <c r="G5862">
        <v>135430445</v>
      </c>
      <c r="H5862">
        <v>298904</v>
      </c>
    </row>
    <row r="5863" spans="1:8">
      <c r="A5863" t="s">
        <v>9864</v>
      </c>
      <c r="B5863" s="10">
        <v>44565</v>
      </c>
      <c r="C5863" t="s">
        <v>4679</v>
      </c>
      <c r="D5863">
        <v>1</v>
      </c>
      <c r="E5863">
        <v>4</v>
      </c>
      <c r="F5863">
        <v>3</v>
      </c>
      <c r="G5863">
        <v>135523553</v>
      </c>
      <c r="H5863">
        <v>298906</v>
      </c>
    </row>
    <row r="5864" spans="1:8">
      <c r="A5864" t="s">
        <v>9865</v>
      </c>
      <c r="B5864" s="10">
        <v>44565</v>
      </c>
      <c r="C5864" t="s">
        <v>4686</v>
      </c>
      <c r="D5864">
        <v>4</v>
      </c>
      <c r="E5864">
        <v>5</v>
      </c>
      <c r="F5864">
        <v>5</v>
      </c>
      <c r="G5864">
        <v>135635688</v>
      </c>
      <c r="H5864">
        <v>298907</v>
      </c>
    </row>
    <row r="5865" spans="1:8" ht="374.4">
      <c r="A5865" s="177" t="s">
        <v>9866</v>
      </c>
      <c r="B5865" s="10">
        <v>44565</v>
      </c>
      <c r="C5865" t="s">
        <v>4680</v>
      </c>
      <c r="D5865">
        <v>3</v>
      </c>
      <c r="E5865">
        <v>2</v>
      </c>
      <c r="F5865">
        <v>5</v>
      </c>
      <c r="G5865">
        <v>136643855</v>
      </c>
      <c r="H5865">
        <v>298909</v>
      </c>
    </row>
    <row r="5866" spans="1:8">
      <c r="A5866" t="s">
        <v>9867</v>
      </c>
      <c r="B5866" s="10">
        <v>44565</v>
      </c>
      <c r="C5866" t="s">
        <v>4679</v>
      </c>
      <c r="D5866">
        <v>5</v>
      </c>
      <c r="E5866">
        <v>5</v>
      </c>
      <c r="F5866">
        <v>5</v>
      </c>
      <c r="G5866">
        <v>136644366</v>
      </c>
      <c r="H5866">
        <v>298910</v>
      </c>
    </row>
    <row r="5867" spans="1:8">
      <c r="A5867" t="s">
        <v>9868</v>
      </c>
      <c r="B5867" s="10">
        <v>44565</v>
      </c>
      <c r="C5867" t="s">
        <v>4680</v>
      </c>
      <c r="D5867">
        <v>1</v>
      </c>
      <c r="E5867">
        <v>3</v>
      </c>
      <c r="F5867">
        <v>3</v>
      </c>
      <c r="G5867">
        <v>136645116</v>
      </c>
      <c r="H5867">
        <v>298913</v>
      </c>
    </row>
    <row r="5868" spans="1:8">
      <c r="A5868" t="s">
        <v>9869</v>
      </c>
      <c r="B5868" s="10">
        <v>44565</v>
      </c>
      <c r="C5868" t="s">
        <v>4679</v>
      </c>
      <c r="D5868">
        <v>5</v>
      </c>
      <c r="E5868">
        <v>5</v>
      </c>
      <c r="F5868">
        <v>5</v>
      </c>
      <c r="G5868">
        <v>136738614</v>
      </c>
      <c r="H5868">
        <v>298914</v>
      </c>
    </row>
    <row r="5869" spans="1:8">
      <c r="A5869" t="s">
        <v>9870</v>
      </c>
      <c r="B5869" s="10">
        <v>44565</v>
      </c>
      <c r="C5869" t="s">
        <v>4679</v>
      </c>
      <c r="D5869">
        <v>1</v>
      </c>
      <c r="E5869">
        <v>3</v>
      </c>
      <c r="F5869">
        <v>4</v>
      </c>
      <c r="G5869">
        <v>136737855</v>
      </c>
      <c r="H5869">
        <v>298915</v>
      </c>
    </row>
    <row r="5870" spans="1:8">
      <c r="A5870" t="s">
        <v>9871</v>
      </c>
      <c r="B5870" s="10">
        <v>44565</v>
      </c>
      <c r="C5870" t="s">
        <v>4679</v>
      </c>
      <c r="D5870">
        <v>5</v>
      </c>
      <c r="E5870">
        <v>5</v>
      </c>
      <c r="F5870">
        <v>5</v>
      </c>
      <c r="G5870">
        <v>136738614</v>
      </c>
      <c r="H5870">
        <v>298916</v>
      </c>
    </row>
    <row r="5871" spans="1:8">
      <c r="A5871" t="s">
        <v>9872</v>
      </c>
      <c r="B5871" s="10">
        <v>44565</v>
      </c>
      <c r="C5871" t="s">
        <v>4686</v>
      </c>
      <c r="D5871">
        <v>2</v>
      </c>
      <c r="E5871">
        <v>4</v>
      </c>
      <c r="F5871">
        <v>2</v>
      </c>
      <c r="G5871">
        <v>136878907</v>
      </c>
      <c r="H5871">
        <v>298917</v>
      </c>
    </row>
    <row r="5872" spans="1:8">
      <c r="A5872" t="s">
        <v>9873</v>
      </c>
      <c r="B5872" s="10">
        <v>44565</v>
      </c>
      <c r="C5872" t="s">
        <v>4679</v>
      </c>
      <c r="D5872">
        <v>5</v>
      </c>
      <c r="E5872">
        <v>5</v>
      </c>
      <c r="F5872">
        <v>5</v>
      </c>
      <c r="G5872">
        <v>136946191</v>
      </c>
      <c r="H5872">
        <v>298919</v>
      </c>
    </row>
    <row r="5873" spans="1:8">
      <c r="A5873" t="s">
        <v>9874</v>
      </c>
      <c r="B5873" s="10">
        <v>44565</v>
      </c>
      <c r="C5873" t="s">
        <v>4679</v>
      </c>
      <c r="D5873">
        <v>4</v>
      </c>
      <c r="E5873">
        <v>5</v>
      </c>
      <c r="F5873">
        <v>5</v>
      </c>
      <c r="G5873">
        <v>20000352</v>
      </c>
      <c r="H5873">
        <v>298922</v>
      </c>
    </row>
    <row r="5874" spans="1:8">
      <c r="A5874" t="s">
        <v>9875</v>
      </c>
      <c r="B5874" s="10">
        <v>44565</v>
      </c>
      <c r="C5874" t="s">
        <v>4679</v>
      </c>
      <c r="D5874">
        <v>2</v>
      </c>
      <c r="E5874">
        <v>3</v>
      </c>
      <c r="F5874">
        <v>3</v>
      </c>
      <c r="G5874">
        <v>20000352</v>
      </c>
      <c r="H5874">
        <v>298925</v>
      </c>
    </row>
    <row r="5875" spans="1:8">
      <c r="A5875" t="s">
        <v>9876</v>
      </c>
      <c r="B5875" s="10">
        <v>44565</v>
      </c>
      <c r="C5875" t="s">
        <v>4679</v>
      </c>
      <c r="D5875">
        <v>3</v>
      </c>
      <c r="E5875">
        <v>4</v>
      </c>
      <c r="F5875">
        <v>5</v>
      </c>
      <c r="G5875">
        <v>20000391</v>
      </c>
      <c r="H5875">
        <v>298928</v>
      </c>
    </row>
    <row r="5876" spans="1:8">
      <c r="A5876" t="s">
        <v>9877</v>
      </c>
      <c r="B5876" s="10">
        <v>44565</v>
      </c>
      <c r="C5876" t="s">
        <v>4679</v>
      </c>
      <c r="D5876">
        <v>5</v>
      </c>
      <c r="E5876">
        <v>5</v>
      </c>
      <c r="F5876">
        <v>5</v>
      </c>
      <c r="G5876">
        <v>20000391</v>
      </c>
      <c r="H5876">
        <v>298929</v>
      </c>
    </row>
    <row r="5877" spans="1:8" ht="86.4">
      <c r="A5877" s="177" t="s">
        <v>9878</v>
      </c>
      <c r="B5877" s="10">
        <v>44565</v>
      </c>
      <c r="C5877" t="s">
        <v>4679</v>
      </c>
      <c r="D5877">
        <v>5</v>
      </c>
      <c r="E5877">
        <v>5</v>
      </c>
      <c r="F5877">
        <v>5</v>
      </c>
      <c r="G5877">
        <v>20000391</v>
      </c>
      <c r="H5877">
        <v>298930</v>
      </c>
    </row>
    <row r="5878" spans="1:8">
      <c r="A5878" t="s">
        <v>9879</v>
      </c>
      <c r="B5878" s="10">
        <v>44565</v>
      </c>
      <c r="C5878" t="s">
        <v>4679</v>
      </c>
      <c r="D5878">
        <v>3</v>
      </c>
      <c r="E5878">
        <v>5</v>
      </c>
      <c r="F5878">
        <v>2</v>
      </c>
      <c r="G5878">
        <v>71000282</v>
      </c>
      <c r="H5878">
        <v>298936</v>
      </c>
    </row>
    <row r="5879" spans="1:8">
      <c r="A5879" t="s">
        <v>9880</v>
      </c>
      <c r="B5879" s="10">
        <v>44565</v>
      </c>
      <c r="C5879" t="s">
        <v>4679</v>
      </c>
      <c r="D5879">
        <v>5</v>
      </c>
      <c r="E5879">
        <v>5</v>
      </c>
      <c r="F5879">
        <v>5</v>
      </c>
      <c r="G5879">
        <v>71000302</v>
      </c>
      <c r="H5879">
        <v>298938</v>
      </c>
    </row>
    <row r="5880" spans="1:8">
      <c r="A5880" t="s">
        <v>9881</v>
      </c>
      <c r="B5880" s="10">
        <v>44565</v>
      </c>
      <c r="C5880" t="s">
        <v>4679</v>
      </c>
      <c r="D5880">
        <v>5</v>
      </c>
      <c r="E5880">
        <v>5</v>
      </c>
      <c r="F5880">
        <v>5</v>
      </c>
      <c r="G5880">
        <v>71000304</v>
      </c>
      <c r="H5880">
        <v>298939</v>
      </c>
    </row>
    <row r="5881" spans="1:8">
      <c r="A5881" t="s">
        <v>9882</v>
      </c>
      <c r="B5881" s="10">
        <v>44565</v>
      </c>
      <c r="C5881" t="s">
        <v>4679</v>
      </c>
      <c r="D5881">
        <v>1</v>
      </c>
      <c r="E5881">
        <v>5</v>
      </c>
      <c r="F5881">
        <v>4</v>
      </c>
      <c r="G5881">
        <v>71000320</v>
      </c>
      <c r="H5881">
        <v>298944</v>
      </c>
    </row>
    <row r="5882" spans="1:8">
      <c r="A5882" t="s">
        <v>9883</v>
      </c>
      <c r="B5882" s="10">
        <v>44565</v>
      </c>
      <c r="C5882" t="s">
        <v>4679</v>
      </c>
      <c r="D5882">
        <v>4</v>
      </c>
      <c r="E5882">
        <v>5</v>
      </c>
      <c r="F5882">
        <v>5</v>
      </c>
      <c r="G5882">
        <v>71000324</v>
      </c>
      <c r="H5882">
        <v>298945</v>
      </c>
    </row>
    <row r="5883" spans="1:8" ht="331.2">
      <c r="A5883" s="177" t="s">
        <v>9884</v>
      </c>
      <c r="B5883" s="10">
        <v>44565</v>
      </c>
      <c r="C5883" t="s">
        <v>4679</v>
      </c>
      <c r="D5883">
        <v>5</v>
      </c>
      <c r="E5883">
        <v>5</v>
      </c>
      <c r="F5883">
        <v>5</v>
      </c>
      <c r="G5883">
        <v>71000328</v>
      </c>
      <c r="H5883">
        <v>298947</v>
      </c>
    </row>
    <row r="5884" spans="1:8" ht="216">
      <c r="A5884" s="177" t="s">
        <v>9885</v>
      </c>
      <c r="B5884" s="10">
        <v>44565</v>
      </c>
      <c r="C5884" t="s">
        <v>4679</v>
      </c>
      <c r="D5884">
        <v>2</v>
      </c>
      <c r="E5884">
        <v>3</v>
      </c>
      <c r="F5884">
        <v>3</v>
      </c>
      <c r="G5884">
        <v>71000328</v>
      </c>
      <c r="H5884">
        <v>298949</v>
      </c>
    </row>
    <row r="5885" spans="1:8">
      <c r="A5885" t="s">
        <v>9886</v>
      </c>
      <c r="B5885" s="10">
        <v>44565</v>
      </c>
      <c r="C5885" t="s">
        <v>4679</v>
      </c>
      <c r="D5885">
        <v>5</v>
      </c>
      <c r="E5885">
        <v>5</v>
      </c>
      <c r="F5885">
        <v>5</v>
      </c>
      <c r="G5885">
        <v>71000331</v>
      </c>
      <c r="H5885">
        <v>298950</v>
      </c>
    </row>
    <row r="5886" spans="1:8" ht="244.8">
      <c r="A5886" s="177" t="s">
        <v>9887</v>
      </c>
      <c r="B5886" s="10">
        <v>44565</v>
      </c>
      <c r="C5886" t="s">
        <v>4680</v>
      </c>
      <c r="D5886">
        <v>3</v>
      </c>
      <c r="E5886">
        <v>2</v>
      </c>
      <c r="F5886">
        <v>3</v>
      </c>
      <c r="G5886">
        <v>71000349</v>
      </c>
      <c r="H5886">
        <v>298953</v>
      </c>
    </row>
    <row r="5887" spans="1:8">
      <c r="A5887" t="s">
        <v>9888</v>
      </c>
      <c r="B5887" s="10">
        <v>44565</v>
      </c>
      <c r="C5887" t="s">
        <v>4680</v>
      </c>
      <c r="D5887">
        <v>1</v>
      </c>
      <c r="E5887">
        <v>4</v>
      </c>
      <c r="F5887">
        <v>5</v>
      </c>
      <c r="G5887">
        <v>71000349</v>
      </c>
      <c r="H5887">
        <v>298955</v>
      </c>
    </row>
    <row r="5888" spans="1:8" ht="100.8">
      <c r="A5888" s="177" t="s">
        <v>9889</v>
      </c>
      <c r="B5888" s="10">
        <v>44565</v>
      </c>
      <c r="C5888" t="s">
        <v>4679</v>
      </c>
      <c r="D5888">
        <v>5</v>
      </c>
      <c r="E5888">
        <v>5</v>
      </c>
      <c r="F5888">
        <v>5</v>
      </c>
      <c r="G5888">
        <v>11109</v>
      </c>
      <c r="H5888">
        <v>298957</v>
      </c>
    </row>
    <row r="5889" spans="1:8">
      <c r="A5889" t="s">
        <v>9890</v>
      </c>
      <c r="B5889" s="10">
        <v>44565</v>
      </c>
      <c r="C5889" t="s">
        <v>4679</v>
      </c>
      <c r="D5889">
        <v>5</v>
      </c>
      <c r="E5889">
        <v>5</v>
      </c>
      <c r="F5889">
        <v>5</v>
      </c>
      <c r="G5889">
        <v>11109</v>
      </c>
      <c r="H5889">
        <v>298958</v>
      </c>
    </row>
    <row r="5890" spans="1:8">
      <c r="A5890" t="s">
        <v>9891</v>
      </c>
      <c r="B5890" s="10">
        <v>44565</v>
      </c>
      <c r="C5890" t="s">
        <v>4679</v>
      </c>
      <c r="D5890" t="s">
        <v>5977</v>
      </c>
      <c r="E5890">
        <v>5</v>
      </c>
      <c r="F5890">
        <v>5</v>
      </c>
      <c r="G5890">
        <v>11126</v>
      </c>
      <c r="H5890">
        <v>298959</v>
      </c>
    </row>
    <row r="5891" spans="1:8">
      <c r="A5891" t="s">
        <v>9892</v>
      </c>
      <c r="B5891" s="10">
        <v>44565</v>
      </c>
      <c r="C5891" t="s">
        <v>4679</v>
      </c>
      <c r="D5891">
        <v>5</v>
      </c>
      <c r="E5891">
        <v>5</v>
      </c>
      <c r="F5891">
        <v>5</v>
      </c>
      <c r="G5891">
        <v>11139</v>
      </c>
      <c r="H5891">
        <v>298961</v>
      </c>
    </row>
    <row r="5892" spans="1:8">
      <c r="A5892" t="s">
        <v>9893</v>
      </c>
      <c r="B5892" s="10">
        <v>44565</v>
      </c>
      <c r="C5892" t="s">
        <v>4679</v>
      </c>
      <c r="D5892">
        <v>5</v>
      </c>
      <c r="E5892">
        <v>5</v>
      </c>
      <c r="F5892">
        <v>5</v>
      </c>
      <c r="G5892">
        <v>11485</v>
      </c>
      <c r="H5892">
        <v>298962</v>
      </c>
    </row>
    <row r="5893" spans="1:8" ht="259.2">
      <c r="A5893" s="177" t="s">
        <v>9894</v>
      </c>
      <c r="B5893" s="10">
        <v>44565</v>
      </c>
      <c r="C5893" t="s">
        <v>4679</v>
      </c>
      <c r="D5893">
        <v>4</v>
      </c>
      <c r="E5893">
        <v>3</v>
      </c>
      <c r="F5893">
        <v>4</v>
      </c>
      <c r="G5893">
        <v>11486</v>
      </c>
      <c r="H5893">
        <v>298963</v>
      </c>
    </row>
    <row r="5894" spans="1:8">
      <c r="A5894" t="s">
        <v>9895</v>
      </c>
      <c r="B5894" s="10">
        <v>44565</v>
      </c>
      <c r="C5894" t="s">
        <v>4679</v>
      </c>
      <c r="D5894">
        <v>1</v>
      </c>
      <c r="E5894">
        <v>2</v>
      </c>
      <c r="F5894">
        <v>2</v>
      </c>
      <c r="G5894">
        <v>11496</v>
      </c>
      <c r="H5894">
        <v>298964</v>
      </c>
    </row>
    <row r="5895" spans="1:8">
      <c r="A5895" t="s">
        <v>9896</v>
      </c>
      <c r="B5895" s="10">
        <v>44565</v>
      </c>
      <c r="C5895" t="s">
        <v>4679</v>
      </c>
      <c r="D5895">
        <v>5</v>
      </c>
      <c r="E5895">
        <v>5</v>
      </c>
      <c r="F5895">
        <v>5</v>
      </c>
      <c r="G5895">
        <v>11513</v>
      </c>
      <c r="H5895">
        <v>298965</v>
      </c>
    </row>
    <row r="5896" spans="1:8">
      <c r="A5896" t="s">
        <v>9897</v>
      </c>
      <c r="B5896" s="10">
        <v>44565</v>
      </c>
      <c r="C5896" t="s">
        <v>4679</v>
      </c>
      <c r="D5896">
        <v>5</v>
      </c>
      <c r="E5896">
        <v>5</v>
      </c>
      <c r="F5896">
        <v>5</v>
      </c>
      <c r="G5896">
        <v>11563</v>
      </c>
      <c r="H5896">
        <v>298967</v>
      </c>
    </row>
    <row r="5897" spans="1:8">
      <c r="A5897" t="s">
        <v>9898</v>
      </c>
      <c r="B5897" s="10">
        <v>44565</v>
      </c>
      <c r="C5897" t="s">
        <v>4679</v>
      </c>
      <c r="D5897">
        <v>5</v>
      </c>
      <c r="E5897">
        <v>5</v>
      </c>
      <c r="F5897">
        <v>5</v>
      </c>
      <c r="G5897">
        <v>11578</v>
      </c>
      <c r="H5897">
        <v>298968</v>
      </c>
    </row>
    <row r="5898" spans="1:8">
      <c r="A5898" t="s">
        <v>9066</v>
      </c>
      <c r="B5898" s="10">
        <v>44565</v>
      </c>
      <c r="C5898" t="s">
        <v>4679</v>
      </c>
      <c r="D5898">
        <v>5</v>
      </c>
      <c r="E5898">
        <v>5</v>
      </c>
      <c r="F5898">
        <v>5</v>
      </c>
      <c r="G5898">
        <v>11578</v>
      </c>
      <c r="H5898">
        <v>298971</v>
      </c>
    </row>
    <row r="5899" spans="1:8" ht="129.6">
      <c r="A5899" s="177" t="s">
        <v>9899</v>
      </c>
      <c r="B5899" s="10">
        <v>44565</v>
      </c>
      <c r="C5899" t="s">
        <v>4679</v>
      </c>
      <c r="D5899">
        <v>5</v>
      </c>
      <c r="E5899">
        <v>5</v>
      </c>
      <c r="F5899">
        <v>5</v>
      </c>
      <c r="G5899">
        <v>11583</v>
      </c>
      <c r="H5899">
        <v>298975</v>
      </c>
    </row>
    <row r="5900" spans="1:8" ht="409.6">
      <c r="A5900" s="177" t="s">
        <v>9900</v>
      </c>
      <c r="B5900" s="10">
        <v>44565</v>
      </c>
      <c r="C5900" t="s">
        <v>4679</v>
      </c>
      <c r="D5900">
        <v>3</v>
      </c>
      <c r="E5900">
        <v>4</v>
      </c>
      <c r="F5900">
        <v>3</v>
      </c>
      <c r="G5900">
        <v>11589</v>
      </c>
      <c r="H5900">
        <v>298976</v>
      </c>
    </row>
    <row r="5901" spans="1:8">
      <c r="A5901" t="s">
        <v>9901</v>
      </c>
      <c r="B5901" s="10">
        <v>44565</v>
      </c>
      <c r="C5901" t="s">
        <v>4680</v>
      </c>
      <c r="D5901">
        <v>5</v>
      </c>
      <c r="E5901">
        <v>5</v>
      </c>
      <c r="F5901">
        <v>5</v>
      </c>
      <c r="G5901">
        <v>11594</v>
      </c>
      <c r="H5901">
        <v>298978</v>
      </c>
    </row>
    <row r="5902" spans="1:8">
      <c r="A5902" t="s">
        <v>9902</v>
      </c>
      <c r="B5902" s="10">
        <v>44565</v>
      </c>
      <c r="C5902" t="s">
        <v>4679</v>
      </c>
      <c r="D5902">
        <v>4</v>
      </c>
      <c r="E5902">
        <v>5</v>
      </c>
      <c r="F5902">
        <v>5</v>
      </c>
      <c r="G5902">
        <v>11660</v>
      </c>
      <c r="H5902">
        <v>298979</v>
      </c>
    </row>
    <row r="5903" spans="1:8">
      <c r="A5903" t="s">
        <v>9903</v>
      </c>
      <c r="B5903" s="10">
        <v>44565</v>
      </c>
      <c r="C5903" t="s">
        <v>4679</v>
      </c>
      <c r="D5903">
        <v>1</v>
      </c>
      <c r="E5903">
        <v>2</v>
      </c>
      <c r="F5903">
        <v>4</v>
      </c>
      <c r="G5903">
        <v>11660</v>
      </c>
      <c r="H5903">
        <v>298980</v>
      </c>
    </row>
    <row r="5904" spans="1:8">
      <c r="A5904" t="s">
        <v>9904</v>
      </c>
      <c r="B5904" s="10">
        <v>44565</v>
      </c>
      <c r="C5904" t="s">
        <v>4679</v>
      </c>
      <c r="D5904">
        <v>5</v>
      </c>
      <c r="E5904">
        <v>5</v>
      </c>
      <c r="F5904">
        <v>5</v>
      </c>
      <c r="G5904">
        <v>11669</v>
      </c>
      <c r="H5904">
        <v>298981</v>
      </c>
    </row>
    <row r="5905" spans="1:8">
      <c r="A5905" t="s">
        <v>9905</v>
      </c>
      <c r="B5905" s="10">
        <v>44565</v>
      </c>
      <c r="C5905" t="s">
        <v>4679</v>
      </c>
      <c r="D5905">
        <v>5</v>
      </c>
      <c r="E5905">
        <v>5</v>
      </c>
      <c r="F5905">
        <v>5</v>
      </c>
      <c r="G5905">
        <v>11690</v>
      </c>
      <c r="H5905">
        <v>298983</v>
      </c>
    </row>
    <row r="5906" spans="1:8">
      <c r="A5906" t="s">
        <v>9906</v>
      </c>
      <c r="B5906" s="10">
        <v>44565</v>
      </c>
      <c r="C5906" t="s">
        <v>4679</v>
      </c>
      <c r="D5906">
        <v>4</v>
      </c>
      <c r="E5906">
        <v>3</v>
      </c>
      <c r="F5906">
        <v>4</v>
      </c>
      <c r="G5906">
        <v>11696</v>
      </c>
      <c r="H5906">
        <v>298984</v>
      </c>
    </row>
    <row r="5907" spans="1:8" ht="230.4">
      <c r="A5907" s="177" t="s">
        <v>9907</v>
      </c>
      <c r="B5907" s="10">
        <v>44565</v>
      </c>
      <c r="C5907" t="s">
        <v>4679</v>
      </c>
      <c r="D5907">
        <v>4</v>
      </c>
      <c r="E5907">
        <v>5</v>
      </c>
      <c r="F5907">
        <v>4</v>
      </c>
      <c r="G5907">
        <v>20000533</v>
      </c>
      <c r="H5907">
        <v>298987</v>
      </c>
    </row>
    <row r="5908" spans="1:8">
      <c r="A5908" t="s">
        <v>9908</v>
      </c>
      <c r="B5908" s="10">
        <v>44565</v>
      </c>
      <c r="C5908" t="s">
        <v>4679</v>
      </c>
      <c r="D5908">
        <v>5</v>
      </c>
      <c r="E5908">
        <v>5</v>
      </c>
      <c r="F5908">
        <v>5</v>
      </c>
      <c r="G5908">
        <v>20000539</v>
      </c>
      <c r="H5908">
        <v>298988</v>
      </c>
    </row>
    <row r="5909" spans="1:8">
      <c r="A5909" t="s">
        <v>9909</v>
      </c>
      <c r="B5909" s="10">
        <v>44565</v>
      </c>
      <c r="C5909" t="s">
        <v>4679</v>
      </c>
      <c r="D5909">
        <v>5</v>
      </c>
      <c r="E5909">
        <v>3</v>
      </c>
      <c r="F5909">
        <v>4</v>
      </c>
      <c r="G5909">
        <v>20000539</v>
      </c>
      <c r="H5909">
        <v>298990</v>
      </c>
    </row>
    <row r="5910" spans="1:8">
      <c r="A5910" t="s">
        <v>9910</v>
      </c>
      <c r="B5910" s="10">
        <v>44565</v>
      </c>
      <c r="C5910" t="s">
        <v>4679</v>
      </c>
      <c r="D5910">
        <v>5</v>
      </c>
      <c r="E5910">
        <v>5</v>
      </c>
      <c r="F5910">
        <v>5</v>
      </c>
      <c r="G5910">
        <v>20000541</v>
      </c>
      <c r="H5910">
        <v>298991</v>
      </c>
    </row>
    <row r="5911" spans="1:8">
      <c r="A5911" t="s">
        <v>9911</v>
      </c>
      <c r="B5911" s="10">
        <v>44565</v>
      </c>
      <c r="C5911" t="s">
        <v>4680</v>
      </c>
      <c r="D5911">
        <v>4</v>
      </c>
      <c r="E5911">
        <v>3</v>
      </c>
      <c r="F5911">
        <v>4</v>
      </c>
      <c r="G5911">
        <v>20000618</v>
      </c>
      <c r="H5911">
        <v>298992</v>
      </c>
    </row>
    <row r="5912" spans="1:8">
      <c r="A5912" t="s">
        <v>9912</v>
      </c>
      <c r="B5912" s="10">
        <v>44565</v>
      </c>
      <c r="C5912" t="s">
        <v>4680</v>
      </c>
      <c r="D5912">
        <v>3</v>
      </c>
      <c r="E5912">
        <v>5</v>
      </c>
      <c r="F5912">
        <v>5</v>
      </c>
      <c r="G5912">
        <v>20000619</v>
      </c>
      <c r="H5912">
        <v>298994</v>
      </c>
    </row>
    <row r="5913" spans="1:8">
      <c r="A5913" t="s">
        <v>9913</v>
      </c>
      <c r="B5913" s="10">
        <v>44565</v>
      </c>
      <c r="C5913" t="s">
        <v>4680</v>
      </c>
      <c r="D5913">
        <v>1</v>
      </c>
      <c r="E5913">
        <v>3</v>
      </c>
      <c r="F5913">
        <v>5</v>
      </c>
      <c r="G5913">
        <v>20000619</v>
      </c>
      <c r="H5913">
        <v>298995</v>
      </c>
    </row>
    <row r="5914" spans="1:8">
      <c r="A5914" t="s">
        <v>9914</v>
      </c>
      <c r="B5914" s="10">
        <v>44565</v>
      </c>
      <c r="C5914" t="s">
        <v>4680</v>
      </c>
      <c r="D5914">
        <v>5</v>
      </c>
      <c r="E5914">
        <v>4</v>
      </c>
      <c r="F5914">
        <v>5</v>
      </c>
      <c r="G5914">
        <v>20000619</v>
      </c>
      <c r="H5914">
        <v>298996</v>
      </c>
    </row>
    <row r="5915" spans="1:8">
      <c r="A5915" t="s">
        <v>9915</v>
      </c>
      <c r="B5915" s="10">
        <v>44565</v>
      </c>
      <c r="C5915" t="s">
        <v>4680</v>
      </c>
      <c r="D5915">
        <v>1</v>
      </c>
      <c r="E5915">
        <v>3</v>
      </c>
      <c r="F5915">
        <v>2</v>
      </c>
      <c r="G5915">
        <v>20000629</v>
      </c>
      <c r="H5915">
        <v>298997</v>
      </c>
    </row>
    <row r="5916" spans="1:8">
      <c r="A5916" t="s">
        <v>9916</v>
      </c>
      <c r="B5916" s="10">
        <v>44565</v>
      </c>
      <c r="C5916" t="s">
        <v>4680</v>
      </c>
      <c r="D5916">
        <v>1</v>
      </c>
      <c r="E5916">
        <v>1</v>
      </c>
      <c r="F5916">
        <v>4</v>
      </c>
      <c r="G5916">
        <v>20000629</v>
      </c>
      <c r="H5916">
        <v>298998</v>
      </c>
    </row>
    <row r="5917" spans="1:8">
      <c r="A5917" t="s">
        <v>9917</v>
      </c>
      <c r="B5917" s="10">
        <v>44565</v>
      </c>
      <c r="C5917" t="s">
        <v>4679</v>
      </c>
      <c r="D5917">
        <v>4</v>
      </c>
      <c r="E5917">
        <v>4</v>
      </c>
      <c r="F5917">
        <v>5</v>
      </c>
      <c r="G5917">
        <v>101478212</v>
      </c>
      <c r="H5917">
        <v>298999</v>
      </c>
    </row>
    <row r="5918" spans="1:8">
      <c r="A5918" t="s">
        <v>9918</v>
      </c>
      <c r="B5918" s="10">
        <v>44565</v>
      </c>
      <c r="C5918" t="s">
        <v>4679</v>
      </c>
      <c r="D5918">
        <v>4</v>
      </c>
      <c r="E5918">
        <v>4</v>
      </c>
      <c r="F5918">
        <v>5</v>
      </c>
      <c r="G5918">
        <v>101478212</v>
      </c>
      <c r="H5918">
        <v>299000</v>
      </c>
    </row>
    <row r="5919" spans="1:8">
      <c r="A5919" t="s">
        <v>9919</v>
      </c>
      <c r="B5919" s="10">
        <v>44565</v>
      </c>
      <c r="C5919" t="s">
        <v>4681</v>
      </c>
      <c r="D5919">
        <v>3</v>
      </c>
      <c r="E5919">
        <v>4</v>
      </c>
      <c r="F5919">
        <v>4</v>
      </c>
      <c r="G5919">
        <v>101937597</v>
      </c>
      <c r="H5919">
        <v>299001</v>
      </c>
    </row>
    <row r="5920" spans="1:8">
      <c r="A5920" t="s">
        <v>9920</v>
      </c>
      <c r="B5920" s="10">
        <v>44565</v>
      </c>
      <c r="C5920" t="s">
        <v>4679</v>
      </c>
      <c r="D5920">
        <v>4</v>
      </c>
      <c r="E5920">
        <v>4</v>
      </c>
      <c r="F5920">
        <v>4</v>
      </c>
      <c r="G5920">
        <v>102514809</v>
      </c>
      <c r="H5920">
        <v>299002</v>
      </c>
    </row>
    <row r="5921" spans="1:8">
      <c r="A5921" t="s">
        <v>6179</v>
      </c>
      <c r="B5921" s="10">
        <v>44565</v>
      </c>
      <c r="C5921" t="s">
        <v>4686</v>
      </c>
      <c r="D5921">
        <v>5</v>
      </c>
      <c r="E5921">
        <v>5</v>
      </c>
      <c r="F5921">
        <v>5</v>
      </c>
      <c r="G5921">
        <v>103196655</v>
      </c>
      <c r="H5921">
        <v>299003</v>
      </c>
    </row>
    <row r="5922" spans="1:8">
      <c r="A5922" t="s">
        <v>9921</v>
      </c>
      <c r="B5922" s="10">
        <v>44565</v>
      </c>
      <c r="C5922" t="s">
        <v>4679</v>
      </c>
      <c r="D5922">
        <v>5</v>
      </c>
      <c r="E5922">
        <v>2</v>
      </c>
      <c r="F5922">
        <v>3</v>
      </c>
      <c r="G5922">
        <v>200033157</v>
      </c>
      <c r="H5922">
        <v>299005</v>
      </c>
    </row>
    <row r="5923" spans="1:8">
      <c r="A5923" t="s">
        <v>9922</v>
      </c>
      <c r="B5923" s="10">
        <v>44565</v>
      </c>
      <c r="C5923" t="s">
        <v>4679</v>
      </c>
      <c r="D5923">
        <v>1</v>
      </c>
      <c r="E5923">
        <v>5</v>
      </c>
      <c r="F5923">
        <v>1</v>
      </c>
      <c r="G5923">
        <v>200053729</v>
      </c>
      <c r="H5923">
        <v>299006</v>
      </c>
    </row>
    <row r="5924" spans="1:8" ht="187.2">
      <c r="A5924" s="177" t="s">
        <v>9923</v>
      </c>
      <c r="B5924" s="10">
        <v>44565</v>
      </c>
      <c r="C5924" t="s">
        <v>4680</v>
      </c>
      <c r="D5924">
        <v>3</v>
      </c>
      <c r="E5924">
        <v>4</v>
      </c>
      <c r="F5924">
        <v>4</v>
      </c>
      <c r="G5924">
        <v>200066872</v>
      </c>
      <c r="H5924">
        <v>299007</v>
      </c>
    </row>
    <row r="5925" spans="1:8">
      <c r="A5925" t="s">
        <v>9924</v>
      </c>
      <c r="B5925" s="10">
        <v>44565</v>
      </c>
      <c r="C5925" t="s">
        <v>4680</v>
      </c>
      <c r="D5925">
        <v>1</v>
      </c>
      <c r="E5925">
        <v>1</v>
      </c>
      <c r="F5925">
        <v>3</v>
      </c>
      <c r="G5925">
        <v>200066872</v>
      </c>
      <c r="H5925">
        <v>299008</v>
      </c>
    </row>
    <row r="5926" spans="1:8" ht="374.4">
      <c r="A5926" s="177" t="s">
        <v>9925</v>
      </c>
      <c r="B5926" s="10">
        <v>44565</v>
      </c>
      <c r="C5926" t="s">
        <v>4680</v>
      </c>
      <c r="D5926">
        <v>5</v>
      </c>
      <c r="E5926">
        <v>5</v>
      </c>
      <c r="F5926">
        <v>5</v>
      </c>
      <c r="G5926">
        <v>200066872</v>
      </c>
      <c r="H5926">
        <v>299009</v>
      </c>
    </row>
    <row r="5927" spans="1:8">
      <c r="A5927" t="s">
        <v>9926</v>
      </c>
      <c r="B5927" s="10">
        <v>44565</v>
      </c>
      <c r="C5927" t="s">
        <v>4682</v>
      </c>
      <c r="D5927">
        <v>5</v>
      </c>
      <c r="E5927">
        <v>4</v>
      </c>
      <c r="F5927">
        <v>5</v>
      </c>
      <c r="G5927">
        <v>200270258</v>
      </c>
      <c r="H5927">
        <v>299012</v>
      </c>
    </row>
    <row r="5928" spans="1:8">
      <c r="A5928" t="s">
        <v>9927</v>
      </c>
      <c r="B5928" s="10">
        <v>44565</v>
      </c>
      <c r="C5928" t="s">
        <v>4682</v>
      </c>
      <c r="D5928">
        <v>3</v>
      </c>
      <c r="E5928">
        <v>1</v>
      </c>
      <c r="F5928">
        <v>3</v>
      </c>
      <c r="G5928">
        <v>200270258</v>
      </c>
      <c r="H5928">
        <v>299013</v>
      </c>
    </row>
    <row r="5929" spans="1:8">
      <c r="A5929" t="s">
        <v>9928</v>
      </c>
      <c r="B5929" s="10">
        <v>44565</v>
      </c>
      <c r="C5929" t="s">
        <v>4682</v>
      </c>
      <c r="D5929">
        <v>1</v>
      </c>
      <c r="E5929">
        <v>3</v>
      </c>
      <c r="F5929">
        <v>1</v>
      </c>
      <c r="G5929">
        <v>200270258</v>
      </c>
      <c r="H5929">
        <v>299014</v>
      </c>
    </row>
    <row r="5930" spans="1:8">
      <c r="A5930" t="s">
        <v>56</v>
      </c>
      <c r="B5930" s="10">
        <v>44565</v>
      </c>
      <c r="C5930" t="s">
        <v>4679</v>
      </c>
      <c r="D5930">
        <v>4</v>
      </c>
      <c r="E5930">
        <v>4</v>
      </c>
      <c r="F5930">
        <v>4</v>
      </c>
      <c r="G5930">
        <v>200387551</v>
      </c>
      <c r="H5930">
        <v>299015</v>
      </c>
    </row>
    <row r="5931" spans="1:8">
      <c r="A5931" t="s">
        <v>9929</v>
      </c>
      <c r="B5931" s="10">
        <v>44565</v>
      </c>
      <c r="C5931" t="s">
        <v>4679</v>
      </c>
      <c r="D5931">
        <v>5</v>
      </c>
      <c r="E5931">
        <v>5</v>
      </c>
      <c r="F5931">
        <v>5</v>
      </c>
      <c r="G5931">
        <v>200387551</v>
      </c>
      <c r="H5931">
        <v>299016</v>
      </c>
    </row>
    <row r="5932" spans="1:8" ht="230.4">
      <c r="A5932" s="177" t="s">
        <v>9930</v>
      </c>
      <c r="B5932" s="10">
        <v>44565</v>
      </c>
      <c r="C5932" t="s">
        <v>4679</v>
      </c>
      <c r="D5932">
        <v>1</v>
      </c>
      <c r="E5932">
        <v>1</v>
      </c>
      <c r="F5932">
        <v>5</v>
      </c>
      <c r="G5932">
        <v>200387555</v>
      </c>
      <c r="H5932">
        <v>299017</v>
      </c>
    </row>
    <row r="5933" spans="1:8">
      <c r="A5933" t="s">
        <v>9931</v>
      </c>
      <c r="B5933" s="10">
        <v>44565</v>
      </c>
      <c r="C5933" t="s">
        <v>4679</v>
      </c>
      <c r="D5933">
        <v>5</v>
      </c>
      <c r="E5933">
        <v>5</v>
      </c>
      <c r="F5933">
        <v>5</v>
      </c>
      <c r="G5933">
        <v>200387555</v>
      </c>
      <c r="H5933">
        <v>299018</v>
      </c>
    </row>
    <row r="5934" spans="1:8">
      <c r="A5934" t="s">
        <v>6907</v>
      </c>
      <c r="B5934" s="10">
        <v>44565</v>
      </c>
      <c r="C5934" t="s">
        <v>4679</v>
      </c>
      <c r="D5934">
        <v>5</v>
      </c>
      <c r="E5934">
        <v>5</v>
      </c>
      <c r="F5934">
        <v>5</v>
      </c>
      <c r="G5934">
        <v>33000004</v>
      </c>
      <c r="H5934">
        <v>299019</v>
      </c>
    </row>
    <row r="5935" spans="1:8" ht="100.8">
      <c r="A5935" s="177" t="s">
        <v>9932</v>
      </c>
      <c r="B5935" s="10">
        <v>44565</v>
      </c>
      <c r="C5935" t="s">
        <v>4679</v>
      </c>
      <c r="D5935">
        <v>1</v>
      </c>
      <c r="E5935">
        <v>4</v>
      </c>
      <c r="F5935">
        <v>5</v>
      </c>
      <c r="G5935">
        <v>40000028</v>
      </c>
      <c r="H5935">
        <v>299020</v>
      </c>
    </row>
    <row r="5936" spans="1:8">
      <c r="A5936" t="s">
        <v>9933</v>
      </c>
      <c r="B5936" s="10">
        <v>44565</v>
      </c>
      <c r="C5936" t="s">
        <v>4679</v>
      </c>
      <c r="D5936">
        <v>1</v>
      </c>
      <c r="E5936">
        <v>1</v>
      </c>
      <c r="F5936">
        <v>1</v>
      </c>
      <c r="G5936">
        <v>40000028</v>
      </c>
      <c r="H5936">
        <v>299022</v>
      </c>
    </row>
    <row r="5937" spans="1:8" ht="115.2">
      <c r="A5937" s="177" t="s">
        <v>9934</v>
      </c>
      <c r="B5937" s="10">
        <v>44565</v>
      </c>
      <c r="C5937" t="s">
        <v>4680</v>
      </c>
      <c r="D5937">
        <v>1</v>
      </c>
      <c r="E5937">
        <v>1</v>
      </c>
      <c r="F5937">
        <v>1</v>
      </c>
      <c r="G5937">
        <v>40000081</v>
      </c>
      <c r="H5937">
        <v>299024</v>
      </c>
    </row>
    <row r="5938" spans="1:8">
      <c r="A5938" t="s">
        <v>9935</v>
      </c>
      <c r="B5938" s="10">
        <v>44565</v>
      </c>
      <c r="C5938" t="s">
        <v>4679</v>
      </c>
      <c r="D5938">
        <v>5</v>
      </c>
      <c r="E5938">
        <v>5</v>
      </c>
      <c r="F5938">
        <v>5</v>
      </c>
      <c r="G5938">
        <v>40000150</v>
      </c>
      <c r="H5938">
        <v>299025</v>
      </c>
    </row>
    <row r="5939" spans="1:8">
      <c r="A5939" t="s">
        <v>9936</v>
      </c>
      <c r="B5939" s="10">
        <v>44565</v>
      </c>
      <c r="C5939" t="s">
        <v>4679</v>
      </c>
      <c r="D5939">
        <v>5</v>
      </c>
      <c r="E5939">
        <v>5</v>
      </c>
      <c r="F5939">
        <v>5</v>
      </c>
      <c r="G5939">
        <v>40000156</v>
      </c>
      <c r="H5939">
        <v>299028</v>
      </c>
    </row>
    <row r="5940" spans="1:8">
      <c r="A5940" t="s">
        <v>9937</v>
      </c>
      <c r="B5940" s="10">
        <v>44565</v>
      </c>
      <c r="C5940" t="s">
        <v>4679</v>
      </c>
      <c r="D5940">
        <v>5</v>
      </c>
      <c r="E5940">
        <v>5</v>
      </c>
      <c r="F5940">
        <v>5</v>
      </c>
      <c r="G5940">
        <v>60000035</v>
      </c>
      <c r="H5940">
        <v>299029</v>
      </c>
    </row>
    <row r="5941" spans="1:8" ht="115.2">
      <c r="A5941" s="177" t="s">
        <v>9938</v>
      </c>
      <c r="B5941" s="10">
        <v>44565</v>
      </c>
      <c r="C5941" t="s">
        <v>4679</v>
      </c>
      <c r="D5941">
        <v>5</v>
      </c>
      <c r="E5941">
        <v>4</v>
      </c>
      <c r="F5941">
        <v>5</v>
      </c>
      <c r="G5941">
        <v>60000035</v>
      </c>
      <c r="H5941">
        <v>299030</v>
      </c>
    </row>
    <row r="5942" spans="1:8">
      <c r="A5942" t="s">
        <v>9939</v>
      </c>
      <c r="B5942" s="10">
        <v>44565</v>
      </c>
      <c r="C5942" t="s">
        <v>4679</v>
      </c>
      <c r="D5942">
        <v>2</v>
      </c>
      <c r="E5942">
        <v>5</v>
      </c>
      <c r="F5942">
        <v>3</v>
      </c>
      <c r="G5942">
        <v>60000072</v>
      </c>
      <c r="H5942">
        <v>299031</v>
      </c>
    </row>
    <row r="5943" spans="1:8">
      <c r="A5943" t="s">
        <v>9940</v>
      </c>
      <c r="B5943" s="10">
        <v>44565</v>
      </c>
      <c r="C5943" t="s">
        <v>4679</v>
      </c>
      <c r="D5943">
        <v>5</v>
      </c>
      <c r="E5943">
        <v>3</v>
      </c>
      <c r="F5943">
        <v>5</v>
      </c>
      <c r="G5943">
        <v>60000072</v>
      </c>
      <c r="H5943">
        <v>299032</v>
      </c>
    </row>
    <row r="5944" spans="1:8">
      <c r="A5944" t="s">
        <v>9941</v>
      </c>
      <c r="B5944" s="10">
        <v>44565</v>
      </c>
      <c r="C5944" t="s">
        <v>4679</v>
      </c>
      <c r="D5944">
        <v>5</v>
      </c>
      <c r="E5944">
        <v>4</v>
      </c>
      <c r="F5944">
        <v>5</v>
      </c>
      <c r="G5944">
        <v>60000072</v>
      </c>
      <c r="H5944">
        <v>299033</v>
      </c>
    </row>
    <row r="5945" spans="1:8">
      <c r="A5945" t="s">
        <v>9942</v>
      </c>
      <c r="B5945" s="10">
        <v>44565</v>
      </c>
      <c r="C5945" t="s">
        <v>4679</v>
      </c>
      <c r="D5945">
        <v>5</v>
      </c>
      <c r="E5945">
        <v>5</v>
      </c>
      <c r="F5945">
        <v>5</v>
      </c>
      <c r="G5945">
        <v>60000072</v>
      </c>
      <c r="H5945">
        <v>299034</v>
      </c>
    </row>
    <row r="5946" spans="1:8">
      <c r="A5946" t="s">
        <v>9943</v>
      </c>
      <c r="B5946" s="10">
        <v>44565</v>
      </c>
      <c r="C5946" t="s">
        <v>4679</v>
      </c>
      <c r="D5946">
        <v>2</v>
      </c>
      <c r="E5946">
        <v>5</v>
      </c>
      <c r="F5946">
        <v>3</v>
      </c>
      <c r="G5946">
        <v>71000351</v>
      </c>
      <c r="H5946">
        <v>299035</v>
      </c>
    </row>
    <row r="5947" spans="1:8">
      <c r="A5947" t="s">
        <v>9944</v>
      </c>
      <c r="B5947" s="10">
        <v>44565</v>
      </c>
      <c r="C5947" t="s">
        <v>4680</v>
      </c>
      <c r="D5947">
        <v>1</v>
      </c>
      <c r="E5947">
        <v>4</v>
      </c>
      <c r="F5947">
        <v>3</v>
      </c>
      <c r="G5947">
        <v>71000352</v>
      </c>
      <c r="H5947">
        <v>299036</v>
      </c>
    </row>
    <row r="5948" spans="1:8">
      <c r="A5948" t="s">
        <v>9945</v>
      </c>
      <c r="B5948" s="10">
        <v>44565</v>
      </c>
      <c r="C5948" t="s">
        <v>4680</v>
      </c>
      <c r="D5948">
        <v>5</v>
      </c>
      <c r="E5948">
        <v>5</v>
      </c>
      <c r="F5948">
        <v>5</v>
      </c>
      <c r="G5948">
        <v>71000352</v>
      </c>
      <c r="H5948">
        <v>299038</v>
      </c>
    </row>
    <row r="5949" spans="1:8">
      <c r="A5949" t="s">
        <v>9946</v>
      </c>
      <c r="B5949" s="10">
        <v>44565</v>
      </c>
      <c r="C5949" t="s">
        <v>4679</v>
      </c>
      <c r="D5949">
        <v>1</v>
      </c>
      <c r="E5949">
        <v>3</v>
      </c>
      <c r="F5949">
        <v>3</v>
      </c>
      <c r="G5949">
        <v>71000354</v>
      </c>
      <c r="H5949">
        <v>299039</v>
      </c>
    </row>
    <row r="5950" spans="1:8">
      <c r="A5950" t="s">
        <v>9947</v>
      </c>
      <c r="B5950" s="10">
        <v>44565</v>
      </c>
      <c r="C5950" t="s">
        <v>4679</v>
      </c>
      <c r="D5950">
        <v>1</v>
      </c>
      <c r="E5950">
        <v>2</v>
      </c>
      <c r="F5950">
        <v>2</v>
      </c>
      <c r="G5950">
        <v>71000354</v>
      </c>
      <c r="H5950">
        <v>299040</v>
      </c>
    </row>
    <row r="5951" spans="1:8">
      <c r="A5951" t="s">
        <v>9948</v>
      </c>
      <c r="B5951" s="10">
        <v>44565</v>
      </c>
      <c r="C5951" t="s">
        <v>4679</v>
      </c>
      <c r="D5951">
        <v>1</v>
      </c>
      <c r="E5951">
        <v>2</v>
      </c>
      <c r="F5951">
        <v>1</v>
      </c>
      <c r="G5951">
        <v>99999972</v>
      </c>
      <c r="H5951">
        <v>299041</v>
      </c>
    </row>
    <row r="5952" spans="1:8">
      <c r="A5952" t="s">
        <v>9949</v>
      </c>
      <c r="B5952" s="10">
        <v>44565</v>
      </c>
      <c r="C5952" t="s">
        <v>4680</v>
      </c>
      <c r="D5952">
        <v>1</v>
      </c>
      <c r="E5952">
        <v>1</v>
      </c>
      <c r="F5952">
        <v>1</v>
      </c>
      <c r="G5952">
        <v>99999996</v>
      </c>
      <c r="H5952">
        <v>299042</v>
      </c>
    </row>
    <row r="5953" spans="1:8">
      <c r="A5953" t="s">
        <v>9950</v>
      </c>
      <c r="B5953" s="10">
        <v>44565</v>
      </c>
      <c r="C5953" t="s">
        <v>4680</v>
      </c>
      <c r="D5953">
        <v>1</v>
      </c>
      <c r="E5953">
        <v>1</v>
      </c>
      <c r="F5953">
        <v>1</v>
      </c>
      <c r="G5953">
        <v>99999996</v>
      </c>
      <c r="H5953">
        <v>299043</v>
      </c>
    </row>
    <row r="5954" spans="1:8">
      <c r="A5954" t="s">
        <v>9951</v>
      </c>
      <c r="B5954" s="10">
        <v>44565</v>
      </c>
      <c r="C5954" t="s">
        <v>4680</v>
      </c>
      <c r="D5954">
        <v>5</v>
      </c>
      <c r="E5954">
        <v>5</v>
      </c>
      <c r="F5954">
        <v>5</v>
      </c>
      <c r="G5954">
        <v>99999996</v>
      </c>
      <c r="H5954">
        <v>299044</v>
      </c>
    </row>
    <row r="5955" spans="1:8" ht="172.8">
      <c r="A5955" s="177" t="s">
        <v>9952</v>
      </c>
      <c r="B5955" s="10">
        <v>44565</v>
      </c>
      <c r="C5955" t="s">
        <v>4679</v>
      </c>
      <c r="D5955">
        <v>1</v>
      </c>
      <c r="E5955">
        <v>3</v>
      </c>
      <c r="F5955">
        <v>2</v>
      </c>
      <c r="G5955">
        <v>61000010</v>
      </c>
      <c r="H5955">
        <v>299048</v>
      </c>
    </row>
    <row r="5956" spans="1:8">
      <c r="A5956" t="s">
        <v>9953</v>
      </c>
      <c r="B5956" s="10">
        <v>44565</v>
      </c>
      <c r="C5956" t="s">
        <v>4679</v>
      </c>
      <c r="D5956">
        <v>5</v>
      </c>
      <c r="E5956">
        <v>5</v>
      </c>
      <c r="F5956">
        <v>5</v>
      </c>
      <c r="G5956">
        <v>61000010</v>
      </c>
      <c r="H5956">
        <v>299049</v>
      </c>
    </row>
    <row r="5957" spans="1:8">
      <c r="A5957" t="s">
        <v>9954</v>
      </c>
      <c r="B5957" s="10">
        <v>44565</v>
      </c>
      <c r="C5957" t="s">
        <v>4679</v>
      </c>
      <c r="D5957">
        <v>5</v>
      </c>
      <c r="E5957">
        <v>4</v>
      </c>
      <c r="F5957">
        <v>5</v>
      </c>
      <c r="G5957">
        <v>71000049</v>
      </c>
      <c r="H5957">
        <v>299050</v>
      </c>
    </row>
    <row r="5958" spans="1:8" ht="86.4">
      <c r="A5958" s="177" t="s">
        <v>9955</v>
      </c>
      <c r="B5958" s="10">
        <v>44565</v>
      </c>
      <c r="C5958" t="s">
        <v>4679</v>
      </c>
      <c r="D5958">
        <v>5</v>
      </c>
      <c r="E5958">
        <v>5</v>
      </c>
      <c r="F5958">
        <v>4</v>
      </c>
      <c r="G5958">
        <v>71000093</v>
      </c>
      <c r="H5958">
        <v>299051</v>
      </c>
    </row>
    <row r="5959" spans="1:8">
      <c r="A5959" t="s">
        <v>9956</v>
      </c>
      <c r="B5959" s="10">
        <v>44565</v>
      </c>
      <c r="C5959" t="s">
        <v>4679</v>
      </c>
      <c r="D5959">
        <v>4</v>
      </c>
      <c r="E5959">
        <v>3</v>
      </c>
      <c r="F5959">
        <v>4</v>
      </c>
      <c r="G5959">
        <v>71000093</v>
      </c>
      <c r="H5959">
        <v>299052</v>
      </c>
    </row>
    <row r="5960" spans="1:8">
      <c r="A5960" t="s">
        <v>9957</v>
      </c>
      <c r="B5960" s="10">
        <v>44565</v>
      </c>
      <c r="C5960" t="s">
        <v>4679</v>
      </c>
      <c r="D5960">
        <v>5</v>
      </c>
      <c r="E5960">
        <v>1</v>
      </c>
      <c r="F5960">
        <v>5</v>
      </c>
      <c r="G5960">
        <v>71000107</v>
      </c>
      <c r="H5960">
        <v>299053</v>
      </c>
    </row>
    <row r="5961" spans="1:8">
      <c r="A5961" t="s">
        <v>9958</v>
      </c>
      <c r="B5961" s="10">
        <v>44565</v>
      </c>
      <c r="C5961" t="s">
        <v>4680</v>
      </c>
      <c r="D5961">
        <v>1</v>
      </c>
      <c r="E5961">
        <v>2</v>
      </c>
      <c r="F5961">
        <v>1</v>
      </c>
      <c r="G5961">
        <v>71000206</v>
      </c>
      <c r="H5961">
        <v>299054</v>
      </c>
    </row>
    <row r="5962" spans="1:8">
      <c r="A5962" t="s">
        <v>9959</v>
      </c>
      <c r="B5962" s="10">
        <v>44565</v>
      </c>
      <c r="C5962" t="s">
        <v>4679</v>
      </c>
      <c r="D5962">
        <v>5</v>
      </c>
      <c r="E5962">
        <v>5</v>
      </c>
      <c r="F5962">
        <v>5</v>
      </c>
      <c r="G5962">
        <v>71000262</v>
      </c>
      <c r="H5962">
        <v>299055</v>
      </c>
    </row>
    <row r="5963" spans="1:8">
      <c r="A5963" t="s">
        <v>9960</v>
      </c>
      <c r="B5963" s="10">
        <v>44566</v>
      </c>
      <c r="C5963" t="s">
        <v>4680</v>
      </c>
      <c r="D5963">
        <v>4</v>
      </c>
      <c r="E5963">
        <v>4</v>
      </c>
      <c r="F5963">
        <v>4</v>
      </c>
      <c r="G5963">
        <v>132570334</v>
      </c>
      <c r="H5963">
        <v>299057</v>
      </c>
    </row>
    <row r="5964" spans="1:8" ht="388.8">
      <c r="A5964" s="177" t="s">
        <v>9961</v>
      </c>
      <c r="B5964" s="10">
        <v>44566</v>
      </c>
      <c r="C5964" t="s">
        <v>4680</v>
      </c>
      <c r="D5964">
        <v>3</v>
      </c>
      <c r="E5964">
        <v>3</v>
      </c>
      <c r="F5964">
        <v>4</v>
      </c>
      <c r="G5964">
        <v>132570334</v>
      </c>
      <c r="H5964">
        <v>299058</v>
      </c>
    </row>
    <row r="5965" spans="1:8" ht="100.8">
      <c r="A5965" s="177" t="s">
        <v>9962</v>
      </c>
      <c r="B5965" s="10">
        <v>44566</v>
      </c>
      <c r="C5965" t="s">
        <v>4680</v>
      </c>
      <c r="D5965">
        <v>1</v>
      </c>
      <c r="E5965">
        <v>4</v>
      </c>
      <c r="F5965">
        <v>4</v>
      </c>
      <c r="G5965">
        <v>136688140</v>
      </c>
      <c r="H5965">
        <v>299063</v>
      </c>
    </row>
    <row r="5966" spans="1:8" ht="345.6">
      <c r="A5966" s="177" t="s">
        <v>9963</v>
      </c>
      <c r="B5966" s="10">
        <v>44566</v>
      </c>
      <c r="C5966" t="s">
        <v>4679</v>
      </c>
      <c r="D5966">
        <v>1</v>
      </c>
      <c r="E5966">
        <v>1</v>
      </c>
      <c r="F5966">
        <v>1</v>
      </c>
      <c r="G5966">
        <v>20000352</v>
      </c>
      <c r="H5966">
        <v>299065</v>
      </c>
    </row>
    <row r="5967" spans="1:8">
      <c r="A5967" t="s">
        <v>9964</v>
      </c>
      <c r="B5967" s="10">
        <v>44566</v>
      </c>
      <c r="C5967" t="s">
        <v>4679</v>
      </c>
      <c r="D5967">
        <v>5</v>
      </c>
      <c r="E5967">
        <v>5</v>
      </c>
      <c r="F5967">
        <v>5</v>
      </c>
      <c r="G5967">
        <v>20000541</v>
      </c>
      <c r="H5967">
        <v>299066</v>
      </c>
    </row>
    <row r="5968" spans="1:8">
      <c r="A5968" t="s">
        <v>9965</v>
      </c>
      <c r="B5968" s="10">
        <v>44566</v>
      </c>
      <c r="C5968" t="s">
        <v>4680</v>
      </c>
      <c r="D5968">
        <v>5</v>
      </c>
      <c r="E5968">
        <v>5</v>
      </c>
      <c r="F5968">
        <v>5</v>
      </c>
      <c r="G5968">
        <v>20000618</v>
      </c>
      <c r="H5968">
        <v>299067</v>
      </c>
    </row>
    <row r="5969" spans="1:8">
      <c r="A5969" t="s">
        <v>9966</v>
      </c>
      <c r="B5969" s="10">
        <v>44566</v>
      </c>
      <c r="C5969" t="s">
        <v>4680</v>
      </c>
      <c r="D5969">
        <v>1</v>
      </c>
      <c r="E5969">
        <v>2</v>
      </c>
      <c r="F5969">
        <v>2</v>
      </c>
      <c r="G5969">
        <v>20000629</v>
      </c>
      <c r="H5969">
        <v>299068</v>
      </c>
    </row>
    <row r="5970" spans="1:8">
      <c r="A5970" t="s">
        <v>9967</v>
      </c>
      <c r="B5970" s="10">
        <v>44566</v>
      </c>
      <c r="C5970" t="s">
        <v>4682</v>
      </c>
      <c r="D5970">
        <v>5</v>
      </c>
      <c r="E5970">
        <v>2</v>
      </c>
      <c r="F5970">
        <v>5</v>
      </c>
      <c r="G5970">
        <v>200270258</v>
      </c>
      <c r="H5970">
        <v>299069</v>
      </c>
    </row>
    <row r="5971" spans="1:8">
      <c r="A5971" t="s">
        <v>9968</v>
      </c>
      <c r="B5971" s="10">
        <v>44566</v>
      </c>
      <c r="C5971" t="s">
        <v>4682</v>
      </c>
      <c r="D5971">
        <v>4</v>
      </c>
      <c r="E5971">
        <v>3</v>
      </c>
      <c r="F5971">
        <v>4</v>
      </c>
      <c r="G5971">
        <v>200270258</v>
      </c>
      <c r="H5971">
        <v>299070</v>
      </c>
    </row>
    <row r="5972" spans="1:8">
      <c r="A5972" t="s">
        <v>9969</v>
      </c>
      <c r="B5972" s="10">
        <v>44566</v>
      </c>
      <c r="C5972" t="s">
        <v>4679</v>
      </c>
      <c r="D5972">
        <v>5</v>
      </c>
      <c r="E5972">
        <v>5</v>
      </c>
      <c r="F5972">
        <v>5</v>
      </c>
      <c r="G5972">
        <v>71000093</v>
      </c>
      <c r="H5972">
        <v>299073</v>
      </c>
    </row>
    <row r="5973" spans="1:8">
      <c r="A5973" t="s">
        <v>9970</v>
      </c>
      <c r="B5973" s="10">
        <v>44566</v>
      </c>
      <c r="C5973" t="s">
        <v>4679</v>
      </c>
      <c r="D5973">
        <v>5</v>
      </c>
      <c r="E5973">
        <v>5</v>
      </c>
      <c r="F5973">
        <v>5</v>
      </c>
      <c r="G5973">
        <v>71000313</v>
      </c>
      <c r="H5973">
        <v>299076</v>
      </c>
    </row>
    <row r="5974" spans="1:8">
      <c r="A5974" t="s">
        <v>6179</v>
      </c>
      <c r="B5974" s="10">
        <v>44566</v>
      </c>
      <c r="C5974" t="s">
        <v>4679</v>
      </c>
      <c r="D5974">
        <v>5</v>
      </c>
      <c r="E5974">
        <v>5</v>
      </c>
      <c r="F5974">
        <v>5</v>
      </c>
      <c r="G5974">
        <v>71000313</v>
      </c>
      <c r="H5974">
        <v>299077</v>
      </c>
    </row>
    <row r="5975" spans="1:8">
      <c r="A5975" t="s">
        <v>9971</v>
      </c>
      <c r="B5975" s="10">
        <v>44566</v>
      </c>
      <c r="C5975" t="s">
        <v>4679</v>
      </c>
      <c r="D5975">
        <v>4</v>
      </c>
      <c r="E5975">
        <v>3</v>
      </c>
      <c r="F5975">
        <v>5</v>
      </c>
      <c r="G5975">
        <v>71000320</v>
      </c>
      <c r="H5975">
        <v>299078</v>
      </c>
    </row>
    <row r="5976" spans="1:8">
      <c r="A5976" t="s">
        <v>9972</v>
      </c>
      <c r="B5976" s="10">
        <v>44566</v>
      </c>
      <c r="C5976" t="s">
        <v>4679</v>
      </c>
      <c r="D5976">
        <v>1</v>
      </c>
      <c r="E5976">
        <v>3</v>
      </c>
      <c r="F5976">
        <v>3</v>
      </c>
      <c r="G5976">
        <v>71000354</v>
      </c>
      <c r="H5976">
        <v>299080</v>
      </c>
    </row>
    <row r="5977" spans="1:8">
      <c r="A5977" t="s">
        <v>9973</v>
      </c>
      <c r="B5977" s="10">
        <v>44566</v>
      </c>
      <c r="C5977" t="s">
        <v>4680</v>
      </c>
      <c r="D5977">
        <v>5</v>
      </c>
      <c r="E5977">
        <v>5</v>
      </c>
      <c r="F5977">
        <v>5</v>
      </c>
      <c r="G5977">
        <v>99999996</v>
      </c>
      <c r="H5977">
        <v>299082</v>
      </c>
    </row>
    <row r="5978" spans="1:8">
      <c r="A5978" t="s">
        <v>9974</v>
      </c>
      <c r="B5978" s="10">
        <v>44566</v>
      </c>
      <c r="C5978" t="s">
        <v>4679</v>
      </c>
      <c r="D5978">
        <v>5</v>
      </c>
      <c r="E5978">
        <v>5</v>
      </c>
      <c r="F5978">
        <v>5</v>
      </c>
      <c r="G5978">
        <v>11126</v>
      </c>
      <c r="H5978">
        <v>299084</v>
      </c>
    </row>
    <row r="5979" spans="1:8">
      <c r="A5979" t="s">
        <v>9975</v>
      </c>
      <c r="B5979" s="10">
        <v>44566</v>
      </c>
      <c r="C5979" t="s">
        <v>4679</v>
      </c>
      <c r="D5979">
        <v>5</v>
      </c>
      <c r="E5979">
        <v>5</v>
      </c>
      <c r="F5979">
        <v>5</v>
      </c>
      <c r="G5979">
        <v>11514</v>
      </c>
      <c r="H5979">
        <v>299086</v>
      </c>
    </row>
    <row r="5980" spans="1:8">
      <c r="A5980" t="s">
        <v>9976</v>
      </c>
      <c r="B5980" s="10">
        <v>44566</v>
      </c>
      <c r="C5980" t="s">
        <v>4679</v>
      </c>
      <c r="D5980">
        <v>5</v>
      </c>
      <c r="E5980">
        <v>5</v>
      </c>
      <c r="F5980">
        <v>5</v>
      </c>
      <c r="G5980">
        <v>11515</v>
      </c>
      <c r="H5980">
        <v>299089</v>
      </c>
    </row>
    <row r="5981" spans="1:8">
      <c r="A5981" t="s">
        <v>9977</v>
      </c>
      <c r="B5981" s="10">
        <v>44566</v>
      </c>
      <c r="C5981" t="s">
        <v>4679</v>
      </c>
      <c r="D5981">
        <v>5</v>
      </c>
      <c r="E5981">
        <v>4</v>
      </c>
      <c r="F5981">
        <v>5</v>
      </c>
      <c r="G5981">
        <v>11563</v>
      </c>
      <c r="H5981">
        <v>299091</v>
      </c>
    </row>
    <row r="5982" spans="1:8">
      <c r="A5982" t="s">
        <v>9978</v>
      </c>
      <c r="B5982" s="10">
        <v>44566</v>
      </c>
      <c r="C5982" t="s">
        <v>4679</v>
      </c>
      <c r="D5982">
        <v>3</v>
      </c>
      <c r="E5982">
        <v>5</v>
      </c>
      <c r="F5982">
        <v>2</v>
      </c>
      <c r="G5982">
        <v>11690</v>
      </c>
      <c r="H5982">
        <v>299092</v>
      </c>
    </row>
    <row r="5983" spans="1:8" ht="86.4">
      <c r="A5983" s="177" t="s">
        <v>9979</v>
      </c>
      <c r="B5983" s="10">
        <v>44566</v>
      </c>
      <c r="C5983" t="s">
        <v>4679</v>
      </c>
      <c r="D5983">
        <v>1</v>
      </c>
      <c r="E5983">
        <v>3</v>
      </c>
      <c r="F5983">
        <v>2</v>
      </c>
      <c r="G5983">
        <v>11694</v>
      </c>
      <c r="H5983">
        <v>299093</v>
      </c>
    </row>
    <row r="5984" spans="1:8">
      <c r="A5984" t="s">
        <v>9980</v>
      </c>
      <c r="B5984" s="10">
        <v>44566</v>
      </c>
      <c r="C5984" t="s">
        <v>4679</v>
      </c>
      <c r="D5984">
        <v>1</v>
      </c>
      <c r="E5984">
        <v>5</v>
      </c>
      <c r="F5984">
        <v>1</v>
      </c>
      <c r="G5984">
        <v>11330899</v>
      </c>
      <c r="H5984">
        <v>299096</v>
      </c>
    </row>
    <row r="5985" spans="1:8" ht="129.6">
      <c r="A5985" s="177" t="s">
        <v>9981</v>
      </c>
      <c r="B5985" s="10">
        <v>44566</v>
      </c>
      <c r="C5985" t="s">
        <v>4679</v>
      </c>
      <c r="D5985">
        <v>5</v>
      </c>
      <c r="E5985">
        <v>5</v>
      </c>
      <c r="F5985">
        <v>5</v>
      </c>
      <c r="G5985">
        <v>116003369</v>
      </c>
      <c r="H5985">
        <v>299097</v>
      </c>
    </row>
    <row r="5986" spans="1:8" ht="115.2">
      <c r="A5986" s="177" t="s">
        <v>9982</v>
      </c>
      <c r="B5986" s="10">
        <v>44566</v>
      </c>
      <c r="C5986" t="s">
        <v>4680</v>
      </c>
      <c r="D5986">
        <v>1</v>
      </c>
      <c r="E5986">
        <v>4</v>
      </c>
      <c r="F5986">
        <v>3</v>
      </c>
      <c r="G5986">
        <v>117757674</v>
      </c>
      <c r="H5986">
        <v>299098</v>
      </c>
    </row>
    <row r="5987" spans="1:8">
      <c r="A5987" t="s">
        <v>9983</v>
      </c>
      <c r="B5987" s="10">
        <v>44566</v>
      </c>
      <c r="C5987" t="s">
        <v>4679</v>
      </c>
      <c r="D5987">
        <v>4</v>
      </c>
      <c r="E5987">
        <v>4</v>
      </c>
      <c r="F5987">
        <v>3</v>
      </c>
      <c r="G5987">
        <v>118351329</v>
      </c>
      <c r="H5987">
        <v>299099</v>
      </c>
    </row>
    <row r="5988" spans="1:8">
      <c r="A5988" t="s">
        <v>9984</v>
      </c>
      <c r="B5988" s="10">
        <v>44566</v>
      </c>
      <c r="C5988" t="s">
        <v>4681</v>
      </c>
      <c r="D5988">
        <v>1</v>
      </c>
      <c r="E5988">
        <v>1</v>
      </c>
      <c r="F5988">
        <v>1</v>
      </c>
      <c r="G5988">
        <v>130388010</v>
      </c>
      <c r="H5988">
        <v>299101</v>
      </c>
    </row>
    <row r="5989" spans="1:8" ht="244.8">
      <c r="A5989" s="177" t="s">
        <v>9985</v>
      </c>
      <c r="B5989" s="10">
        <v>44566</v>
      </c>
      <c r="C5989" t="s">
        <v>4679</v>
      </c>
      <c r="D5989">
        <v>5</v>
      </c>
      <c r="E5989">
        <v>5</v>
      </c>
      <c r="F5989">
        <v>5</v>
      </c>
      <c r="G5989">
        <v>11485</v>
      </c>
      <c r="H5989">
        <v>299102</v>
      </c>
    </row>
    <row r="5990" spans="1:8">
      <c r="A5990" t="s">
        <v>9986</v>
      </c>
      <c r="B5990" s="10">
        <v>44566</v>
      </c>
      <c r="C5990" t="s">
        <v>4679</v>
      </c>
      <c r="D5990">
        <v>5</v>
      </c>
      <c r="E5990">
        <v>5</v>
      </c>
      <c r="F5990">
        <v>5</v>
      </c>
      <c r="G5990">
        <v>11589</v>
      </c>
      <c r="H5990">
        <v>299108</v>
      </c>
    </row>
    <row r="5991" spans="1:8">
      <c r="A5991" t="s">
        <v>9428</v>
      </c>
      <c r="B5991" s="10">
        <v>44566</v>
      </c>
      <c r="C5991" t="s">
        <v>4679</v>
      </c>
      <c r="D5991">
        <v>5</v>
      </c>
      <c r="E5991">
        <v>5</v>
      </c>
      <c r="F5991">
        <v>5</v>
      </c>
      <c r="G5991">
        <v>11665</v>
      </c>
      <c r="H5991">
        <v>299110</v>
      </c>
    </row>
    <row r="5992" spans="1:8">
      <c r="A5992" t="s">
        <v>9987</v>
      </c>
      <c r="B5992" s="10">
        <v>44566</v>
      </c>
      <c r="C5992" t="s">
        <v>4680</v>
      </c>
      <c r="D5992">
        <v>1</v>
      </c>
      <c r="E5992">
        <v>3</v>
      </c>
      <c r="F5992">
        <v>3</v>
      </c>
      <c r="G5992">
        <v>117434118</v>
      </c>
      <c r="H5992">
        <v>299112</v>
      </c>
    </row>
    <row r="5993" spans="1:8">
      <c r="A5993" t="s">
        <v>9988</v>
      </c>
      <c r="B5993" s="10">
        <v>44566</v>
      </c>
      <c r="C5993" t="s">
        <v>4682</v>
      </c>
      <c r="D5993">
        <v>3</v>
      </c>
      <c r="E5993">
        <v>3</v>
      </c>
      <c r="F5993">
        <v>1</v>
      </c>
      <c r="G5993">
        <v>117756049</v>
      </c>
      <c r="H5993">
        <v>299114</v>
      </c>
    </row>
    <row r="5994" spans="1:8">
      <c r="A5994" t="s">
        <v>9989</v>
      </c>
      <c r="B5994" s="10">
        <v>44566</v>
      </c>
      <c r="C5994" t="s">
        <v>4679</v>
      </c>
      <c r="D5994">
        <v>5</v>
      </c>
      <c r="E5994">
        <v>4</v>
      </c>
      <c r="F5994">
        <v>5</v>
      </c>
      <c r="G5994">
        <v>131104622</v>
      </c>
      <c r="H5994">
        <v>299115</v>
      </c>
    </row>
    <row r="5995" spans="1:8">
      <c r="A5995" t="s">
        <v>9990</v>
      </c>
      <c r="B5995" s="10">
        <v>44566</v>
      </c>
      <c r="C5995" t="s">
        <v>4680</v>
      </c>
      <c r="D5995">
        <v>1</v>
      </c>
      <c r="E5995">
        <v>1</v>
      </c>
      <c r="F5995">
        <v>1</v>
      </c>
      <c r="G5995">
        <v>132036245</v>
      </c>
      <c r="H5995">
        <v>299116</v>
      </c>
    </row>
    <row r="5996" spans="1:8">
      <c r="A5996" t="s">
        <v>9991</v>
      </c>
      <c r="B5996" s="10">
        <v>44566</v>
      </c>
      <c r="C5996" t="s">
        <v>4680</v>
      </c>
      <c r="D5996">
        <v>5</v>
      </c>
      <c r="E5996">
        <v>5</v>
      </c>
      <c r="F5996">
        <v>5</v>
      </c>
      <c r="G5996">
        <v>132027517</v>
      </c>
      <c r="H5996">
        <v>299117</v>
      </c>
    </row>
    <row r="5997" spans="1:8">
      <c r="A5997" t="s">
        <v>9992</v>
      </c>
      <c r="B5997" s="10">
        <v>44566</v>
      </c>
      <c r="C5997" t="s">
        <v>4679</v>
      </c>
      <c r="D5997">
        <v>5</v>
      </c>
      <c r="E5997">
        <v>5</v>
      </c>
      <c r="F5997">
        <v>5</v>
      </c>
      <c r="G5997">
        <v>20000340</v>
      </c>
      <c r="H5997">
        <v>299120</v>
      </c>
    </row>
    <row r="5998" spans="1:8">
      <c r="A5998" t="s">
        <v>9993</v>
      </c>
      <c r="B5998" s="10">
        <v>44566</v>
      </c>
      <c r="C5998" t="s">
        <v>4679</v>
      </c>
      <c r="D5998">
        <v>3</v>
      </c>
      <c r="E5998">
        <v>4</v>
      </c>
      <c r="F5998">
        <v>3</v>
      </c>
      <c r="G5998">
        <v>20000513</v>
      </c>
      <c r="H5998">
        <v>299121</v>
      </c>
    </row>
    <row r="5999" spans="1:8">
      <c r="A5999" t="s">
        <v>9994</v>
      </c>
      <c r="B5999" s="10">
        <v>44566</v>
      </c>
      <c r="C5999" t="s">
        <v>4679</v>
      </c>
      <c r="D5999">
        <v>3</v>
      </c>
      <c r="E5999">
        <v>5</v>
      </c>
      <c r="F5999">
        <v>5</v>
      </c>
      <c r="G5999">
        <v>20000516</v>
      </c>
      <c r="H5999">
        <v>299122</v>
      </c>
    </row>
    <row r="6000" spans="1:8">
      <c r="A6000" t="s">
        <v>9995</v>
      </c>
      <c r="B6000" s="10">
        <v>44566</v>
      </c>
      <c r="C6000" t="s">
        <v>4680</v>
      </c>
      <c r="D6000">
        <v>5</v>
      </c>
      <c r="E6000">
        <v>5</v>
      </c>
      <c r="F6000">
        <v>4</v>
      </c>
      <c r="G6000">
        <v>200066872</v>
      </c>
      <c r="H6000">
        <v>299123</v>
      </c>
    </row>
    <row r="6001" spans="1:8">
      <c r="A6001" t="s">
        <v>9996</v>
      </c>
      <c r="B6001" s="10">
        <v>44566</v>
      </c>
      <c r="C6001" t="s">
        <v>4679</v>
      </c>
      <c r="D6001">
        <v>2</v>
      </c>
      <c r="E6001">
        <v>5</v>
      </c>
      <c r="F6001">
        <v>2</v>
      </c>
      <c r="G6001">
        <v>33000092</v>
      </c>
      <c r="H6001">
        <v>299126</v>
      </c>
    </row>
    <row r="6002" spans="1:8">
      <c r="A6002" t="s">
        <v>9997</v>
      </c>
      <c r="B6002" s="10">
        <v>44566</v>
      </c>
      <c r="C6002" t="s">
        <v>4679</v>
      </c>
      <c r="D6002">
        <v>5</v>
      </c>
      <c r="E6002">
        <v>5</v>
      </c>
      <c r="F6002">
        <v>5</v>
      </c>
      <c r="G6002">
        <v>60000035</v>
      </c>
      <c r="H6002">
        <v>299127</v>
      </c>
    </row>
    <row r="6003" spans="1:8">
      <c r="A6003" t="s">
        <v>9998</v>
      </c>
      <c r="B6003" s="10">
        <v>44568</v>
      </c>
      <c r="C6003" t="s">
        <v>4679</v>
      </c>
      <c r="D6003">
        <v>5</v>
      </c>
      <c r="E6003">
        <v>5</v>
      </c>
      <c r="F6003">
        <v>5</v>
      </c>
      <c r="G6003">
        <v>129833331</v>
      </c>
      <c r="H6003">
        <v>299213</v>
      </c>
    </row>
    <row r="6004" spans="1:8">
      <c r="A6004" t="s">
        <v>9999</v>
      </c>
      <c r="B6004" s="10">
        <v>44566</v>
      </c>
      <c r="C6004" t="s">
        <v>4679</v>
      </c>
      <c r="D6004">
        <v>5</v>
      </c>
      <c r="E6004">
        <v>5</v>
      </c>
      <c r="F6004">
        <v>5</v>
      </c>
      <c r="G6004">
        <v>60000075</v>
      </c>
      <c r="H6004">
        <v>299128</v>
      </c>
    </row>
    <row r="6005" spans="1:8">
      <c r="A6005" t="s">
        <v>10000</v>
      </c>
      <c r="B6005" s="10">
        <v>44566</v>
      </c>
      <c r="C6005" t="s">
        <v>4679</v>
      </c>
      <c r="D6005">
        <v>5</v>
      </c>
      <c r="E6005">
        <v>4</v>
      </c>
      <c r="F6005">
        <v>5</v>
      </c>
      <c r="G6005">
        <v>71000215</v>
      </c>
      <c r="H6005">
        <v>299129</v>
      </c>
    </row>
    <row r="6006" spans="1:8">
      <c r="A6006" t="s">
        <v>10001</v>
      </c>
      <c r="B6006" s="10">
        <v>44566</v>
      </c>
      <c r="C6006" t="s">
        <v>4679</v>
      </c>
      <c r="D6006">
        <v>5</v>
      </c>
      <c r="E6006">
        <v>5</v>
      </c>
      <c r="F6006">
        <v>5</v>
      </c>
      <c r="G6006">
        <v>71000273</v>
      </c>
      <c r="H6006">
        <v>299130</v>
      </c>
    </row>
    <row r="6007" spans="1:8">
      <c r="A6007" t="s">
        <v>10002</v>
      </c>
      <c r="B6007" s="10">
        <v>44566</v>
      </c>
      <c r="C6007" t="s">
        <v>4679</v>
      </c>
      <c r="D6007">
        <v>5</v>
      </c>
      <c r="E6007">
        <v>5</v>
      </c>
      <c r="F6007">
        <v>5</v>
      </c>
      <c r="G6007">
        <v>71000282</v>
      </c>
      <c r="H6007">
        <v>299132</v>
      </c>
    </row>
    <row r="6008" spans="1:8">
      <c r="A6008" t="s">
        <v>10003</v>
      </c>
      <c r="B6008" s="10">
        <v>44566</v>
      </c>
      <c r="C6008" t="s">
        <v>4679</v>
      </c>
      <c r="D6008">
        <v>5</v>
      </c>
      <c r="E6008">
        <v>5</v>
      </c>
      <c r="F6008">
        <v>5</v>
      </c>
      <c r="G6008">
        <v>71000302</v>
      </c>
      <c r="H6008">
        <v>299133</v>
      </c>
    </row>
    <row r="6009" spans="1:8">
      <c r="A6009" t="s">
        <v>10004</v>
      </c>
      <c r="B6009" s="10">
        <v>44566</v>
      </c>
      <c r="C6009" t="s">
        <v>4679</v>
      </c>
      <c r="D6009">
        <v>5</v>
      </c>
      <c r="E6009">
        <v>5</v>
      </c>
      <c r="F6009">
        <v>5</v>
      </c>
      <c r="G6009">
        <v>71000302</v>
      </c>
      <c r="H6009">
        <v>299134</v>
      </c>
    </row>
    <row r="6010" spans="1:8">
      <c r="A6010" t="s">
        <v>10005</v>
      </c>
      <c r="B6010" s="10">
        <v>44566</v>
      </c>
      <c r="C6010" t="s">
        <v>4679</v>
      </c>
      <c r="D6010">
        <v>5</v>
      </c>
      <c r="E6010">
        <v>5</v>
      </c>
      <c r="F6010">
        <v>5</v>
      </c>
      <c r="G6010">
        <v>71000302</v>
      </c>
      <c r="H6010">
        <v>299135</v>
      </c>
    </row>
    <row r="6011" spans="1:8">
      <c r="A6011" t="s">
        <v>10006</v>
      </c>
      <c r="B6011" s="10">
        <v>44566</v>
      </c>
      <c r="C6011" t="s">
        <v>4680</v>
      </c>
      <c r="D6011">
        <v>1</v>
      </c>
      <c r="E6011">
        <v>5</v>
      </c>
      <c r="F6011">
        <v>1</v>
      </c>
      <c r="G6011">
        <v>71000345</v>
      </c>
      <c r="H6011">
        <v>299136</v>
      </c>
    </row>
    <row r="6012" spans="1:8">
      <c r="A6012" t="s">
        <v>10007</v>
      </c>
      <c r="B6012" s="10">
        <v>44566</v>
      </c>
      <c r="C6012" t="s">
        <v>4680</v>
      </c>
      <c r="D6012">
        <v>2</v>
      </c>
      <c r="E6012">
        <v>3</v>
      </c>
      <c r="F6012">
        <v>3</v>
      </c>
      <c r="G6012">
        <v>71000345</v>
      </c>
      <c r="H6012">
        <v>299137</v>
      </c>
    </row>
    <row r="6013" spans="1:8">
      <c r="A6013" t="s">
        <v>10008</v>
      </c>
      <c r="B6013" s="10">
        <v>44566</v>
      </c>
      <c r="C6013" t="s">
        <v>4679</v>
      </c>
      <c r="D6013">
        <v>5</v>
      </c>
      <c r="E6013">
        <v>4</v>
      </c>
      <c r="F6013">
        <v>5</v>
      </c>
      <c r="G6013">
        <v>71000350</v>
      </c>
      <c r="H6013">
        <v>299139</v>
      </c>
    </row>
    <row r="6014" spans="1:8">
      <c r="A6014" t="s">
        <v>10009</v>
      </c>
      <c r="B6014" s="10">
        <v>44567</v>
      </c>
      <c r="C6014" t="s">
        <v>4679</v>
      </c>
      <c r="D6014">
        <v>1</v>
      </c>
      <c r="E6014">
        <v>2</v>
      </c>
      <c r="F6014">
        <v>1</v>
      </c>
      <c r="G6014">
        <v>11179</v>
      </c>
      <c r="H6014">
        <v>299140</v>
      </c>
    </row>
    <row r="6015" spans="1:8" ht="100.8">
      <c r="A6015" s="177" t="s">
        <v>10010</v>
      </c>
      <c r="B6015" s="10">
        <v>44567</v>
      </c>
      <c r="C6015" t="s">
        <v>4679</v>
      </c>
      <c r="D6015">
        <v>5</v>
      </c>
      <c r="E6015">
        <v>5</v>
      </c>
      <c r="F6015">
        <v>5</v>
      </c>
      <c r="G6015">
        <v>11578</v>
      </c>
      <c r="H6015">
        <v>299141</v>
      </c>
    </row>
    <row r="6016" spans="1:8" ht="316.8">
      <c r="A6016" s="177" t="s">
        <v>10011</v>
      </c>
      <c r="B6016" s="10">
        <v>44567</v>
      </c>
      <c r="C6016" t="s">
        <v>4679</v>
      </c>
      <c r="D6016">
        <v>5</v>
      </c>
      <c r="E6016">
        <v>5</v>
      </c>
      <c r="F6016">
        <v>5</v>
      </c>
      <c r="G6016">
        <v>11583</v>
      </c>
      <c r="H6016">
        <v>299142</v>
      </c>
    </row>
    <row r="6017" spans="1:8">
      <c r="A6017" t="s">
        <v>10012</v>
      </c>
      <c r="B6017" s="10">
        <v>44567</v>
      </c>
      <c r="C6017" t="s">
        <v>4686</v>
      </c>
      <c r="D6017">
        <v>5</v>
      </c>
      <c r="E6017">
        <v>5</v>
      </c>
      <c r="F6017">
        <v>5</v>
      </c>
      <c r="G6017">
        <v>103196655</v>
      </c>
      <c r="H6017">
        <v>299143</v>
      </c>
    </row>
    <row r="6018" spans="1:8">
      <c r="A6018" t="s">
        <v>10013</v>
      </c>
      <c r="B6018" s="10">
        <v>44567</v>
      </c>
      <c r="C6018" t="s">
        <v>4683</v>
      </c>
      <c r="D6018">
        <v>1</v>
      </c>
      <c r="E6018">
        <v>2</v>
      </c>
      <c r="F6018">
        <v>2</v>
      </c>
      <c r="G6018">
        <v>11191758</v>
      </c>
      <c r="H6018">
        <v>299144</v>
      </c>
    </row>
    <row r="6019" spans="1:8">
      <c r="A6019" t="s">
        <v>10014</v>
      </c>
      <c r="B6019" s="10">
        <v>44567</v>
      </c>
      <c r="C6019" t="s">
        <v>4680</v>
      </c>
      <c r="D6019">
        <v>1</v>
      </c>
      <c r="E6019">
        <v>1</v>
      </c>
      <c r="F6019">
        <v>5</v>
      </c>
      <c r="G6019">
        <v>11190071</v>
      </c>
      <c r="H6019">
        <v>299145</v>
      </c>
    </row>
    <row r="6020" spans="1:8">
      <c r="A6020" t="s">
        <v>10015</v>
      </c>
      <c r="B6020" s="10">
        <v>44567</v>
      </c>
      <c r="C6020" t="s">
        <v>4680</v>
      </c>
      <c r="D6020">
        <v>3</v>
      </c>
      <c r="E6020">
        <v>5</v>
      </c>
      <c r="F6020">
        <v>5</v>
      </c>
      <c r="G6020">
        <v>11190071</v>
      </c>
      <c r="H6020">
        <v>299146</v>
      </c>
    </row>
    <row r="6021" spans="1:8">
      <c r="A6021" t="s">
        <v>56</v>
      </c>
      <c r="B6021" s="10">
        <v>44567</v>
      </c>
      <c r="C6021" t="s">
        <v>4680</v>
      </c>
      <c r="D6021">
        <v>1</v>
      </c>
      <c r="E6021">
        <v>1</v>
      </c>
      <c r="F6021">
        <v>1</v>
      </c>
      <c r="G6021">
        <v>11190071</v>
      </c>
      <c r="H6021">
        <v>299147</v>
      </c>
    </row>
    <row r="6022" spans="1:8">
      <c r="A6022" t="s">
        <v>10016</v>
      </c>
      <c r="B6022" s="10">
        <v>44567</v>
      </c>
      <c r="C6022" t="s">
        <v>4680</v>
      </c>
      <c r="D6022">
        <v>1</v>
      </c>
      <c r="E6022">
        <v>1</v>
      </c>
      <c r="F6022">
        <v>1</v>
      </c>
      <c r="G6022">
        <v>11190071</v>
      </c>
      <c r="H6022">
        <v>299149</v>
      </c>
    </row>
    <row r="6023" spans="1:8">
      <c r="A6023" t="s">
        <v>10017</v>
      </c>
      <c r="B6023" s="10">
        <v>44567</v>
      </c>
      <c r="C6023" t="s">
        <v>4680</v>
      </c>
      <c r="D6023">
        <v>1</v>
      </c>
      <c r="E6023" t="s">
        <v>5977</v>
      </c>
      <c r="F6023">
        <v>1</v>
      </c>
      <c r="G6023">
        <v>117757674</v>
      </c>
      <c r="H6023">
        <v>299150</v>
      </c>
    </row>
    <row r="6024" spans="1:8">
      <c r="A6024" t="s">
        <v>10018</v>
      </c>
      <c r="B6024" s="10">
        <v>44567</v>
      </c>
      <c r="C6024" t="s">
        <v>4680</v>
      </c>
      <c r="D6024">
        <v>1</v>
      </c>
      <c r="E6024">
        <v>4</v>
      </c>
      <c r="F6024">
        <v>1</v>
      </c>
      <c r="G6024">
        <v>117757674</v>
      </c>
      <c r="H6024">
        <v>299151</v>
      </c>
    </row>
    <row r="6025" spans="1:8">
      <c r="A6025" t="s">
        <v>10019</v>
      </c>
      <c r="B6025" s="10">
        <v>44567</v>
      </c>
      <c r="C6025" t="s">
        <v>4680</v>
      </c>
      <c r="D6025">
        <v>1</v>
      </c>
      <c r="E6025">
        <v>2</v>
      </c>
      <c r="F6025">
        <v>1</v>
      </c>
      <c r="G6025">
        <v>117757674</v>
      </c>
      <c r="H6025">
        <v>299152</v>
      </c>
    </row>
    <row r="6026" spans="1:8">
      <c r="A6026" t="s">
        <v>10020</v>
      </c>
      <c r="B6026" s="10">
        <v>44567</v>
      </c>
      <c r="C6026" t="s">
        <v>4679</v>
      </c>
      <c r="D6026">
        <v>4</v>
      </c>
      <c r="E6026">
        <v>5</v>
      </c>
      <c r="F6026">
        <v>4</v>
      </c>
      <c r="G6026">
        <v>118960707</v>
      </c>
      <c r="H6026">
        <v>299153</v>
      </c>
    </row>
    <row r="6027" spans="1:8">
      <c r="A6027" t="s">
        <v>10021</v>
      </c>
      <c r="B6027" s="10">
        <v>44567</v>
      </c>
      <c r="C6027" t="s">
        <v>4680</v>
      </c>
      <c r="D6027">
        <v>5</v>
      </c>
      <c r="E6027">
        <v>5</v>
      </c>
      <c r="F6027">
        <v>5</v>
      </c>
      <c r="G6027">
        <v>132036245</v>
      </c>
      <c r="H6027">
        <v>299154</v>
      </c>
    </row>
    <row r="6028" spans="1:8">
      <c r="A6028" t="s">
        <v>10022</v>
      </c>
      <c r="B6028" s="10">
        <v>44567</v>
      </c>
      <c r="C6028" t="s">
        <v>4680</v>
      </c>
      <c r="D6028">
        <v>4</v>
      </c>
      <c r="E6028">
        <v>5</v>
      </c>
      <c r="F6028">
        <v>4</v>
      </c>
      <c r="G6028">
        <v>132570334</v>
      </c>
      <c r="H6028">
        <v>299155</v>
      </c>
    </row>
    <row r="6029" spans="1:8">
      <c r="A6029" t="s">
        <v>10023</v>
      </c>
      <c r="B6029" s="10">
        <v>44567</v>
      </c>
      <c r="C6029" t="s">
        <v>4680</v>
      </c>
      <c r="D6029">
        <v>4</v>
      </c>
      <c r="E6029">
        <v>2</v>
      </c>
      <c r="F6029">
        <v>3</v>
      </c>
      <c r="G6029">
        <v>136645116</v>
      </c>
      <c r="H6029">
        <v>299156</v>
      </c>
    </row>
    <row r="6030" spans="1:8">
      <c r="A6030" t="s">
        <v>10024</v>
      </c>
      <c r="B6030" s="10">
        <v>44567</v>
      </c>
      <c r="C6030" t="s">
        <v>4679</v>
      </c>
      <c r="D6030">
        <v>1</v>
      </c>
      <c r="E6030">
        <v>3</v>
      </c>
      <c r="F6030">
        <v>2</v>
      </c>
      <c r="G6030">
        <v>137241634</v>
      </c>
      <c r="H6030">
        <v>299157</v>
      </c>
    </row>
    <row r="6031" spans="1:8" ht="86.4">
      <c r="A6031" s="177" t="s">
        <v>10025</v>
      </c>
      <c r="B6031" s="10">
        <v>44567</v>
      </c>
      <c r="C6031" t="s">
        <v>4679</v>
      </c>
      <c r="D6031">
        <v>5</v>
      </c>
      <c r="E6031">
        <v>5</v>
      </c>
      <c r="F6031">
        <v>5</v>
      </c>
      <c r="G6031">
        <v>20000410</v>
      </c>
      <c r="H6031">
        <v>299159</v>
      </c>
    </row>
    <row r="6032" spans="1:8" ht="100.8">
      <c r="A6032" s="177" t="s">
        <v>10026</v>
      </c>
      <c r="B6032" s="10">
        <v>44567</v>
      </c>
      <c r="C6032" t="s">
        <v>4679</v>
      </c>
      <c r="D6032">
        <v>5</v>
      </c>
      <c r="E6032">
        <v>5</v>
      </c>
      <c r="F6032">
        <v>5</v>
      </c>
      <c r="G6032">
        <v>20000410</v>
      </c>
      <c r="H6032">
        <v>299160</v>
      </c>
    </row>
    <row r="6033" spans="1:8">
      <c r="A6033" t="s">
        <v>10027</v>
      </c>
      <c r="B6033" s="10">
        <v>44567</v>
      </c>
      <c r="C6033" t="s">
        <v>4680</v>
      </c>
      <c r="D6033">
        <v>5</v>
      </c>
      <c r="E6033">
        <v>5</v>
      </c>
      <c r="F6033">
        <v>5</v>
      </c>
      <c r="G6033">
        <v>20000619</v>
      </c>
      <c r="H6033">
        <v>299161</v>
      </c>
    </row>
    <row r="6034" spans="1:8">
      <c r="A6034" t="s">
        <v>10028</v>
      </c>
      <c r="B6034" s="10">
        <v>44567</v>
      </c>
      <c r="C6034" t="s">
        <v>4679</v>
      </c>
      <c r="D6034">
        <v>5</v>
      </c>
      <c r="E6034">
        <v>5</v>
      </c>
      <c r="F6034">
        <v>4</v>
      </c>
      <c r="G6034">
        <v>61000028</v>
      </c>
      <c r="H6034">
        <v>299164</v>
      </c>
    </row>
    <row r="6035" spans="1:8">
      <c r="A6035" t="s">
        <v>10029</v>
      </c>
      <c r="B6035" s="10">
        <v>44567</v>
      </c>
      <c r="C6035" t="s">
        <v>4679</v>
      </c>
      <c r="D6035">
        <v>5</v>
      </c>
      <c r="E6035">
        <v>5</v>
      </c>
      <c r="F6035">
        <v>5</v>
      </c>
      <c r="G6035">
        <v>61000077</v>
      </c>
      <c r="H6035">
        <v>299166</v>
      </c>
    </row>
    <row r="6036" spans="1:8">
      <c r="A6036" t="s">
        <v>10030</v>
      </c>
      <c r="B6036" s="10">
        <v>44567</v>
      </c>
      <c r="C6036" t="s">
        <v>4679</v>
      </c>
      <c r="D6036">
        <v>5</v>
      </c>
      <c r="E6036">
        <v>5</v>
      </c>
      <c r="F6036">
        <v>5</v>
      </c>
      <c r="G6036">
        <v>71000049</v>
      </c>
      <c r="H6036">
        <v>299167</v>
      </c>
    </row>
    <row r="6037" spans="1:8">
      <c r="A6037" t="s">
        <v>10031</v>
      </c>
      <c r="B6037" s="10">
        <v>44567</v>
      </c>
      <c r="C6037" t="s">
        <v>4679</v>
      </c>
      <c r="D6037">
        <v>5</v>
      </c>
      <c r="E6037">
        <v>5</v>
      </c>
      <c r="F6037">
        <v>5</v>
      </c>
      <c r="G6037">
        <v>71000282</v>
      </c>
      <c r="H6037">
        <v>299168</v>
      </c>
    </row>
    <row r="6038" spans="1:8">
      <c r="A6038" t="s">
        <v>10032</v>
      </c>
      <c r="B6038" s="10">
        <v>44568</v>
      </c>
      <c r="C6038" t="s">
        <v>4679</v>
      </c>
      <c r="D6038">
        <v>4</v>
      </c>
      <c r="E6038">
        <v>3</v>
      </c>
      <c r="F6038">
        <v>3</v>
      </c>
      <c r="G6038">
        <v>11139</v>
      </c>
      <c r="H6038">
        <v>299171</v>
      </c>
    </row>
    <row r="6039" spans="1:8" ht="331.2">
      <c r="A6039" s="177" t="s">
        <v>10033</v>
      </c>
      <c r="B6039" s="10">
        <v>44568</v>
      </c>
      <c r="C6039" t="s">
        <v>4679</v>
      </c>
      <c r="D6039">
        <v>2</v>
      </c>
      <c r="E6039">
        <v>3</v>
      </c>
      <c r="F6039">
        <v>3</v>
      </c>
      <c r="G6039">
        <v>11485</v>
      </c>
      <c r="H6039">
        <v>299172</v>
      </c>
    </row>
    <row r="6040" spans="1:8">
      <c r="A6040" t="s">
        <v>10034</v>
      </c>
      <c r="B6040" s="10">
        <v>44568</v>
      </c>
      <c r="C6040" t="s">
        <v>4679</v>
      </c>
      <c r="D6040">
        <v>5</v>
      </c>
      <c r="E6040">
        <v>5</v>
      </c>
      <c r="F6040">
        <v>5</v>
      </c>
      <c r="G6040">
        <v>11485</v>
      </c>
      <c r="H6040">
        <v>299173</v>
      </c>
    </row>
    <row r="6041" spans="1:8">
      <c r="A6041" t="s">
        <v>10035</v>
      </c>
      <c r="B6041" s="10">
        <v>44568</v>
      </c>
      <c r="C6041" t="s">
        <v>4679</v>
      </c>
      <c r="D6041">
        <v>3</v>
      </c>
      <c r="E6041">
        <v>3</v>
      </c>
      <c r="F6041">
        <v>3</v>
      </c>
      <c r="G6041">
        <v>11514</v>
      </c>
      <c r="H6041">
        <v>299175</v>
      </c>
    </row>
    <row r="6042" spans="1:8" ht="360">
      <c r="A6042" s="177" t="s">
        <v>10036</v>
      </c>
      <c r="B6042" s="10">
        <v>44568</v>
      </c>
      <c r="C6042" t="s">
        <v>4679</v>
      </c>
      <c r="D6042">
        <v>5</v>
      </c>
      <c r="E6042">
        <v>5</v>
      </c>
      <c r="F6042">
        <v>5</v>
      </c>
      <c r="G6042">
        <v>11513</v>
      </c>
      <c r="H6042">
        <v>299176</v>
      </c>
    </row>
    <row r="6043" spans="1:8">
      <c r="A6043" t="s">
        <v>10037</v>
      </c>
      <c r="B6043" s="10">
        <v>44568</v>
      </c>
      <c r="C6043" t="s">
        <v>4679</v>
      </c>
      <c r="D6043">
        <v>5</v>
      </c>
      <c r="E6043">
        <v>4</v>
      </c>
      <c r="F6043">
        <v>5</v>
      </c>
      <c r="G6043">
        <v>11513</v>
      </c>
      <c r="H6043">
        <v>299177</v>
      </c>
    </row>
    <row r="6044" spans="1:8">
      <c r="A6044" t="s">
        <v>10038</v>
      </c>
      <c r="B6044" s="10">
        <v>44568</v>
      </c>
      <c r="C6044" t="s">
        <v>4679</v>
      </c>
      <c r="D6044">
        <v>5</v>
      </c>
      <c r="E6044">
        <v>4</v>
      </c>
      <c r="F6044">
        <v>5</v>
      </c>
      <c r="G6044">
        <v>11563</v>
      </c>
      <c r="H6044">
        <v>299178</v>
      </c>
    </row>
    <row r="6045" spans="1:8">
      <c r="A6045" t="s">
        <v>7168</v>
      </c>
      <c r="B6045" s="10">
        <v>44568</v>
      </c>
      <c r="C6045" t="s">
        <v>4679</v>
      </c>
      <c r="D6045">
        <v>5</v>
      </c>
      <c r="E6045">
        <v>5</v>
      </c>
      <c r="F6045">
        <v>5</v>
      </c>
      <c r="G6045">
        <v>11583</v>
      </c>
      <c r="H6045">
        <v>299179</v>
      </c>
    </row>
    <row r="6046" spans="1:8">
      <c r="A6046" t="s">
        <v>6179</v>
      </c>
      <c r="B6046" s="10">
        <v>44568</v>
      </c>
      <c r="C6046" t="s">
        <v>4679</v>
      </c>
      <c r="D6046">
        <v>5</v>
      </c>
      <c r="E6046">
        <v>5</v>
      </c>
      <c r="F6046">
        <v>5</v>
      </c>
      <c r="G6046">
        <v>11589</v>
      </c>
      <c r="H6046">
        <v>299180</v>
      </c>
    </row>
    <row r="6047" spans="1:8">
      <c r="A6047" t="s">
        <v>10039</v>
      </c>
      <c r="B6047" s="10">
        <v>44568</v>
      </c>
      <c r="C6047" t="s">
        <v>4680</v>
      </c>
      <c r="D6047">
        <v>4</v>
      </c>
      <c r="E6047">
        <v>5</v>
      </c>
      <c r="F6047">
        <v>4</v>
      </c>
      <c r="G6047">
        <v>11594</v>
      </c>
      <c r="H6047">
        <v>299181</v>
      </c>
    </row>
    <row r="6048" spans="1:8">
      <c r="A6048" t="s">
        <v>10040</v>
      </c>
      <c r="B6048" s="10">
        <v>44568</v>
      </c>
      <c r="C6048" t="s">
        <v>4679</v>
      </c>
      <c r="D6048">
        <v>5</v>
      </c>
      <c r="E6048">
        <v>5</v>
      </c>
      <c r="F6048">
        <v>5</v>
      </c>
      <c r="G6048">
        <v>11660</v>
      </c>
      <c r="H6048">
        <v>299182</v>
      </c>
    </row>
    <row r="6049" spans="1:8">
      <c r="A6049" t="s">
        <v>10041</v>
      </c>
      <c r="B6049" s="10">
        <v>44568</v>
      </c>
      <c r="C6049" t="s">
        <v>4679</v>
      </c>
      <c r="D6049">
        <v>1</v>
      </c>
      <c r="E6049">
        <v>2</v>
      </c>
      <c r="F6049">
        <v>1</v>
      </c>
      <c r="G6049">
        <v>11669</v>
      </c>
      <c r="H6049">
        <v>299183</v>
      </c>
    </row>
    <row r="6050" spans="1:8" ht="201.6">
      <c r="A6050" s="177" t="s">
        <v>10042</v>
      </c>
      <c r="B6050" s="10">
        <v>44568</v>
      </c>
      <c r="C6050" t="s">
        <v>4679</v>
      </c>
      <c r="D6050">
        <v>1</v>
      </c>
      <c r="E6050">
        <v>2</v>
      </c>
      <c r="F6050">
        <v>1</v>
      </c>
      <c r="G6050">
        <v>11694</v>
      </c>
      <c r="H6050">
        <v>299184</v>
      </c>
    </row>
    <row r="6051" spans="1:8">
      <c r="A6051" t="s">
        <v>10043</v>
      </c>
      <c r="B6051" s="10">
        <v>44568</v>
      </c>
      <c r="C6051" t="s">
        <v>4681</v>
      </c>
      <c r="D6051">
        <v>4</v>
      </c>
      <c r="E6051">
        <v>4</v>
      </c>
      <c r="F6051">
        <v>4</v>
      </c>
      <c r="G6051">
        <v>101937597</v>
      </c>
      <c r="H6051">
        <v>299185</v>
      </c>
    </row>
    <row r="6052" spans="1:8">
      <c r="A6052" t="s">
        <v>10044</v>
      </c>
      <c r="B6052" s="10">
        <v>44568</v>
      </c>
      <c r="C6052" t="s">
        <v>4682</v>
      </c>
      <c r="D6052">
        <v>1</v>
      </c>
      <c r="E6052">
        <v>1</v>
      </c>
      <c r="F6052">
        <v>5</v>
      </c>
      <c r="G6052">
        <v>104039144</v>
      </c>
      <c r="H6052">
        <v>299186</v>
      </c>
    </row>
    <row r="6053" spans="1:8">
      <c r="A6053" t="s">
        <v>56</v>
      </c>
      <c r="B6053" s="10">
        <v>44568</v>
      </c>
      <c r="C6053" t="s">
        <v>4685</v>
      </c>
      <c r="D6053">
        <v>5</v>
      </c>
      <c r="E6053">
        <v>5</v>
      </c>
      <c r="F6053">
        <v>5</v>
      </c>
      <c r="G6053">
        <v>11179555</v>
      </c>
      <c r="H6053">
        <v>299188</v>
      </c>
    </row>
    <row r="6054" spans="1:8">
      <c r="A6054" t="s">
        <v>10045</v>
      </c>
      <c r="B6054" s="10">
        <v>44568</v>
      </c>
      <c r="C6054" t="s">
        <v>4685</v>
      </c>
      <c r="D6054">
        <v>5</v>
      </c>
      <c r="E6054">
        <v>5</v>
      </c>
      <c r="F6054">
        <v>5</v>
      </c>
      <c r="G6054">
        <v>11179580</v>
      </c>
      <c r="H6054">
        <v>299189</v>
      </c>
    </row>
    <row r="6055" spans="1:8" ht="244.8">
      <c r="A6055" s="177" t="s">
        <v>10046</v>
      </c>
      <c r="B6055" s="10">
        <v>44568</v>
      </c>
      <c r="C6055" t="s">
        <v>4679</v>
      </c>
      <c r="D6055">
        <v>5</v>
      </c>
      <c r="E6055">
        <v>5</v>
      </c>
      <c r="F6055">
        <v>5</v>
      </c>
      <c r="G6055">
        <v>11270654</v>
      </c>
      <c r="H6055">
        <v>299191</v>
      </c>
    </row>
    <row r="6056" spans="1:8" ht="115.2">
      <c r="A6056" s="177" t="s">
        <v>10047</v>
      </c>
      <c r="B6056" s="10">
        <v>44568</v>
      </c>
      <c r="C6056" t="s">
        <v>4679</v>
      </c>
      <c r="D6056">
        <v>3</v>
      </c>
      <c r="E6056">
        <v>3</v>
      </c>
      <c r="F6056">
        <v>3</v>
      </c>
      <c r="G6056">
        <v>11270654</v>
      </c>
      <c r="H6056">
        <v>299192</v>
      </c>
    </row>
    <row r="6057" spans="1:8">
      <c r="A6057" t="s">
        <v>10048</v>
      </c>
      <c r="B6057" s="10">
        <v>44568</v>
      </c>
      <c r="C6057" t="s">
        <v>4679</v>
      </c>
      <c r="D6057">
        <v>5</v>
      </c>
      <c r="E6057">
        <v>5</v>
      </c>
      <c r="F6057">
        <v>5</v>
      </c>
      <c r="G6057">
        <v>11270654</v>
      </c>
      <c r="H6057">
        <v>299194</v>
      </c>
    </row>
    <row r="6058" spans="1:8">
      <c r="A6058" t="s">
        <v>10049</v>
      </c>
      <c r="B6058" s="10">
        <v>44569</v>
      </c>
      <c r="C6058" t="s">
        <v>4679</v>
      </c>
      <c r="D6058">
        <v>1</v>
      </c>
      <c r="E6058">
        <v>1</v>
      </c>
      <c r="F6058">
        <v>1</v>
      </c>
      <c r="G6058">
        <v>122470909</v>
      </c>
      <c r="H6058">
        <v>299353</v>
      </c>
    </row>
    <row r="6059" spans="1:8">
      <c r="A6059" t="s">
        <v>10050</v>
      </c>
      <c r="B6059" s="10">
        <v>44569</v>
      </c>
      <c r="C6059" t="s">
        <v>4679</v>
      </c>
      <c r="D6059">
        <v>1</v>
      </c>
      <c r="E6059">
        <v>1</v>
      </c>
      <c r="F6059">
        <v>1</v>
      </c>
      <c r="G6059">
        <v>122470909</v>
      </c>
      <c r="H6059">
        <v>299354</v>
      </c>
    </row>
    <row r="6060" spans="1:8">
      <c r="A6060" t="s">
        <v>10051</v>
      </c>
      <c r="B6060" s="10">
        <v>44569</v>
      </c>
      <c r="C6060" t="s">
        <v>4679</v>
      </c>
      <c r="D6060">
        <v>1</v>
      </c>
      <c r="E6060">
        <v>2</v>
      </c>
      <c r="F6060">
        <v>1</v>
      </c>
      <c r="G6060">
        <v>124300831</v>
      </c>
      <c r="H6060">
        <v>299356</v>
      </c>
    </row>
    <row r="6061" spans="1:8">
      <c r="A6061" t="s">
        <v>10052</v>
      </c>
      <c r="B6061" s="10">
        <v>44569</v>
      </c>
      <c r="C6061" t="s">
        <v>4680</v>
      </c>
      <c r="D6061">
        <v>3</v>
      </c>
      <c r="E6061">
        <v>1</v>
      </c>
      <c r="F6061">
        <v>5</v>
      </c>
      <c r="G6061">
        <v>127173904</v>
      </c>
      <c r="H6061">
        <v>299358</v>
      </c>
    </row>
    <row r="6062" spans="1:8">
      <c r="A6062" t="s">
        <v>10053</v>
      </c>
      <c r="B6062" s="10">
        <v>44569</v>
      </c>
      <c r="C6062" t="s">
        <v>4680</v>
      </c>
      <c r="D6062">
        <v>3</v>
      </c>
      <c r="E6062">
        <v>1</v>
      </c>
      <c r="F6062">
        <v>5</v>
      </c>
      <c r="G6062">
        <v>127173904</v>
      </c>
      <c r="H6062">
        <v>299359</v>
      </c>
    </row>
    <row r="6063" spans="1:8" ht="230.4">
      <c r="A6063" s="177" t="s">
        <v>10054</v>
      </c>
      <c r="B6063" s="10">
        <v>44569</v>
      </c>
      <c r="C6063" t="s">
        <v>4680</v>
      </c>
      <c r="D6063">
        <v>4</v>
      </c>
      <c r="E6063">
        <v>2</v>
      </c>
      <c r="F6063">
        <v>5</v>
      </c>
      <c r="G6063">
        <v>127173904</v>
      </c>
      <c r="H6063">
        <v>299360</v>
      </c>
    </row>
    <row r="6064" spans="1:8">
      <c r="A6064" t="s">
        <v>10055</v>
      </c>
      <c r="B6064" s="10">
        <v>44569</v>
      </c>
      <c r="C6064" t="s">
        <v>4680</v>
      </c>
      <c r="D6064">
        <v>2</v>
      </c>
      <c r="E6064">
        <v>5</v>
      </c>
      <c r="F6064">
        <v>3</v>
      </c>
      <c r="G6064">
        <v>127173904</v>
      </c>
      <c r="H6064">
        <v>299362</v>
      </c>
    </row>
    <row r="6065" spans="1:8">
      <c r="A6065" t="s">
        <v>10056</v>
      </c>
      <c r="B6065" s="10">
        <v>44569</v>
      </c>
      <c r="C6065" t="s">
        <v>4679</v>
      </c>
      <c r="D6065">
        <v>5</v>
      </c>
      <c r="E6065">
        <v>5</v>
      </c>
      <c r="F6065">
        <v>5</v>
      </c>
      <c r="G6065">
        <v>127259299</v>
      </c>
      <c r="H6065">
        <v>299363</v>
      </c>
    </row>
    <row r="6066" spans="1:8">
      <c r="A6066" t="s">
        <v>10057</v>
      </c>
      <c r="B6066" s="10">
        <v>44569</v>
      </c>
      <c r="C6066" t="s">
        <v>4679</v>
      </c>
      <c r="D6066">
        <v>3</v>
      </c>
      <c r="E6066">
        <v>3</v>
      </c>
      <c r="F6066">
        <v>2</v>
      </c>
      <c r="G6066">
        <v>129833331</v>
      </c>
      <c r="H6066">
        <v>299364</v>
      </c>
    </row>
    <row r="6067" spans="1:8">
      <c r="A6067" t="s">
        <v>10058</v>
      </c>
      <c r="B6067" s="10">
        <v>44569</v>
      </c>
      <c r="C6067" t="s">
        <v>4680</v>
      </c>
      <c r="D6067">
        <v>1</v>
      </c>
      <c r="E6067">
        <v>3</v>
      </c>
      <c r="F6067">
        <v>1</v>
      </c>
      <c r="G6067">
        <v>130248008</v>
      </c>
      <c r="H6067">
        <v>299365</v>
      </c>
    </row>
    <row r="6068" spans="1:8">
      <c r="A6068" t="s">
        <v>10059</v>
      </c>
      <c r="B6068" s="10">
        <v>44569</v>
      </c>
      <c r="C6068" t="s">
        <v>4679</v>
      </c>
      <c r="D6068">
        <v>5</v>
      </c>
      <c r="E6068">
        <v>5</v>
      </c>
      <c r="F6068">
        <v>4</v>
      </c>
      <c r="G6068">
        <v>130692379</v>
      </c>
      <c r="H6068">
        <v>299366</v>
      </c>
    </row>
    <row r="6069" spans="1:8">
      <c r="A6069" t="s">
        <v>10060</v>
      </c>
      <c r="B6069" s="10">
        <v>44569</v>
      </c>
      <c r="C6069" t="s">
        <v>4679</v>
      </c>
      <c r="D6069">
        <v>1</v>
      </c>
      <c r="E6069">
        <v>2</v>
      </c>
      <c r="F6069">
        <v>1</v>
      </c>
      <c r="G6069">
        <v>131268526</v>
      </c>
      <c r="H6069">
        <v>299367</v>
      </c>
    </row>
    <row r="6070" spans="1:8">
      <c r="A6070" t="s">
        <v>10061</v>
      </c>
      <c r="B6070" s="10">
        <v>44569</v>
      </c>
      <c r="C6070" t="s">
        <v>4679</v>
      </c>
      <c r="D6070">
        <v>5</v>
      </c>
      <c r="E6070">
        <v>5</v>
      </c>
      <c r="F6070">
        <v>5</v>
      </c>
      <c r="G6070">
        <v>131416992</v>
      </c>
      <c r="H6070">
        <v>299368</v>
      </c>
    </row>
    <row r="6071" spans="1:8" ht="409.6">
      <c r="A6071" s="177" t="s">
        <v>10062</v>
      </c>
      <c r="B6071" s="10">
        <v>44569</v>
      </c>
      <c r="C6071" t="s">
        <v>4679</v>
      </c>
      <c r="D6071">
        <v>4</v>
      </c>
      <c r="E6071">
        <v>5</v>
      </c>
      <c r="F6071">
        <v>5</v>
      </c>
      <c r="G6071">
        <v>131416992</v>
      </c>
      <c r="H6071">
        <v>299369</v>
      </c>
    </row>
    <row r="6072" spans="1:8">
      <c r="A6072" t="s">
        <v>10063</v>
      </c>
      <c r="B6072" s="10">
        <v>44569</v>
      </c>
      <c r="C6072" t="s">
        <v>4686</v>
      </c>
      <c r="D6072">
        <v>5</v>
      </c>
      <c r="E6072">
        <v>5</v>
      </c>
      <c r="F6072">
        <v>5</v>
      </c>
      <c r="G6072">
        <v>131607939</v>
      </c>
      <c r="H6072">
        <v>299370</v>
      </c>
    </row>
    <row r="6073" spans="1:8" ht="72">
      <c r="A6073" s="177" t="s">
        <v>10064</v>
      </c>
      <c r="B6073" s="10">
        <v>44569</v>
      </c>
      <c r="C6073" t="s">
        <v>4680</v>
      </c>
      <c r="D6073">
        <v>3</v>
      </c>
      <c r="E6073">
        <v>4</v>
      </c>
      <c r="F6073">
        <v>3</v>
      </c>
      <c r="G6073">
        <v>131758997</v>
      </c>
      <c r="H6073">
        <v>299371</v>
      </c>
    </row>
    <row r="6074" spans="1:8" ht="172.8">
      <c r="A6074" s="177" t="s">
        <v>10065</v>
      </c>
      <c r="B6074" s="10">
        <v>44569</v>
      </c>
      <c r="C6074" t="s">
        <v>4680</v>
      </c>
      <c r="D6074">
        <v>1</v>
      </c>
      <c r="E6074">
        <v>3</v>
      </c>
      <c r="F6074">
        <v>1</v>
      </c>
      <c r="G6074">
        <v>132758582</v>
      </c>
      <c r="H6074">
        <v>299374</v>
      </c>
    </row>
    <row r="6075" spans="1:8">
      <c r="A6075" t="s">
        <v>10066</v>
      </c>
      <c r="B6075" s="10">
        <v>44569</v>
      </c>
      <c r="C6075" t="s">
        <v>4680</v>
      </c>
      <c r="D6075">
        <v>1</v>
      </c>
      <c r="E6075">
        <v>2</v>
      </c>
      <c r="F6075">
        <v>1</v>
      </c>
      <c r="G6075">
        <v>132758582</v>
      </c>
      <c r="H6075">
        <v>299375</v>
      </c>
    </row>
    <row r="6076" spans="1:8">
      <c r="A6076" t="s">
        <v>10067</v>
      </c>
      <c r="B6076" s="10">
        <v>44569</v>
      </c>
      <c r="C6076" t="s">
        <v>4680</v>
      </c>
      <c r="D6076">
        <v>5</v>
      </c>
      <c r="E6076">
        <v>5</v>
      </c>
      <c r="F6076">
        <v>5</v>
      </c>
      <c r="G6076">
        <v>133300764</v>
      </c>
      <c r="H6076">
        <v>299378</v>
      </c>
    </row>
    <row r="6077" spans="1:8">
      <c r="A6077" t="s">
        <v>10068</v>
      </c>
      <c r="B6077" s="10">
        <v>44569</v>
      </c>
      <c r="C6077" t="s">
        <v>4680</v>
      </c>
      <c r="D6077">
        <v>5</v>
      </c>
      <c r="E6077">
        <v>5</v>
      </c>
      <c r="F6077">
        <v>5</v>
      </c>
      <c r="G6077">
        <v>135413060</v>
      </c>
      <c r="H6077">
        <v>299379</v>
      </c>
    </row>
    <row r="6078" spans="1:8">
      <c r="A6078" t="s">
        <v>10069</v>
      </c>
      <c r="B6078" s="10">
        <v>44569</v>
      </c>
      <c r="C6078" t="s">
        <v>4680</v>
      </c>
      <c r="D6078">
        <v>1</v>
      </c>
      <c r="E6078">
        <v>1</v>
      </c>
      <c r="F6078">
        <v>1</v>
      </c>
      <c r="G6078">
        <v>135430445</v>
      </c>
      <c r="H6078">
        <v>299380</v>
      </c>
    </row>
    <row r="6079" spans="1:8">
      <c r="A6079" t="s">
        <v>10070</v>
      </c>
      <c r="B6079" s="10">
        <v>44569</v>
      </c>
      <c r="C6079" t="s">
        <v>4686</v>
      </c>
      <c r="D6079">
        <v>3</v>
      </c>
      <c r="E6079">
        <v>2</v>
      </c>
      <c r="F6079">
        <v>3</v>
      </c>
      <c r="G6079">
        <v>135647840</v>
      </c>
      <c r="H6079">
        <v>299381</v>
      </c>
    </row>
    <row r="6080" spans="1:8">
      <c r="A6080" t="s">
        <v>10071</v>
      </c>
      <c r="B6080" s="10">
        <v>44569</v>
      </c>
      <c r="C6080" t="s">
        <v>4679</v>
      </c>
      <c r="D6080">
        <v>1</v>
      </c>
      <c r="E6080">
        <v>1</v>
      </c>
      <c r="F6080">
        <v>2</v>
      </c>
      <c r="G6080">
        <v>136737855</v>
      </c>
      <c r="H6080">
        <v>299382</v>
      </c>
    </row>
    <row r="6081" spans="1:8">
      <c r="A6081" t="s">
        <v>10072</v>
      </c>
      <c r="B6081" s="10">
        <v>44569</v>
      </c>
      <c r="C6081" t="s">
        <v>4679</v>
      </c>
      <c r="D6081">
        <v>5</v>
      </c>
      <c r="E6081">
        <v>5</v>
      </c>
      <c r="F6081">
        <v>5</v>
      </c>
      <c r="G6081">
        <v>136737855</v>
      </c>
      <c r="H6081">
        <v>299384</v>
      </c>
    </row>
    <row r="6082" spans="1:8">
      <c r="A6082" t="s">
        <v>10073</v>
      </c>
      <c r="B6082" s="10">
        <v>44569</v>
      </c>
      <c r="C6082" t="s">
        <v>4679</v>
      </c>
      <c r="D6082">
        <v>5</v>
      </c>
      <c r="E6082">
        <v>4</v>
      </c>
      <c r="F6082">
        <v>4</v>
      </c>
      <c r="G6082">
        <v>136737855</v>
      </c>
      <c r="H6082">
        <v>299385</v>
      </c>
    </row>
    <row r="6083" spans="1:8">
      <c r="A6083" t="s">
        <v>10074</v>
      </c>
      <c r="B6083" s="10">
        <v>44569</v>
      </c>
      <c r="C6083" t="s">
        <v>4679</v>
      </c>
      <c r="D6083">
        <v>5</v>
      </c>
      <c r="E6083">
        <v>5</v>
      </c>
      <c r="F6083">
        <v>5</v>
      </c>
      <c r="G6083">
        <v>137241634</v>
      </c>
      <c r="H6083">
        <v>299388</v>
      </c>
    </row>
    <row r="6084" spans="1:8">
      <c r="A6084" t="s">
        <v>10075</v>
      </c>
      <c r="B6084" s="10">
        <v>44569</v>
      </c>
      <c r="C6084" t="s">
        <v>4679</v>
      </c>
      <c r="D6084">
        <v>5</v>
      </c>
      <c r="E6084">
        <v>5</v>
      </c>
      <c r="F6084">
        <v>5</v>
      </c>
      <c r="G6084">
        <v>138490701</v>
      </c>
      <c r="H6084">
        <v>299389</v>
      </c>
    </row>
    <row r="6085" spans="1:8">
      <c r="A6085" t="s">
        <v>10076</v>
      </c>
      <c r="B6085" s="10">
        <v>44569</v>
      </c>
      <c r="C6085" t="s">
        <v>4679</v>
      </c>
      <c r="D6085">
        <v>5</v>
      </c>
      <c r="E6085">
        <v>5</v>
      </c>
      <c r="F6085">
        <v>5</v>
      </c>
      <c r="G6085">
        <v>138490701</v>
      </c>
      <c r="H6085">
        <v>299390</v>
      </c>
    </row>
    <row r="6086" spans="1:8">
      <c r="A6086" t="s">
        <v>10077</v>
      </c>
      <c r="B6086" s="10">
        <v>44569</v>
      </c>
      <c r="C6086" t="s">
        <v>4679</v>
      </c>
      <c r="D6086">
        <v>3</v>
      </c>
      <c r="E6086">
        <v>4</v>
      </c>
      <c r="F6086">
        <v>3</v>
      </c>
      <c r="G6086">
        <v>20000352</v>
      </c>
      <c r="H6086">
        <v>299391</v>
      </c>
    </row>
    <row r="6087" spans="1:8">
      <c r="A6087" t="s">
        <v>10078</v>
      </c>
      <c r="B6087" s="10">
        <v>44569</v>
      </c>
      <c r="C6087" t="s">
        <v>4679</v>
      </c>
      <c r="D6087">
        <v>5</v>
      </c>
      <c r="E6087">
        <v>5</v>
      </c>
      <c r="F6087">
        <v>5</v>
      </c>
      <c r="G6087">
        <v>20000391</v>
      </c>
      <c r="H6087">
        <v>299392</v>
      </c>
    </row>
    <row r="6088" spans="1:8" ht="409.6">
      <c r="A6088" s="177" t="s">
        <v>10079</v>
      </c>
      <c r="B6088" s="10">
        <v>44569</v>
      </c>
      <c r="C6088" t="s">
        <v>4679</v>
      </c>
      <c r="D6088">
        <v>5</v>
      </c>
      <c r="E6088">
        <v>5</v>
      </c>
      <c r="F6088">
        <v>5</v>
      </c>
      <c r="G6088">
        <v>20000469</v>
      </c>
      <c r="H6088">
        <v>299395</v>
      </c>
    </row>
    <row r="6089" spans="1:8">
      <c r="A6089" t="s">
        <v>10080</v>
      </c>
      <c r="B6089" s="10">
        <v>44569</v>
      </c>
      <c r="C6089" t="s">
        <v>4679</v>
      </c>
      <c r="D6089">
        <v>5</v>
      </c>
      <c r="E6089">
        <v>4</v>
      </c>
      <c r="F6089">
        <v>5</v>
      </c>
      <c r="G6089">
        <v>20000498</v>
      </c>
      <c r="H6089">
        <v>299396</v>
      </c>
    </row>
    <row r="6090" spans="1:8">
      <c r="A6090" t="s">
        <v>10081</v>
      </c>
      <c r="B6090" s="10">
        <v>44569</v>
      </c>
      <c r="C6090" t="s">
        <v>4679</v>
      </c>
      <c r="D6090">
        <v>5</v>
      </c>
      <c r="E6090">
        <v>4</v>
      </c>
      <c r="F6090">
        <v>4</v>
      </c>
      <c r="G6090">
        <v>20000498</v>
      </c>
      <c r="H6090">
        <v>299397</v>
      </c>
    </row>
    <row r="6091" spans="1:8">
      <c r="A6091" t="s">
        <v>10082</v>
      </c>
      <c r="B6091" s="10">
        <v>44569</v>
      </c>
      <c r="C6091" t="s">
        <v>4680</v>
      </c>
      <c r="D6091">
        <v>4</v>
      </c>
      <c r="E6091">
        <v>3</v>
      </c>
      <c r="F6091">
        <v>5</v>
      </c>
      <c r="G6091">
        <v>20000618</v>
      </c>
      <c r="H6091">
        <v>299399</v>
      </c>
    </row>
    <row r="6092" spans="1:8">
      <c r="A6092" t="s">
        <v>10083</v>
      </c>
      <c r="B6092" s="10">
        <v>44569</v>
      </c>
      <c r="C6092" t="s">
        <v>4680</v>
      </c>
      <c r="D6092">
        <v>2</v>
      </c>
      <c r="E6092">
        <v>3</v>
      </c>
      <c r="F6092">
        <v>3</v>
      </c>
      <c r="G6092">
        <v>20000619</v>
      </c>
      <c r="H6092">
        <v>299401</v>
      </c>
    </row>
    <row r="6093" spans="1:8" ht="409.6">
      <c r="A6093" s="177" t="s">
        <v>10084</v>
      </c>
      <c r="B6093" s="10">
        <v>44569</v>
      </c>
      <c r="C6093" t="s">
        <v>4680</v>
      </c>
      <c r="D6093">
        <v>5</v>
      </c>
      <c r="E6093">
        <v>5</v>
      </c>
      <c r="F6093">
        <v>5</v>
      </c>
      <c r="G6093">
        <v>20000624</v>
      </c>
      <c r="H6093">
        <v>299403</v>
      </c>
    </row>
    <row r="6094" spans="1:8">
      <c r="A6094" t="s">
        <v>10085</v>
      </c>
      <c r="B6094" s="10">
        <v>44569</v>
      </c>
      <c r="C6094" t="s">
        <v>4680</v>
      </c>
      <c r="D6094">
        <v>3</v>
      </c>
      <c r="E6094">
        <v>2</v>
      </c>
      <c r="F6094">
        <v>2</v>
      </c>
      <c r="G6094">
        <v>20000624</v>
      </c>
      <c r="H6094">
        <v>299404</v>
      </c>
    </row>
    <row r="6095" spans="1:8">
      <c r="A6095" t="s">
        <v>10086</v>
      </c>
      <c r="B6095" s="10">
        <v>44569</v>
      </c>
      <c r="C6095" t="s">
        <v>4680</v>
      </c>
      <c r="D6095">
        <v>2</v>
      </c>
      <c r="E6095">
        <v>1</v>
      </c>
      <c r="F6095">
        <v>4</v>
      </c>
      <c r="G6095">
        <v>20000629</v>
      </c>
      <c r="H6095">
        <v>299406</v>
      </c>
    </row>
    <row r="6096" spans="1:8">
      <c r="A6096" t="s">
        <v>10087</v>
      </c>
      <c r="B6096" s="10">
        <v>44569</v>
      </c>
      <c r="C6096" t="s">
        <v>4679</v>
      </c>
      <c r="D6096">
        <v>5</v>
      </c>
      <c r="E6096">
        <v>4</v>
      </c>
      <c r="F6096">
        <v>5</v>
      </c>
      <c r="G6096">
        <v>200106183</v>
      </c>
      <c r="H6096">
        <v>299408</v>
      </c>
    </row>
    <row r="6097" spans="1:8">
      <c r="A6097" t="s">
        <v>10088</v>
      </c>
      <c r="B6097" s="10">
        <v>44569</v>
      </c>
      <c r="C6097" t="s">
        <v>4682</v>
      </c>
      <c r="D6097">
        <v>1</v>
      </c>
      <c r="E6097">
        <v>2</v>
      </c>
      <c r="F6097">
        <v>2</v>
      </c>
      <c r="G6097">
        <v>200269159</v>
      </c>
      <c r="H6097">
        <v>299409</v>
      </c>
    </row>
    <row r="6098" spans="1:8">
      <c r="A6098" t="s">
        <v>10089</v>
      </c>
      <c r="B6098" s="10">
        <v>44569</v>
      </c>
      <c r="C6098" t="s">
        <v>4679</v>
      </c>
      <c r="D6098">
        <v>5</v>
      </c>
      <c r="E6098">
        <v>5</v>
      </c>
      <c r="F6098">
        <v>5</v>
      </c>
      <c r="G6098">
        <v>200387551</v>
      </c>
      <c r="H6098">
        <v>299410</v>
      </c>
    </row>
    <row r="6099" spans="1:8">
      <c r="A6099" t="s">
        <v>10090</v>
      </c>
      <c r="B6099" s="10">
        <v>44569</v>
      </c>
      <c r="C6099" t="s">
        <v>4679</v>
      </c>
      <c r="D6099">
        <v>5</v>
      </c>
      <c r="E6099">
        <v>5</v>
      </c>
      <c r="F6099">
        <v>5</v>
      </c>
      <c r="G6099">
        <v>33000092</v>
      </c>
      <c r="H6099">
        <v>299411</v>
      </c>
    </row>
    <row r="6100" spans="1:8" ht="187.2">
      <c r="A6100" s="177" t="s">
        <v>10091</v>
      </c>
      <c r="B6100" s="10">
        <v>44569</v>
      </c>
      <c r="C6100" t="s">
        <v>4679</v>
      </c>
      <c r="D6100">
        <v>4</v>
      </c>
      <c r="E6100">
        <v>5</v>
      </c>
      <c r="F6100">
        <v>5</v>
      </c>
      <c r="G6100">
        <v>33000111</v>
      </c>
      <c r="H6100">
        <v>299414</v>
      </c>
    </row>
    <row r="6101" spans="1:8" ht="187.2">
      <c r="A6101" s="177" t="s">
        <v>10092</v>
      </c>
      <c r="B6101" s="10">
        <v>44569</v>
      </c>
      <c r="C6101" t="s">
        <v>4679</v>
      </c>
      <c r="D6101" t="s">
        <v>5977</v>
      </c>
      <c r="E6101">
        <v>5</v>
      </c>
      <c r="F6101">
        <v>1</v>
      </c>
      <c r="G6101">
        <v>40000028</v>
      </c>
      <c r="H6101">
        <v>299417</v>
      </c>
    </row>
    <row r="6102" spans="1:8" ht="72">
      <c r="A6102" s="177" t="s">
        <v>10093</v>
      </c>
      <c r="B6102" s="10">
        <v>44569</v>
      </c>
      <c r="C6102" t="s">
        <v>4679</v>
      </c>
      <c r="D6102">
        <v>4</v>
      </c>
      <c r="E6102">
        <v>4</v>
      </c>
      <c r="F6102">
        <v>5</v>
      </c>
      <c r="G6102">
        <v>40000141</v>
      </c>
      <c r="H6102">
        <v>299418</v>
      </c>
    </row>
    <row r="6103" spans="1:8">
      <c r="A6103" t="s">
        <v>10094</v>
      </c>
      <c r="B6103" s="10">
        <v>44569</v>
      </c>
      <c r="C6103" t="s">
        <v>4679</v>
      </c>
      <c r="D6103">
        <v>5</v>
      </c>
      <c r="E6103">
        <v>5</v>
      </c>
      <c r="F6103">
        <v>5</v>
      </c>
      <c r="G6103">
        <v>40000152</v>
      </c>
      <c r="H6103">
        <v>299419</v>
      </c>
    </row>
    <row r="6104" spans="1:8">
      <c r="A6104" t="s">
        <v>10095</v>
      </c>
      <c r="B6104" s="10">
        <v>44569</v>
      </c>
      <c r="C6104" t="s">
        <v>4679</v>
      </c>
      <c r="D6104">
        <v>1</v>
      </c>
      <c r="E6104">
        <v>1</v>
      </c>
      <c r="F6104">
        <v>1</v>
      </c>
      <c r="G6104">
        <v>40000157</v>
      </c>
      <c r="H6104">
        <v>299422</v>
      </c>
    </row>
    <row r="6105" spans="1:8">
      <c r="A6105" t="s">
        <v>10096</v>
      </c>
      <c r="B6105" s="10">
        <v>44569</v>
      </c>
      <c r="C6105" t="s">
        <v>4679</v>
      </c>
      <c r="D6105">
        <v>5</v>
      </c>
      <c r="E6105">
        <v>5</v>
      </c>
      <c r="F6105">
        <v>5</v>
      </c>
      <c r="G6105">
        <v>60000035</v>
      </c>
      <c r="H6105">
        <v>299425</v>
      </c>
    </row>
    <row r="6106" spans="1:8">
      <c r="A6106" t="s">
        <v>10097</v>
      </c>
      <c r="B6106" s="10">
        <v>44569</v>
      </c>
      <c r="C6106" t="s">
        <v>4679</v>
      </c>
      <c r="D6106">
        <v>5</v>
      </c>
      <c r="E6106">
        <v>5</v>
      </c>
      <c r="F6106">
        <v>5</v>
      </c>
      <c r="G6106">
        <v>60000072</v>
      </c>
      <c r="H6106">
        <v>299427</v>
      </c>
    </row>
    <row r="6107" spans="1:8">
      <c r="A6107" t="s">
        <v>10098</v>
      </c>
      <c r="B6107" s="10">
        <v>44569</v>
      </c>
      <c r="C6107" t="s">
        <v>4679</v>
      </c>
      <c r="D6107">
        <v>5</v>
      </c>
      <c r="E6107">
        <v>5</v>
      </c>
      <c r="F6107">
        <v>5</v>
      </c>
      <c r="G6107">
        <v>60000075</v>
      </c>
      <c r="H6107">
        <v>299428</v>
      </c>
    </row>
    <row r="6108" spans="1:8">
      <c r="A6108" t="s">
        <v>10099</v>
      </c>
      <c r="B6108" s="10">
        <v>44569</v>
      </c>
      <c r="C6108" t="s">
        <v>4679</v>
      </c>
      <c r="D6108">
        <v>5</v>
      </c>
      <c r="E6108">
        <v>5</v>
      </c>
      <c r="F6108">
        <v>5</v>
      </c>
      <c r="G6108">
        <v>60000075</v>
      </c>
      <c r="H6108">
        <v>299429</v>
      </c>
    </row>
    <row r="6109" spans="1:8">
      <c r="A6109" t="s">
        <v>10100</v>
      </c>
      <c r="B6109" s="10">
        <v>44569</v>
      </c>
      <c r="C6109" t="s">
        <v>4679</v>
      </c>
      <c r="D6109">
        <v>5</v>
      </c>
      <c r="E6109">
        <v>5</v>
      </c>
      <c r="F6109">
        <v>5</v>
      </c>
      <c r="G6109">
        <v>71000282</v>
      </c>
      <c r="H6109">
        <v>299432</v>
      </c>
    </row>
    <row r="6110" spans="1:8">
      <c r="A6110" t="s">
        <v>10101</v>
      </c>
      <c r="B6110" s="10">
        <v>44569</v>
      </c>
      <c r="C6110" t="s">
        <v>4679</v>
      </c>
      <c r="D6110">
        <v>5</v>
      </c>
      <c r="E6110">
        <v>5</v>
      </c>
      <c r="F6110">
        <v>5</v>
      </c>
      <c r="G6110">
        <v>71000302</v>
      </c>
      <c r="H6110">
        <v>299434</v>
      </c>
    </row>
    <row r="6111" spans="1:8">
      <c r="A6111" t="s">
        <v>10102</v>
      </c>
      <c r="B6111" s="10">
        <v>44569</v>
      </c>
      <c r="C6111" t="s">
        <v>4679</v>
      </c>
      <c r="D6111">
        <v>5</v>
      </c>
      <c r="E6111">
        <v>5</v>
      </c>
      <c r="F6111">
        <v>5</v>
      </c>
      <c r="G6111">
        <v>71000313</v>
      </c>
      <c r="H6111">
        <v>299436</v>
      </c>
    </row>
    <row r="6112" spans="1:8">
      <c r="A6112" t="s">
        <v>10103</v>
      </c>
      <c r="B6112" s="10">
        <v>44569</v>
      </c>
      <c r="C6112" t="s">
        <v>4683</v>
      </c>
      <c r="D6112">
        <v>5</v>
      </c>
      <c r="E6112">
        <v>5</v>
      </c>
      <c r="F6112">
        <v>5</v>
      </c>
      <c r="G6112">
        <v>99999999</v>
      </c>
      <c r="H6112">
        <v>299440</v>
      </c>
    </row>
    <row r="6113" spans="1:8">
      <c r="A6113" t="s">
        <v>10104</v>
      </c>
      <c r="B6113" s="10">
        <v>44569</v>
      </c>
      <c r="C6113" t="s">
        <v>4679</v>
      </c>
      <c r="D6113">
        <v>5</v>
      </c>
      <c r="E6113">
        <v>5</v>
      </c>
      <c r="F6113">
        <v>5</v>
      </c>
      <c r="G6113">
        <v>11485</v>
      </c>
      <c r="H6113">
        <v>299441</v>
      </c>
    </row>
    <row r="6114" spans="1:8">
      <c r="A6114" t="s">
        <v>10105</v>
      </c>
      <c r="B6114" s="10">
        <v>44569</v>
      </c>
      <c r="C6114" t="s">
        <v>4679</v>
      </c>
      <c r="D6114">
        <v>5</v>
      </c>
      <c r="E6114">
        <v>5</v>
      </c>
      <c r="F6114">
        <v>5</v>
      </c>
      <c r="G6114">
        <v>11514</v>
      </c>
      <c r="H6114">
        <v>299442</v>
      </c>
    </row>
    <row r="6115" spans="1:8">
      <c r="A6115" t="s">
        <v>10106</v>
      </c>
      <c r="B6115" s="10">
        <v>44569</v>
      </c>
      <c r="C6115" t="s">
        <v>4680</v>
      </c>
      <c r="D6115">
        <v>1</v>
      </c>
      <c r="E6115">
        <v>1</v>
      </c>
      <c r="F6115">
        <v>1</v>
      </c>
      <c r="G6115">
        <v>11594</v>
      </c>
      <c r="H6115">
        <v>299445</v>
      </c>
    </row>
    <row r="6116" spans="1:8">
      <c r="A6116" t="s">
        <v>10107</v>
      </c>
      <c r="B6116" s="10">
        <v>44569</v>
      </c>
      <c r="C6116" t="s">
        <v>4680</v>
      </c>
      <c r="D6116">
        <v>3</v>
      </c>
      <c r="E6116">
        <v>5</v>
      </c>
      <c r="F6116">
        <v>1</v>
      </c>
      <c r="G6116">
        <v>11594</v>
      </c>
      <c r="H6116">
        <v>299446</v>
      </c>
    </row>
    <row r="6117" spans="1:8" ht="43.2">
      <c r="A6117" s="177" t="s">
        <v>10108</v>
      </c>
      <c r="B6117" s="10">
        <v>44569</v>
      </c>
      <c r="C6117" t="s">
        <v>4679</v>
      </c>
      <c r="D6117">
        <v>5</v>
      </c>
      <c r="E6117">
        <v>5</v>
      </c>
      <c r="F6117">
        <v>5</v>
      </c>
      <c r="G6117">
        <v>11665</v>
      </c>
      <c r="H6117">
        <v>299447</v>
      </c>
    </row>
    <row r="6118" spans="1:8">
      <c r="A6118" t="s">
        <v>10109</v>
      </c>
      <c r="B6118" s="10">
        <v>44569</v>
      </c>
      <c r="C6118" t="s">
        <v>4679</v>
      </c>
      <c r="D6118">
        <v>1</v>
      </c>
      <c r="E6118">
        <v>3</v>
      </c>
      <c r="F6118">
        <v>2</v>
      </c>
      <c r="G6118">
        <v>11669</v>
      </c>
      <c r="H6118">
        <v>299448</v>
      </c>
    </row>
    <row r="6119" spans="1:8">
      <c r="A6119" t="s">
        <v>10110</v>
      </c>
      <c r="B6119" s="10">
        <v>44569</v>
      </c>
      <c r="C6119" t="s">
        <v>4679</v>
      </c>
      <c r="D6119">
        <v>5</v>
      </c>
      <c r="E6119">
        <v>5</v>
      </c>
      <c r="F6119">
        <v>5</v>
      </c>
      <c r="G6119">
        <v>11669</v>
      </c>
      <c r="H6119">
        <v>299449</v>
      </c>
    </row>
    <row r="6120" spans="1:8">
      <c r="A6120" t="s">
        <v>10111</v>
      </c>
      <c r="B6120" s="10">
        <v>44569</v>
      </c>
      <c r="C6120" t="s">
        <v>4679</v>
      </c>
      <c r="D6120">
        <v>3</v>
      </c>
      <c r="E6120">
        <v>5</v>
      </c>
      <c r="F6120">
        <v>1</v>
      </c>
      <c r="G6120">
        <v>11679</v>
      </c>
      <c r="H6120">
        <v>299450</v>
      </c>
    </row>
    <row r="6121" spans="1:8">
      <c r="A6121" t="s">
        <v>10112</v>
      </c>
      <c r="B6121" s="10">
        <v>44569</v>
      </c>
      <c r="C6121" t="s">
        <v>4679</v>
      </c>
      <c r="D6121">
        <v>3</v>
      </c>
      <c r="E6121">
        <v>3</v>
      </c>
      <c r="F6121">
        <v>3</v>
      </c>
      <c r="G6121">
        <v>104590112</v>
      </c>
      <c r="H6121">
        <v>299451</v>
      </c>
    </row>
    <row r="6122" spans="1:8">
      <c r="A6122" t="s">
        <v>10113</v>
      </c>
      <c r="B6122" s="10">
        <v>44569</v>
      </c>
      <c r="C6122" t="s">
        <v>4683</v>
      </c>
      <c r="D6122">
        <v>1</v>
      </c>
      <c r="E6122">
        <v>1</v>
      </c>
      <c r="F6122">
        <v>3</v>
      </c>
      <c r="G6122">
        <v>11169337</v>
      </c>
      <c r="H6122">
        <v>299452</v>
      </c>
    </row>
    <row r="6123" spans="1:8">
      <c r="A6123" t="s">
        <v>10114</v>
      </c>
      <c r="B6123" s="10">
        <v>44569</v>
      </c>
      <c r="C6123" t="s">
        <v>4683</v>
      </c>
      <c r="D6123">
        <v>5</v>
      </c>
      <c r="E6123">
        <v>5</v>
      </c>
      <c r="F6123">
        <v>5</v>
      </c>
      <c r="G6123">
        <v>11180270</v>
      </c>
      <c r="H6123">
        <v>299455</v>
      </c>
    </row>
    <row r="6124" spans="1:8">
      <c r="A6124" t="s">
        <v>10115</v>
      </c>
      <c r="B6124" s="10">
        <v>44569</v>
      </c>
      <c r="C6124" t="s">
        <v>4683</v>
      </c>
      <c r="D6124">
        <v>3</v>
      </c>
      <c r="E6124">
        <v>5</v>
      </c>
      <c r="F6124">
        <v>3</v>
      </c>
      <c r="G6124">
        <v>11180270</v>
      </c>
      <c r="H6124">
        <v>299456</v>
      </c>
    </row>
    <row r="6125" spans="1:8">
      <c r="A6125" t="s">
        <v>10116</v>
      </c>
      <c r="B6125" s="10">
        <v>44569</v>
      </c>
      <c r="C6125" t="s">
        <v>4680</v>
      </c>
      <c r="D6125">
        <v>1</v>
      </c>
      <c r="E6125">
        <v>2</v>
      </c>
      <c r="F6125">
        <v>2</v>
      </c>
      <c r="G6125">
        <v>113405286</v>
      </c>
      <c r="H6125">
        <v>299459</v>
      </c>
    </row>
    <row r="6126" spans="1:8">
      <c r="A6126" t="s">
        <v>10117</v>
      </c>
      <c r="B6126" s="10">
        <v>44569</v>
      </c>
      <c r="C6126" t="s">
        <v>4680</v>
      </c>
      <c r="D6126">
        <v>1</v>
      </c>
      <c r="E6126">
        <v>4</v>
      </c>
      <c r="F6126">
        <v>5</v>
      </c>
      <c r="G6126">
        <v>113405286</v>
      </c>
      <c r="H6126">
        <v>299460</v>
      </c>
    </row>
    <row r="6127" spans="1:8">
      <c r="A6127" t="s">
        <v>10118</v>
      </c>
      <c r="B6127" s="10">
        <v>44569</v>
      </c>
      <c r="C6127" t="s">
        <v>4680</v>
      </c>
      <c r="D6127">
        <v>1</v>
      </c>
      <c r="E6127">
        <v>2</v>
      </c>
      <c r="F6127">
        <v>3</v>
      </c>
      <c r="G6127">
        <v>113405286</v>
      </c>
      <c r="H6127">
        <v>299461</v>
      </c>
    </row>
    <row r="6128" spans="1:8">
      <c r="A6128" t="s">
        <v>10119</v>
      </c>
      <c r="B6128" s="10">
        <v>44569</v>
      </c>
      <c r="C6128" t="s">
        <v>4687</v>
      </c>
      <c r="D6128">
        <v>2</v>
      </c>
      <c r="E6128">
        <v>4</v>
      </c>
      <c r="F6128">
        <v>1</v>
      </c>
      <c r="G6128">
        <v>113574222</v>
      </c>
      <c r="H6128">
        <v>299464</v>
      </c>
    </row>
    <row r="6129" spans="1:8" ht="316.8">
      <c r="A6129" s="177" t="s">
        <v>10120</v>
      </c>
      <c r="B6129" s="10">
        <v>44569</v>
      </c>
      <c r="C6129" t="s">
        <v>4679</v>
      </c>
      <c r="D6129">
        <v>4</v>
      </c>
      <c r="E6129">
        <v>5</v>
      </c>
      <c r="F6129">
        <v>5</v>
      </c>
      <c r="G6129">
        <v>114481872</v>
      </c>
      <c r="H6129">
        <v>299465</v>
      </c>
    </row>
    <row r="6130" spans="1:8">
      <c r="A6130" t="s">
        <v>10121</v>
      </c>
      <c r="B6130" s="10">
        <v>44569</v>
      </c>
      <c r="C6130" t="s">
        <v>4679</v>
      </c>
      <c r="D6130">
        <v>5</v>
      </c>
      <c r="E6130">
        <v>5</v>
      </c>
      <c r="F6130">
        <v>5</v>
      </c>
      <c r="G6130">
        <v>114481872</v>
      </c>
      <c r="H6130">
        <v>299466</v>
      </c>
    </row>
    <row r="6131" spans="1:8">
      <c r="A6131" t="s">
        <v>10122</v>
      </c>
      <c r="B6131" s="10">
        <v>44569</v>
      </c>
      <c r="C6131" t="s">
        <v>4679</v>
      </c>
      <c r="D6131">
        <v>2</v>
      </c>
      <c r="E6131">
        <v>4</v>
      </c>
      <c r="F6131">
        <v>5</v>
      </c>
      <c r="G6131">
        <v>116907775</v>
      </c>
      <c r="H6131">
        <v>299467</v>
      </c>
    </row>
    <row r="6132" spans="1:8">
      <c r="A6132" t="s">
        <v>10123</v>
      </c>
      <c r="B6132" s="10">
        <v>44569</v>
      </c>
      <c r="C6132" t="s">
        <v>4679</v>
      </c>
      <c r="D6132">
        <v>2</v>
      </c>
      <c r="E6132">
        <v>4</v>
      </c>
      <c r="F6132">
        <v>4</v>
      </c>
      <c r="G6132">
        <v>116907775</v>
      </c>
      <c r="H6132">
        <v>299468</v>
      </c>
    </row>
    <row r="6133" spans="1:8">
      <c r="A6133" t="s">
        <v>10124</v>
      </c>
      <c r="B6133" s="10">
        <v>44569</v>
      </c>
      <c r="C6133" t="s">
        <v>4682</v>
      </c>
      <c r="D6133">
        <v>1</v>
      </c>
      <c r="E6133">
        <v>2</v>
      </c>
      <c r="F6133">
        <v>1</v>
      </c>
      <c r="G6133">
        <v>117756049</v>
      </c>
      <c r="H6133">
        <v>299472</v>
      </c>
    </row>
    <row r="6134" spans="1:8">
      <c r="A6134" t="s">
        <v>10125</v>
      </c>
      <c r="B6134" s="10">
        <v>44569</v>
      </c>
      <c r="C6134" t="s">
        <v>4681</v>
      </c>
      <c r="D6134">
        <v>1</v>
      </c>
      <c r="E6134">
        <v>4</v>
      </c>
      <c r="F6134">
        <v>1</v>
      </c>
      <c r="G6134">
        <v>118388040</v>
      </c>
      <c r="H6134">
        <v>299473</v>
      </c>
    </row>
    <row r="6135" spans="1:8">
      <c r="A6135" t="s">
        <v>10126</v>
      </c>
      <c r="B6135" s="10">
        <v>44569</v>
      </c>
      <c r="C6135" t="s">
        <v>4682</v>
      </c>
      <c r="D6135">
        <v>1</v>
      </c>
      <c r="E6135">
        <v>1</v>
      </c>
      <c r="F6135">
        <v>1</v>
      </c>
      <c r="G6135">
        <v>118513878</v>
      </c>
      <c r="H6135">
        <v>299474</v>
      </c>
    </row>
    <row r="6136" spans="1:8" ht="230.4">
      <c r="A6136" s="177" t="s">
        <v>10127</v>
      </c>
      <c r="B6136" s="10">
        <v>44569</v>
      </c>
      <c r="C6136" t="s">
        <v>4680</v>
      </c>
      <c r="D6136">
        <v>1</v>
      </c>
      <c r="E6136">
        <v>3</v>
      </c>
      <c r="F6136">
        <v>3</v>
      </c>
      <c r="G6136">
        <v>118933878</v>
      </c>
      <c r="H6136">
        <v>299477</v>
      </c>
    </row>
    <row r="6137" spans="1:8" ht="72">
      <c r="A6137" s="177" t="s">
        <v>10128</v>
      </c>
      <c r="B6137" s="10">
        <v>44569</v>
      </c>
      <c r="C6137" t="s">
        <v>4679</v>
      </c>
      <c r="D6137">
        <v>3</v>
      </c>
      <c r="E6137">
        <v>5</v>
      </c>
      <c r="F6137">
        <v>4</v>
      </c>
      <c r="G6137">
        <v>129173480</v>
      </c>
      <c r="H6137">
        <v>299478</v>
      </c>
    </row>
    <row r="6138" spans="1:8">
      <c r="A6138" t="s">
        <v>10129</v>
      </c>
      <c r="B6138" s="10">
        <v>44569</v>
      </c>
      <c r="C6138" t="s">
        <v>4679</v>
      </c>
      <c r="D6138">
        <v>5</v>
      </c>
      <c r="E6138">
        <v>5</v>
      </c>
      <c r="F6138">
        <v>4</v>
      </c>
      <c r="G6138">
        <v>129173480</v>
      </c>
      <c r="H6138">
        <v>299479</v>
      </c>
    </row>
    <row r="6139" spans="1:8">
      <c r="A6139" t="s">
        <v>10130</v>
      </c>
      <c r="B6139" s="10">
        <v>44569</v>
      </c>
      <c r="C6139" t="s">
        <v>4680</v>
      </c>
      <c r="D6139">
        <v>1</v>
      </c>
      <c r="E6139">
        <v>2</v>
      </c>
      <c r="F6139">
        <v>1</v>
      </c>
      <c r="G6139">
        <v>132223330</v>
      </c>
      <c r="H6139">
        <v>299481</v>
      </c>
    </row>
    <row r="6140" spans="1:8">
      <c r="A6140" t="s">
        <v>10131</v>
      </c>
      <c r="B6140" s="10">
        <v>44569</v>
      </c>
      <c r="C6140" t="s">
        <v>4680</v>
      </c>
      <c r="D6140">
        <v>1</v>
      </c>
      <c r="E6140">
        <v>1</v>
      </c>
      <c r="F6140">
        <v>2</v>
      </c>
      <c r="G6140">
        <v>132223330</v>
      </c>
      <c r="H6140">
        <v>299482</v>
      </c>
    </row>
    <row r="6141" spans="1:8">
      <c r="A6141" t="s">
        <v>10132</v>
      </c>
      <c r="B6141" s="10">
        <v>44569</v>
      </c>
      <c r="C6141" t="s">
        <v>4679</v>
      </c>
      <c r="D6141">
        <v>1</v>
      </c>
      <c r="E6141">
        <v>3</v>
      </c>
      <c r="F6141">
        <v>1</v>
      </c>
      <c r="G6141">
        <v>131106049</v>
      </c>
      <c r="H6141">
        <v>299483</v>
      </c>
    </row>
    <row r="6142" spans="1:8">
      <c r="A6142" t="s">
        <v>10133</v>
      </c>
      <c r="B6142" s="10">
        <v>44569</v>
      </c>
      <c r="C6142" t="s">
        <v>4686</v>
      </c>
      <c r="D6142">
        <v>5</v>
      </c>
      <c r="E6142">
        <v>5</v>
      </c>
      <c r="F6142">
        <v>5</v>
      </c>
      <c r="G6142">
        <v>131131393</v>
      </c>
      <c r="H6142">
        <v>299484</v>
      </c>
    </row>
    <row r="6143" spans="1:8">
      <c r="A6143" t="s">
        <v>6246</v>
      </c>
      <c r="B6143" s="10">
        <v>44569</v>
      </c>
      <c r="C6143" t="s">
        <v>4679</v>
      </c>
      <c r="D6143">
        <v>4</v>
      </c>
      <c r="E6143">
        <v>5</v>
      </c>
      <c r="F6143">
        <v>5</v>
      </c>
      <c r="G6143">
        <v>132267006</v>
      </c>
      <c r="H6143">
        <v>299487</v>
      </c>
    </row>
    <row r="6144" spans="1:8" ht="187.2">
      <c r="A6144" s="177" t="s">
        <v>10134</v>
      </c>
      <c r="B6144" s="10">
        <v>44569</v>
      </c>
      <c r="C6144" t="s">
        <v>4679</v>
      </c>
      <c r="D6144">
        <v>1</v>
      </c>
      <c r="E6144">
        <v>2</v>
      </c>
      <c r="F6144">
        <v>3</v>
      </c>
      <c r="G6144">
        <v>132267006</v>
      </c>
      <c r="H6144">
        <v>299488</v>
      </c>
    </row>
    <row r="6145" spans="1:8">
      <c r="A6145" t="s">
        <v>10135</v>
      </c>
      <c r="B6145" s="10">
        <v>44569</v>
      </c>
      <c r="C6145" t="s">
        <v>4679</v>
      </c>
      <c r="D6145">
        <v>5</v>
      </c>
      <c r="E6145">
        <v>4</v>
      </c>
      <c r="F6145">
        <v>5</v>
      </c>
      <c r="G6145">
        <v>132267006</v>
      </c>
      <c r="H6145">
        <v>299490</v>
      </c>
    </row>
    <row r="6146" spans="1:8">
      <c r="A6146" t="s">
        <v>10136</v>
      </c>
      <c r="B6146" s="10">
        <v>44569</v>
      </c>
      <c r="C6146" t="s">
        <v>4681</v>
      </c>
      <c r="D6146">
        <v>5</v>
      </c>
      <c r="E6146">
        <v>5</v>
      </c>
      <c r="F6146">
        <v>5</v>
      </c>
      <c r="G6146">
        <v>134290907</v>
      </c>
      <c r="H6146">
        <v>299492</v>
      </c>
    </row>
    <row r="6147" spans="1:8">
      <c r="A6147" t="s">
        <v>10137</v>
      </c>
      <c r="B6147" s="10">
        <v>44569</v>
      </c>
      <c r="C6147" t="s">
        <v>4680</v>
      </c>
      <c r="D6147">
        <v>4</v>
      </c>
      <c r="E6147">
        <v>5</v>
      </c>
      <c r="F6147">
        <v>4</v>
      </c>
      <c r="G6147">
        <v>134397447</v>
      </c>
      <c r="H6147">
        <v>299493</v>
      </c>
    </row>
    <row r="6148" spans="1:8">
      <c r="A6148" t="s">
        <v>10138</v>
      </c>
      <c r="B6148" s="10">
        <v>44569</v>
      </c>
      <c r="C6148" t="s">
        <v>4679</v>
      </c>
      <c r="D6148">
        <v>1</v>
      </c>
      <c r="E6148">
        <v>4</v>
      </c>
      <c r="F6148">
        <v>2</v>
      </c>
      <c r="G6148">
        <v>136644366</v>
      </c>
      <c r="H6148">
        <v>299495</v>
      </c>
    </row>
    <row r="6149" spans="1:8">
      <c r="A6149" t="s">
        <v>10139</v>
      </c>
      <c r="B6149" s="10">
        <v>44569</v>
      </c>
      <c r="C6149" t="s">
        <v>4680</v>
      </c>
      <c r="D6149">
        <v>2</v>
      </c>
      <c r="E6149">
        <v>3</v>
      </c>
      <c r="F6149">
        <v>3</v>
      </c>
      <c r="G6149">
        <v>136645116</v>
      </c>
      <c r="H6149">
        <v>299496</v>
      </c>
    </row>
    <row r="6150" spans="1:8">
      <c r="A6150" t="s">
        <v>6776</v>
      </c>
      <c r="B6150" s="10">
        <v>44569</v>
      </c>
      <c r="C6150" t="s">
        <v>4681</v>
      </c>
      <c r="D6150">
        <v>4</v>
      </c>
      <c r="E6150">
        <v>5</v>
      </c>
      <c r="F6150">
        <v>5</v>
      </c>
      <c r="G6150">
        <v>138561782</v>
      </c>
      <c r="H6150">
        <v>299498</v>
      </c>
    </row>
    <row r="6151" spans="1:8" ht="57.6">
      <c r="A6151" s="177" t="s">
        <v>10140</v>
      </c>
      <c r="B6151" s="10">
        <v>44569</v>
      </c>
      <c r="C6151" t="s">
        <v>4679</v>
      </c>
      <c r="D6151">
        <v>5</v>
      </c>
      <c r="E6151">
        <v>5</v>
      </c>
      <c r="F6151">
        <v>5</v>
      </c>
      <c r="G6151">
        <v>20000340</v>
      </c>
      <c r="H6151">
        <v>299499</v>
      </c>
    </row>
    <row r="6152" spans="1:8">
      <c r="A6152" t="s">
        <v>10141</v>
      </c>
      <c r="B6152" s="10">
        <v>44569</v>
      </c>
      <c r="C6152" t="s">
        <v>4679</v>
      </c>
      <c r="D6152">
        <v>5</v>
      </c>
      <c r="E6152">
        <v>4</v>
      </c>
      <c r="F6152">
        <v>5</v>
      </c>
      <c r="G6152">
        <v>20000343</v>
      </c>
      <c r="H6152">
        <v>299500</v>
      </c>
    </row>
    <row r="6153" spans="1:8" ht="388.8">
      <c r="A6153" s="177" t="s">
        <v>10142</v>
      </c>
      <c r="B6153" s="10">
        <v>44725</v>
      </c>
      <c r="C6153" t="s">
        <v>4680</v>
      </c>
      <c r="D6153">
        <v>1</v>
      </c>
      <c r="E6153">
        <v>2</v>
      </c>
      <c r="F6153">
        <v>3</v>
      </c>
      <c r="G6153">
        <v>200634495</v>
      </c>
      <c r="H6153">
        <v>334014</v>
      </c>
    </row>
    <row r="6154" spans="1:8">
      <c r="A6154" t="s">
        <v>10143</v>
      </c>
      <c r="B6154" s="10">
        <v>44725</v>
      </c>
      <c r="C6154" t="s">
        <v>4680</v>
      </c>
      <c r="D6154">
        <v>1</v>
      </c>
      <c r="E6154">
        <v>1</v>
      </c>
      <c r="F6154">
        <v>1</v>
      </c>
      <c r="G6154">
        <v>200634495</v>
      </c>
      <c r="H6154">
        <v>334016</v>
      </c>
    </row>
    <row r="6155" spans="1:8">
      <c r="A6155" t="s">
        <v>10144</v>
      </c>
      <c r="B6155" s="10">
        <v>44725</v>
      </c>
      <c r="C6155" t="s">
        <v>4679</v>
      </c>
      <c r="D6155">
        <v>5</v>
      </c>
      <c r="E6155">
        <v>5</v>
      </c>
      <c r="F6155">
        <v>5</v>
      </c>
      <c r="G6155">
        <v>200673136</v>
      </c>
      <c r="H6155">
        <v>334017</v>
      </c>
    </row>
    <row r="6156" spans="1:8">
      <c r="A6156" t="s">
        <v>10145</v>
      </c>
      <c r="B6156" s="10">
        <v>44725</v>
      </c>
      <c r="C6156" t="s">
        <v>4679</v>
      </c>
      <c r="D6156">
        <v>5</v>
      </c>
      <c r="E6156">
        <v>5</v>
      </c>
      <c r="F6156">
        <v>5</v>
      </c>
      <c r="G6156">
        <v>200673136</v>
      </c>
      <c r="H6156">
        <v>334018</v>
      </c>
    </row>
    <row r="6157" spans="1:8">
      <c r="A6157" t="s">
        <v>10146</v>
      </c>
      <c r="B6157" s="10">
        <v>44725</v>
      </c>
      <c r="C6157" t="s">
        <v>4679</v>
      </c>
      <c r="D6157">
        <v>3</v>
      </c>
      <c r="E6157">
        <v>4</v>
      </c>
      <c r="F6157">
        <v>3</v>
      </c>
      <c r="G6157">
        <v>200675725</v>
      </c>
      <c r="H6157">
        <v>334020</v>
      </c>
    </row>
    <row r="6158" spans="1:8">
      <c r="A6158" t="s">
        <v>10147</v>
      </c>
      <c r="B6158" s="10">
        <v>44725</v>
      </c>
      <c r="C6158" t="s">
        <v>4679</v>
      </c>
      <c r="D6158">
        <v>5</v>
      </c>
      <c r="E6158">
        <v>5</v>
      </c>
      <c r="F6158">
        <v>5</v>
      </c>
      <c r="G6158">
        <v>200675725</v>
      </c>
      <c r="H6158">
        <v>334021</v>
      </c>
    </row>
    <row r="6159" spans="1:8">
      <c r="A6159" t="s">
        <v>10148</v>
      </c>
      <c r="B6159" s="10">
        <v>44725</v>
      </c>
      <c r="C6159" t="s">
        <v>4681</v>
      </c>
      <c r="D6159">
        <v>3</v>
      </c>
      <c r="E6159">
        <v>2</v>
      </c>
      <c r="F6159">
        <v>2</v>
      </c>
      <c r="G6159">
        <v>200697564</v>
      </c>
      <c r="H6159">
        <v>334024</v>
      </c>
    </row>
    <row r="6160" spans="1:8">
      <c r="A6160" t="s">
        <v>10149</v>
      </c>
      <c r="B6160" s="10">
        <v>44725</v>
      </c>
      <c r="C6160" t="s">
        <v>4679</v>
      </c>
      <c r="D6160">
        <v>3</v>
      </c>
      <c r="E6160">
        <v>4</v>
      </c>
      <c r="F6160">
        <v>5</v>
      </c>
      <c r="G6160">
        <v>33000155</v>
      </c>
      <c r="H6160">
        <v>334025</v>
      </c>
    </row>
    <row r="6161" spans="1:8">
      <c r="A6161" t="s">
        <v>6299</v>
      </c>
      <c r="B6161" s="10">
        <v>44725</v>
      </c>
      <c r="C6161" t="s">
        <v>4679</v>
      </c>
      <c r="D6161">
        <v>5</v>
      </c>
      <c r="E6161">
        <v>5</v>
      </c>
      <c r="F6161">
        <v>5</v>
      </c>
      <c r="G6161">
        <v>33000156</v>
      </c>
      <c r="H6161">
        <v>334026</v>
      </c>
    </row>
    <row r="6162" spans="1:8">
      <c r="A6162" t="s">
        <v>10150</v>
      </c>
      <c r="B6162" s="10">
        <v>44725</v>
      </c>
      <c r="C6162" t="s">
        <v>4679</v>
      </c>
      <c r="D6162">
        <v>5</v>
      </c>
      <c r="E6162">
        <v>5</v>
      </c>
      <c r="F6162">
        <v>5</v>
      </c>
      <c r="G6162">
        <v>40000148</v>
      </c>
      <c r="H6162">
        <v>334027</v>
      </c>
    </row>
    <row r="6163" spans="1:8">
      <c r="A6163" t="s">
        <v>10151</v>
      </c>
      <c r="B6163" s="10">
        <v>44725</v>
      </c>
      <c r="C6163" t="s">
        <v>4680</v>
      </c>
      <c r="D6163">
        <v>1</v>
      </c>
      <c r="E6163">
        <v>3</v>
      </c>
      <c r="F6163">
        <v>1</v>
      </c>
      <c r="G6163">
        <v>50000108</v>
      </c>
      <c r="H6163">
        <v>334029</v>
      </c>
    </row>
    <row r="6164" spans="1:8">
      <c r="A6164" t="s">
        <v>10152</v>
      </c>
      <c r="B6164" s="10">
        <v>44725</v>
      </c>
      <c r="C6164" t="s">
        <v>4680</v>
      </c>
      <c r="D6164">
        <v>1</v>
      </c>
      <c r="E6164">
        <v>1</v>
      </c>
      <c r="F6164">
        <v>5</v>
      </c>
      <c r="G6164">
        <v>50000108</v>
      </c>
      <c r="H6164">
        <v>334030</v>
      </c>
    </row>
    <row r="6165" spans="1:8">
      <c r="A6165" t="s">
        <v>10153</v>
      </c>
      <c r="B6165" s="10">
        <v>44725</v>
      </c>
      <c r="C6165" t="s">
        <v>4679</v>
      </c>
      <c r="D6165">
        <v>5</v>
      </c>
      <c r="E6165">
        <v>5</v>
      </c>
      <c r="F6165">
        <v>5</v>
      </c>
      <c r="G6165">
        <v>61000108</v>
      </c>
      <c r="H6165">
        <v>334052</v>
      </c>
    </row>
    <row r="6166" spans="1:8">
      <c r="A6166" t="s">
        <v>10154</v>
      </c>
      <c r="B6166" s="10">
        <v>44725</v>
      </c>
      <c r="C6166" t="s">
        <v>4683</v>
      </c>
      <c r="D6166">
        <v>4</v>
      </c>
      <c r="E6166" t="s">
        <v>5977</v>
      </c>
      <c r="F6166">
        <v>5</v>
      </c>
      <c r="G6166">
        <v>50000114</v>
      </c>
      <c r="H6166">
        <v>334031</v>
      </c>
    </row>
    <row r="6167" spans="1:8">
      <c r="A6167" t="s">
        <v>10155</v>
      </c>
      <c r="B6167" s="10">
        <v>44725</v>
      </c>
      <c r="C6167" t="s">
        <v>4683</v>
      </c>
      <c r="D6167">
        <v>5</v>
      </c>
      <c r="E6167">
        <v>3</v>
      </c>
      <c r="F6167">
        <v>5</v>
      </c>
      <c r="G6167">
        <v>50000114</v>
      </c>
      <c r="H6167">
        <v>334032</v>
      </c>
    </row>
    <row r="6168" spans="1:8">
      <c r="A6168" t="s">
        <v>10156</v>
      </c>
      <c r="B6168" s="10">
        <v>44725</v>
      </c>
      <c r="C6168" t="s">
        <v>4683</v>
      </c>
      <c r="D6168">
        <v>5</v>
      </c>
      <c r="E6168">
        <v>5</v>
      </c>
      <c r="F6168">
        <v>3</v>
      </c>
      <c r="G6168">
        <v>50000114</v>
      </c>
      <c r="H6168">
        <v>334033</v>
      </c>
    </row>
    <row r="6169" spans="1:8" ht="230.4">
      <c r="A6169" s="177" t="s">
        <v>10157</v>
      </c>
      <c r="B6169" s="10">
        <v>44725</v>
      </c>
      <c r="C6169" t="s">
        <v>4679</v>
      </c>
      <c r="D6169">
        <v>2</v>
      </c>
      <c r="E6169">
        <v>1</v>
      </c>
      <c r="F6169">
        <v>2</v>
      </c>
      <c r="G6169">
        <v>50000122</v>
      </c>
      <c r="H6169">
        <v>334035</v>
      </c>
    </row>
    <row r="6170" spans="1:8">
      <c r="A6170" t="s">
        <v>10158</v>
      </c>
      <c r="B6170" s="10">
        <v>44725</v>
      </c>
      <c r="C6170" t="s">
        <v>4680</v>
      </c>
      <c r="D6170">
        <v>4</v>
      </c>
      <c r="E6170">
        <v>4</v>
      </c>
      <c r="F6170">
        <v>5</v>
      </c>
      <c r="G6170">
        <v>61000026</v>
      </c>
      <c r="H6170">
        <v>334036</v>
      </c>
    </row>
    <row r="6171" spans="1:8" ht="187.2">
      <c r="A6171" s="177" t="s">
        <v>10159</v>
      </c>
      <c r="B6171" s="10">
        <v>44725</v>
      </c>
      <c r="C6171" t="s">
        <v>4680</v>
      </c>
      <c r="D6171">
        <v>3</v>
      </c>
      <c r="E6171">
        <v>1</v>
      </c>
      <c r="F6171">
        <v>4</v>
      </c>
      <c r="G6171">
        <v>61000026</v>
      </c>
      <c r="H6171">
        <v>334037</v>
      </c>
    </row>
    <row r="6172" spans="1:8">
      <c r="A6172" t="s">
        <v>10160</v>
      </c>
      <c r="B6172" s="10">
        <v>44725</v>
      </c>
      <c r="C6172" t="s">
        <v>4680</v>
      </c>
      <c r="D6172">
        <v>5</v>
      </c>
      <c r="E6172">
        <v>5</v>
      </c>
      <c r="F6172">
        <v>5</v>
      </c>
      <c r="G6172">
        <v>61000027</v>
      </c>
      <c r="H6172">
        <v>334039</v>
      </c>
    </row>
    <row r="6173" spans="1:8">
      <c r="A6173" t="s">
        <v>10161</v>
      </c>
      <c r="B6173" s="10">
        <v>44725</v>
      </c>
      <c r="C6173" t="s">
        <v>4680</v>
      </c>
      <c r="D6173">
        <v>5</v>
      </c>
      <c r="E6173">
        <v>5</v>
      </c>
      <c r="F6173">
        <v>5</v>
      </c>
      <c r="G6173">
        <v>61000027</v>
      </c>
      <c r="H6173">
        <v>334040</v>
      </c>
    </row>
    <row r="6174" spans="1:8" ht="273.60000000000002">
      <c r="A6174" s="177" t="s">
        <v>10162</v>
      </c>
      <c r="B6174" s="10">
        <v>44725</v>
      </c>
      <c r="C6174" t="s">
        <v>4680</v>
      </c>
      <c r="D6174">
        <v>5</v>
      </c>
      <c r="E6174">
        <v>4</v>
      </c>
      <c r="F6174">
        <v>5</v>
      </c>
      <c r="G6174">
        <v>61000041</v>
      </c>
      <c r="H6174">
        <v>334041</v>
      </c>
    </row>
    <row r="6175" spans="1:8">
      <c r="A6175" t="s">
        <v>10163</v>
      </c>
      <c r="B6175" s="10">
        <v>44725</v>
      </c>
      <c r="C6175" t="s">
        <v>4679</v>
      </c>
      <c r="D6175">
        <v>4</v>
      </c>
      <c r="E6175">
        <v>4</v>
      </c>
      <c r="F6175">
        <v>5</v>
      </c>
      <c r="G6175">
        <v>61000047</v>
      </c>
      <c r="H6175">
        <v>334042</v>
      </c>
    </row>
    <row r="6176" spans="1:8">
      <c r="A6176" t="s">
        <v>10164</v>
      </c>
      <c r="B6176" s="10">
        <v>44725</v>
      </c>
      <c r="C6176" t="s">
        <v>4679</v>
      </c>
      <c r="D6176">
        <v>5</v>
      </c>
      <c r="E6176">
        <v>5</v>
      </c>
      <c r="F6176">
        <v>5</v>
      </c>
      <c r="G6176">
        <v>61000102</v>
      </c>
      <c r="H6176">
        <v>334049</v>
      </c>
    </row>
    <row r="6177" spans="1:8">
      <c r="A6177" t="s">
        <v>10165</v>
      </c>
      <c r="B6177" s="10">
        <v>44725</v>
      </c>
      <c r="C6177" t="s">
        <v>4679</v>
      </c>
      <c r="D6177">
        <v>1</v>
      </c>
      <c r="E6177" t="s">
        <v>5977</v>
      </c>
      <c r="F6177">
        <v>3</v>
      </c>
      <c r="G6177">
        <v>61000102</v>
      </c>
      <c r="H6177">
        <v>334050</v>
      </c>
    </row>
    <row r="6178" spans="1:8">
      <c r="A6178" t="s">
        <v>10166</v>
      </c>
      <c r="B6178" s="10">
        <v>44725</v>
      </c>
      <c r="C6178" t="s">
        <v>4679</v>
      </c>
      <c r="D6178">
        <v>4</v>
      </c>
      <c r="E6178">
        <v>5</v>
      </c>
      <c r="F6178">
        <v>5</v>
      </c>
      <c r="G6178">
        <v>61000120</v>
      </c>
      <c r="H6178">
        <v>334054</v>
      </c>
    </row>
    <row r="6179" spans="1:8" ht="288">
      <c r="A6179" s="177" t="s">
        <v>10167</v>
      </c>
      <c r="B6179" s="10">
        <v>44725</v>
      </c>
      <c r="C6179" t="s">
        <v>4679</v>
      </c>
      <c r="D6179">
        <v>1</v>
      </c>
      <c r="E6179">
        <v>3</v>
      </c>
      <c r="F6179">
        <v>5</v>
      </c>
      <c r="G6179">
        <v>61000122</v>
      </c>
      <c r="H6179">
        <v>334056</v>
      </c>
    </row>
    <row r="6180" spans="1:8" ht="331.2">
      <c r="A6180" s="177" t="s">
        <v>10168</v>
      </c>
      <c r="B6180" s="10">
        <v>44725</v>
      </c>
      <c r="C6180" t="s">
        <v>4679</v>
      </c>
      <c r="D6180">
        <v>5</v>
      </c>
      <c r="E6180">
        <v>5</v>
      </c>
      <c r="F6180">
        <v>5</v>
      </c>
      <c r="G6180">
        <v>61000125</v>
      </c>
      <c r="H6180">
        <v>334057</v>
      </c>
    </row>
    <row r="6181" spans="1:8">
      <c r="A6181" t="s">
        <v>10169</v>
      </c>
      <c r="B6181" s="10">
        <v>44725</v>
      </c>
      <c r="C6181" t="s">
        <v>4679</v>
      </c>
      <c r="D6181">
        <v>5</v>
      </c>
      <c r="E6181">
        <v>5</v>
      </c>
      <c r="F6181">
        <v>5</v>
      </c>
      <c r="G6181">
        <v>71000320</v>
      </c>
      <c r="H6181">
        <v>334062</v>
      </c>
    </row>
    <row r="6182" spans="1:8">
      <c r="A6182" t="s">
        <v>56</v>
      </c>
      <c r="B6182" s="10">
        <v>44725</v>
      </c>
      <c r="C6182" t="s">
        <v>4680</v>
      </c>
      <c r="D6182">
        <v>4</v>
      </c>
      <c r="E6182">
        <v>4</v>
      </c>
      <c r="F6182">
        <v>4</v>
      </c>
      <c r="G6182">
        <v>71000349</v>
      </c>
      <c r="H6182">
        <v>334064</v>
      </c>
    </row>
    <row r="6183" spans="1:8">
      <c r="A6183" t="s">
        <v>10170</v>
      </c>
      <c r="B6183" s="10">
        <v>44725</v>
      </c>
      <c r="C6183" t="s">
        <v>4679</v>
      </c>
      <c r="D6183">
        <v>5</v>
      </c>
      <c r="E6183">
        <v>5</v>
      </c>
      <c r="F6183">
        <v>5</v>
      </c>
      <c r="G6183">
        <v>71000367</v>
      </c>
      <c r="H6183">
        <v>334066</v>
      </c>
    </row>
    <row r="6184" spans="1:8">
      <c r="A6184" t="s">
        <v>10171</v>
      </c>
      <c r="B6184" s="10">
        <v>44725</v>
      </c>
      <c r="C6184" t="s">
        <v>4679</v>
      </c>
      <c r="D6184">
        <v>4</v>
      </c>
      <c r="E6184">
        <v>5</v>
      </c>
      <c r="F6184">
        <v>5</v>
      </c>
      <c r="G6184">
        <v>72000004</v>
      </c>
      <c r="H6184">
        <v>334068</v>
      </c>
    </row>
    <row r="6185" spans="1:8">
      <c r="A6185" t="s">
        <v>10172</v>
      </c>
      <c r="B6185" s="10">
        <v>44725</v>
      </c>
      <c r="C6185" t="s">
        <v>4679</v>
      </c>
      <c r="D6185">
        <v>5</v>
      </c>
      <c r="E6185">
        <v>5</v>
      </c>
      <c r="F6185">
        <v>5</v>
      </c>
      <c r="G6185">
        <v>72000067</v>
      </c>
      <c r="H6185">
        <v>334070</v>
      </c>
    </row>
    <row r="6186" spans="1:8" ht="57.6">
      <c r="A6186" s="177" t="s">
        <v>10173</v>
      </c>
      <c r="B6186" s="10">
        <v>44725</v>
      </c>
      <c r="C6186" t="s">
        <v>4679</v>
      </c>
      <c r="D6186">
        <v>5</v>
      </c>
      <c r="E6186">
        <v>5</v>
      </c>
      <c r="F6186">
        <v>5</v>
      </c>
      <c r="G6186">
        <v>72000067</v>
      </c>
      <c r="H6186">
        <v>334071</v>
      </c>
    </row>
    <row r="6187" spans="1:8">
      <c r="A6187" t="s">
        <v>10174</v>
      </c>
      <c r="B6187" s="10">
        <v>44725</v>
      </c>
      <c r="C6187" t="s">
        <v>4679</v>
      </c>
      <c r="D6187">
        <v>5</v>
      </c>
      <c r="E6187">
        <v>5</v>
      </c>
      <c r="F6187">
        <v>5</v>
      </c>
      <c r="G6187">
        <v>72000068</v>
      </c>
      <c r="H6187">
        <v>334074</v>
      </c>
    </row>
    <row r="6188" spans="1:8">
      <c r="A6188" t="s">
        <v>10175</v>
      </c>
      <c r="B6188" s="10">
        <v>44725</v>
      </c>
      <c r="C6188" t="s">
        <v>4679</v>
      </c>
      <c r="D6188">
        <v>5</v>
      </c>
      <c r="E6188">
        <v>5</v>
      </c>
      <c r="F6188">
        <v>5</v>
      </c>
      <c r="G6188">
        <v>72000068</v>
      </c>
      <c r="H6188">
        <v>334075</v>
      </c>
    </row>
    <row r="6189" spans="1:8">
      <c r="A6189" t="s">
        <v>10176</v>
      </c>
      <c r="B6189" s="10">
        <v>44725</v>
      </c>
      <c r="C6189" t="s">
        <v>4679</v>
      </c>
      <c r="D6189">
        <v>5</v>
      </c>
      <c r="E6189">
        <v>5</v>
      </c>
      <c r="F6189">
        <v>5</v>
      </c>
      <c r="G6189">
        <v>72000070</v>
      </c>
      <c r="H6189">
        <v>334077</v>
      </c>
    </row>
    <row r="6190" spans="1:8" ht="144">
      <c r="A6190" s="177" t="s">
        <v>10177</v>
      </c>
      <c r="B6190" s="10">
        <v>44725</v>
      </c>
      <c r="C6190" t="s">
        <v>4679</v>
      </c>
      <c r="D6190">
        <v>5</v>
      </c>
      <c r="E6190">
        <v>2</v>
      </c>
      <c r="F6190">
        <v>5</v>
      </c>
      <c r="G6190">
        <v>72000098</v>
      </c>
      <c r="H6190">
        <v>334078</v>
      </c>
    </row>
    <row r="6191" spans="1:8">
      <c r="A6191" t="s">
        <v>10178</v>
      </c>
      <c r="B6191" s="10">
        <v>44725</v>
      </c>
      <c r="C6191" t="s">
        <v>4679</v>
      </c>
      <c r="D6191">
        <v>5</v>
      </c>
      <c r="E6191">
        <v>3</v>
      </c>
      <c r="F6191">
        <v>5</v>
      </c>
      <c r="G6191">
        <v>72000098</v>
      </c>
      <c r="H6191">
        <v>334079</v>
      </c>
    </row>
    <row r="6192" spans="1:8">
      <c r="A6192" t="s">
        <v>10179</v>
      </c>
      <c r="B6192" s="10">
        <v>44725</v>
      </c>
      <c r="C6192" t="s">
        <v>4679</v>
      </c>
      <c r="D6192">
        <v>5</v>
      </c>
      <c r="E6192">
        <v>5</v>
      </c>
      <c r="F6192">
        <v>5</v>
      </c>
      <c r="G6192">
        <v>72000100</v>
      </c>
      <c r="H6192">
        <v>334080</v>
      </c>
    </row>
    <row r="6193" spans="1:8">
      <c r="A6193" t="s">
        <v>10180</v>
      </c>
      <c r="B6193" s="10">
        <v>44725</v>
      </c>
      <c r="C6193" t="s">
        <v>4679</v>
      </c>
      <c r="D6193">
        <v>4</v>
      </c>
      <c r="E6193">
        <v>5</v>
      </c>
      <c r="F6193">
        <v>5</v>
      </c>
      <c r="G6193">
        <v>72000103</v>
      </c>
      <c r="H6193">
        <v>334081</v>
      </c>
    </row>
    <row r="6194" spans="1:8">
      <c r="A6194" t="s">
        <v>10181</v>
      </c>
      <c r="B6194" s="10">
        <v>44725</v>
      </c>
      <c r="C6194" t="s">
        <v>4679</v>
      </c>
      <c r="D6194">
        <v>5</v>
      </c>
      <c r="E6194">
        <v>5</v>
      </c>
      <c r="F6194">
        <v>5</v>
      </c>
      <c r="G6194">
        <v>72000105</v>
      </c>
      <c r="H6194">
        <v>334082</v>
      </c>
    </row>
    <row r="6195" spans="1:8">
      <c r="A6195" t="s">
        <v>10182</v>
      </c>
      <c r="B6195" s="10">
        <v>44725</v>
      </c>
      <c r="C6195" t="s">
        <v>4679</v>
      </c>
      <c r="D6195">
        <v>3</v>
      </c>
      <c r="E6195">
        <v>3</v>
      </c>
      <c r="F6195">
        <v>3</v>
      </c>
      <c r="G6195">
        <v>72000105</v>
      </c>
      <c r="H6195">
        <v>334083</v>
      </c>
    </row>
    <row r="6196" spans="1:8">
      <c r="A6196" t="s">
        <v>10183</v>
      </c>
      <c r="B6196" s="10">
        <v>44725</v>
      </c>
      <c r="C6196" t="s">
        <v>4679</v>
      </c>
      <c r="D6196">
        <v>1</v>
      </c>
      <c r="E6196">
        <v>1</v>
      </c>
      <c r="F6196">
        <v>1</v>
      </c>
      <c r="G6196">
        <v>72000105</v>
      </c>
      <c r="H6196">
        <v>334084</v>
      </c>
    </row>
    <row r="6197" spans="1:8">
      <c r="A6197" t="s">
        <v>10184</v>
      </c>
      <c r="B6197" s="10">
        <v>44725</v>
      </c>
      <c r="C6197" t="s">
        <v>4679</v>
      </c>
      <c r="D6197">
        <v>1</v>
      </c>
      <c r="E6197">
        <v>5</v>
      </c>
      <c r="F6197">
        <v>5</v>
      </c>
      <c r="G6197">
        <v>72000108</v>
      </c>
      <c r="H6197">
        <v>334085</v>
      </c>
    </row>
    <row r="6198" spans="1:8">
      <c r="A6198" t="s">
        <v>10185</v>
      </c>
      <c r="B6198" s="10">
        <v>44725</v>
      </c>
      <c r="C6198" t="s">
        <v>4679</v>
      </c>
      <c r="D6198">
        <v>4</v>
      </c>
      <c r="E6198">
        <v>4</v>
      </c>
      <c r="F6198">
        <v>4</v>
      </c>
      <c r="G6198">
        <v>72000108</v>
      </c>
      <c r="H6198">
        <v>334088</v>
      </c>
    </row>
    <row r="6199" spans="1:8" ht="144">
      <c r="A6199" s="177" t="s">
        <v>10186</v>
      </c>
      <c r="B6199" s="10">
        <v>44725</v>
      </c>
      <c r="C6199" t="s">
        <v>4679</v>
      </c>
      <c r="D6199">
        <v>1</v>
      </c>
      <c r="E6199">
        <v>4</v>
      </c>
      <c r="F6199">
        <v>2</v>
      </c>
      <c r="G6199">
        <v>11660</v>
      </c>
      <c r="H6199">
        <v>334090</v>
      </c>
    </row>
    <row r="6200" spans="1:8">
      <c r="A6200" t="s">
        <v>10187</v>
      </c>
      <c r="B6200" s="10">
        <v>44725</v>
      </c>
      <c r="C6200" t="s">
        <v>4679</v>
      </c>
      <c r="D6200">
        <v>4</v>
      </c>
      <c r="E6200">
        <v>5</v>
      </c>
      <c r="F6200">
        <v>4</v>
      </c>
      <c r="G6200">
        <v>101478212</v>
      </c>
      <c r="H6200">
        <v>334093</v>
      </c>
    </row>
    <row r="6201" spans="1:8">
      <c r="A6201" t="s">
        <v>10188</v>
      </c>
      <c r="B6201" s="10">
        <v>44725</v>
      </c>
      <c r="C6201" t="s">
        <v>4681</v>
      </c>
      <c r="D6201">
        <v>5</v>
      </c>
      <c r="E6201">
        <v>5</v>
      </c>
      <c r="F6201">
        <v>5</v>
      </c>
      <c r="G6201">
        <v>101937597</v>
      </c>
      <c r="H6201">
        <v>334094</v>
      </c>
    </row>
    <row r="6202" spans="1:8" ht="144">
      <c r="A6202" s="177" t="s">
        <v>10189</v>
      </c>
      <c r="B6202" s="10">
        <v>44725</v>
      </c>
      <c r="C6202" t="s">
        <v>4681</v>
      </c>
      <c r="D6202">
        <v>1</v>
      </c>
      <c r="E6202">
        <v>2</v>
      </c>
      <c r="F6202">
        <v>2</v>
      </c>
      <c r="G6202">
        <v>104022736</v>
      </c>
      <c r="H6202">
        <v>334095</v>
      </c>
    </row>
    <row r="6203" spans="1:8">
      <c r="A6203" t="s">
        <v>10190</v>
      </c>
      <c r="B6203" s="10">
        <v>44725</v>
      </c>
      <c r="C6203" t="s">
        <v>4680</v>
      </c>
      <c r="D6203">
        <v>1</v>
      </c>
      <c r="E6203">
        <v>4</v>
      </c>
      <c r="F6203">
        <v>1</v>
      </c>
      <c r="G6203">
        <v>129293916</v>
      </c>
      <c r="H6203">
        <v>334112</v>
      </c>
    </row>
    <row r="6204" spans="1:8" ht="409.6">
      <c r="A6204" s="177" t="s">
        <v>10191</v>
      </c>
      <c r="B6204" s="10">
        <v>44725</v>
      </c>
      <c r="C6204" t="s">
        <v>4679</v>
      </c>
      <c r="D6204">
        <v>5</v>
      </c>
      <c r="E6204">
        <v>5</v>
      </c>
      <c r="F6204">
        <v>5</v>
      </c>
      <c r="G6204">
        <v>104038377</v>
      </c>
      <c r="H6204">
        <v>334096</v>
      </c>
    </row>
    <row r="6205" spans="1:8" ht="409.6">
      <c r="A6205" s="177" t="s">
        <v>10192</v>
      </c>
      <c r="B6205" s="10">
        <v>44725</v>
      </c>
      <c r="C6205" t="s">
        <v>4682</v>
      </c>
      <c r="D6205">
        <v>1</v>
      </c>
      <c r="E6205">
        <v>1</v>
      </c>
      <c r="F6205">
        <v>2</v>
      </c>
      <c r="G6205">
        <v>104039144</v>
      </c>
      <c r="H6205">
        <v>334097</v>
      </c>
    </row>
    <row r="6206" spans="1:8" ht="43.2">
      <c r="A6206" s="177" t="s">
        <v>10193</v>
      </c>
      <c r="B6206" s="10">
        <v>44725</v>
      </c>
      <c r="C6206" t="s">
        <v>4680</v>
      </c>
      <c r="D6206">
        <v>4</v>
      </c>
      <c r="E6206">
        <v>5</v>
      </c>
      <c r="F6206">
        <v>4</v>
      </c>
      <c r="G6206">
        <v>113251375</v>
      </c>
      <c r="H6206">
        <v>334099</v>
      </c>
    </row>
    <row r="6207" spans="1:8">
      <c r="A6207" t="s">
        <v>10194</v>
      </c>
      <c r="B6207" s="10">
        <v>44725</v>
      </c>
      <c r="C6207" t="s">
        <v>4680</v>
      </c>
      <c r="D6207">
        <v>3</v>
      </c>
      <c r="E6207">
        <v>4</v>
      </c>
      <c r="F6207">
        <v>5</v>
      </c>
      <c r="G6207">
        <v>113379051</v>
      </c>
      <c r="H6207">
        <v>334100</v>
      </c>
    </row>
    <row r="6208" spans="1:8">
      <c r="A6208" t="s">
        <v>10195</v>
      </c>
      <c r="B6208" s="10">
        <v>44725</v>
      </c>
      <c r="C6208" t="s">
        <v>4680</v>
      </c>
      <c r="D6208">
        <v>2</v>
      </c>
      <c r="E6208">
        <v>3</v>
      </c>
      <c r="F6208">
        <v>4</v>
      </c>
      <c r="G6208">
        <v>113405286</v>
      </c>
      <c r="H6208">
        <v>334101</v>
      </c>
    </row>
    <row r="6209" spans="1:8">
      <c r="A6209" t="s">
        <v>10196</v>
      </c>
      <c r="B6209" s="10">
        <v>44725</v>
      </c>
      <c r="C6209" t="s">
        <v>4681</v>
      </c>
      <c r="D6209">
        <v>4</v>
      </c>
      <c r="E6209">
        <v>3</v>
      </c>
      <c r="F6209">
        <v>4</v>
      </c>
      <c r="G6209">
        <v>113640189</v>
      </c>
      <c r="H6209">
        <v>334102</v>
      </c>
    </row>
    <row r="6210" spans="1:8">
      <c r="A6210" t="s">
        <v>10185</v>
      </c>
      <c r="B6210" s="10">
        <v>44725</v>
      </c>
      <c r="C6210" t="s">
        <v>4679</v>
      </c>
      <c r="D6210">
        <v>5</v>
      </c>
      <c r="E6210">
        <v>5</v>
      </c>
      <c r="F6210">
        <v>5</v>
      </c>
      <c r="G6210">
        <v>114260631</v>
      </c>
      <c r="H6210">
        <v>334103</v>
      </c>
    </row>
    <row r="6211" spans="1:8">
      <c r="A6211" t="s">
        <v>10197</v>
      </c>
      <c r="B6211" s="10">
        <v>44725</v>
      </c>
      <c r="C6211" t="s">
        <v>4680</v>
      </c>
      <c r="D6211">
        <v>1</v>
      </c>
      <c r="E6211">
        <v>1</v>
      </c>
      <c r="F6211">
        <v>1</v>
      </c>
      <c r="G6211">
        <v>117434118</v>
      </c>
      <c r="H6211">
        <v>334104</v>
      </c>
    </row>
    <row r="6212" spans="1:8">
      <c r="A6212" t="s">
        <v>10198</v>
      </c>
      <c r="B6212" s="10">
        <v>44725</v>
      </c>
      <c r="C6212" t="s">
        <v>4679</v>
      </c>
      <c r="D6212">
        <v>5</v>
      </c>
      <c r="E6212">
        <v>5</v>
      </c>
      <c r="F6212">
        <v>5</v>
      </c>
      <c r="G6212">
        <v>122470909</v>
      </c>
      <c r="H6212">
        <v>334106</v>
      </c>
    </row>
    <row r="6213" spans="1:8" ht="302.39999999999998">
      <c r="A6213" s="177" t="s">
        <v>10199</v>
      </c>
      <c r="B6213" s="10">
        <v>44725</v>
      </c>
      <c r="C6213" t="s">
        <v>4686</v>
      </c>
      <c r="D6213">
        <v>1</v>
      </c>
      <c r="E6213">
        <v>3</v>
      </c>
      <c r="F6213">
        <v>4</v>
      </c>
      <c r="G6213">
        <v>126633825</v>
      </c>
      <c r="H6213">
        <v>334108</v>
      </c>
    </row>
    <row r="6214" spans="1:8">
      <c r="A6214" t="s">
        <v>10200</v>
      </c>
      <c r="B6214" s="10">
        <v>44725</v>
      </c>
      <c r="C6214" t="s">
        <v>4680</v>
      </c>
      <c r="D6214">
        <v>1</v>
      </c>
      <c r="E6214">
        <v>2</v>
      </c>
      <c r="F6214">
        <v>1</v>
      </c>
      <c r="G6214">
        <v>126920222</v>
      </c>
      <c r="H6214">
        <v>334109</v>
      </c>
    </row>
    <row r="6215" spans="1:8" ht="72">
      <c r="A6215" s="177" t="s">
        <v>10201</v>
      </c>
      <c r="B6215" s="10">
        <v>44725</v>
      </c>
      <c r="C6215" t="s">
        <v>4680</v>
      </c>
      <c r="D6215">
        <v>5</v>
      </c>
      <c r="E6215">
        <v>5</v>
      </c>
      <c r="F6215">
        <v>5</v>
      </c>
      <c r="G6215">
        <v>126920222</v>
      </c>
      <c r="H6215">
        <v>334110</v>
      </c>
    </row>
    <row r="6216" spans="1:8">
      <c r="A6216" t="s">
        <v>10202</v>
      </c>
      <c r="B6216" s="10">
        <v>44725</v>
      </c>
      <c r="C6216" t="s">
        <v>4681</v>
      </c>
      <c r="D6216">
        <v>1</v>
      </c>
      <c r="E6216">
        <v>1</v>
      </c>
      <c r="F6216">
        <v>2</v>
      </c>
      <c r="G6216">
        <v>127719516</v>
      </c>
      <c r="H6216">
        <v>334114</v>
      </c>
    </row>
    <row r="6217" spans="1:8" ht="129.6">
      <c r="A6217" s="177" t="s">
        <v>10203</v>
      </c>
      <c r="B6217" s="10">
        <v>44725</v>
      </c>
      <c r="C6217" t="s">
        <v>4679</v>
      </c>
      <c r="D6217">
        <v>5</v>
      </c>
      <c r="E6217">
        <v>5</v>
      </c>
      <c r="F6217">
        <v>5</v>
      </c>
      <c r="G6217">
        <v>131104622</v>
      </c>
      <c r="H6217">
        <v>334117</v>
      </c>
    </row>
    <row r="6218" spans="1:8" ht="360">
      <c r="A6218" s="177" t="s">
        <v>10204</v>
      </c>
      <c r="B6218" s="10">
        <v>44725</v>
      </c>
      <c r="C6218" t="s">
        <v>4679</v>
      </c>
      <c r="D6218">
        <v>1</v>
      </c>
      <c r="E6218">
        <v>2</v>
      </c>
      <c r="F6218">
        <v>1</v>
      </c>
      <c r="G6218">
        <v>131105082</v>
      </c>
      <c r="H6218">
        <v>334118</v>
      </c>
    </row>
    <row r="6219" spans="1:8">
      <c r="A6219" t="s">
        <v>10205</v>
      </c>
      <c r="B6219" s="10">
        <v>44725</v>
      </c>
      <c r="C6219" t="s">
        <v>4680</v>
      </c>
      <c r="D6219">
        <v>3</v>
      </c>
      <c r="E6219">
        <v>4</v>
      </c>
      <c r="F6219">
        <v>4</v>
      </c>
      <c r="G6219">
        <v>131260382</v>
      </c>
      <c r="H6219">
        <v>334119</v>
      </c>
    </row>
    <row r="6220" spans="1:8">
      <c r="A6220" t="s">
        <v>10206</v>
      </c>
      <c r="B6220" s="10">
        <v>44725</v>
      </c>
      <c r="C6220" t="s">
        <v>4680</v>
      </c>
      <c r="D6220">
        <v>1</v>
      </c>
      <c r="E6220">
        <v>3</v>
      </c>
      <c r="F6220">
        <v>3</v>
      </c>
      <c r="G6220">
        <v>131260382</v>
      </c>
      <c r="H6220">
        <v>334120</v>
      </c>
    </row>
    <row r="6221" spans="1:8">
      <c r="A6221" t="s">
        <v>7224</v>
      </c>
      <c r="B6221" s="10">
        <v>44725</v>
      </c>
      <c r="C6221" t="s">
        <v>4679</v>
      </c>
      <c r="D6221">
        <v>5</v>
      </c>
      <c r="E6221">
        <v>5</v>
      </c>
      <c r="F6221">
        <v>5</v>
      </c>
      <c r="G6221">
        <v>131268526</v>
      </c>
      <c r="H6221">
        <v>334122</v>
      </c>
    </row>
    <row r="6222" spans="1:8">
      <c r="A6222" t="s">
        <v>10207</v>
      </c>
      <c r="B6222" s="10">
        <v>44725</v>
      </c>
      <c r="C6222" t="s">
        <v>4680</v>
      </c>
      <c r="D6222">
        <v>5</v>
      </c>
      <c r="E6222">
        <v>5</v>
      </c>
      <c r="F6222">
        <v>4</v>
      </c>
      <c r="G6222">
        <v>132758582</v>
      </c>
      <c r="H6222">
        <v>334123</v>
      </c>
    </row>
    <row r="6223" spans="1:8" ht="409.6">
      <c r="A6223" s="177" t="s">
        <v>10208</v>
      </c>
      <c r="B6223" s="10">
        <v>44725</v>
      </c>
      <c r="C6223" t="s">
        <v>4680</v>
      </c>
      <c r="D6223">
        <v>1</v>
      </c>
      <c r="E6223">
        <v>1</v>
      </c>
      <c r="F6223">
        <v>1</v>
      </c>
      <c r="G6223">
        <v>132758582</v>
      </c>
      <c r="H6223">
        <v>334124</v>
      </c>
    </row>
    <row r="6224" spans="1:8">
      <c r="A6224" t="s">
        <v>10209</v>
      </c>
      <c r="B6224" s="10">
        <v>44725</v>
      </c>
      <c r="C6224" t="s">
        <v>4680</v>
      </c>
      <c r="D6224">
        <v>5</v>
      </c>
      <c r="E6224">
        <v>5</v>
      </c>
      <c r="F6224">
        <v>5</v>
      </c>
      <c r="G6224">
        <v>132758582</v>
      </c>
      <c r="H6224">
        <v>334125</v>
      </c>
    </row>
    <row r="6225" spans="1:8">
      <c r="A6225" t="s">
        <v>10210</v>
      </c>
      <c r="B6225" s="10">
        <v>44725</v>
      </c>
      <c r="C6225" t="s">
        <v>4680</v>
      </c>
      <c r="D6225">
        <v>1</v>
      </c>
      <c r="E6225">
        <v>1</v>
      </c>
      <c r="F6225">
        <v>1</v>
      </c>
      <c r="G6225">
        <v>132758582</v>
      </c>
      <c r="H6225">
        <v>334126</v>
      </c>
    </row>
    <row r="6226" spans="1:8" ht="115.2">
      <c r="A6226" s="177" t="s">
        <v>10211</v>
      </c>
      <c r="B6226" s="10">
        <v>44725</v>
      </c>
      <c r="C6226" t="s">
        <v>4679</v>
      </c>
      <c r="D6226">
        <v>1</v>
      </c>
      <c r="E6226">
        <v>3</v>
      </c>
      <c r="F6226">
        <v>2</v>
      </c>
      <c r="G6226">
        <v>132868480</v>
      </c>
      <c r="H6226">
        <v>334127</v>
      </c>
    </row>
    <row r="6227" spans="1:8">
      <c r="A6227" t="s">
        <v>10212</v>
      </c>
      <c r="B6227" s="10">
        <v>44725</v>
      </c>
      <c r="C6227" t="s">
        <v>4680</v>
      </c>
      <c r="D6227">
        <v>1</v>
      </c>
      <c r="E6227">
        <v>5</v>
      </c>
      <c r="F6227">
        <v>5</v>
      </c>
      <c r="G6227">
        <v>136647468</v>
      </c>
      <c r="H6227">
        <v>334132</v>
      </c>
    </row>
    <row r="6228" spans="1:8">
      <c r="A6228" t="s">
        <v>10213</v>
      </c>
      <c r="B6228" s="10">
        <v>44725</v>
      </c>
      <c r="C6228" t="s">
        <v>4680</v>
      </c>
      <c r="D6228">
        <v>1</v>
      </c>
      <c r="E6228">
        <v>1</v>
      </c>
      <c r="F6228">
        <v>4</v>
      </c>
      <c r="G6228">
        <v>135430445</v>
      </c>
      <c r="H6228">
        <v>334133</v>
      </c>
    </row>
    <row r="6229" spans="1:8" ht="409.6">
      <c r="A6229" s="177" t="s">
        <v>10214</v>
      </c>
      <c r="B6229" s="10">
        <v>44725</v>
      </c>
      <c r="C6229" t="s">
        <v>4680</v>
      </c>
      <c r="D6229">
        <v>1</v>
      </c>
      <c r="E6229">
        <v>2</v>
      </c>
      <c r="F6229">
        <v>1</v>
      </c>
      <c r="G6229">
        <v>135430445</v>
      </c>
      <c r="H6229">
        <v>334134</v>
      </c>
    </row>
    <row r="6230" spans="1:8">
      <c r="A6230" t="s">
        <v>10215</v>
      </c>
      <c r="B6230" s="10">
        <v>44725</v>
      </c>
      <c r="C6230" t="s">
        <v>4679</v>
      </c>
      <c r="D6230">
        <v>1</v>
      </c>
      <c r="E6230">
        <v>3</v>
      </c>
      <c r="F6230">
        <v>5</v>
      </c>
      <c r="G6230">
        <v>136644366</v>
      </c>
      <c r="H6230">
        <v>334138</v>
      </c>
    </row>
    <row r="6231" spans="1:8" ht="115.2">
      <c r="A6231" s="177" t="s">
        <v>10216</v>
      </c>
      <c r="B6231" s="10">
        <v>44725</v>
      </c>
      <c r="C6231" t="s">
        <v>4680</v>
      </c>
      <c r="D6231">
        <v>5</v>
      </c>
      <c r="E6231">
        <v>5</v>
      </c>
      <c r="F6231">
        <v>5</v>
      </c>
      <c r="G6231">
        <v>136645116</v>
      </c>
      <c r="H6231">
        <v>334140</v>
      </c>
    </row>
    <row r="6232" spans="1:8">
      <c r="A6232" t="s">
        <v>10217</v>
      </c>
      <c r="B6232" s="10">
        <v>44725</v>
      </c>
      <c r="C6232" t="s">
        <v>4679</v>
      </c>
      <c r="D6232">
        <v>5</v>
      </c>
      <c r="E6232">
        <v>4</v>
      </c>
      <c r="F6232">
        <v>5</v>
      </c>
      <c r="G6232">
        <v>20000343</v>
      </c>
      <c r="H6232">
        <v>334141</v>
      </c>
    </row>
    <row r="6233" spans="1:8">
      <c r="A6233" t="s">
        <v>10218</v>
      </c>
      <c r="B6233" s="10">
        <v>44725</v>
      </c>
      <c r="C6233" t="s">
        <v>4679</v>
      </c>
      <c r="D6233">
        <v>3</v>
      </c>
      <c r="E6233">
        <v>3</v>
      </c>
      <c r="F6233">
        <v>4</v>
      </c>
      <c r="G6233">
        <v>20000358</v>
      </c>
      <c r="H6233">
        <v>334145</v>
      </c>
    </row>
    <row r="6234" spans="1:8">
      <c r="A6234" t="s">
        <v>10219</v>
      </c>
      <c r="B6234" s="10">
        <v>44725</v>
      </c>
      <c r="C6234" t="s">
        <v>4679</v>
      </c>
      <c r="D6234">
        <v>4</v>
      </c>
      <c r="E6234">
        <v>5</v>
      </c>
      <c r="F6234">
        <v>5</v>
      </c>
      <c r="G6234">
        <v>20000411</v>
      </c>
      <c r="H6234">
        <v>334146</v>
      </c>
    </row>
    <row r="6235" spans="1:8">
      <c r="A6235" t="s">
        <v>10220</v>
      </c>
      <c r="B6235" s="10">
        <v>44725</v>
      </c>
      <c r="C6235" t="s">
        <v>4680</v>
      </c>
      <c r="D6235">
        <v>1</v>
      </c>
      <c r="E6235">
        <v>3</v>
      </c>
      <c r="F6235">
        <v>1</v>
      </c>
      <c r="G6235">
        <v>20000660</v>
      </c>
      <c r="H6235">
        <v>334147</v>
      </c>
    </row>
    <row r="6236" spans="1:8">
      <c r="A6236" t="s">
        <v>10221</v>
      </c>
      <c r="B6236" s="10">
        <v>44725</v>
      </c>
      <c r="C6236" t="s">
        <v>4680</v>
      </c>
      <c r="D6236">
        <v>1</v>
      </c>
      <c r="E6236">
        <v>3</v>
      </c>
      <c r="F6236">
        <v>1</v>
      </c>
      <c r="G6236">
        <v>20000660</v>
      </c>
      <c r="H6236">
        <v>334148</v>
      </c>
    </row>
    <row r="6237" spans="1:8">
      <c r="A6237" t="s">
        <v>10222</v>
      </c>
      <c r="B6237" s="10">
        <v>44725</v>
      </c>
      <c r="C6237" t="s">
        <v>4680</v>
      </c>
      <c r="D6237">
        <v>1</v>
      </c>
      <c r="E6237">
        <v>1</v>
      </c>
      <c r="F6237">
        <v>1</v>
      </c>
      <c r="G6237">
        <v>20000662</v>
      </c>
      <c r="H6237">
        <v>334149</v>
      </c>
    </row>
    <row r="6238" spans="1:8">
      <c r="A6238" t="s">
        <v>10223</v>
      </c>
      <c r="B6238" s="10">
        <v>44725</v>
      </c>
      <c r="C6238" t="s">
        <v>4680</v>
      </c>
      <c r="D6238">
        <v>5</v>
      </c>
      <c r="E6238">
        <v>5</v>
      </c>
      <c r="F6238">
        <v>5</v>
      </c>
      <c r="G6238">
        <v>20000663</v>
      </c>
      <c r="H6238">
        <v>334151</v>
      </c>
    </row>
    <row r="6239" spans="1:8">
      <c r="A6239" t="s">
        <v>10224</v>
      </c>
      <c r="B6239" s="10">
        <v>44725</v>
      </c>
      <c r="C6239" t="s">
        <v>4680</v>
      </c>
      <c r="D6239">
        <v>1</v>
      </c>
      <c r="E6239">
        <v>4</v>
      </c>
      <c r="F6239">
        <v>1</v>
      </c>
      <c r="G6239">
        <v>20000663</v>
      </c>
      <c r="H6239">
        <v>334152</v>
      </c>
    </row>
    <row r="6240" spans="1:8">
      <c r="A6240" t="s">
        <v>10225</v>
      </c>
      <c r="B6240" s="10">
        <v>44725</v>
      </c>
      <c r="C6240" t="s">
        <v>4680</v>
      </c>
      <c r="D6240">
        <v>1</v>
      </c>
      <c r="E6240">
        <v>5</v>
      </c>
      <c r="F6240">
        <v>2</v>
      </c>
      <c r="G6240">
        <v>20000664</v>
      </c>
      <c r="H6240">
        <v>334153</v>
      </c>
    </row>
    <row r="6241" spans="1:8">
      <c r="A6241" t="s">
        <v>10226</v>
      </c>
      <c r="B6241" s="10">
        <v>44725</v>
      </c>
      <c r="C6241" t="s">
        <v>4680</v>
      </c>
      <c r="D6241">
        <v>3</v>
      </c>
      <c r="E6241">
        <v>3</v>
      </c>
      <c r="F6241">
        <v>2</v>
      </c>
      <c r="G6241">
        <v>20000684</v>
      </c>
      <c r="H6241">
        <v>334156</v>
      </c>
    </row>
    <row r="6242" spans="1:8">
      <c r="A6242" t="s">
        <v>10227</v>
      </c>
      <c r="B6242" s="10">
        <v>44725</v>
      </c>
      <c r="C6242" t="s">
        <v>4680</v>
      </c>
      <c r="D6242">
        <v>1</v>
      </c>
      <c r="E6242">
        <v>1</v>
      </c>
      <c r="F6242">
        <v>3</v>
      </c>
      <c r="G6242">
        <v>20000692</v>
      </c>
      <c r="H6242">
        <v>334157</v>
      </c>
    </row>
    <row r="6243" spans="1:8">
      <c r="A6243" t="s">
        <v>6299</v>
      </c>
      <c r="B6243" s="10">
        <v>44725</v>
      </c>
      <c r="C6243" t="s">
        <v>4680</v>
      </c>
      <c r="D6243">
        <v>5</v>
      </c>
      <c r="E6243">
        <v>2</v>
      </c>
      <c r="F6243">
        <v>4</v>
      </c>
      <c r="G6243">
        <v>20000701</v>
      </c>
      <c r="H6243">
        <v>334158</v>
      </c>
    </row>
    <row r="6244" spans="1:8">
      <c r="A6244" t="s">
        <v>10228</v>
      </c>
      <c r="B6244" s="10">
        <v>44725</v>
      </c>
      <c r="C6244" t="s">
        <v>4680</v>
      </c>
      <c r="D6244">
        <v>1</v>
      </c>
      <c r="E6244">
        <v>1</v>
      </c>
      <c r="F6244">
        <v>1</v>
      </c>
      <c r="G6244">
        <v>20000703</v>
      </c>
      <c r="H6244">
        <v>334160</v>
      </c>
    </row>
    <row r="6245" spans="1:8">
      <c r="A6245" t="s">
        <v>10229</v>
      </c>
      <c r="B6245" s="10">
        <v>44725</v>
      </c>
      <c r="C6245" t="s">
        <v>4680</v>
      </c>
      <c r="D6245">
        <v>1</v>
      </c>
      <c r="E6245">
        <v>1</v>
      </c>
      <c r="F6245">
        <v>1</v>
      </c>
      <c r="G6245">
        <v>20000705</v>
      </c>
      <c r="H6245">
        <v>334161</v>
      </c>
    </row>
    <row r="6246" spans="1:8">
      <c r="A6246" t="s">
        <v>10230</v>
      </c>
      <c r="B6246" s="10">
        <v>44725</v>
      </c>
      <c r="C6246" t="s">
        <v>4680</v>
      </c>
      <c r="D6246">
        <v>5</v>
      </c>
      <c r="E6246">
        <v>5</v>
      </c>
      <c r="F6246">
        <v>5</v>
      </c>
      <c r="G6246">
        <v>20000706</v>
      </c>
      <c r="H6246">
        <v>334162</v>
      </c>
    </row>
    <row r="6247" spans="1:8">
      <c r="A6247" t="s">
        <v>10231</v>
      </c>
      <c r="B6247" s="10">
        <v>44725</v>
      </c>
      <c r="C6247" t="s">
        <v>4680</v>
      </c>
      <c r="D6247">
        <v>2</v>
      </c>
      <c r="E6247">
        <v>3</v>
      </c>
      <c r="F6247">
        <v>4</v>
      </c>
      <c r="G6247">
        <v>20000708</v>
      </c>
      <c r="H6247">
        <v>334163</v>
      </c>
    </row>
    <row r="6248" spans="1:8">
      <c r="A6248" t="s">
        <v>10232</v>
      </c>
      <c r="B6248" s="10">
        <v>44725</v>
      </c>
      <c r="C6248" t="s">
        <v>4680</v>
      </c>
      <c r="D6248">
        <v>5</v>
      </c>
      <c r="E6248">
        <v>4</v>
      </c>
      <c r="F6248">
        <v>5</v>
      </c>
      <c r="G6248">
        <v>20000708</v>
      </c>
      <c r="H6248">
        <v>334166</v>
      </c>
    </row>
    <row r="6249" spans="1:8" ht="360">
      <c r="A6249" s="177" t="s">
        <v>10233</v>
      </c>
      <c r="B6249" s="10">
        <v>44725</v>
      </c>
      <c r="C6249" t="s">
        <v>4680</v>
      </c>
      <c r="D6249">
        <v>1</v>
      </c>
      <c r="E6249">
        <v>5</v>
      </c>
      <c r="F6249">
        <v>5</v>
      </c>
      <c r="G6249">
        <v>20000708</v>
      </c>
      <c r="H6249">
        <v>334168</v>
      </c>
    </row>
    <row r="6250" spans="1:8">
      <c r="A6250" t="s">
        <v>10234</v>
      </c>
      <c r="B6250" s="10">
        <v>44557</v>
      </c>
      <c r="C6250" t="s">
        <v>4681</v>
      </c>
      <c r="D6250">
        <v>1</v>
      </c>
      <c r="E6250">
        <v>3</v>
      </c>
      <c r="F6250">
        <v>3</v>
      </c>
      <c r="G6250">
        <v>135538940</v>
      </c>
      <c r="H6250">
        <v>297529</v>
      </c>
    </row>
    <row r="6251" spans="1:8">
      <c r="A6251" t="s">
        <v>10235</v>
      </c>
      <c r="B6251" s="10">
        <v>44557</v>
      </c>
      <c r="C6251" t="s">
        <v>4686</v>
      </c>
      <c r="D6251">
        <v>1</v>
      </c>
      <c r="E6251">
        <v>1</v>
      </c>
      <c r="F6251">
        <v>1</v>
      </c>
      <c r="G6251">
        <v>135635688</v>
      </c>
      <c r="H6251">
        <v>297530</v>
      </c>
    </row>
    <row r="6252" spans="1:8">
      <c r="A6252" t="s">
        <v>10236</v>
      </c>
      <c r="B6252" s="10">
        <v>44557</v>
      </c>
      <c r="C6252" t="s">
        <v>4680</v>
      </c>
      <c r="D6252">
        <v>5</v>
      </c>
      <c r="E6252">
        <v>5</v>
      </c>
      <c r="F6252">
        <v>5</v>
      </c>
      <c r="G6252">
        <v>136638244</v>
      </c>
      <c r="H6252">
        <v>297532</v>
      </c>
    </row>
    <row r="6253" spans="1:8">
      <c r="A6253" t="s">
        <v>10237</v>
      </c>
      <c r="B6253" s="10">
        <v>44557</v>
      </c>
      <c r="C6253" t="s">
        <v>4679</v>
      </c>
      <c r="D6253">
        <v>5</v>
      </c>
      <c r="E6253">
        <v>4</v>
      </c>
      <c r="F6253">
        <v>5</v>
      </c>
      <c r="G6253">
        <v>136738614</v>
      </c>
      <c r="H6253">
        <v>297534</v>
      </c>
    </row>
    <row r="6254" spans="1:8">
      <c r="A6254" t="s">
        <v>6437</v>
      </c>
      <c r="B6254" s="10">
        <v>44557</v>
      </c>
      <c r="C6254" t="s">
        <v>4679</v>
      </c>
      <c r="D6254">
        <v>1</v>
      </c>
      <c r="E6254">
        <v>2</v>
      </c>
      <c r="F6254">
        <v>4</v>
      </c>
      <c r="G6254">
        <v>136946191</v>
      </c>
      <c r="H6254">
        <v>297536</v>
      </c>
    </row>
    <row r="6255" spans="1:8">
      <c r="A6255" t="s">
        <v>10238</v>
      </c>
      <c r="B6255" s="10">
        <v>44557</v>
      </c>
      <c r="C6255" t="s">
        <v>4679</v>
      </c>
      <c r="D6255">
        <v>5</v>
      </c>
      <c r="E6255">
        <v>4</v>
      </c>
      <c r="F6255">
        <v>5</v>
      </c>
      <c r="G6255">
        <v>20000358</v>
      </c>
      <c r="H6255">
        <v>297538</v>
      </c>
    </row>
    <row r="6256" spans="1:8">
      <c r="A6256" t="s">
        <v>10239</v>
      </c>
      <c r="B6256" s="10">
        <v>44557</v>
      </c>
      <c r="C6256" t="s">
        <v>4679</v>
      </c>
      <c r="D6256">
        <v>5</v>
      </c>
      <c r="E6256">
        <v>5</v>
      </c>
      <c r="F6256">
        <v>5</v>
      </c>
      <c r="G6256">
        <v>20000410</v>
      </c>
      <c r="H6256">
        <v>297539</v>
      </c>
    </row>
    <row r="6257" spans="1:8" ht="158.4">
      <c r="A6257" s="177" t="s">
        <v>10240</v>
      </c>
      <c r="B6257" s="10">
        <v>44557</v>
      </c>
      <c r="C6257" t="s">
        <v>4679</v>
      </c>
      <c r="D6257">
        <v>4</v>
      </c>
      <c r="E6257">
        <v>5</v>
      </c>
      <c r="F6257">
        <v>5</v>
      </c>
      <c r="G6257">
        <v>20000533</v>
      </c>
      <c r="H6257">
        <v>297540</v>
      </c>
    </row>
    <row r="6258" spans="1:8">
      <c r="A6258" t="s">
        <v>10241</v>
      </c>
      <c r="B6258" s="10">
        <v>44557</v>
      </c>
      <c r="C6258" t="s">
        <v>4679</v>
      </c>
      <c r="D6258">
        <v>3</v>
      </c>
      <c r="E6258">
        <v>4</v>
      </c>
      <c r="F6258">
        <v>5</v>
      </c>
      <c r="G6258">
        <v>20000533</v>
      </c>
      <c r="H6258">
        <v>297541</v>
      </c>
    </row>
    <row r="6259" spans="1:8">
      <c r="A6259" t="s">
        <v>10242</v>
      </c>
      <c r="B6259" s="10">
        <v>44557</v>
      </c>
      <c r="C6259" t="s">
        <v>4679</v>
      </c>
      <c r="D6259">
        <v>1</v>
      </c>
      <c r="E6259">
        <v>1</v>
      </c>
      <c r="F6259">
        <v>1</v>
      </c>
      <c r="G6259">
        <v>200057652</v>
      </c>
      <c r="H6259">
        <v>297542</v>
      </c>
    </row>
    <row r="6260" spans="1:8">
      <c r="A6260" t="s">
        <v>10243</v>
      </c>
      <c r="B6260" s="10">
        <v>44557</v>
      </c>
      <c r="C6260" t="s">
        <v>4679</v>
      </c>
      <c r="D6260">
        <v>5</v>
      </c>
      <c r="E6260">
        <v>5</v>
      </c>
      <c r="F6260">
        <v>5</v>
      </c>
      <c r="G6260">
        <v>200060846</v>
      </c>
      <c r="H6260">
        <v>297543</v>
      </c>
    </row>
    <row r="6261" spans="1:8">
      <c r="A6261" t="s">
        <v>10244</v>
      </c>
      <c r="B6261" s="10">
        <v>44557</v>
      </c>
      <c r="C6261" t="s">
        <v>4682</v>
      </c>
      <c r="D6261">
        <v>1</v>
      </c>
      <c r="E6261">
        <v>2</v>
      </c>
      <c r="F6261">
        <v>3</v>
      </c>
      <c r="G6261">
        <v>200215278</v>
      </c>
      <c r="H6261">
        <v>297544</v>
      </c>
    </row>
    <row r="6262" spans="1:8">
      <c r="A6262" t="s">
        <v>10245</v>
      </c>
      <c r="B6262" s="10">
        <v>44557</v>
      </c>
      <c r="C6262" t="s">
        <v>4679</v>
      </c>
      <c r="D6262">
        <v>1</v>
      </c>
      <c r="E6262">
        <v>3</v>
      </c>
      <c r="F6262">
        <v>3</v>
      </c>
      <c r="G6262">
        <v>200388548</v>
      </c>
      <c r="H6262">
        <v>297545</v>
      </c>
    </row>
    <row r="6263" spans="1:8">
      <c r="A6263" t="s">
        <v>10246</v>
      </c>
      <c r="B6263" s="10">
        <v>44557</v>
      </c>
      <c r="C6263" t="s">
        <v>4679</v>
      </c>
      <c r="D6263">
        <v>5</v>
      </c>
      <c r="E6263">
        <v>5</v>
      </c>
      <c r="F6263">
        <v>5</v>
      </c>
      <c r="G6263">
        <v>200388548</v>
      </c>
      <c r="H6263">
        <v>297546</v>
      </c>
    </row>
    <row r="6264" spans="1:8">
      <c r="A6264" t="s">
        <v>10247</v>
      </c>
      <c r="B6264" s="10">
        <v>44557</v>
      </c>
      <c r="C6264" t="s">
        <v>4679</v>
      </c>
      <c r="D6264">
        <v>5</v>
      </c>
      <c r="E6264">
        <v>3</v>
      </c>
      <c r="F6264">
        <v>5</v>
      </c>
      <c r="G6264">
        <v>33000111</v>
      </c>
      <c r="H6264">
        <v>297548</v>
      </c>
    </row>
    <row r="6265" spans="1:8">
      <c r="A6265" t="s">
        <v>10248</v>
      </c>
      <c r="B6265" s="10">
        <v>44557</v>
      </c>
      <c r="C6265" t="s">
        <v>4679</v>
      </c>
      <c r="D6265">
        <v>5</v>
      </c>
      <c r="E6265">
        <v>5</v>
      </c>
      <c r="F6265">
        <v>5</v>
      </c>
      <c r="G6265">
        <v>40000028</v>
      </c>
      <c r="H6265">
        <v>297549</v>
      </c>
    </row>
    <row r="6266" spans="1:8" ht="100.8">
      <c r="A6266" s="177" t="s">
        <v>10249</v>
      </c>
      <c r="B6266" s="10">
        <v>44557</v>
      </c>
      <c r="C6266" t="s">
        <v>4679</v>
      </c>
      <c r="D6266">
        <v>5</v>
      </c>
      <c r="E6266">
        <v>4</v>
      </c>
      <c r="F6266">
        <v>5</v>
      </c>
      <c r="G6266">
        <v>40000028</v>
      </c>
      <c r="H6266">
        <v>297550</v>
      </c>
    </row>
    <row r="6267" spans="1:8">
      <c r="A6267" t="s">
        <v>10250</v>
      </c>
      <c r="B6267" s="10">
        <v>44557</v>
      </c>
      <c r="C6267" t="s">
        <v>4679</v>
      </c>
      <c r="D6267">
        <v>5</v>
      </c>
      <c r="E6267">
        <v>5</v>
      </c>
      <c r="F6267">
        <v>5</v>
      </c>
      <c r="G6267">
        <v>40000028</v>
      </c>
      <c r="H6267">
        <v>297551</v>
      </c>
    </row>
    <row r="6268" spans="1:8">
      <c r="A6268" t="s">
        <v>10251</v>
      </c>
      <c r="B6268" s="10">
        <v>44557</v>
      </c>
      <c r="C6268" t="s">
        <v>4679</v>
      </c>
      <c r="D6268">
        <v>4</v>
      </c>
      <c r="E6268">
        <v>5</v>
      </c>
      <c r="F6268">
        <v>5</v>
      </c>
      <c r="G6268">
        <v>40000028</v>
      </c>
      <c r="H6268">
        <v>297552</v>
      </c>
    </row>
    <row r="6269" spans="1:8">
      <c r="A6269" t="s">
        <v>10252</v>
      </c>
      <c r="B6269" s="10">
        <v>44557</v>
      </c>
      <c r="C6269" t="s">
        <v>4679</v>
      </c>
      <c r="D6269">
        <v>1</v>
      </c>
      <c r="E6269">
        <v>1</v>
      </c>
      <c r="F6269">
        <v>2</v>
      </c>
      <c r="G6269">
        <v>40000158</v>
      </c>
      <c r="H6269">
        <v>297555</v>
      </c>
    </row>
    <row r="6270" spans="1:8">
      <c r="A6270" t="s">
        <v>10253</v>
      </c>
      <c r="B6270" s="10">
        <v>44557</v>
      </c>
      <c r="C6270" t="s">
        <v>4679</v>
      </c>
      <c r="D6270">
        <v>5</v>
      </c>
      <c r="E6270">
        <v>5</v>
      </c>
      <c r="F6270">
        <v>5</v>
      </c>
      <c r="G6270">
        <v>60000035</v>
      </c>
      <c r="H6270">
        <v>297556</v>
      </c>
    </row>
    <row r="6271" spans="1:8">
      <c r="A6271" t="s">
        <v>10254</v>
      </c>
      <c r="B6271" s="10">
        <v>44557</v>
      </c>
      <c r="C6271" t="s">
        <v>4679</v>
      </c>
      <c r="D6271">
        <v>1</v>
      </c>
      <c r="E6271">
        <v>5</v>
      </c>
      <c r="F6271">
        <v>2</v>
      </c>
      <c r="G6271">
        <v>61000077</v>
      </c>
      <c r="H6271">
        <v>297557</v>
      </c>
    </row>
    <row r="6272" spans="1:8">
      <c r="A6272" t="s">
        <v>10255</v>
      </c>
      <c r="B6272" s="10">
        <v>44557</v>
      </c>
      <c r="C6272" t="s">
        <v>4680</v>
      </c>
      <c r="D6272">
        <v>5</v>
      </c>
      <c r="E6272">
        <v>5</v>
      </c>
      <c r="F6272">
        <v>5</v>
      </c>
      <c r="G6272">
        <v>71000206</v>
      </c>
      <c r="H6272">
        <v>297558</v>
      </c>
    </row>
    <row r="6273" spans="1:8">
      <c r="A6273" t="s">
        <v>10256</v>
      </c>
      <c r="B6273" s="10">
        <v>44557</v>
      </c>
      <c r="C6273" t="s">
        <v>4685</v>
      </c>
      <c r="D6273">
        <v>5</v>
      </c>
      <c r="E6273">
        <v>5</v>
      </c>
      <c r="F6273">
        <v>5</v>
      </c>
      <c r="G6273">
        <v>71000218</v>
      </c>
      <c r="H6273">
        <v>297559</v>
      </c>
    </row>
    <row r="6274" spans="1:8">
      <c r="A6274" t="s">
        <v>10257</v>
      </c>
      <c r="B6274" s="10">
        <v>44557</v>
      </c>
      <c r="C6274" t="s">
        <v>4679</v>
      </c>
      <c r="D6274">
        <v>5</v>
      </c>
      <c r="E6274">
        <v>5</v>
      </c>
      <c r="F6274">
        <v>5</v>
      </c>
      <c r="G6274">
        <v>71000262</v>
      </c>
      <c r="H6274">
        <v>297560</v>
      </c>
    </row>
    <row r="6275" spans="1:8">
      <c r="A6275" t="s">
        <v>10258</v>
      </c>
      <c r="B6275" s="10">
        <v>44557</v>
      </c>
      <c r="C6275" t="s">
        <v>4679</v>
      </c>
      <c r="D6275">
        <v>1</v>
      </c>
      <c r="E6275">
        <v>3</v>
      </c>
      <c r="F6275">
        <v>3</v>
      </c>
      <c r="G6275">
        <v>71000304</v>
      </c>
      <c r="H6275">
        <v>297561</v>
      </c>
    </row>
    <row r="6276" spans="1:8">
      <c r="A6276" t="s">
        <v>10259</v>
      </c>
      <c r="B6276" s="10">
        <v>44557</v>
      </c>
      <c r="C6276" t="s">
        <v>4679</v>
      </c>
      <c r="D6276">
        <v>5</v>
      </c>
      <c r="E6276">
        <v>5</v>
      </c>
      <c r="F6276">
        <v>5</v>
      </c>
      <c r="G6276">
        <v>71000313</v>
      </c>
      <c r="H6276">
        <v>297562</v>
      </c>
    </row>
    <row r="6277" spans="1:8">
      <c r="A6277" t="s">
        <v>10260</v>
      </c>
      <c r="B6277" s="10">
        <v>44557</v>
      </c>
      <c r="C6277" t="s">
        <v>4679</v>
      </c>
      <c r="D6277">
        <v>4</v>
      </c>
      <c r="E6277">
        <v>5</v>
      </c>
      <c r="F6277">
        <v>5</v>
      </c>
      <c r="G6277">
        <v>71000313</v>
      </c>
      <c r="H6277">
        <v>297563</v>
      </c>
    </row>
    <row r="6278" spans="1:8">
      <c r="A6278" t="s">
        <v>10261</v>
      </c>
      <c r="B6278" s="10">
        <v>44557</v>
      </c>
      <c r="C6278" t="s">
        <v>4679</v>
      </c>
      <c r="D6278">
        <v>5</v>
      </c>
      <c r="E6278">
        <v>3</v>
      </c>
      <c r="F6278">
        <v>4</v>
      </c>
      <c r="G6278">
        <v>71000320</v>
      </c>
      <c r="H6278">
        <v>297564</v>
      </c>
    </row>
    <row r="6279" spans="1:8" ht="72">
      <c r="A6279" s="177" t="s">
        <v>10262</v>
      </c>
      <c r="B6279" s="10">
        <v>44557</v>
      </c>
      <c r="C6279" t="s">
        <v>4680</v>
      </c>
      <c r="D6279">
        <v>5</v>
      </c>
      <c r="E6279">
        <v>4</v>
      </c>
      <c r="F6279">
        <v>5</v>
      </c>
      <c r="G6279">
        <v>71000352</v>
      </c>
      <c r="H6279">
        <v>297566</v>
      </c>
    </row>
    <row r="6280" spans="1:8" ht="187.2">
      <c r="A6280" s="177" t="s">
        <v>10263</v>
      </c>
      <c r="B6280" s="10">
        <v>44557</v>
      </c>
      <c r="C6280" t="s">
        <v>4680</v>
      </c>
      <c r="D6280">
        <v>4</v>
      </c>
      <c r="E6280">
        <v>5</v>
      </c>
      <c r="F6280">
        <v>5</v>
      </c>
      <c r="G6280">
        <v>71000352</v>
      </c>
      <c r="H6280">
        <v>297567</v>
      </c>
    </row>
    <row r="6281" spans="1:8" ht="129.6">
      <c r="A6281" s="177" t="s">
        <v>10264</v>
      </c>
      <c r="B6281" s="10">
        <v>44557</v>
      </c>
      <c r="C6281" t="s">
        <v>4679</v>
      </c>
      <c r="D6281">
        <v>1</v>
      </c>
      <c r="E6281">
        <v>5</v>
      </c>
      <c r="F6281">
        <v>1</v>
      </c>
      <c r="G6281">
        <v>71000354</v>
      </c>
      <c r="H6281">
        <v>297568</v>
      </c>
    </row>
    <row r="6282" spans="1:8">
      <c r="A6282" t="s">
        <v>10265</v>
      </c>
      <c r="B6282" s="10">
        <v>44557</v>
      </c>
      <c r="C6282" t="s">
        <v>4679</v>
      </c>
      <c r="D6282">
        <v>2</v>
      </c>
      <c r="E6282">
        <v>4</v>
      </c>
      <c r="F6282">
        <v>4</v>
      </c>
      <c r="G6282">
        <v>71000355</v>
      </c>
      <c r="H6282">
        <v>297569</v>
      </c>
    </row>
    <row r="6283" spans="1:8">
      <c r="A6283" t="s">
        <v>10266</v>
      </c>
      <c r="B6283" s="10">
        <v>44557</v>
      </c>
      <c r="C6283" t="s">
        <v>4679</v>
      </c>
      <c r="D6283">
        <v>5</v>
      </c>
      <c r="E6283">
        <v>4</v>
      </c>
      <c r="F6283">
        <v>5</v>
      </c>
      <c r="G6283">
        <v>99999972</v>
      </c>
      <c r="H6283">
        <v>297570</v>
      </c>
    </row>
    <row r="6284" spans="1:8">
      <c r="A6284" t="s">
        <v>10267</v>
      </c>
      <c r="B6284" s="10">
        <v>44557</v>
      </c>
      <c r="C6284" t="s">
        <v>4683</v>
      </c>
      <c r="D6284">
        <v>5</v>
      </c>
      <c r="E6284">
        <v>5</v>
      </c>
      <c r="F6284">
        <v>5</v>
      </c>
      <c r="G6284">
        <v>99999979</v>
      </c>
      <c r="H6284">
        <v>297571</v>
      </c>
    </row>
    <row r="6285" spans="1:8">
      <c r="A6285" t="s">
        <v>10268</v>
      </c>
      <c r="B6285" s="10">
        <v>44557</v>
      </c>
      <c r="C6285" t="s">
        <v>4683</v>
      </c>
      <c r="D6285">
        <v>5</v>
      </c>
      <c r="E6285">
        <v>5</v>
      </c>
      <c r="F6285">
        <v>5</v>
      </c>
      <c r="G6285">
        <v>99999979</v>
      </c>
      <c r="H6285">
        <v>297572</v>
      </c>
    </row>
    <row r="6286" spans="1:8" ht="72">
      <c r="A6286" s="177" t="s">
        <v>10269</v>
      </c>
      <c r="B6286" s="10">
        <v>44557</v>
      </c>
      <c r="C6286" t="s">
        <v>4683</v>
      </c>
      <c r="D6286">
        <v>5</v>
      </c>
      <c r="E6286">
        <v>5</v>
      </c>
      <c r="F6286">
        <v>5</v>
      </c>
      <c r="G6286">
        <v>99999979</v>
      </c>
      <c r="H6286">
        <v>297573</v>
      </c>
    </row>
    <row r="6287" spans="1:8">
      <c r="A6287" t="s">
        <v>10270</v>
      </c>
      <c r="B6287" s="10">
        <v>44557</v>
      </c>
      <c r="C6287" t="s">
        <v>4680</v>
      </c>
      <c r="D6287">
        <v>2</v>
      </c>
      <c r="E6287">
        <v>3</v>
      </c>
      <c r="F6287">
        <v>3</v>
      </c>
      <c r="G6287">
        <v>99999996</v>
      </c>
      <c r="H6287">
        <v>297574</v>
      </c>
    </row>
    <row r="6288" spans="1:8">
      <c r="A6288" t="s">
        <v>10271</v>
      </c>
      <c r="B6288" s="10">
        <v>44557</v>
      </c>
      <c r="C6288" t="s">
        <v>4679</v>
      </c>
      <c r="D6288">
        <v>1</v>
      </c>
      <c r="E6288">
        <v>3</v>
      </c>
      <c r="F6288">
        <v>1</v>
      </c>
      <c r="G6288">
        <v>71000328</v>
      </c>
      <c r="H6288">
        <v>297575</v>
      </c>
    </row>
    <row r="6289" spans="1:8">
      <c r="A6289" t="s">
        <v>10272</v>
      </c>
      <c r="B6289" s="10">
        <v>44557</v>
      </c>
      <c r="C6289" t="s">
        <v>4679</v>
      </c>
      <c r="D6289">
        <v>5</v>
      </c>
      <c r="E6289">
        <v>5</v>
      </c>
      <c r="F6289">
        <v>5</v>
      </c>
      <c r="G6289">
        <v>71000341</v>
      </c>
      <c r="H6289">
        <v>297576</v>
      </c>
    </row>
    <row r="6290" spans="1:8">
      <c r="A6290" t="s">
        <v>10273</v>
      </c>
      <c r="B6290" s="10">
        <v>44557</v>
      </c>
      <c r="C6290" t="s">
        <v>4679</v>
      </c>
      <c r="D6290">
        <v>5</v>
      </c>
      <c r="E6290">
        <v>5</v>
      </c>
      <c r="F6290">
        <v>5</v>
      </c>
      <c r="G6290">
        <v>71000341</v>
      </c>
      <c r="H6290">
        <v>297577</v>
      </c>
    </row>
    <row r="6291" spans="1:8">
      <c r="A6291" t="s">
        <v>10274</v>
      </c>
      <c r="B6291" s="10">
        <v>44557</v>
      </c>
      <c r="C6291" t="s">
        <v>4680</v>
      </c>
      <c r="D6291">
        <v>1</v>
      </c>
      <c r="E6291">
        <v>3</v>
      </c>
      <c r="F6291">
        <v>3</v>
      </c>
      <c r="G6291">
        <v>71000349</v>
      </c>
      <c r="H6291">
        <v>297579</v>
      </c>
    </row>
    <row r="6292" spans="1:8">
      <c r="A6292" t="s">
        <v>10275</v>
      </c>
      <c r="B6292" s="10">
        <v>44557</v>
      </c>
      <c r="C6292" t="s">
        <v>4679</v>
      </c>
      <c r="D6292">
        <v>5</v>
      </c>
      <c r="E6292">
        <v>5</v>
      </c>
      <c r="F6292">
        <v>5</v>
      </c>
      <c r="G6292">
        <v>11485</v>
      </c>
      <c r="H6292">
        <v>297580</v>
      </c>
    </row>
    <row r="6293" spans="1:8">
      <c r="A6293" t="s">
        <v>10276</v>
      </c>
      <c r="B6293" s="10">
        <v>44557</v>
      </c>
      <c r="C6293" t="s">
        <v>4679</v>
      </c>
      <c r="D6293">
        <v>5</v>
      </c>
      <c r="E6293">
        <v>5</v>
      </c>
      <c r="F6293">
        <v>5</v>
      </c>
      <c r="G6293">
        <v>11485</v>
      </c>
      <c r="H6293">
        <v>297582</v>
      </c>
    </row>
    <row r="6294" spans="1:8">
      <c r="A6294" t="s">
        <v>10277</v>
      </c>
      <c r="B6294" s="10">
        <v>44557</v>
      </c>
      <c r="C6294" t="s">
        <v>4679</v>
      </c>
      <c r="D6294">
        <v>5</v>
      </c>
      <c r="E6294">
        <v>5</v>
      </c>
      <c r="F6294">
        <v>5</v>
      </c>
      <c r="G6294">
        <v>11486</v>
      </c>
      <c r="H6294">
        <v>297584</v>
      </c>
    </row>
    <row r="6295" spans="1:8">
      <c r="A6295" t="s">
        <v>10278</v>
      </c>
      <c r="B6295" s="10">
        <v>44557</v>
      </c>
      <c r="C6295" t="s">
        <v>4679</v>
      </c>
      <c r="D6295">
        <v>5</v>
      </c>
      <c r="E6295">
        <v>5</v>
      </c>
      <c r="F6295">
        <v>5</v>
      </c>
      <c r="G6295">
        <v>11494</v>
      </c>
      <c r="H6295">
        <v>297585</v>
      </c>
    </row>
    <row r="6296" spans="1:8">
      <c r="A6296" t="s">
        <v>10279</v>
      </c>
      <c r="B6296" s="10">
        <v>44557</v>
      </c>
      <c r="C6296" t="s">
        <v>4679</v>
      </c>
      <c r="D6296">
        <v>3</v>
      </c>
      <c r="E6296">
        <v>4</v>
      </c>
      <c r="F6296">
        <v>3</v>
      </c>
      <c r="G6296">
        <v>11679</v>
      </c>
      <c r="H6296">
        <v>297588</v>
      </c>
    </row>
    <row r="6297" spans="1:8">
      <c r="A6297" t="s">
        <v>10280</v>
      </c>
      <c r="B6297" s="10">
        <v>44557</v>
      </c>
      <c r="C6297" t="s">
        <v>4679</v>
      </c>
      <c r="D6297">
        <v>5</v>
      </c>
      <c r="E6297">
        <v>5</v>
      </c>
      <c r="F6297">
        <v>5</v>
      </c>
      <c r="G6297">
        <v>11679</v>
      </c>
      <c r="H6297">
        <v>297589</v>
      </c>
    </row>
    <row r="6298" spans="1:8">
      <c r="A6298" t="s">
        <v>10281</v>
      </c>
      <c r="B6298" s="10">
        <v>44557</v>
      </c>
      <c r="C6298" t="s">
        <v>4679</v>
      </c>
      <c r="D6298">
        <v>1</v>
      </c>
      <c r="E6298">
        <v>2</v>
      </c>
      <c r="F6298">
        <v>1</v>
      </c>
      <c r="G6298">
        <v>11690</v>
      </c>
      <c r="H6298">
        <v>297590</v>
      </c>
    </row>
    <row r="6299" spans="1:8">
      <c r="A6299" t="s">
        <v>10282</v>
      </c>
      <c r="B6299" s="10">
        <v>44557</v>
      </c>
      <c r="C6299" t="s">
        <v>4679</v>
      </c>
      <c r="D6299">
        <v>5</v>
      </c>
      <c r="E6299">
        <v>4</v>
      </c>
      <c r="F6299">
        <v>4</v>
      </c>
      <c r="G6299">
        <v>100896943</v>
      </c>
      <c r="H6299">
        <v>297591</v>
      </c>
    </row>
    <row r="6300" spans="1:8">
      <c r="A6300" t="s">
        <v>10283</v>
      </c>
      <c r="B6300" s="10">
        <v>44557</v>
      </c>
      <c r="C6300" t="s">
        <v>4679</v>
      </c>
      <c r="D6300">
        <v>5</v>
      </c>
      <c r="E6300">
        <v>5</v>
      </c>
      <c r="F6300">
        <v>5</v>
      </c>
      <c r="G6300">
        <v>101478212</v>
      </c>
      <c r="H6300">
        <v>297592</v>
      </c>
    </row>
    <row r="6301" spans="1:8">
      <c r="A6301" t="s">
        <v>10284</v>
      </c>
      <c r="B6301" s="10">
        <v>44557</v>
      </c>
      <c r="C6301" t="s">
        <v>4679</v>
      </c>
      <c r="D6301">
        <v>5</v>
      </c>
      <c r="E6301">
        <v>4</v>
      </c>
      <c r="F6301">
        <v>5</v>
      </c>
      <c r="G6301">
        <v>11270654</v>
      </c>
      <c r="H6301">
        <v>297597</v>
      </c>
    </row>
    <row r="6302" spans="1:8">
      <c r="A6302" t="s">
        <v>10285</v>
      </c>
      <c r="B6302" s="10">
        <v>44557</v>
      </c>
      <c r="C6302" t="s">
        <v>4679</v>
      </c>
      <c r="D6302">
        <v>5</v>
      </c>
      <c r="E6302">
        <v>5</v>
      </c>
      <c r="F6302">
        <v>5</v>
      </c>
      <c r="G6302">
        <v>113606081</v>
      </c>
      <c r="H6302">
        <v>297598</v>
      </c>
    </row>
    <row r="6303" spans="1:8">
      <c r="A6303" t="s">
        <v>10286</v>
      </c>
      <c r="B6303" s="10">
        <v>44557</v>
      </c>
      <c r="C6303" t="s">
        <v>4680</v>
      </c>
      <c r="D6303">
        <v>4</v>
      </c>
      <c r="E6303">
        <v>4</v>
      </c>
      <c r="F6303">
        <v>5</v>
      </c>
      <c r="G6303">
        <v>117434118</v>
      </c>
      <c r="H6303">
        <v>297602</v>
      </c>
    </row>
    <row r="6304" spans="1:8" ht="144">
      <c r="A6304" s="177" t="s">
        <v>10287</v>
      </c>
      <c r="B6304" s="10">
        <v>44557</v>
      </c>
      <c r="C6304" t="s">
        <v>4680</v>
      </c>
      <c r="D6304">
        <v>5</v>
      </c>
      <c r="E6304">
        <v>5</v>
      </c>
      <c r="F6304">
        <v>5</v>
      </c>
      <c r="G6304">
        <v>117434118</v>
      </c>
      <c r="H6304">
        <v>297603</v>
      </c>
    </row>
    <row r="6305" spans="1:8">
      <c r="A6305" t="s">
        <v>10288</v>
      </c>
      <c r="B6305" s="10">
        <v>44557</v>
      </c>
      <c r="C6305" t="s">
        <v>4679</v>
      </c>
      <c r="D6305">
        <v>5</v>
      </c>
      <c r="E6305">
        <v>5</v>
      </c>
      <c r="F6305">
        <v>5</v>
      </c>
      <c r="G6305">
        <v>117554527</v>
      </c>
      <c r="H6305">
        <v>297604</v>
      </c>
    </row>
    <row r="6306" spans="1:8" ht="273.60000000000002">
      <c r="A6306" s="177" t="s">
        <v>10289</v>
      </c>
      <c r="B6306" s="10">
        <v>44557</v>
      </c>
      <c r="C6306" t="s">
        <v>4682</v>
      </c>
      <c r="D6306">
        <v>1</v>
      </c>
      <c r="E6306">
        <v>1</v>
      </c>
      <c r="F6306">
        <v>1</v>
      </c>
      <c r="G6306">
        <v>118513878</v>
      </c>
      <c r="H6306">
        <v>297605</v>
      </c>
    </row>
    <row r="6307" spans="1:8">
      <c r="A6307" t="s">
        <v>10290</v>
      </c>
      <c r="B6307" s="10">
        <v>44557</v>
      </c>
      <c r="C6307" t="s">
        <v>4680</v>
      </c>
      <c r="D6307">
        <v>1</v>
      </c>
      <c r="E6307">
        <v>1</v>
      </c>
      <c r="F6307">
        <v>1</v>
      </c>
      <c r="G6307">
        <v>118933878</v>
      </c>
      <c r="H6307">
        <v>297607</v>
      </c>
    </row>
    <row r="6308" spans="1:8">
      <c r="A6308" t="s">
        <v>10291</v>
      </c>
      <c r="B6308" s="10">
        <v>44557</v>
      </c>
      <c r="C6308" t="s">
        <v>4686</v>
      </c>
      <c r="D6308">
        <v>5</v>
      </c>
      <c r="E6308">
        <v>5</v>
      </c>
      <c r="F6308">
        <v>5</v>
      </c>
      <c r="G6308">
        <v>127996650</v>
      </c>
      <c r="H6308">
        <v>297610</v>
      </c>
    </row>
    <row r="6309" spans="1:8">
      <c r="A6309" t="s">
        <v>10292</v>
      </c>
      <c r="B6309" s="10">
        <v>44557</v>
      </c>
      <c r="C6309" t="s">
        <v>4680</v>
      </c>
      <c r="D6309">
        <v>1</v>
      </c>
      <c r="E6309">
        <v>3</v>
      </c>
      <c r="F6309">
        <v>1</v>
      </c>
      <c r="G6309">
        <v>129293916</v>
      </c>
      <c r="H6309">
        <v>297612</v>
      </c>
    </row>
    <row r="6310" spans="1:8">
      <c r="A6310" t="s">
        <v>10293</v>
      </c>
      <c r="B6310" s="10">
        <v>44557</v>
      </c>
      <c r="C6310" t="s">
        <v>4680</v>
      </c>
      <c r="D6310">
        <v>2</v>
      </c>
      <c r="E6310">
        <v>2</v>
      </c>
      <c r="F6310">
        <v>3</v>
      </c>
      <c r="G6310">
        <v>129293916</v>
      </c>
      <c r="H6310">
        <v>297613</v>
      </c>
    </row>
    <row r="6311" spans="1:8">
      <c r="A6311" t="s">
        <v>10294</v>
      </c>
      <c r="B6311" s="10">
        <v>44557</v>
      </c>
      <c r="C6311" t="s">
        <v>4679</v>
      </c>
      <c r="D6311">
        <v>5</v>
      </c>
      <c r="E6311">
        <v>5</v>
      </c>
      <c r="F6311">
        <v>5</v>
      </c>
      <c r="G6311">
        <v>129334397</v>
      </c>
      <c r="H6311">
        <v>297614</v>
      </c>
    </row>
    <row r="6312" spans="1:8">
      <c r="A6312" t="s">
        <v>10295</v>
      </c>
      <c r="B6312" s="10">
        <v>44557</v>
      </c>
      <c r="C6312" t="s">
        <v>4679</v>
      </c>
      <c r="D6312">
        <v>2</v>
      </c>
      <c r="E6312">
        <v>3</v>
      </c>
      <c r="F6312">
        <v>3</v>
      </c>
      <c r="G6312">
        <v>131104622</v>
      </c>
      <c r="H6312">
        <v>297615</v>
      </c>
    </row>
    <row r="6313" spans="1:8" ht="201.6">
      <c r="A6313" s="177" t="s">
        <v>10296</v>
      </c>
      <c r="B6313" s="10">
        <v>44557</v>
      </c>
      <c r="C6313" t="s">
        <v>4679</v>
      </c>
      <c r="D6313">
        <v>4</v>
      </c>
      <c r="E6313">
        <v>4</v>
      </c>
      <c r="F6313">
        <v>5</v>
      </c>
      <c r="G6313">
        <v>131104622</v>
      </c>
      <c r="H6313">
        <v>297616</v>
      </c>
    </row>
    <row r="6314" spans="1:8">
      <c r="A6314" t="s">
        <v>10297</v>
      </c>
      <c r="B6314" s="10">
        <v>44557</v>
      </c>
      <c r="C6314" t="s">
        <v>4679</v>
      </c>
      <c r="D6314">
        <v>2</v>
      </c>
      <c r="E6314">
        <v>3</v>
      </c>
      <c r="F6314">
        <v>1</v>
      </c>
      <c r="G6314">
        <v>132027533</v>
      </c>
      <c r="H6314">
        <v>297618</v>
      </c>
    </row>
    <row r="6315" spans="1:8">
      <c r="A6315" t="s">
        <v>10298</v>
      </c>
      <c r="B6315" s="10">
        <v>44557</v>
      </c>
      <c r="C6315" t="s">
        <v>4679</v>
      </c>
      <c r="D6315">
        <v>1</v>
      </c>
      <c r="E6315">
        <v>4</v>
      </c>
      <c r="F6315">
        <v>5</v>
      </c>
      <c r="G6315">
        <v>132267006</v>
      </c>
      <c r="H6315">
        <v>297620</v>
      </c>
    </row>
    <row r="6316" spans="1:8">
      <c r="A6316" t="s">
        <v>10299</v>
      </c>
      <c r="B6316" s="10">
        <v>44557</v>
      </c>
      <c r="C6316" t="s">
        <v>4679</v>
      </c>
      <c r="D6316">
        <v>5</v>
      </c>
      <c r="E6316">
        <v>5</v>
      </c>
      <c r="F6316">
        <v>5</v>
      </c>
      <c r="G6316">
        <v>132267006</v>
      </c>
      <c r="H6316">
        <v>297621</v>
      </c>
    </row>
    <row r="6317" spans="1:8">
      <c r="A6317" t="s">
        <v>10300</v>
      </c>
      <c r="B6317" s="10">
        <v>44557</v>
      </c>
      <c r="C6317" t="s">
        <v>4679</v>
      </c>
      <c r="D6317">
        <v>2</v>
      </c>
      <c r="E6317">
        <v>5</v>
      </c>
      <c r="F6317">
        <v>3</v>
      </c>
      <c r="G6317">
        <v>132395567</v>
      </c>
      <c r="H6317">
        <v>297622</v>
      </c>
    </row>
    <row r="6318" spans="1:8">
      <c r="A6318" t="s">
        <v>10301</v>
      </c>
      <c r="B6318" s="10">
        <v>44557</v>
      </c>
      <c r="C6318" t="s">
        <v>4679</v>
      </c>
      <c r="D6318">
        <v>1</v>
      </c>
      <c r="E6318">
        <v>1</v>
      </c>
      <c r="F6318">
        <v>1</v>
      </c>
      <c r="G6318">
        <v>132395567</v>
      </c>
      <c r="H6318">
        <v>297623</v>
      </c>
    </row>
    <row r="6319" spans="1:8">
      <c r="A6319" t="s">
        <v>10302</v>
      </c>
      <c r="B6319" s="10">
        <v>44557</v>
      </c>
      <c r="C6319" t="s">
        <v>4680</v>
      </c>
      <c r="D6319">
        <v>5</v>
      </c>
      <c r="E6319">
        <v>4</v>
      </c>
      <c r="F6319">
        <v>4</v>
      </c>
      <c r="G6319">
        <v>132570334</v>
      </c>
      <c r="H6319">
        <v>297626</v>
      </c>
    </row>
    <row r="6320" spans="1:8">
      <c r="A6320" t="s">
        <v>10303</v>
      </c>
      <c r="B6320" s="10">
        <v>44557</v>
      </c>
      <c r="C6320" t="s">
        <v>4680</v>
      </c>
      <c r="D6320">
        <v>2</v>
      </c>
      <c r="E6320">
        <v>4</v>
      </c>
      <c r="F6320">
        <v>2</v>
      </c>
      <c r="G6320">
        <v>132758582</v>
      </c>
      <c r="H6320">
        <v>297627</v>
      </c>
    </row>
    <row r="6321" spans="1:8">
      <c r="A6321" t="s">
        <v>56</v>
      </c>
      <c r="B6321" s="10">
        <v>44557</v>
      </c>
      <c r="C6321" t="s">
        <v>4684</v>
      </c>
      <c r="D6321">
        <v>5</v>
      </c>
      <c r="E6321">
        <v>5</v>
      </c>
      <c r="F6321">
        <v>5</v>
      </c>
      <c r="G6321">
        <v>132800582</v>
      </c>
      <c r="H6321">
        <v>297628</v>
      </c>
    </row>
    <row r="6322" spans="1:8">
      <c r="A6322" t="s">
        <v>10304</v>
      </c>
      <c r="B6322" s="10">
        <v>44557</v>
      </c>
      <c r="C6322" t="s">
        <v>4682</v>
      </c>
      <c r="D6322">
        <v>1</v>
      </c>
      <c r="E6322">
        <v>1</v>
      </c>
      <c r="F6322">
        <v>1</v>
      </c>
      <c r="G6322">
        <v>134420405</v>
      </c>
      <c r="H6322">
        <v>297630</v>
      </c>
    </row>
    <row r="6323" spans="1:8">
      <c r="A6323" t="s">
        <v>10305</v>
      </c>
      <c r="B6323" s="10">
        <v>44557</v>
      </c>
      <c r="C6323" t="s">
        <v>4680</v>
      </c>
      <c r="D6323">
        <v>5</v>
      </c>
      <c r="E6323">
        <v>4</v>
      </c>
      <c r="F6323">
        <v>5</v>
      </c>
      <c r="G6323">
        <v>135312726</v>
      </c>
      <c r="H6323">
        <v>297631</v>
      </c>
    </row>
    <row r="6324" spans="1:8">
      <c r="A6324" t="s">
        <v>10306</v>
      </c>
      <c r="B6324" s="10">
        <v>44557</v>
      </c>
      <c r="C6324" t="s">
        <v>4679</v>
      </c>
      <c r="D6324">
        <v>1</v>
      </c>
      <c r="E6324">
        <v>4</v>
      </c>
      <c r="F6324">
        <v>5</v>
      </c>
      <c r="G6324">
        <v>136644366</v>
      </c>
      <c r="H6324">
        <v>297632</v>
      </c>
    </row>
    <row r="6325" spans="1:8">
      <c r="A6325" t="s">
        <v>10307</v>
      </c>
      <c r="B6325" s="10">
        <v>44557</v>
      </c>
      <c r="C6325" t="s">
        <v>4680</v>
      </c>
      <c r="D6325">
        <v>4</v>
      </c>
      <c r="E6325">
        <v>4</v>
      </c>
      <c r="F6325">
        <v>3</v>
      </c>
      <c r="G6325">
        <v>136647468</v>
      </c>
      <c r="H6325">
        <v>297633</v>
      </c>
    </row>
    <row r="6326" spans="1:8">
      <c r="A6326" t="s">
        <v>10308</v>
      </c>
      <c r="B6326" s="10">
        <v>44557</v>
      </c>
      <c r="C6326" t="s">
        <v>4680</v>
      </c>
      <c r="D6326">
        <v>5</v>
      </c>
      <c r="E6326">
        <v>5</v>
      </c>
      <c r="F6326">
        <v>5</v>
      </c>
      <c r="G6326">
        <v>136647468</v>
      </c>
      <c r="H6326">
        <v>297634</v>
      </c>
    </row>
    <row r="6327" spans="1:8">
      <c r="A6327" t="s">
        <v>10309</v>
      </c>
      <c r="B6327" s="10">
        <v>44557</v>
      </c>
      <c r="C6327" t="s">
        <v>4680</v>
      </c>
      <c r="D6327">
        <v>1</v>
      </c>
      <c r="E6327">
        <v>4</v>
      </c>
      <c r="F6327">
        <v>1</v>
      </c>
      <c r="G6327">
        <v>136688140</v>
      </c>
      <c r="H6327">
        <v>297636</v>
      </c>
    </row>
    <row r="6328" spans="1:8">
      <c r="A6328" t="s">
        <v>10310</v>
      </c>
      <c r="B6328" s="10">
        <v>44557</v>
      </c>
      <c r="C6328" t="s">
        <v>4679</v>
      </c>
      <c r="D6328">
        <v>1</v>
      </c>
      <c r="E6328">
        <v>2</v>
      </c>
      <c r="F6328">
        <v>1</v>
      </c>
      <c r="G6328">
        <v>138490701</v>
      </c>
      <c r="H6328">
        <v>297637</v>
      </c>
    </row>
    <row r="6329" spans="1:8">
      <c r="A6329" t="s">
        <v>10311</v>
      </c>
      <c r="B6329" s="10">
        <v>44557</v>
      </c>
      <c r="C6329" t="s">
        <v>4680</v>
      </c>
      <c r="D6329">
        <v>5</v>
      </c>
      <c r="E6329">
        <v>5</v>
      </c>
      <c r="F6329">
        <v>5</v>
      </c>
      <c r="G6329">
        <v>138556204</v>
      </c>
      <c r="H6329">
        <v>297638</v>
      </c>
    </row>
    <row r="6330" spans="1:8">
      <c r="A6330" t="s">
        <v>10312</v>
      </c>
      <c r="B6330" s="10">
        <v>44557</v>
      </c>
      <c r="C6330" t="s">
        <v>4685</v>
      </c>
      <c r="D6330">
        <v>5</v>
      </c>
      <c r="E6330">
        <v>5</v>
      </c>
      <c r="F6330">
        <v>5</v>
      </c>
      <c r="G6330">
        <v>20000203</v>
      </c>
      <c r="H6330">
        <v>297639</v>
      </c>
    </row>
    <row r="6331" spans="1:8">
      <c r="A6331" t="s">
        <v>10313</v>
      </c>
      <c r="B6331" s="10">
        <v>44557</v>
      </c>
      <c r="C6331" t="s">
        <v>4685</v>
      </c>
      <c r="D6331">
        <v>5</v>
      </c>
      <c r="E6331">
        <v>4</v>
      </c>
      <c r="F6331">
        <v>5</v>
      </c>
      <c r="G6331">
        <v>20000203</v>
      </c>
      <c r="H6331">
        <v>297641</v>
      </c>
    </row>
    <row r="6332" spans="1:8">
      <c r="A6332" t="s">
        <v>10314</v>
      </c>
      <c r="B6332" s="10">
        <v>44557</v>
      </c>
      <c r="C6332" t="s">
        <v>4679</v>
      </c>
      <c r="D6332">
        <v>4</v>
      </c>
      <c r="E6332">
        <v>5</v>
      </c>
      <c r="F6332">
        <v>5</v>
      </c>
      <c r="G6332">
        <v>20000296</v>
      </c>
      <c r="H6332">
        <v>297642</v>
      </c>
    </row>
    <row r="6333" spans="1:8">
      <c r="A6333" t="s">
        <v>10315</v>
      </c>
      <c r="B6333" s="10">
        <v>44557</v>
      </c>
      <c r="C6333" t="s">
        <v>4679</v>
      </c>
      <c r="D6333">
        <v>1</v>
      </c>
      <c r="E6333">
        <v>2</v>
      </c>
      <c r="F6333">
        <v>1</v>
      </c>
      <c r="G6333">
        <v>20000296</v>
      </c>
      <c r="H6333">
        <v>297643</v>
      </c>
    </row>
    <row r="6334" spans="1:8">
      <c r="A6334" t="s">
        <v>10316</v>
      </c>
      <c r="B6334" s="10">
        <v>44557</v>
      </c>
      <c r="C6334" t="s">
        <v>4679</v>
      </c>
      <c r="D6334">
        <v>1</v>
      </c>
      <c r="E6334">
        <v>1</v>
      </c>
      <c r="F6334">
        <v>1</v>
      </c>
      <c r="G6334">
        <v>20000343</v>
      </c>
      <c r="H6334">
        <v>297647</v>
      </c>
    </row>
    <row r="6335" spans="1:8">
      <c r="A6335" t="s">
        <v>10317</v>
      </c>
      <c r="B6335" s="10">
        <v>44557</v>
      </c>
      <c r="C6335" t="s">
        <v>4679</v>
      </c>
      <c r="D6335">
        <v>5</v>
      </c>
      <c r="E6335">
        <v>5</v>
      </c>
      <c r="F6335">
        <v>5</v>
      </c>
      <c r="G6335">
        <v>20000411</v>
      </c>
      <c r="H6335">
        <v>297648</v>
      </c>
    </row>
    <row r="6336" spans="1:8">
      <c r="A6336" t="s">
        <v>10318</v>
      </c>
      <c r="B6336" s="10">
        <v>44557</v>
      </c>
      <c r="C6336" t="s">
        <v>4679</v>
      </c>
      <c r="D6336">
        <v>1</v>
      </c>
      <c r="E6336">
        <v>5</v>
      </c>
      <c r="F6336">
        <v>3</v>
      </c>
      <c r="G6336">
        <v>20000498</v>
      </c>
      <c r="H6336">
        <v>297649</v>
      </c>
    </row>
    <row r="6337" spans="1:8">
      <c r="A6337" t="s">
        <v>10319</v>
      </c>
      <c r="B6337" s="10">
        <v>44557</v>
      </c>
      <c r="C6337" t="s">
        <v>4680</v>
      </c>
      <c r="D6337">
        <v>3</v>
      </c>
      <c r="E6337">
        <v>3</v>
      </c>
      <c r="F6337">
        <v>5</v>
      </c>
      <c r="G6337">
        <v>20000618</v>
      </c>
      <c r="H6337">
        <v>297654</v>
      </c>
    </row>
    <row r="6338" spans="1:8">
      <c r="A6338" t="s">
        <v>10320</v>
      </c>
      <c r="B6338" s="10">
        <v>44557</v>
      </c>
      <c r="C6338" t="s">
        <v>4680</v>
      </c>
      <c r="D6338">
        <v>4</v>
      </c>
      <c r="E6338">
        <v>5</v>
      </c>
      <c r="F6338">
        <v>5</v>
      </c>
      <c r="G6338">
        <v>20000619</v>
      </c>
      <c r="H6338">
        <v>297655</v>
      </c>
    </row>
    <row r="6339" spans="1:8" ht="216">
      <c r="A6339" s="177" t="s">
        <v>10321</v>
      </c>
      <c r="B6339" s="10">
        <v>44557</v>
      </c>
      <c r="C6339" t="s">
        <v>4680</v>
      </c>
      <c r="D6339">
        <v>3</v>
      </c>
      <c r="E6339">
        <v>3</v>
      </c>
      <c r="F6339">
        <v>5</v>
      </c>
      <c r="G6339">
        <v>20000619</v>
      </c>
      <c r="H6339">
        <v>297656</v>
      </c>
    </row>
    <row r="6340" spans="1:8">
      <c r="A6340" t="s">
        <v>10322</v>
      </c>
      <c r="B6340" s="10">
        <v>44557</v>
      </c>
      <c r="C6340" t="s">
        <v>4680</v>
      </c>
      <c r="D6340">
        <v>5</v>
      </c>
      <c r="E6340">
        <v>5</v>
      </c>
      <c r="F6340">
        <v>5</v>
      </c>
      <c r="G6340">
        <v>20000619</v>
      </c>
      <c r="H6340">
        <v>297658</v>
      </c>
    </row>
    <row r="6341" spans="1:8" ht="244.8">
      <c r="A6341" s="177" t="s">
        <v>10323</v>
      </c>
      <c r="B6341" s="10">
        <v>44557</v>
      </c>
      <c r="C6341" t="s">
        <v>4680</v>
      </c>
      <c r="D6341">
        <v>2</v>
      </c>
      <c r="E6341">
        <v>4</v>
      </c>
      <c r="F6341">
        <v>4</v>
      </c>
      <c r="G6341">
        <v>20000624</v>
      </c>
      <c r="H6341">
        <v>297659</v>
      </c>
    </row>
    <row r="6342" spans="1:8">
      <c r="A6342" t="s">
        <v>10324</v>
      </c>
      <c r="B6342" s="10">
        <v>44557</v>
      </c>
      <c r="C6342" t="s">
        <v>4679</v>
      </c>
      <c r="D6342">
        <v>5</v>
      </c>
      <c r="E6342">
        <v>5</v>
      </c>
      <c r="F6342">
        <v>5</v>
      </c>
      <c r="G6342">
        <v>200049486</v>
      </c>
      <c r="H6342">
        <v>297662</v>
      </c>
    </row>
    <row r="6343" spans="1:8">
      <c r="A6343" t="s">
        <v>10325</v>
      </c>
      <c r="B6343" s="10">
        <v>44557</v>
      </c>
      <c r="C6343" t="s">
        <v>4682</v>
      </c>
      <c r="D6343">
        <v>4</v>
      </c>
      <c r="E6343">
        <v>4</v>
      </c>
      <c r="F6343">
        <v>4</v>
      </c>
      <c r="G6343">
        <v>200269159</v>
      </c>
      <c r="H6343">
        <v>297664</v>
      </c>
    </row>
    <row r="6344" spans="1:8">
      <c r="A6344" t="s">
        <v>10326</v>
      </c>
      <c r="B6344" s="10">
        <v>44557</v>
      </c>
      <c r="C6344" t="s">
        <v>4682</v>
      </c>
      <c r="D6344">
        <v>3</v>
      </c>
      <c r="E6344">
        <v>4</v>
      </c>
      <c r="F6344">
        <v>4</v>
      </c>
      <c r="G6344">
        <v>200270258</v>
      </c>
      <c r="H6344">
        <v>297666</v>
      </c>
    </row>
    <row r="6345" spans="1:8">
      <c r="A6345" t="s">
        <v>10327</v>
      </c>
      <c r="B6345" s="10">
        <v>44557</v>
      </c>
      <c r="C6345" t="s">
        <v>4682</v>
      </c>
      <c r="D6345">
        <v>2</v>
      </c>
      <c r="E6345">
        <v>3</v>
      </c>
      <c r="F6345">
        <v>3</v>
      </c>
      <c r="G6345">
        <v>200270258</v>
      </c>
      <c r="H6345">
        <v>297667</v>
      </c>
    </row>
    <row r="6346" spans="1:8">
      <c r="A6346" t="s">
        <v>10328</v>
      </c>
      <c r="B6346" s="10">
        <v>44557</v>
      </c>
      <c r="C6346" t="s">
        <v>4682</v>
      </c>
      <c r="D6346">
        <v>1</v>
      </c>
      <c r="E6346">
        <v>1</v>
      </c>
      <c r="F6346">
        <v>1</v>
      </c>
      <c r="G6346">
        <v>200270258</v>
      </c>
      <c r="H6346">
        <v>297668</v>
      </c>
    </row>
    <row r="6347" spans="1:8">
      <c r="A6347" t="s">
        <v>10329</v>
      </c>
      <c r="B6347" s="10">
        <v>44557</v>
      </c>
      <c r="C6347" t="s">
        <v>4679</v>
      </c>
      <c r="D6347">
        <v>2</v>
      </c>
      <c r="E6347">
        <v>3</v>
      </c>
      <c r="F6347">
        <v>3</v>
      </c>
      <c r="G6347">
        <v>200387550</v>
      </c>
      <c r="H6347">
        <v>297670</v>
      </c>
    </row>
    <row r="6348" spans="1:8">
      <c r="A6348" t="s">
        <v>10330</v>
      </c>
      <c r="B6348" s="10">
        <v>44557</v>
      </c>
      <c r="C6348" t="s">
        <v>4679</v>
      </c>
      <c r="D6348">
        <v>1</v>
      </c>
      <c r="E6348">
        <v>4</v>
      </c>
      <c r="F6348">
        <v>2</v>
      </c>
      <c r="G6348">
        <v>200387555</v>
      </c>
      <c r="H6348">
        <v>297671</v>
      </c>
    </row>
    <row r="6349" spans="1:8">
      <c r="A6349" t="s">
        <v>10331</v>
      </c>
      <c r="B6349" s="10">
        <v>44557</v>
      </c>
      <c r="C6349" t="s">
        <v>4679</v>
      </c>
      <c r="D6349">
        <v>3</v>
      </c>
      <c r="E6349">
        <v>4</v>
      </c>
      <c r="F6349">
        <v>5</v>
      </c>
      <c r="G6349">
        <v>60000075</v>
      </c>
      <c r="H6349">
        <v>297672</v>
      </c>
    </row>
    <row r="6350" spans="1:8">
      <c r="A6350" t="s">
        <v>10332</v>
      </c>
      <c r="B6350" s="10">
        <v>44557</v>
      </c>
      <c r="C6350" t="s">
        <v>4679</v>
      </c>
      <c r="D6350">
        <v>5</v>
      </c>
      <c r="E6350">
        <v>5</v>
      </c>
      <c r="F6350">
        <v>5</v>
      </c>
      <c r="G6350">
        <v>60000075</v>
      </c>
      <c r="H6350">
        <v>297673</v>
      </c>
    </row>
    <row r="6351" spans="1:8">
      <c r="A6351" t="s">
        <v>10333</v>
      </c>
      <c r="B6351" s="10">
        <v>44557</v>
      </c>
      <c r="C6351" t="s">
        <v>4679</v>
      </c>
      <c r="D6351">
        <v>5</v>
      </c>
      <c r="E6351">
        <v>5</v>
      </c>
      <c r="F6351">
        <v>5</v>
      </c>
      <c r="G6351">
        <v>60000075</v>
      </c>
      <c r="H6351">
        <v>297675</v>
      </c>
    </row>
    <row r="6352" spans="1:8">
      <c r="A6352" t="s">
        <v>10334</v>
      </c>
      <c r="B6352" s="10">
        <v>44557</v>
      </c>
      <c r="C6352" t="s">
        <v>4679</v>
      </c>
      <c r="D6352">
        <v>5</v>
      </c>
      <c r="E6352">
        <v>5</v>
      </c>
      <c r="F6352">
        <v>5</v>
      </c>
      <c r="G6352">
        <v>71000264</v>
      </c>
      <c r="H6352">
        <v>297677</v>
      </c>
    </row>
    <row r="6353" spans="1:8">
      <c r="A6353" t="s">
        <v>10335</v>
      </c>
      <c r="B6353" s="10">
        <v>44559</v>
      </c>
      <c r="C6353" t="s">
        <v>4679</v>
      </c>
      <c r="D6353">
        <v>1</v>
      </c>
      <c r="E6353">
        <v>1</v>
      </c>
      <c r="F6353">
        <v>1</v>
      </c>
      <c r="G6353">
        <v>116242546</v>
      </c>
      <c r="H6353">
        <v>297728</v>
      </c>
    </row>
    <row r="6354" spans="1:8">
      <c r="A6354" t="s">
        <v>10336</v>
      </c>
      <c r="B6354" s="10">
        <v>44720</v>
      </c>
      <c r="C6354" t="s">
        <v>4679</v>
      </c>
      <c r="D6354">
        <v>5</v>
      </c>
      <c r="E6354">
        <v>5</v>
      </c>
      <c r="F6354">
        <v>5</v>
      </c>
      <c r="G6354">
        <v>20000411</v>
      </c>
      <c r="H6354">
        <v>332980</v>
      </c>
    </row>
    <row r="6355" spans="1:8">
      <c r="A6355" t="s">
        <v>10337</v>
      </c>
      <c r="B6355" s="10">
        <v>44720</v>
      </c>
      <c r="C6355" t="s">
        <v>4679</v>
      </c>
      <c r="D6355">
        <v>5</v>
      </c>
      <c r="E6355">
        <v>5</v>
      </c>
      <c r="F6355">
        <v>5</v>
      </c>
      <c r="G6355">
        <v>20000545</v>
      </c>
      <c r="H6355">
        <v>332983</v>
      </c>
    </row>
    <row r="6356" spans="1:8">
      <c r="A6356" t="s">
        <v>10338</v>
      </c>
      <c r="B6356" s="10">
        <v>44720</v>
      </c>
      <c r="C6356" t="s">
        <v>4680</v>
      </c>
      <c r="D6356">
        <v>2</v>
      </c>
      <c r="E6356">
        <v>5</v>
      </c>
      <c r="F6356">
        <v>2</v>
      </c>
      <c r="G6356">
        <v>20000664</v>
      </c>
      <c r="H6356">
        <v>332984</v>
      </c>
    </row>
    <row r="6357" spans="1:8" ht="360">
      <c r="A6357" s="177" t="s">
        <v>10339</v>
      </c>
      <c r="B6357" s="10">
        <v>44720</v>
      </c>
      <c r="C6357" t="s">
        <v>4680</v>
      </c>
      <c r="D6357">
        <v>2</v>
      </c>
      <c r="E6357">
        <v>2</v>
      </c>
      <c r="F6357">
        <v>3</v>
      </c>
      <c r="G6357">
        <v>20000673</v>
      </c>
      <c r="H6357">
        <v>332985</v>
      </c>
    </row>
    <row r="6358" spans="1:8">
      <c r="A6358" t="s">
        <v>10340</v>
      </c>
      <c r="B6358" s="10">
        <v>44720</v>
      </c>
      <c r="C6358" t="s">
        <v>4680</v>
      </c>
      <c r="D6358">
        <v>1</v>
      </c>
      <c r="E6358">
        <v>5</v>
      </c>
      <c r="F6358">
        <v>5</v>
      </c>
      <c r="G6358">
        <v>20000673</v>
      </c>
      <c r="H6358">
        <v>332987</v>
      </c>
    </row>
    <row r="6359" spans="1:8" ht="360">
      <c r="A6359" s="177" t="s">
        <v>10341</v>
      </c>
      <c r="B6359" s="10">
        <v>44720</v>
      </c>
      <c r="C6359" t="s">
        <v>4680</v>
      </c>
      <c r="D6359">
        <v>1</v>
      </c>
      <c r="E6359">
        <v>3</v>
      </c>
      <c r="F6359">
        <v>2</v>
      </c>
      <c r="G6359">
        <v>20000675</v>
      </c>
      <c r="H6359">
        <v>332988</v>
      </c>
    </row>
    <row r="6360" spans="1:8">
      <c r="A6360" t="s">
        <v>10342</v>
      </c>
      <c r="B6360" s="10">
        <v>44720</v>
      </c>
      <c r="C6360" t="s">
        <v>4680</v>
      </c>
      <c r="D6360">
        <v>2</v>
      </c>
      <c r="E6360">
        <v>3</v>
      </c>
      <c r="F6360">
        <v>3</v>
      </c>
      <c r="G6360">
        <v>20000692</v>
      </c>
      <c r="H6360">
        <v>332989</v>
      </c>
    </row>
    <row r="6361" spans="1:8">
      <c r="A6361" t="s">
        <v>10343</v>
      </c>
      <c r="B6361" s="10">
        <v>44720</v>
      </c>
      <c r="C6361" t="s">
        <v>4680</v>
      </c>
      <c r="D6361">
        <v>1</v>
      </c>
      <c r="E6361">
        <v>5</v>
      </c>
      <c r="F6361">
        <v>2</v>
      </c>
      <c r="G6361">
        <v>20000695</v>
      </c>
      <c r="H6361">
        <v>332990</v>
      </c>
    </row>
    <row r="6362" spans="1:8">
      <c r="A6362" t="s">
        <v>10344</v>
      </c>
      <c r="B6362" s="10">
        <v>44720</v>
      </c>
      <c r="C6362" t="s">
        <v>4679</v>
      </c>
      <c r="D6362">
        <v>5</v>
      </c>
      <c r="E6362">
        <v>5</v>
      </c>
      <c r="F6362">
        <v>5</v>
      </c>
      <c r="G6362">
        <v>20000733</v>
      </c>
      <c r="H6362">
        <v>332992</v>
      </c>
    </row>
    <row r="6363" spans="1:8">
      <c r="A6363" t="s">
        <v>10345</v>
      </c>
      <c r="B6363" s="10">
        <v>44720</v>
      </c>
      <c r="C6363" t="s">
        <v>4679</v>
      </c>
      <c r="D6363">
        <v>5</v>
      </c>
      <c r="E6363">
        <v>5</v>
      </c>
      <c r="F6363">
        <v>5</v>
      </c>
      <c r="G6363">
        <v>20000737</v>
      </c>
      <c r="H6363">
        <v>332993</v>
      </c>
    </row>
    <row r="6364" spans="1:8">
      <c r="A6364" t="s">
        <v>10346</v>
      </c>
      <c r="B6364" s="10">
        <v>44720</v>
      </c>
      <c r="C6364" t="s">
        <v>4679</v>
      </c>
      <c r="D6364">
        <v>5</v>
      </c>
      <c r="E6364">
        <v>4</v>
      </c>
      <c r="F6364">
        <v>5</v>
      </c>
      <c r="G6364">
        <v>20000745</v>
      </c>
      <c r="H6364">
        <v>332994</v>
      </c>
    </row>
    <row r="6365" spans="1:8">
      <c r="A6365" t="s">
        <v>10347</v>
      </c>
      <c r="B6365" s="10">
        <v>44720</v>
      </c>
      <c r="C6365" t="s">
        <v>4679</v>
      </c>
      <c r="D6365">
        <v>4</v>
      </c>
      <c r="E6365">
        <v>5</v>
      </c>
      <c r="F6365">
        <v>5</v>
      </c>
      <c r="G6365">
        <v>20000779</v>
      </c>
      <c r="H6365">
        <v>332995</v>
      </c>
    </row>
    <row r="6366" spans="1:8">
      <c r="A6366" t="s">
        <v>10348</v>
      </c>
      <c r="B6366" s="10">
        <v>44720</v>
      </c>
      <c r="C6366" t="s">
        <v>4679</v>
      </c>
      <c r="D6366">
        <v>5</v>
      </c>
      <c r="E6366">
        <v>5</v>
      </c>
      <c r="F6366">
        <v>5</v>
      </c>
      <c r="G6366">
        <v>20000789</v>
      </c>
      <c r="H6366">
        <v>332996</v>
      </c>
    </row>
    <row r="6367" spans="1:8">
      <c r="A6367" t="s">
        <v>10349</v>
      </c>
      <c r="B6367" s="10">
        <v>44720</v>
      </c>
      <c r="C6367" t="s">
        <v>4682</v>
      </c>
      <c r="D6367">
        <v>5</v>
      </c>
      <c r="E6367">
        <v>5</v>
      </c>
      <c r="F6367">
        <v>5</v>
      </c>
      <c r="G6367">
        <v>200268175</v>
      </c>
      <c r="H6367">
        <v>332997</v>
      </c>
    </row>
    <row r="6368" spans="1:8">
      <c r="A6368" t="s">
        <v>10350</v>
      </c>
      <c r="B6368" s="10">
        <v>44720</v>
      </c>
      <c r="C6368" t="s">
        <v>4682</v>
      </c>
      <c r="D6368">
        <v>5</v>
      </c>
      <c r="E6368">
        <v>3</v>
      </c>
      <c r="F6368">
        <v>5</v>
      </c>
      <c r="G6368">
        <v>200269159</v>
      </c>
      <c r="H6368">
        <v>332998</v>
      </c>
    </row>
    <row r="6369" spans="1:8">
      <c r="A6369" t="s">
        <v>10351</v>
      </c>
      <c r="B6369" s="10">
        <v>44720</v>
      </c>
      <c r="C6369" t="s">
        <v>4680</v>
      </c>
      <c r="D6369">
        <v>5</v>
      </c>
      <c r="E6369">
        <v>5</v>
      </c>
      <c r="F6369">
        <v>5</v>
      </c>
      <c r="G6369">
        <v>200470771</v>
      </c>
      <c r="H6369">
        <v>332999</v>
      </c>
    </row>
    <row r="6370" spans="1:8">
      <c r="A6370" t="s">
        <v>10352</v>
      </c>
      <c r="B6370" s="10">
        <v>44720</v>
      </c>
      <c r="C6370" t="s">
        <v>4679</v>
      </c>
      <c r="D6370">
        <v>5</v>
      </c>
      <c r="E6370">
        <v>5</v>
      </c>
      <c r="F6370">
        <v>5</v>
      </c>
      <c r="G6370">
        <v>200387551</v>
      </c>
      <c r="H6370">
        <v>333000</v>
      </c>
    </row>
    <row r="6371" spans="1:8">
      <c r="A6371" t="s">
        <v>10353</v>
      </c>
      <c r="B6371" s="10">
        <v>44720</v>
      </c>
      <c r="C6371" t="s">
        <v>4679</v>
      </c>
      <c r="D6371">
        <v>1</v>
      </c>
      <c r="E6371">
        <v>1</v>
      </c>
      <c r="F6371">
        <v>1</v>
      </c>
      <c r="G6371">
        <v>200387551</v>
      </c>
      <c r="H6371">
        <v>333001</v>
      </c>
    </row>
    <row r="6372" spans="1:8">
      <c r="A6372" t="s">
        <v>10354</v>
      </c>
      <c r="B6372" s="10">
        <v>44720</v>
      </c>
      <c r="C6372" t="s">
        <v>4680</v>
      </c>
      <c r="D6372">
        <v>1</v>
      </c>
      <c r="E6372">
        <v>2</v>
      </c>
      <c r="F6372">
        <v>2</v>
      </c>
      <c r="G6372">
        <v>200633782</v>
      </c>
      <c r="H6372">
        <v>333002</v>
      </c>
    </row>
    <row r="6373" spans="1:8">
      <c r="A6373" t="s">
        <v>10355</v>
      </c>
      <c r="B6373" s="10">
        <v>44720</v>
      </c>
      <c r="C6373" t="s">
        <v>4680</v>
      </c>
      <c r="D6373">
        <v>1</v>
      </c>
      <c r="E6373">
        <v>3</v>
      </c>
      <c r="F6373">
        <v>5</v>
      </c>
      <c r="G6373">
        <v>200634495</v>
      </c>
      <c r="H6373">
        <v>333003</v>
      </c>
    </row>
    <row r="6374" spans="1:8">
      <c r="A6374" t="s">
        <v>10356</v>
      </c>
      <c r="B6374" s="10">
        <v>44720</v>
      </c>
      <c r="C6374" t="s">
        <v>4680</v>
      </c>
      <c r="D6374">
        <v>3</v>
      </c>
      <c r="E6374">
        <v>4</v>
      </c>
      <c r="F6374">
        <v>4</v>
      </c>
      <c r="G6374">
        <v>200634495</v>
      </c>
      <c r="H6374">
        <v>333004</v>
      </c>
    </row>
    <row r="6375" spans="1:8">
      <c r="A6375" t="s">
        <v>10357</v>
      </c>
      <c r="B6375" s="10">
        <v>44720</v>
      </c>
      <c r="C6375" t="s">
        <v>4679</v>
      </c>
      <c r="D6375">
        <v>5</v>
      </c>
      <c r="E6375">
        <v>5</v>
      </c>
      <c r="F6375">
        <v>5</v>
      </c>
      <c r="G6375">
        <v>200673136</v>
      </c>
      <c r="H6375">
        <v>333005</v>
      </c>
    </row>
    <row r="6376" spans="1:8">
      <c r="A6376" t="s">
        <v>10358</v>
      </c>
      <c r="B6376" s="10">
        <v>44720</v>
      </c>
      <c r="C6376" t="s">
        <v>4681</v>
      </c>
      <c r="D6376">
        <v>1</v>
      </c>
      <c r="E6376">
        <v>1</v>
      </c>
      <c r="F6376">
        <v>1</v>
      </c>
      <c r="G6376">
        <v>200699762</v>
      </c>
      <c r="H6376">
        <v>333006</v>
      </c>
    </row>
    <row r="6377" spans="1:8">
      <c r="A6377" t="s">
        <v>10359</v>
      </c>
      <c r="B6377" s="10">
        <v>44720</v>
      </c>
      <c r="C6377" t="s">
        <v>4679</v>
      </c>
      <c r="D6377">
        <v>5</v>
      </c>
      <c r="E6377">
        <v>5</v>
      </c>
      <c r="F6377">
        <v>5</v>
      </c>
      <c r="G6377">
        <v>40000154</v>
      </c>
      <c r="H6377">
        <v>333007</v>
      </c>
    </row>
    <row r="6378" spans="1:8">
      <c r="A6378" t="s">
        <v>10360</v>
      </c>
      <c r="B6378" s="10">
        <v>44720</v>
      </c>
      <c r="C6378" t="s">
        <v>4679</v>
      </c>
      <c r="D6378">
        <v>5</v>
      </c>
      <c r="E6378">
        <v>5</v>
      </c>
      <c r="F6378">
        <v>5</v>
      </c>
      <c r="G6378">
        <v>40000154</v>
      </c>
      <c r="H6378">
        <v>333008</v>
      </c>
    </row>
    <row r="6379" spans="1:8">
      <c r="A6379" t="s">
        <v>10361</v>
      </c>
      <c r="B6379" s="10">
        <v>44720</v>
      </c>
      <c r="C6379" t="s">
        <v>4679</v>
      </c>
      <c r="D6379">
        <v>3</v>
      </c>
      <c r="E6379">
        <v>5</v>
      </c>
      <c r="F6379">
        <v>5</v>
      </c>
      <c r="G6379">
        <v>60000035</v>
      </c>
      <c r="H6379">
        <v>333011</v>
      </c>
    </row>
    <row r="6380" spans="1:8">
      <c r="A6380" t="s">
        <v>10362</v>
      </c>
      <c r="B6380" s="10">
        <v>44720</v>
      </c>
      <c r="C6380" t="s">
        <v>4679</v>
      </c>
      <c r="D6380">
        <v>5</v>
      </c>
      <c r="E6380">
        <v>5</v>
      </c>
      <c r="F6380">
        <v>5</v>
      </c>
      <c r="G6380">
        <v>61000013</v>
      </c>
      <c r="H6380">
        <v>333012</v>
      </c>
    </row>
    <row r="6381" spans="1:8">
      <c r="A6381" t="s">
        <v>10363</v>
      </c>
      <c r="B6381" s="10">
        <v>44720</v>
      </c>
      <c r="C6381" t="s">
        <v>4679</v>
      </c>
      <c r="D6381">
        <v>1</v>
      </c>
      <c r="E6381">
        <v>1</v>
      </c>
      <c r="F6381">
        <v>3</v>
      </c>
      <c r="G6381">
        <v>61000013</v>
      </c>
      <c r="H6381">
        <v>333014</v>
      </c>
    </row>
    <row r="6382" spans="1:8">
      <c r="A6382" t="s">
        <v>10364</v>
      </c>
      <c r="B6382" s="10">
        <v>44720</v>
      </c>
      <c r="C6382" t="s">
        <v>4680</v>
      </c>
      <c r="D6382">
        <v>4</v>
      </c>
      <c r="E6382">
        <v>2</v>
      </c>
      <c r="F6382">
        <v>4</v>
      </c>
      <c r="G6382">
        <v>61000058</v>
      </c>
      <c r="H6382">
        <v>333015</v>
      </c>
    </row>
    <row r="6383" spans="1:8">
      <c r="A6383" t="s">
        <v>10365</v>
      </c>
      <c r="B6383" s="10">
        <v>44720</v>
      </c>
      <c r="C6383" t="s">
        <v>4680</v>
      </c>
      <c r="D6383">
        <v>5</v>
      </c>
      <c r="E6383">
        <v>5</v>
      </c>
      <c r="F6383">
        <v>5</v>
      </c>
      <c r="G6383">
        <v>61000060</v>
      </c>
      <c r="H6383">
        <v>333017</v>
      </c>
    </row>
    <row r="6384" spans="1:8">
      <c r="A6384" t="s">
        <v>10366</v>
      </c>
      <c r="B6384" s="10">
        <v>44720</v>
      </c>
      <c r="C6384" t="s">
        <v>4679</v>
      </c>
      <c r="D6384">
        <v>5</v>
      </c>
      <c r="E6384">
        <v>5</v>
      </c>
      <c r="F6384">
        <v>5</v>
      </c>
      <c r="G6384">
        <v>61000092</v>
      </c>
      <c r="H6384">
        <v>333018</v>
      </c>
    </row>
    <row r="6385" spans="1:8">
      <c r="A6385" t="s">
        <v>10367</v>
      </c>
      <c r="B6385" s="10">
        <v>44720</v>
      </c>
      <c r="C6385" t="s">
        <v>4679</v>
      </c>
      <c r="D6385">
        <v>5</v>
      </c>
      <c r="E6385">
        <v>5</v>
      </c>
      <c r="F6385">
        <v>5</v>
      </c>
      <c r="G6385">
        <v>61000094</v>
      </c>
      <c r="H6385">
        <v>333019</v>
      </c>
    </row>
    <row r="6386" spans="1:8">
      <c r="A6386" t="s">
        <v>10368</v>
      </c>
      <c r="B6386" s="10">
        <v>44720</v>
      </c>
      <c r="C6386" t="s">
        <v>4679</v>
      </c>
      <c r="D6386">
        <v>5</v>
      </c>
      <c r="E6386">
        <v>4</v>
      </c>
      <c r="F6386">
        <v>5</v>
      </c>
      <c r="G6386">
        <v>61000094</v>
      </c>
      <c r="H6386">
        <v>333020</v>
      </c>
    </row>
    <row r="6387" spans="1:8">
      <c r="A6387" t="s">
        <v>10369</v>
      </c>
      <c r="B6387" s="10">
        <v>44720</v>
      </c>
      <c r="C6387" t="s">
        <v>4679</v>
      </c>
      <c r="D6387">
        <v>5</v>
      </c>
      <c r="E6387">
        <v>5</v>
      </c>
      <c r="F6387">
        <v>5</v>
      </c>
      <c r="G6387">
        <v>61000094</v>
      </c>
      <c r="H6387">
        <v>333021</v>
      </c>
    </row>
    <row r="6388" spans="1:8">
      <c r="A6388" t="s">
        <v>10370</v>
      </c>
      <c r="B6388" s="10">
        <v>44720</v>
      </c>
      <c r="C6388" t="s">
        <v>4679</v>
      </c>
      <c r="D6388">
        <v>3</v>
      </c>
      <c r="E6388">
        <v>3</v>
      </c>
      <c r="F6388">
        <v>2</v>
      </c>
      <c r="G6388">
        <v>61000095</v>
      </c>
      <c r="H6388">
        <v>333022</v>
      </c>
    </row>
    <row r="6389" spans="1:8">
      <c r="A6389" t="s">
        <v>10371</v>
      </c>
      <c r="B6389" s="10">
        <v>44720</v>
      </c>
      <c r="C6389" t="s">
        <v>4679</v>
      </c>
      <c r="D6389">
        <v>3</v>
      </c>
      <c r="E6389">
        <v>3</v>
      </c>
      <c r="F6389">
        <v>3</v>
      </c>
      <c r="G6389">
        <v>61000115</v>
      </c>
      <c r="H6389">
        <v>333023</v>
      </c>
    </row>
    <row r="6390" spans="1:8">
      <c r="A6390" t="s">
        <v>10372</v>
      </c>
      <c r="B6390" s="10">
        <v>44720</v>
      </c>
      <c r="C6390" t="s">
        <v>4679</v>
      </c>
      <c r="D6390">
        <v>5</v>
      </c>
      <c r="E6390">
        <v>5</v>
      </c>
      <c r="F6390">
        <v>4</v>
      </c>
      <c r="G6390">
        <v>61000117</v>
      </c>
      <c r="H6390">
        <v>333025</v>
      </c>
    </row>
    <row r="6391" spans="1:8">
      <c r="A6391" t="s">
        <v>10373</v>
      </c>
      <c r="B6391" s="10">
        <v>44720</v>
      </c>
      <c r="C6391" t="s">
        <v>4679</v>
      </c>
      <c r="D6391">
        <v>1</v>
      </c>
      <c r="E6391">
        <v>4</v>
      </c>
      <c r="F6391">
        <v>5</v>
      </c>
      <c r="G6391">
        <v>61000120</v>
      </c>
      <c r="H6391">
        <v>333027</v>
      </c>
    </row>
    <row r="6392" spans="1:8">
      <c r="A6392" t="s">
        <v>10374</v>
      </c>
      <c r="B6392" s="10">
        <v>44720</v>
      </c>
      <c r="C6392" t="s">
        <v>4679</v>
      </c>
      <c r="D6392">
        <v>1</v>
      </c>
      <c r="E6392">
        <v>2</v>
      </c>
      <c r="F6392">
        <v>1</v>
      </c>
      <c r="G6392">
        <v>61000125</v>
      </c>
      <c r="H6392">
        <v>333028</v>
      </c>
    </row>
    <row r="6393" spans="1:8">
      <c r="A6393" t="s">
        <v>10375</v>
      </c>
      <c r="B6393" s="10">
        <v>44720</v>
      </c>
      <c r="C6393" t="s">
        <v>4679</v>
      </c>
      <c r="D6393">
        <v>5</v>
      </c>
      <c r="E6393">
        <v>4</v>
      </c>
      <c r="F6393">
        <v>5</v>
      </c>
      <c r="G6393">
        <v>61000125</v>
      </c>
      <c r="H6393">
        <v>333029</v>
      </c>
    </row>
    <row r="6394" spans="1:8">
      <c r="A6394" t="s">
        <v>10376</v>
      </c>
      <c r="B6394" s="10">
        <v>44720</v>
      </c>
      <c r="C6394" t="s">
        <v>4679</v>
      </c>
      <c r="D6394">
        <v>5</v>
      </c>
      <c r="E6394">
        <v>4</v>
      </c>
      <c r="F6394">
        <v>5</v>
      </c>
      <c r="G6394">
        <v>61000126</v>
      </c>
      <c r="H6394">
        <v>333030</v>
      </c>
    </row>
    <row r="6395" spans="1:8" ht="201.6">
      <c r="A6395" s="177" t="s">
        <v>10377</v>
      </c>
      <c r="B6395" s="10">
        <v>44720</v>
      </c>
      <c r="C6395" t="s">
        <v>4679</v>
      </c>
      <c r="D6395">
        <v>5</v>
      </c>
      <c r="E6395">
        <v>5</v>
      </c>
      <c r="F6395">
        <v>5</v>
      </c>
      <c r="G6395">
        <v>71000282</v>
      </c>
      <c r="H6395">
        <v>333031</v>
      </c>
    </row>
    <row r="6396" spans="1:8">
      <c r="A6396" t="s">
        <v>10378</v>
      </c>
      <c r="B6396" s="10">
        <v>44720</v>
      </c>
      <c r="C6396" t="s">
        <v>4679</v>
      </c>
      <c r="D6396">
        <v>2</v>
      </c>
      <c r="E6396">
        <v>4</v>
      </c>
      <c r="F6396">
        <v>3</v>
      </c>
      <c r="G6396">
        <v>71000304</v>
      </c>
      <c r="H6396">
        <v>333032</v>
      </c>
    </row>
    <row r="6397" spans="1:8" ht="28.8">
      <c r="A6397" s="177" t="s">
        <v>10379</v>
      </c>
      <c r="B6397" s="10">
        <v>44720</v>
      </c>
      <c r="C6397" t="s">
        <v>4679</v>
      </c>
      <c r="D6397">
        <v>5</v>
      </c>
      <c r="E6397">
        <v>5</v>
      </c>
      <c r="F6397">
        <v>5</v>
      </c>
      <c r="G6397">
        <v>71000304</v>
      </c>
      <c r="H6397">
        <v>333033</v>
      </c>
    </row>
    <row r="6398" spans="1:8">
      <c r="A6398" t="s">
        <v>10380</v>
      </c>
      <c r="B6398" s="10">
        <v>44720</v>
      </c>
      <c r="C6398" t="s">
        <v>4679</v>
      </c>
      <c r="D6398">
        <v>5</v>
      </c>
      <c r="E6398">
        <v>5</v>
      </c>
      <c r="F6398">
        <v>5</v>
      </c>
      <c r="G6398">
        <v>71000310</v>
      </c>
      <c r="H6398">
        <v>333035</v>
      </c>
    </row>
    <row r="6399" spans="1:8">
      <c r="A6399" t="s">
        <v>10381</v>
      </c>
      <c r="B6399" s="10">
        <v>44720</v>
      </c>
      <c r="C6399" t="s">
        <v>4679</v>
      </c>
      <c r="D6399">
        <v>5</v>
      </c>
      <c r="E6399">
        <v>5</v>
      </c>
      <c r="F6399">
        <v>5</v>
      </c>
      <c r="G6399">
        <v>71000310</v>
      </c>
      <c r="H6399">
        <v>333036</v>
      </c>
    </row>
    <row r="6400" spans="1:8">
      <c r="A6400" t="s">
        <v>6020</v>
      </c>
      <c r="B6400" s="10">
        <v>44720</v>
      </c>
      <c r="C6400" t="s">
        <v>4679</v>
      </c>
      <c r="D6400">
        <v>3</v>
      </c>
      <c r="E6400">
        <v>3</v>
      </c>
      <c r="F6400">
        <v>3</v>
      </c>
      <c r="G6400">
        <v>71000313</v>
      </c>
      <c r="H6400">
        <v>333037</v>
      </c>
    </row>
    <row r="6401" spans="1:8">
      <c r="A6401" t="s">
        <v>10382</v>
      </c>
      <c r="B6401" s="10">
        <v>44720</v>
      </c>
      <c r="C6401" t="s">
        <v>4680</v>
      </c>
      <c r="D6401">
        <v>5</v>
      </c>
      <c r="E6401">
        <v>1</v>
      </c>
      <c r="F6401">
        <v>3</v>
      </c>
      <c r="G6401">
        <v>71000349</v>
      </c>
      <c r="H6401">
        <v>333038</v>
      </c>
    </row>
    <row r="6402" spans="1:8">
      <c r="A6402" t="s">
        <v>10383</v>
      </c>
      <c r="B6402" s="10">
        <v>44720</v>
      </c>
      <c r="C6402" t="s">
        <v>4679</v>
      </c>
      <c r="D6402">
        <v>1</v>
      </c>
      <c r="E6402">
        <v>3</v>
      </c>
      <c r="F6402">
        <v>5</v>
      </c>
      <c r="G6402">
        <v>72000014</v>
      </c>
      <c r="H6402">
        <v>333042</v>
      </c>
    </row>
    <row r="6403" spans="1:8">
      <c r="A6403" t="s">
        <v>10384</v>
      </c>
      <c r="B6403" s="10">
        <v>44720</v>
      </c>
      <c r="C6403" t="s">
        <v>4679</v>
      </c>
      <c r="D6403">
        <v>5</v>
      </c>
      <c r="E6403">
        <v>5</v>
      </c>
      <c r="F6403">
        <v>4</v>
      </c>
      <c r="G6403">
        <v>72000014</v>
      </c>
      <c r="H6403">
        <v>333043</v>
      </c>
    </row>
    <row r="6404" spans="1:8">
      <c r="A6404" t="s">
        <v>10385</v>
      </c>
      <c r="B6404" s="10">
        <v>44720</v>
      </c>
      <c r="C6404" t="s">
        <v>4679</v>
      </c>
      <c r="D6404">
        <v>5</v>
      </c>
      <c r="E6404">
        <v>4</v>
      </c>
      <c r="F6404">
        <v>5</v>
      </c>
      <c r="G6404">
        <v>72000014</v>
      </c>
      <c r="H6404">
        <v>333044</v>
      </c>
    </row>
    <row r="6405" spans="1:8">
      <c r="A6405" t="s">
        <v>10386</v>
      </c>
      <c r="B6405" s="10">
        <v>44720</v>
      </c>
      <c r="C6405" t="s">
        <v>4679</v>
      </c>
      <c r="D6405">
        <v>5</v>
      </c>
      <c r="E6405">
        <v>4</v>
      </c>
      <c r="F6405">
        <v>5</v>
      </c>
      <c r="G6405">
        <v>72000014</v>
      </c>
      <c r="H6405">
        <v>333045</v>
      </c>
    </row>
    <row r="6406" spans="1:8">
      <c r="A6406" t="s">
        <v>10387</v>
      </c>
      <c r="B6406" s="10">
        <v>44720</v>
      </c>
      <c r="C6406" t="s">
        <v>4679</v>
      </c>
      <c r="D6406">
        <v>2</v>
      </c>
      <c r="E6406">
        <v>4</v>
      </c>
      <c r="F6406">
        <v>2</v>
      </c>
      <c r="G6406">
        <v>72000020</v>
      </c>
      <c r="H6406">
        <v>333047</v>
      </c>
    </row>
    <row r="6407" spans="1:8">
      <c r="A6407" t="s">
        <v>10388</v>
      </c>
      <c r="B6407" s="10">
        <v>44720</v>
      </c>
      <c r="C6407" t="s">
        <v>4679</v>
      </c>
      <c r="D6407">
        <v>5</v>
      </c>
      <c r="E6407">
        <v>4</v>
      </c>
      <c r="F6407">
        <v>5</v>
      </c>
      <c r="G6407">
        <v>72000021</v>
      </c>
      <c r="H6407">
        <v>333049</v>
      </c>
    </row>
    <row r="6408" spans="1:8">
      <c r="A6408" t="s">
        <v>10389</v>
      </c>
      <c r="B6408" s="10">
        <v>44720</v>
      </c>
      <c r="C6408" t="s">
        <v>4679</v>
      </c>
      <c r="D6408">
        <v>5</v>
      </c>
      <c r="E6408">
        <v>5</v>
      </c>
      <c r="F6408">
        <v>5</v>
      </c>
      <c r="G6408">
        <v>72000021</v>
      </c>
      <c r="H6408">
        <v>333050</v>
      </c>
    </row>
    <row r="6409" spans="1:8">
      <c r="A6409" t="s">
        <v>10390</v>
      </c>
      <c r="B6409" s="10">
        <v>44720</v>
      </c>
      <c r="C6409" t="s">
        <v>4679</v>
      </c>
      <c r="D6409">
        <v>4</v>
      </c>
      <c r="E6409">
        <v>5</v>
      </c>
      <c r="F6409">
        <v>5</v>
      </c>
      <c r="G6409">
        <v>72000048</v>
      </c>
      <c r="H6409">
        <v>333052</v>
      </c>
    </row>
    <row r="6410" spans="1:8">
      <c r="A6410" t="s">
        <v>10391</v>
      </c>
      <c r="B6410" s="10">
        <v>44720</v>
      </c>
      <c r="C6410" t="s">
        <v>4679</v>
      </c>
      <c r="D6410">
        <v>5</v>
      </c>
      <c r="E6410">
        <v>5</v>
      </c>
      <c r="F6410">
        <v>5</v>
      </c>
      <c r="G6410">
        <v>72000055</v>
      </c>
      <c r="H6410">
        <v>333055</v>
      </c>
    </row>
    <row r="6411" spans="1:8">
      <c r="A6411" t="s">
        <v>10392</v>
      </c>
      <c r="B6411" s="10">
        <v>44720</v>
      </c>
      <c r="C6411" t="s">
        <v>4679</v>
      </c>
      <c r="D6411">
        <v>3</v>
      </c>
      <c r="E6411">
        <v>4</v>
      </c>
      <c r="F6411">
        <v>5</v>
      </c>
      <c r="G6411">
        <v>72000058</v>
      </c>
      <c r="H6411">
        <v>333056</v>
      </c>
    </row>
    <row r="6412" spans="1:8">
      <c r="A6412" t="s">
        <v>10393</v>
      </c>
      <c r="B6412" s="10">
        <v>44720</v>
      </c>
      <c r="C6412" t="s">
        <v>4679</v>
      </c>
      <c r="D6412">
        <v>5</v>
      </c>
      <c r="E6412">
        <v>5</v>
      </c>
      <c r="F6412">
        <v>5</v>
      </c>
      <c r="G6412">
        <v>72000058</v>
      </c>
      <c r="H6412">
        <v>333057</v>
      </c>
    </row>
    <row r="6413" spans="1:8" ht="172.8">
      <c r="A6413" s="177" t="s">
        <v>10394</v>
      </c>
      <c r="B6413" s="10">
        <v>44720</v>
      </c>
      <c r="C6413" t="s">
        <v>4679</v>
      </c>
      <c r="D6413">
        <v>2</v>
      </c>
      <c r="E6413">
        <v>4</v>
      </c>
      <c r="F6413">
        <v>4</v>
      </c>
      <c r="G6413">
        <v>72000058</v>
      </c>
      <c r="H6413">
        <v>333058</v>
      </c>
    </row>
    <row r="6414" spans="1:8">
      <c r="A6414" t="s">
        <v>10395</v>
      </c>
      <c r="B6414" s="10">
        <v>44720</v>
      </c>
      <c r="C6414" t="s">
        <v>4679</v>
      </c>
      <c r="D6414">
        <v>4</v>
      </c>
      <c r="E6414">
        <v>5</v>
      </c>
      <c r="F6414">
        <v>1</v>
      </c>
      <c r="G6414">
        <v>72000064</v>
      </c>
      <c r="H6414">
        <v>333060</v>
      </c>
    </row>
    <row r="6415" spans="1:8">
      <c r="A6415" t="s">
        <v>10396</v>
      </c>
      <c r="B6415" s="10">
        <v>44720</v>
      </c>
      <c r="C6415" t="s">
        <v>4679</v>
      </c>
      <c r="D6415">
        <v>5</v>
      </c>
      <c r="E6415">
        <v>5</v>
      </c>
      <c r="F6415">
        <v>5</v>
      </c>
      <c r="G6415">
        <v>72000097</v>
      </c>
      <c r="H6415">
        <v>333062</v>
      </c>
    </row>
    <row r="6416" spans="1:8">
      <c r="A6416" t="s">
        <v>10397</v>
      </c>
      <c r="B6416" s="10">
        <v>44723</v>
      </c>
      <c r="C6416" t="s">
        <v>4679</v>
      </c>
      <c r="D6416">
        <v>4</v>
      </c>
      <c r="E6416">
        <v>4</v>
      </c>
      <c r="F6416">
        <v>5</v>
      </c>
      <c r="G6416">
        <v>11109</v>
      </c>
      <c r="H6416">
        <v>333355</v>
      </c>
    </row>
    <row r="6417" spans="1:8">
      <c r="A6417" t="s">
        <v>10398</v>
      </c>
      <c r="B6417" s="10">
        <v>44723</v>
      </c>
      <c r="C6417" t="s">
        <v>4679</v>
      </c>
      <c r="D6417">
        <v>3</v>
      </c>
      <c r="E6417">
        <v>5</v>
      </c>
      <c r="F6417">
        <v>5</v>
      </c>
      <c r="G6417">
        <v>11109</v>
      </c>
      <c r="H6417">
        <v>333356</v>
      </c>
    </row>
    <row r="6418" spans="1:8">
      <c r="A6418" t="s">
        <v>10399</v>
      </c>
      <c r="B6418" s="10">
        <v>44723</v>
      </c>
      <c r="C6418" t="s">
        <v>4679</v>
      </c>
      <c r="D6418">
        <v>2</v>
      </c>
      <c r="E6418">
        <v>4</v>
      </c>
      <c r="F6418">
        <v>5</v>
      </c>
      <c r="G6418">
        <v>11515</v>
      </c>
      <c r="H6418">
        <v>333357</v>
      </c>
    </row>
    <row r="6419" spans="1:8">
      <c r="A6419" t="s">
        <v>10400</v>
      </c>
      <c r="B6419" s="10">
        <v>44723</v>
      </c>
      <c r="C6419" t="s">
        <v>4679</v>
      </c>
      <c r="D6419">
        <v>5</v>
      </c>
      <c r="E6419">
        <v>5</v>
      </c>
      <c r="F6419">
        <v>5</v>
      </c>
      <c r="G6419">
        <v>104050760</v>
      </c>
      <c r="H6419">
        <v>333359</v>
      </c>
    </row>
    <row r="6420" spans="1:8">
      <c r="A6420" t="s">
        <v>10401</v>
      </c>
      <c r="B6420" s="10">
        <v>44723</v>
      </c>
      <c r="C6420" t="s">
        <v>4679</v>
      </c>
      <c r="D6420">
        <v>5</v>
      </c>
      <c r="E6420">
        <v>5</v>
      </c>
      <c r="F6420">
        <v>5</v>
      </c>
      <c r="G6420">
        <v>104050760</v>
      </c>
      <c r="H6420">
        <v>333360</v>
      </c>
    </row>
    <row r="6421" spans="1:8">
      <c r="A6421" t="s">
        <v>10402</v>
      </c>
      <c r="B6421" s="10">
        <v>44723</v>
      </c>
      <c r="C6421" t="s">
        <v>4679</v>
      </c>
      <c r="D6421">
        <v>5</v>
      </c>
      <c r="E6421">
        <v>4</v>
      </c>
      <c r="F6421">
        <v>5</v>
      </c>
      <c r="G6421">
        <v>104050760</v>
      </c>
      <c r="H6421">
        <v>333361</v>
      </c>
    </row>
    <row r="6422" spans="1:8">
      <c r="A6422" t="s">
        <v>10403</v>
      </c>
      <c r="B6422" s="10">
        <v>44723</v>
      </c>
      <c r="C6422" t="s">
        <v>4679</v>
      </c>
      <c r="D6422">
        <v>5</v>
      </c>
      <c r="E6422">
        <v>5</v>
      </c>
      <c r="F6422">
        <v>5</v>
      </c>
      <c r="G6422">
        <v>111969853</v>
      </c>
      <c r="H6422">
        <v>333363</v>
      </c>
    </row>
    <row r="6423" spans="1:8" ht="100.8">
      <c r="A6423" s="177" t="s">
        <v>10404</v>
      </c>
      <c r="B6423" s="10">
        <v>44723</v>
      </c>
      <c r="C6423" t="s">
        <v>4679</v>
      </c>
      <c r="D6423">
        <v>1</v>
      </c>
      <c r="E6423">
        <v>4</v>
      </c>
      <c r="F6423">
        <v>1</v>
      </c>
      <c r="G6423">
        <v>111969853</v>
      </c>
      <c r="H6423">
        <v>333364</v>
      </c>
    </row>
    <row r="6424" spans="1:8" ht="115.2">
      <c r="A6424" s="177" t="s">
        <v>10405</v>
      </c>
      <c r="B6424" s="10">
        <v>44723</v>
      </c>
      <c r="C6424" t="s">
        <v>4680</v>
      </c>
      <c r="D6424">
        <v>4</v>
      </c>
      <c r="E6424">
        <v>3</v>
      </c>
      <c r="F6424">
        <v>5</v>
      </c>
      <c r="G6424">
        <v>113251375</v>
      </c>
      <c r="H6424">
        <v>333365</v>
      </c>
    </row>
    <row r="6425" spans="1:8">
      <c r="A6425" t="s">
        <v>10406</v>
      </c>
      <c r="B6425" s="10">
        <v>44723</v>
      </c>
      <c r="C6425" t="s">
        <v>4680</v>
      </c>
      <c r="D6425">
        <v>5</v>
      </c>
      <c r="E6425">
        <v>5</v>
      </c>
      <c r="F6425">
        <v>5</v>
      </c>
      <c r="G6425">
        <v>113379051</v>
      </c>
      <c r="H6425">
        <v>333366</v>
      </c>
    </row>
    <row r="6426" spans="1:8">
      <c r="A6426" t="s">
        <v>10407</v>
      </c>
      <c r="B6426" s="10">
        <v>44723</v>
      </c>
      <c r="C6426" t="s">
        <v>4682</v>
      </c>
      <c r="D6426">
        <v>5</v>
      </c>
      <c r="E6426">
        <v>5</v>
      </c>
      <c r="F6426">
        <v>5</v>
      </c>
      <c r="G6426">
        <v>118143809</v>
      </c>
      <c r="H6426">
        <v>333367</v>
      </c>
    </row>
    <row r="6427" spans="1:8">
      <c r="A6427" t="s">
        <v>10408</v>
      </c>
      <c r="B6427" s="10">
        <v>44723</v>
      </c>
      <c r="C6427" t="s">
        <v>4679</v>
      </c>
      <c r="D6427">
        <v>3</v>
      </c>
      <c r="E6427">
        <v>3</v>
      </c>
      <c r="F6427">
        <v>3</v>
      </c>
      <c r="G6427">
        <v>118143825</v>
      </c>
      <c r="H6427">
        <v>333368</v>
      </c>
    </row>
    <row r="6428" spans="1:8" ht="409.6">
      <c r="A6428" s="177" t="s">
        <v>10409</v>
      </c>
      <c r="B6428" s="10">
        <v>44721</v>
      </c>
      <c r="C6428" t="s">
        <v>4680</v>
      </c>
      <c r="D6428">
        <v>1</v>
      </c>
      <c r="E6428">
        <v>1</v>
      </c>
      <c r="F6428">
        <v>3</v>
      </c>
      <c r="G6428">
        <v>117554485</v>
      </c>
      <c r="H6428">
        <v>333064</v>
      </c>
    </row>
    <row r="6429" spans="1:8" ht="316.8">
      <c r="A6429" s="177" t="s">
        <v>10410</v>
      </c>
      <c r="B6429" s="10">
        <v>44721</v>
      </c>
      <c r="C6429" t="s">
        <v>4679</v>
      </c>
      <c r="D6429">
        <v>1</v>
      </c>
      <c r="E6429">
        <v>4</v>
      </c>
      <c r="F6429">
        <v>1</v>
      </c>
      <c r="G6429">
        <v>118143825</v>
      </c>
      <c r="H6429">
        <v>333065</v>
      </c>
    </row>
    <row r="6430" spans="1:8">
      <c r="A6430" t="s">
        <v>10411</v>
      </c>
      <c r="B6430" s="10">
        <v>44721</v>
      </c>
      <c r="C6430" t="s">
        <v>4679</v>
      </c>
      <c r="D6430">
        <v>5</v>
      </c>
      <c r="E6430">
        <v>3</v>
      </c>
      <c r="F6430">
        <v>5</v>
      </c>
      <c r="G6430">
        <v>118351329</v>
      </c>
      <c r="H6430">
        <v>333066</v>
      </c>
    </row>
    <row r="6431" spans="1:8">
      <c r="A6431" t="s">
        <v>10412</v>
      </c>
      <c r="B6431" s="10">
        <v>44721</v>
      </c>
      <c r="C6431" t="s">
        <v>4686</v>
      </c>
      <c r="D6431">
        <v>1</v>
      </c>
      <c r="E6431">
        <v>1</v>
      </c>
      <c r="F6431">
        <v>1</v>
      </c>
      <c r="G6431">
        <v>133108316</v>
      </c>
      <c r="H6431">
        <v>333067</v>
      </c>
    </row>
    <row r="6432" spans="1:8">
      <c r="A6432" t="s">
        <v>10413</v>
      </c>
      <c r="B6432" s="10">
        <v>44721</v>
      </c>
      <c r="C6432" t="s">
        <v>4681</v>
      </c>
      <c r="D6432">
        <v>1</v>
      </c>
      <c r="E6432">
        <v>1</v>
      </c>
      <c r="F6432">
        <v>1</v>
      </c>
      <c r="G6432">
        <v>135538940</v>
      </c>
      <c r="H6432">
        <v>333068</v>
      </c>
    </row>
    <row r="6433" spans="1:8">
      <c r="A6433" t="s">
        <v>6319</v>
      </c>
      <c r="B6433" s="10">
        <v>44721</v>
      </c>
      <c r="C6433" t="s">
        <v>4687</v>
      </c>
      <c r="D6433">
        <v>1</v>
      </c>
      <c r="E6433">
        <v>3</v>
      </c>
      <c r="F6433">
        <v>1</v>
      </c>
      <c r="G6433">
        <v>136680089</v>
      </c>
      <c r="H6433">
        <v>333069</v>
      </c>
    </row>
    <row r="6434" spans="1:8">
      <c r="A6434" t="s">
        <v>10414</v>
      </c>
      <c r="B6434" s="10">
        <v>44721</v>
      </c>
      <c r="C6434" t="s">
        <v>4679</v>
      </c>
      <c r="D6434">
        <v>1</v>
      </c>
      <c r="E6434">
        <v>1</v>
      </c>
      <c r="F6434">
        <v>1</v>
      </c>
      <c r="G6434">
        <v>20000545</v>
      </c>
      <c r="H6434">
        <v>333070</v>
      </c>
    </row>
    <row r="6435" spans="1:8">
      <c r="A6435" t="s">
        <v>10415</v>
      </c>
      <c r="B6435" s="10">
        <v>44721</v>
      </c>
      <c r="C6435" t="s">
        <v>4680</v>
      </c>
      <c r="D6435">
        <v>1</v>
      </c>
      <c r="E6435">
        <v>3</v>
      </c>
      <c r="F6435">
        <v>1</v>
      </c>
      <c r="G6435">
        <v>20000675</v>
      </c>
      <c r="H6435">
        <v>333072</v>
      </c>
    </row>
    <row r="6436" spans="1:8">
      <c r="A6436" t="s">
        <v>10416</v>
      </c>
      <c r="B6436" s="10">
        <v>44721</v>
      </c>
      <c r="C6436" t="s">
        <v>4679</v>
      </c>
      <c r="D6436">
        <v>3</v>
      </c>
      <c r="E6436">
        <v>4</v>
      </c>
      <c r="F6436">
        <v>3</v>
      </c>
      <c r="G6436">
        <v>20000714</v>
      </c>
      <c r="H6436">
        <v>333073</v>
      </c>
    </row>
    <row r="6437" spans="1:8">
      <c r="A6437" t="s">
        <v>10417</v>
      </c>
      <c r="B6437" s="10">
        <v>44721</v>
      </c>
      <c r="C6437" t="s">
        <v>4679</v>
      </c>
      <c r="D6437">
        <v>5</v>
      </c>
      <c r="E6437">
        <v>5</v>
      </c>
      <c r="F6437">
        <v>5</v>
      </c>
      <c r="G6437">
        <v>20000715</v>
      </c>
      <c r="H6437">
        <v>333074</v>
      </c>
    </row>
    <row r="6438" spans="1:8">
      <c r="A6438" t="s">
        <v>10418</v>
      </c>
      <c r="B6438" s="10">
        <v>44721</v>
      </c>
      <c r="C6438" t="s">
        <v>4679</v>
      </c>
      <c r="D6438">
        <v>5</v>
      </c>
      <c r="E6438">
        <v>5</v>
      </c>
      <c r="F6438">
        <v>4</v>
      </c>
      <c r="G6438">
        <v>20000726</v>
      </c>
      <c r="H6438">
        <v>333076</v>
      </c>
    </row>
    <row r="6439" spans="1:8" ht="216">
      <c r="A6439" s="177" t="s">
        <v>10419</v>
      </c>
      <c r="B6439" s="10">
        <v>44721</v>
      </c>
      <c r="C6439" t="s">
        <v>4679</v>
      </c>
      <c r="D6439">
        <v>5</v>
      </c>
      <c r="E6439">
        <v>5</v>
      </c>
      <c r="F6439">
        <v>5</v>
      </c>
      <c r="G6439">
        <v>200049486</v>
      </c>
      <c r="H6439">
        <v>333077</v>
      </c>
    </row>
    <row r="6440" spans="1:8">
      <c r="A6440" t="s">
        <v>10420</v>
      </c>
      <c r="B6440" s="10">
        <v>44721</v>
      </c>
      <c r="C6440" t="s">
        <v>4679</v>
      </c>
      <c r="D6440">
        <v>5</v>
      </c>
      <c r="E6440">
        <v>5</v>
      </c>
      <c r="F6440">
        <v>5</v>
      </c>
      <c r="G6440">
        <v>40000154</v>
      </c>
      <c r="H6440">
        <v>333079</v>
      </c>
    </row>
    <row r="6441" spans="1:8">
      <c r="A6441" t="s">
        <v>10421</v>
      </c>
      <c r="B6441" s="10">
        <v>44721</v>
      </c>
      <c r="C6441" t="s">
        <v>4679</v>
      </c>
      <c r="D6441">
        <v>4</v>
      </c>
      <c r="E6441">
        <v>5</v>
      </c>
      <c r="F6441">
        <v>5</v>
      </c>
      <c r="G6441">
        <v>40000154</v>
      </c>
      <c r="H6441">
        <v>333080</v>
      </c>
    </row>
    <row r="6442" spans="1:8">
      <c r="A6442" t="s">
        <v>10422</v>
      </c>
      <c r="B6442" s="10">
        <v>44721</v>
      </c>
      <c r="C6442" t="s">
        <v>4679</v>
      </c>
      <c r="D6442">
        <v>5</v>
      </c>
      <c r="E6442">
        <v>5</v>
      </c>
      <c r="F6442">
        <v>5</v>
      </c>
      <c r="G6442">
        <v>40000154</v>
      </c>
      <c r="H6442">
        <v>333081</v>
      </c>
    </row>
    <row r="6443" spans="1:8">
      <c r="A6443" t="s">
        <v>10423</v>
      </c>
      <c r="B6443" s="10">
        <v>44721</v>
      </c>
      <c r="C6443" t="s">
        <v>4679</v>
      </c>
      <c r="D6443">
        <v>1</v>
      </c>
      <c r="E6443">
        <v>2</v>
      </c>
      <c r="F6443">
        <v>1</v>
      </c>
      <c r="G6443">
        <v>61000018</v>
      </c>
      <c r="H6443">
        <v>333082</v>
      </c>
    </row>
    <row r="6444" spans="1:8">
      <c r="A6444" t="s">
        <v>10424</v>
      </c>
      <c r="B6444" s="10">
        <v>44721</v>
      </c>
      <c r="C6444" t="s">
        <v>4680</v>
      </c>
      <c r="D6444">
        <v>5</v>
      </c>
      <c r="E6444">
        <v>5</v>
      </c>
      <c r="F6444">
        <v>5</v>
      </c>
      <c r="G6444">
        <v>61000060</v>
      </c>
      <c r="H6444">
        <v>333083</v>
      </c>
    </row>
    <row r="6445" spans="1:8">
      <c r="A6445" t="s">
        <v>10425</v>
      </c>
      <c r="B6445" s="10">
        <v>44721</v>
      </c>
      <c r="C6445" t="s">
        <v>4679</v>
      </c>
      <c r="D6445">
        <v>5</v>
      </c>
      <c r="E6445">
        <v>5</v>
      </c>
      <c r="F6445">
        <v>5</v>
      </c>
      <c r="G6445">
        <v>71000184</v>
      </c>
      <c r="H6445">
        <v>333086</v>
      </c>
    </row>
    <row r="6446" spans="1:8">
      <c r="A6446" t="s">
        <v>10426</v>
      </c>
      <c r="B6446" s="10">
        <v>44721</v>
      </c>
      <c r="C6446" t="s">
        <v>4679</v>
      </c>
      <c r="D6446">
        <v>3</v>
      </c>
      <c r="E6446">
        <v>3</v>
      </c>
      <c r="F6446">
        <v>3</v>
      </c>
      <c r="G6446">
        <v>71000224</v>
      </c>
      <c r="H6446">
        <v>333087</v>
      </c>
    </row>
    <row r="6447" spans="1:8">
      <c r="A6447" t="s">
        <v>10427</v>
      </c>
      <c r="B6447" s="10">
        <v>44721</v>
      </c>
      <c r="C6447" t="s">
        <v>4679</v>
      </c>
      <c r="D6447">
        <v>1</v>
      </c>
      <c r="E6447">
        <v>3</v>
      </c>
      <c r="F6447">
        <v>4</v>
      </c>
      <c r="G6447">
        <v>71000273</v>
      </c>
      <c r="H6447">
        <v>333088</v>
      </c>
    </row>
    <row r="6448" spans="1:8" ht="72">
      <c r="A6448" s="177" t="s">
        <v>10428</v>
      </c>
      <c r="B6448" s="10">
        <v>44721</v>
      </c>
      <c r="C6448" t="s">
        <v>4679</v>
      </c>
      <c r="D6448">
        <v>5</v>
      </c>
      <c r="E6448">
        <v>5</v>
      </c>
      <c r="F6448">
        <v>5</v>
      </c>
      <c r="G6448">
        <v>72000028</v>
      </c>
      <c r="H6448">
        <v>333091</v>
      </c>
    </row>
    <row r="6449" spans="1:8">
      <c r="A6449" t="s">
        <v>10429</v>
      </c>
      <c r="B6449" s="10">
        <v>44721</v>
      </c>
      <c r="C6449" t="s">
        <v>4679</v>
      </c>
      <c r="D6449">
        <v>5</v>
      </c>
      <c r="E6449">
        <v>4</v>
      </c>
      <c r="F6449">
        <v>5</v>
      </c>
      <c r="G6449">
        <v>72000075</v>
      </c>
      <c r="H6449">
        <v>333094</v>
      </c>
    </row>
    <row r="6450" spans="1:8">
      <c r="A6450" t="s">
        <v>10430</v>
      </c>
      <c r="B6450" s="10">
        <v>44721</v>
      </c>
      <c r="C6450" t="s">
        <v>4679</v>
      </c>
      <c r="D6450">
        <v>1</v>
      </c>
      <c r="E6450">
        <v>4</v>
      </c>
      <c r="F6450">
        <v>4</v>
      </c>
      <c r="G6450">
        <v>72000087</v>
      </c>
      <c r="H6450">
        <v>333095</v>
      </c>
    </row>
    <row r="6451" spans="1:8">
      <c r="A6451" t="s">
        <v>10431</v>
      </c>
      <c r="B6451" s="10">
        <v>44721</v>
      </c>
      <c r="C6451" t="s">
        <v>4679</v>
      </c>
      <c r="D6451">
        <v>5</v>
      </c>
      <c r="E6451">
        <v>5</v>
      </c>
      <c r="F6451">
        <v>5</v>
      </c>
      <c r="G6451">
        <v>99999989</v>
      </c>
      <c r="H6451">
        <v>333096</v>
      </c>
    </row>
    <row r="6452" spans="1:8">
      <c r="A6452" t="s">
        <v>10432</v>
      </c>
      <c r="B6452" s="10">
        <v>44721</v>
      </c>
      <c r="C6452" t="s">
        <v>4679</v>
      </c>
      <c r="D6452">
        <v>5</v>
      </c>
      <c r="E6452">
        <v>5</v>
      </c>
      <c r="F6452">
        <v>5</v>
      </c>
      <c r="G6452">
        <v>11660</v>
      </c>
      <c r="H6452">
        <v>333097</v>
      </c>
    </row>
    <row r="6453" spans="1:8" ht="230.4">
      <c r="A6453" s="177" t="s">
        <v>10433</v>
      </c>
      <c r="B6453" s="10">
        <v>44721</v>
      </c>
      <c r="C6453" t="s">
        <v>4679</v>
      </c>
      <c r="D6453">
        <v>4</v>
      </c>
      <c r="E6453">
        <v>3</v>
      </c>
      <c r="F6453">
        <v>4</v>
      </c>
      <c r="G6453">
        <v>11660</v>
      </c>
      <c r="H6453">
        <v>333098</v>
      </c>
    </row>
    <row r="6454" spans="1:8">
      <c r="A6454" t="s">
        <v>10434</v>
      </c>
      <c r="B6454" s="10">
        <v>44721</v>
      </c>
      <c r="C6454" t="s">
        <v>4686</v>
      </c>
      <c r="D6454">
        <v>5</v>
      </c>
      <c r="E6454">
        <v>4</v>
      </c>
      <c r="F6454">
        <v>5</v>
      </c>
      <c r="G6454">
        <v>115271421</v>
      </c>
      <c r="H6454">
        <v>333100</v>
      </c>
    </row>
    <row r="6455" spans="1:8">
      <c r="A6455" t="s">
        <v>10435</v>
      </c>
      <c r="B6455" s="10">
        <v>44721</v>
      </c>
      <c r="C6455" t="s">
        <v>4686</v>
      </c>
      <c r="D6455">
        <v>1</v>
      </c>
      <c r="E6455">
        <v>1</v>
      </c>
      <c r="F6455">
        <v>3</v>
      </c>
      <c r="G6455">
        <v>115837510</v>
      </c>
      <c r="H6455">
        <v>333101</v>
      </c>
    </row>
    <row r="6456" spans="1:8">
      <c r="A6456" t="s">
        <v>10436</v>
      </c>
      <c r="B6456" s="10">
        <v>44721</v>
      </c>
      <c r="C6456" t="s">
        <v>4679</v>
      </c>
      <c r="D6456">
        <v>1</v>
      </c>
      <c r="E6456">
        <v>3</v>
      </c>
      <c r="F6456">
        <v>1</v>
      </c>
      <c r="G6456">
        <v>117554527</v>
      </c>
      <c r="H6456">
        <v>333102</v>
      </c>
    </row>
    <row r="6457" spans="1:8">
      <c r="A6457" t="s">
        <v>10437</v>
      </c>
      <c r="B6457" s="10">
        <v>44721</v>
      </c>
      <c r="C6457" t="s">
        <v>4679</v>
      </c>
      <c r="D6457">
        <v>2</v>
      </c>
      <c r="E6457">
        <v>3</v>
      </c>
      <c r="F6457">
        <v>5</v>
      </c>
      <c r="G6457">
        <v>131104622</v>
      </c>
      <c r="H6457">
        <v>333103</v>
      </c>
    </row>
    <row r="6458" spans="1:8">
      <c r="A6458" t="s">
        <v>10438</v>
      </c>
      <c r="B6458" s="10">
        <v>44721</v>
      </c>
      <c r="C6458" t="s">
        <v>4679</v>
      </c>
      <c r="D6458">
        <v>5</v>
      </c>
      <c r="E6458">
        <v>4</v>
      </c>
      <c r="F6458">
        <v>5</v>
      </c>
      <c r="G6458">
        <v>131104622</v>
      </c>
      <c r="H6458">
        <v>333104</v>
      </c>
    </row>
    <row r="6459" spans="1:8">
      <c r="A6459" t="s">
        <v>10439</v>
      </c>
      <c r="B6459" s="10">
        <v>44721</v>
      </c>
      <c r="C6459" t="s">
        <v>4680</v>
      </c>
      <c r="D6459">
        <v>1</v>
      </c>
      <c r="E6459">
        <v>3</v>
      </c>
      <c r="F6459">
        <v>3</v>
      </c>
      <c r="G6459">
        <v>132027517</v>
      </c>
      <c r="H6459">
        <v>333105</v>
      </c>
    </row>
    <row r="6460" spans="1:8">
      <c r="A6460" t="s">
        <v>10440</v>
      </c>
      <c r="B6460" s="10">
        <v>44721</v>
      </c>
      <c r="C6460" t="s">
        <v>4680</v>
      </c>
      <c r="D6460">
        <v>4</v>
      </c>
      <c r="E6460">
        <v>5</v>
      </c>
      <c r="F6460">
        <v>5</v>
      </c>
      <c r="G6460">
        <v>20000657</v>
      </c>
      <c r="H6460">
        <v>333108</v>
      </c>
    </row>
    <row r="6461" spans="1:8">
      <c r="A6461" t="s">
        <v>10441</v>
      </c>
      <c r="B6461" s="10">
        <v>44721</v>
      </c>
      <c r="C6461" t="s">
        <v>4680</v>
      </c>
      <c r="D6461">
        <v>1</v>
      </c>
      <c r="E6461">
        <v>3</v>
      </c>
      <c r="F6461">
        <v>2</v>
      </c>
      <c r="G6461">
        <v>20000703</v>
      </c>
      <c r="H6461">
        <v>333111</v>
      </c>
    </row>
    <row r="6462" spans="1:8" ht="172.8">
      <c r="A6462" s="177" t="s">
        <v>10442</v>
      </c>
      <c r="B6462" s="10">
        <v>44721</v>
      </c>
      <c r="C6462" t="s">
        <v>4680</v>
      </c>
      <c r="D6462">
        <v>1</v>
      </c>
      <c r="E6462">
        <v>3</v>
      </c>
      <c r="F6462">
        <v>4</v>
      </c>
      <c r="G6462">
        <v>20000703</v>
      </c>
      <c r="H6462">
        <v>333112</v>
      </c>
    </row>
    <row r="6463" spans="1:8" ht="187.2">
      <c r="A6463" s="177" t="s">
        <v>10443</v>
      </c>
      <c r="B6463" s="10">
        <v>44721</v>
      </c>
      <c r="C6463" t="s">
        <v>4682</v>
      </c>
      <c r="D6463">
        <v>1</v>
      </c>
      <c r="E6463">
        <v>3</v>
      </c>
      <c r="F6463">
        <v>3</v>
      </c>
      <c r="G6463">
        <v>200270258</v>
      </c>
      <c r="H6463">
        <v>333113</v>
      </c>
    </row>
    <row r="6464" spans="1:8">
      <c r="A6464" t="s">
        <v>6299</v>
      </c>
      <c r="B6464" s="10">
        <v>43999</v>
      </c>
      <c r="C6464" t="s">
        <v>4679</v>
      </c>
      <c r="D6464">
        <v>5</v>
      </c>
      <c r="E6464">
        <v>5</v>
      </c>
      <c r="F6464">
        <v>5</v>
      </c>
      <c r="G6464">
        <v>11158896</v>
      </c>
      <c r="H6464">
        <v>1926</v>
      </c>
    </row>
    <row r="6465" spans="1:8">
      <c r="A6465" t="s">
        <v>10444</v>
      </c>
      <c r="B6465" s="10">
        <v>43999</v>
      </c>
      <c r="C6465" t="s">
        <v>4679</v>
      </c>
      <c r="D6465">
        <v>5</v>
      </c>
      <c r="E6465">
        <v>5</v>
      </c>
      <c r="F6465">
        <v>5</v>
      </c>
      <c r="G6465">
        <v>11158896</v>
      </c>
      <c r="H6465">
        <v>1927</v>
      </c>
    </row>
    <row r="6466" spans="1:8">
      <c r="A6466" t="s">
        <v>6299</v>
      </c>
      <c r="B6466" s="10">
        <v>43999</v>
      </c>
      <c r="C6466" t="s">
        <v>4679</v>
      </c>
      <c r="D6466">
        <v>5</v>
      </c>
      <c r="E6466">
        <v>5</v>
      </c>
      <c r="F6466">
        <v>5</v>
      </c>
      <c r="G6466">
        <v>11158896</v>
      </c>
      <c r="H6466">
        <v>1928</v>
      </c>
    </row>
    <row r="6467" spans="1:8">
      <c r="A6467" t="s">
        <v>10445</v>
      </c>
      <c r="B6467" s="10">
        <v>43999</v>
      </c>
      <c r="C6467" t="s">
        <v>4679</v>
      </c>
      <c r="D6467">
        <v>5</v>
      </c>
      <c r="E6467">
        <v>4</v>
      </c>
      <c r="F6467">
        <v>5</v>
      </c>
      <c r="G6467">
        <v>11158896</v>
      </c>
      <c r="H6467">
        <v>1929</v>
      </c>
    </row>
    <row r="6468" spans="1:8">
      <c r="A6468" t="s">
        <v>10446</v>
      </c>
      <c r="B6468" s="10">
        <v>43999</v>
      </c>
      <c r="C6468" t="s">
        <v>4679</v>
      </c>
      <c r="D6468">
        <v>4</v>
      </c>
      <c r="E6468">
        <v>5</v>
      </c>
      <c r="F6468">
        <v>4</v>
      </c>
      <c r="G6468">
        <v>11158896</v>
      </c>
      <c r="H6468">
        <v>1930</v>
      </c>
    </row>
    <row r="6469" spans="1:8">
      <c r="A6469" t="s">
        <v>6299</v>
      </c>
      <c r="B6469" s="10">
        <v>43999</v>
      </c>
      <c r="C6469" t="s">
        <v>4679</v>
      </c>
      <c r="D6469">
        <v>5</v>
      </c>
      <c r="E6469">
        <v>5</v>
      </c>
      <c r="F6469">
        <v>5</v>
      </c>
      <c r="G6469">
        <v>11158896</v>
      </c>
      <c r="H6469">
        <v>1931</v>
      </c>
    </row>
    <row r="6470" spans="1:8">
      <c r="A6470" t="s">
        <v>10447</v>
      </c>
      <c r="B6470" s="10">
        <v>43999</v>
      </c>
      <c r="C6470" t="s">
        <v>4679</v>
      </c>
      <c r="D6470">
        <v>1</v>
      </c>
      <c r="E6470">
        <v>2</v>
      </c>
      <c r="F6470">
        <v>1</v>
      </c>
      <c r="G6470">
        <v>11158896</v>
      </c>
      <c r="H6470">
        <v>1932</v>
      </c>
    </row>
    <row r="6471" spans="1:8">
      <c r="A6471" t="s">
        <v>10448</v>
      </c>
      <c r="B6471" s="10">
        <v>43999</v>
      </c>
      <c r="C6471" t="s">
        <v>4679</v>
      </c>
      <c r="D6471">
        <v>5</v>
      </c>
      <c r="E6471">
        <v>5</v>
      </c>
      <c r="F6471">
        <v>5</v>
      </c>
      <c r="G6471">
        <v>11158896</v>
      </c>
      <c r="H6471">
        <v>1933</v>
      </c>
    </row>
    <row r="6472" spans="1:8">
      <c r="A6472" t="s">
        <v>10449</v>
      </c>
      <c r="B6472" s="10">
        <v>43999</v>
      </c>
      <c r="C6472" t="s">
        <v>4679</v>
      </c>
      <c r="D6472">
        <v>5</v>
      </c>
      <c r="E6472">
        <v>5</v>
      </c>
      <c r="F6472">
        <v>5</v>
      </c>
      <c r="G6472">
        <v>11158896</v>
      </c>
      <c r="H6472">
        <v>1934</v>
      </c>
    </row>
    <row r="6473" spans="1:8">
      <c r="A6473" t="s">
        <v>10450</v>
      </c>
      <c r="B6473" s="10">
        <v>43999</v>
      </c>
      <c r="C6473" t="s">
        <v>4679</v>
      </c>
      <c r="D6473">
        <v>5</v>
      </c>
      <c r="E6473">
        <v>5</v>
      </c>
      <c r="F6473">
        <v>5</v>
      </c>
      <c r="G6473">
        <v>11158896</v>
      </c>
      <c r="H6473">
        <v>1935</v>
      </c>
    </row>
    <row r="6474" spans="1:8">
      <c r="A6474" t="s">
        <v>10451</v>
      </c>
      <c r="B6474" s="10">
        <v>43999</v>
      </c>
      <c r="C6474" t="s">
        <v>4679</v>
      </c>
      <c r="D6474">
        <v>5</v>
      </c>
      <c r="E6474">
        <v>5</v>
      </c>
      <c r="F6474">
        <v>5</v>
      </c>
      <c r="G6474">
        <v>11158896</v>
      </c>
      <c r="H6474">
        <v>1936</v>
      </c>
    </row>
    <row r="6475" spans="1:8">
      <c r="A6475" t="s">
        <v>10452</v>
      </c>
      <c r="B6475" s="10">
        <v>43999</v>
      </c>
      <c r="C6475" t="s">
        <v>4679</v>
      </c>
      <c r="D6475">
        <v>5</v>
      </c>
      <c r="E6475">
        <v>4</v>
      </c>
      <c r="F6475">
        <v>5</v>
      </c>
      <c r="G6475">
        <v>11158896</v>
      </c>
      <c r="H6475">
        <v>1937</v>
      </c>
    </row>
    <row r="6476" spans="1:8">
      <c r="A6476" t="s">
        <v>6299</v>
      </c>
      <c r="B6476" s="10">
        <v>43999</v>
      </c>
      <c r="C6476" t="s">
        <v>4679</v>
      </c>
      <c r="D6476">
        <v>4</v>
      </c>
      <c r="E6476">
        <v>5</v>
      </c>
      <c r="F6476">
        <v>4</v>
      </c>
      <c r="G6476">
        <v>11158896</v>
      </c>
      <c r="H6476">
        <v>1938</v>
      </c>
    </row>
    <row r="6477" spans="1:8">
      <c r="A6477" t="s">
        <v>10453</v>
      </c>
      <c r="B6477" s="10">
        <v>43999</v>
      </c>
      <c r="C6477" t="s">
        <v>4679</v>
      </c>
      <c r="D6477">
        <v>5</v>
      </c>
      <c r="E6477">
        <v>5</v>
      </c>
      <c r="F6477">
        <v>5</v>
      </c>
      <c r="G6477">
        <v>11158896</v>
      </c>
      <c r="H6477">
        <v>1939</v>
      </c>
    </row>
    <row r="6478" spans="1:8">
      <c r="A6478" t="s">
        <v>6299</v>
      </c>
      <c r="B6478" s="10">
        <v>43999</v>
      </c>
      <c r="C6478" t="s">
        <v>4679</v>
      </c>
      <c r="D6478">
        <v>5</v>
      </c>
      <c r="E6478">
        <v>5</v>
      </c>
      <c r="F6478">
        <v>5</v>
      </c>
      <c r="G6478">
        <v>11158896</v>
      </c>
      <c r="H6478">
        <v>1940</v>
      </c>
    </row>
    <row r="6479" spans="1:8">
      <c r="A6479" t="s">
        <v>10454</v>
      </c>
      <c r="B6479" s="10">
        <v>43999</v>
      </c>
      <c r="C6479" t="s">
        <v>4679</v>
      </c>
      <c r="D6479">
        <v>4</v>
      </c>
      <c r="E6479">
        <v>5</v>
      </c>
      <c r="F6479">
        <v>5</v>
      </c>
      <c r="G6479">
        <v>11158896</v>
      </c>
      <c r="H6479">
        <v>1941</v>
      </c>
    </row>
    <row r="6480" spans="1:8">
      <c r="A6480" t="s">
        <v>10455</v>
      </c>
      <c r="B6480" s="10">
        <v>43999</v>
      </c>
      <c r="C6480" t="s">
        <v>4679</v>
      </c>
      <c r="D6480">
        <v>5</v>
      </c>
      <c r="E6480">
        <v>5</v>
      </c>
      <c r="F6480">
        <v>5</v>
      </c>
      <c r="G6480">
        <v>11158896</v>
      </c>
      <c r="H6480">
        <v>1942</v>
      </c>
    </row>
    <row r="6481" spans="1:8">
      <c r="A6481" t="s">
        <v>10456</v>
      </c>
      <c r="B6481" s="10">
        <v>43999</v>
      </c>
      <c r="C6481" t="s">
        <v>4679</v>
      </c>
      <c r="D6481">
        <v>5</v>
      </c>
      <c r="E6481">
        <v>5</v>
      </c>
      <c r="F6481">
        <v>5</v>
      </c>
      <c r="G6481">
        <v>11158896</v>
      </c>
      <c r="H6481">
        <v>1943</v>
      </c>
    </row>
    <row r="6482" spans="1:8">
      <c r="A6482" t="s">
        <v>10457</v>
      </c>
      <c r="B6482" s="10">
        <v>43999</v>
      </c>
      <c r="C6482" t="s">
        <v>4685</v>
      </c>
      <c r="D6482">
        <v>5</v>
      </c>
      <c r="E6482">
        <v>5</v>
      </c>
      <c r="F6482">
        <v>5</v>
      </c>
      <c r="G6482">
        <v>11158896</v>
      </c>
      <c r="H6482">
        <v>1986</v>
      </c>
    </row>
    <row r="6483" spans="1:8">
      <c r="A6483" t="s">
        <v>10458</v>
      </c>
      <c r="B6483" s="10">
        <v>43999</v>
      </c>
      <c r="C6483" t="s">
        <v>4679</v>
      </c>
      <c r="D6483">
        <v>5</v>
      </c>
      <c r="E6483">
        <v>5</v>
      </c>
      <c r="F6483">
        <v>5</v>
      </c>
      <c r="G6483">
        <v>11158896</v>
      </c>
      <c r="H6483">
        <v>1944</v>
      </c>
    </row>
    <row r="6484" spans="1:8">
      <c r="A6484" t="s">
        <v>10459</v>
      </c>
      <c r="B6484" s="10">
        <v>43999</v>
      </c>
      <c r="C6484" t="s">
        <v>4679</v>
      </c>
      <c r="D6484">
        <v>5</v>
      </c>
      <c r="E6484">
        <v>5</v>
      </c>
      <c r="F6484">
        <v>5</v>
      </c>
      <c r="G6484">
        <v>11158896</v>
      </c>
      <c r="H6484">
        <v>1945</v>
      </c>
    </row>
    <row r="6485" spans="1:8">
      <c r="A6485" t="s">
        <v>6299</v>
      </c>
      <c r="B6485" s="10">
        <v>43999</v>
      </c>
      <c r="C6485" t="s">
        <v>4685</v>
      </c>
      <c r="D6485">
        <v>5</v>
      </c>
      <c r="E6485">
        <v>5</v>
      </c>
      <c r="F6485">
        <v>5</v>
      </c>
      <c r="G6485">
        <v>11158896</v>
      </c>
      <c r="H6485">
        <v>1946</v>
      </c>
    </row>
    <row r="6486" spans="1:8">
      <c r="A6486" t="s">
        <v>10460</v>
      </c>
      <c r="B6486" s="10">
        <v>43999</v>
      </c>
      <c r="C6486" t="s">
        <v>4685</v>
      </c>
      <c r="D6486">
        <v>5</v>
      </c>
      <c r="E6486">
        <v>5</v>
      </c>
      <c r="F6486">
        <v>5</v>
      </c>
      <c r="G6486">
        <v>11158896</v>
      </c>
      <c r="H6486">
        <v>1947</v>
      </c>
    </row>
    <row r="6487" spans="1:8">
      <c r="A6487" t="s">
        <v>10461</v>
      </c>
      <c r="B6487" s="10">
        <v>43999</v>
      </c>
      <c r="C6487" t="s">
        <v>4685</v>
      </c>
      <c r="D6487">
        <v>5</v>
      </c>
      <c r="E6487">
        <v>4</v>
      </c>
      <c r="F6487">
        <v>5</v>
      </c>
      <c r="G6487">
        <v>11158896</v>
      </c>
      <c r="H6487">
        <v>1948</v>
      </c>
    </row>
    <row r="6488" spans="1:8">
      <c r="A6488" t="s">
        <v>10462</v>
      </c>
      <c r="B6488" s="10">
        <v>43999</v>
      </c>
      <c r="C6488" t="s">
        <v>4679</v>
      </c>
      <c r="D6488">
        <v>5</v>
      </c>
      <c r="E6488">
        <v>5</v>
      </c>
      <c r="F6488">
        <v>5</v>
      </c>
      <c r="G6488">
        <v>11158896</v>
      </c>
      <c r="H6488">
        <v>1949</v>
      </c>
    </row>
    <row r="6489" spans="1:8">
      <c r="A6489" t="s">
        <v>10463</v>
      </c>
      <c r="B6489" s="10">
        <v>43999</v>
      </c>
      <c r="C6489" t="s">
        <v>4685</v>
      </c>
      <c r="D6489">
        <v>1</v>
      </c>
      <c r="E6489">
        <v>3</v>
      </c>
      <c r="F6489">
        <v>2</v>
      </c>
      <c r="G6489">
        <v>11158896</v>
      </c>
      <c r="H6489">
        <v>1950</v>
      </c>
    </row>
    <row r="6490" spans="1:8">
      <c r="A6490" t="s">
        <v>10464</v>
      </c>
      <c r="B6490" s="10">
        <v>43999</v>
      </c>
      <c r="C6490" t="s">
        <v>4679</v>
      </c>
      <c r="D6490">
        <v>5</v>
      </c>
      <c r="E6490">
        <v>5</v>
      </c>
      <c r="F6490">
        <v>5</v>
      </c>
      <c r="G6490">
        <v>11158896</v>
      </c>
      <c r="H6490">
        <v>1951</v>
      </c>
    </row>
    <row r="6491" spans="1:8">
      <c r="A6491" t="s">
        <v>6299</v>
      </c>
      <c r="B6491" s="10">
        <v>43999</v>
      </c>
      <c r="C6491" t="s">
        <v>4685</v>
      </c>
      <c r="D6491">
        <v>3</v>
      </c>
      <c r="E6491">
        <v>4</v>
      </c>
      <c r="F6491">
        <v>4</v>
      </c>
      <c r="G6491">
        <v>11158896</v>
      </c>
      <c r="H6491">
        <v>1952</v>
      </c>
    </row>
    <row r="6492" spans="1:8">
      <c r="A6492" t="s">
        <v>6299</v>
      </c>
      <c r="B6492" s="10">
        <v>43999</v>
      </c>
      <c r="C6492" t="s">
        <v>4685</v>
      </c>
      <c r="D6492">
        <v>5</v>
      </c>
      <c r="E6492">
        <v>5</v>
      </c>
      <c r="F6492">
        <v>5</v>
      </c>
      <c r="G6492">
        <v>11158896</v>
      </c>
      <c r="H6492">
        <v>1953</v>
      </c>
    </row>
    <row r="6493" spans="1:8">
      <c r="A6493" t="s">
        <v>10465</v>
      </c>
      <c r="B6493" s="10">
        <v>43999</v>
      </c>
      <c r="C6493" t="s">
        <v>4685</v>
      </c>
      <c r="D6493">
        <v>5</v>
      </c>
      <c r="E6493">
        <v>4</v>
      </c>
      <c r="F6493">
        <v>4</v>
      </c>
      <c r="G6493">
        <v>11158896</v>
      </c>
      <c r="H6493">
        <v>1954</v>
      </c>
    </row>
    <row r="6494" spans="1:8">
      <c r="A6494" t="s">
        <v>10466</v>
      </c>
      <c r="B6494" s="10">
        <v>43999</v>
      </c>
      <c r="C6494" t="s">
        <v>4685</v>
      </c>
      <c r="D6494">
        <v>5</v>
      </c>
      <c r="E6494">
        <v>5</v>
      </c>
      <c r="F6494">
        <v>5</v>
      </c>
      <c r="G6494">
        <v>11158896</v>
      </c>
      <c r="H6494">
        <v>1955</v>
      </c>
    </row>
    <row r="6495" spans="1:8">
      <c r="A6495" t="s">
        <v>10467</v>
      </c>
      <c r="B6495" s="10">
        <v>43999</v>
      </c>
      <c r="C6495" t="s">
        <v>4685</v>
      </c>
      <c r="D6495">
        <v>5</v>
      </c>
      <c r="E6495">
        <v>5</v>
      </c>
      <c r="F6495">
        <v>5</v>
      </c>
      <c r="G6495">
        <v>11158896</v>
      </c>
      <c r="H6495">
        <v>1956</v>
      </c>
    </row>
    <row r="6496" spans="1:8">
      <c r="A6496" t="s">
        <v>10468</v>
      </c>
      <c r="B6496" s="10">
        <v>43999</v>
      </c>
      <c r="C6496" t="s">
        <v>4685</v>
      </c>
      <c r="D6496">
        <v>5</v>
      </c>
      <c r="E6496">
        <v>5</v>
      </c>
      <c r="F6496">
        <v>5</v>
      </c>
      <c r="G6496">
        <v>11158896</v>
      </c>
      <c r="H6496">
        <v>1957</v>
      </c>
    </row>
    <row r="6497" spans="1:8">
      <c r="A6497" t="s">
        <v>10469</v>
      </c>
      <c r="B6497" s="10">
        <v>43999</v>
      </c>
      <c r="C6497" t="s">
        <v>4685</v>
      </c>
      <c r="D6497">
        <v>5</v>
      </c>
      <c r="E6497">
        <v>5</v>
      </c>
      <c r="F6497">
        <v>4</v>
      </c>
      <c r="G6497">
        <v>11158896</v>
      </c>
      <c r="H6497">
        <v>1958</v>
      </c>
    </row>
    <row r="6498" spans="1:8">
      <c r="A6498" t="s">
        <v>10470</v>
      </c>
      <c r="B6498" s="10">
        <v>43999</v>
      </c>
      <c r="C6498" t="s">
        <v>4685</v>
      </c>
      <c r="D6498">
        <v>5</v>
      </c>
      <c r="E6498">
        <v>5</v>
      </c>
      <c r="F6498">
        <v>5</v>
      </c>
      <c r="G6498">
        <v>11158896</v>
      </c>
      <c r="H6498">
        <v>1959</v>
      </c>
    </row>
    <row r="6499" spans="1:8">
      <c r="A6499" t="s">
        <v>10471</v>
      </c>
      <c r="B6499" s="10">
        <v>43999</v>
      </c>
      <c r="C6499" t="s">
        <v>4685</v>
      </c>
      <c r="D6499">
        <v>2</v>
      </c>
      <c r="E6499">
        <v>4</v>
      </c>
      <c r="F6499">
        <v>4</v>
      </c>
      <c r="G6499">
        <v>11158896</v>
      </c>
      <c r="H6499">
        <v>1960</v>
      </c>
    </row>
    <row r="6500" spans="1:8">
      <c r="A6500" t="s">
        <v>6299</v>
      </c>
      <c r="B6500" s="10">
        <v>43999</v>
      </c>
      <c r="C6500" t="s">
        <v>4685</v>
      </c>
      <c r="D6500">
        <v>5</v>
      </c>
      <c r="E6500">
        <v>5</v>
      </c>
      <c r="F6500">
        <v>5</v>
      </c>
      <c r="G6500">
        <v>11158896</v>
      </c>
      <c r="H6500">
        <v>1961</v>
      </c>
    </row>
    <row r="6501" spans="1:8">
      <c r="A6501" t="s">
        <v>10472</v>
      </c>
      <c r="B6501" s="10">
        <v>43999</v>
      </c>
      <c r="C6501" t="s">
        <v>4685</v>
      </c>
      <c r="D6501">
        <v>5</v>
      </c>
      <c r="E6501">
        <v>5</v>
      </c>
      <c r="F6501">
        <v>5</v>
      </c>
      <c r="G6501">
        <v>11158896</v>
      </c>
      <c r="H6501">
        <v>1962</v>
      </c>
    </row>
    <row r="6502" spans="1:8">
      <c r="A6502" t="s">
        <v>10473</v>
      </c>
      <c r="B6502" s="10">
        <v>43999</v>
      </c>
      <c r="C6502" t="s">
        <v>4685</v>
      </c>
      <c r="D6502">
        <v>3</v>
      </c>
      <c r="E6502">
        <v>4</v>
      </c>
      <c r="F6502">
        <v>4</v>
      </c>
      <c r="G6502">
        <v>11158896</v>
      </c>
      <c r="H6502">
        <v>1963</v>
      </c>
    </row>
    <row r="6503" spans="1:8">
      <c r="A6503" t="s">
        <v>6299</v>
      </c>
      <c r="B6503" s="10">
        <v>43999</v>
      </c>
      <c r="C6503" t="s">
        <v>4685</v>
      </c>
      <c r="D6503">
        <v>5</v>
      </c>
      <c r="E6503">
        <v>5</v>
      </c>
      <c r="F6503">
        <v>5</v>
      </c>
      <c r="G6503">
        <v>11158896</v>
      </c>
      <c r="H6503">
        <v>1964</v>
      </c>
    </row>
    <row r="6504" spans="1:8">
      <c r="A6504" t="s">
        <v>6299</v>
      </c>
      <c r="B6504" s="10">
        <v>43999</v>
      </c>
      <c r="C6504" t="s">
        <v>4685</v>
      </c>
      <c r="D6504">
        <v>5</v>
      </c>
      <c r="E6504">
        <v>5</v>
      </c>
      <c r="F6504">
        <v>5</v>
      </c>
      <c r="G6504">
        <v>11158896</v>
      </c>
      <c r="H6504">
        <v>1965</v>
      </c>
    </row>
    <row r="6505" spans="1:8">
      <c r="A6505" t="s">
        <v>10474</v>
      </c>
      <c r="B6505" s="10">
        <v>43999</v>
      </c>
      <c r="C6505" t="s">
        <v>4685</v>
      </c>
      <c r="D6505">
        <v>5</v>
      </c>
      <c r="E6505">
        <v>5</v>
      </c>
      <c r="F6505">
        <v>5</v>
      </c>
      <c r="G6505">
        <v>11158896</v>
      </c>
      <c r="H6505">
        <v>1966</v>
      </c>
    </row>
    <row r="6506" spans="1:8">
      <c r="A6506" t="s">
        <v>6299</v>
      </c>
      <c r="B6506" s="10">
        <v>43999</v>
      </c>
      <c r="C6506" t="s">
        <v>4685</v>
      </c>
      <c r="D6506">
        <v>5</v>
      </c>
      <c r="E6506">
        <v>5</v>
      </c>
      <c r="F6506">
        <v>5</v>
      </c>
      <c r="G6506">
        <v>11158896</v>
      </c>
      <c r="H6506">
        <v>1967</v>
      </c>
    </row>
    <row r="6507" spans="1:8">
      <c r="A6507" t="s">
        <v>6299</v>
      </c>
      <c r="B6507" s="10">
        <v>43999</v>
      </c>
      <c r="C6507" t="s">
        <v>4685</v>
      </c>
      <c r="D6507">
        <v>5</v>
      </c>
      <c r="E6507">
        <v>5</v>
      </c>
      <c r="F6507">
        <v>5</v>
      </c>
      <c r="G6507">
        <v>11158896</v>
      </c>
      <c r="H6507">
        <v>1968</v>
      </c>
    </row>
    <row r="6508" spans="1:8">
      <c r="A6508" t="s">
        <v>6299</v>
      </c>
      <c r="B6508" s="10">
        <v>43999</v>
      </c>
      <c r="C6508" t="s">
        <v>4685</v>
      </c>
      <c r="D6508">
        <v>5</v>
      </c>
      <c r="E6508">
        <v>5</v>
      </c>
      <c r="F6508">
        <v>5</v>
      </c>
      <c r="G6508">
        <v>11158896</v>
      </c>
      <c r="H6508">
        <v>1969</v>
      </c>
    </row>
    <row r="6509" spans="1:8">
      <c r="A6509" t="s">
        <v>6299</v>
      </c>
      <c r="B6509" s="10">
        <v>43999</v>
      </c>
      <c r="C6509" t="s">
        <v>4685</v>
      </c>
      <c r="D6509">
        <v>5</v>
      </c>
      <c r="E6509">
        <v>5</v>
      </c>
      <c r="F6509">
        <v>5</v>
      </c>
      <c r="G6509">
        <v>11158896</v>
      </c>
      <c r="H6509">
        <v>1970</v>
      </c>
    </row>
    <row r="6510" spans="1:8">
      <c r="A6510" t="s">
        <v>10475</v>
      </c>
      <c r="B6510" s="10">
        <v>43999</v>
      </c>
      <c r="C6510" t="s">
        <v>4685</v>
      </c>
      <c r="D6510">
        <v>5</v>
      </c>
      <c r="E6510">
        <v>5</v>
      </c>
      <c r="F6510">
        <v>5</v>
      </c>
      <c r="G6510">
        <v>11158896</v>
      </c>
      <c r="H6510">
        <v>1971</v>
      </c>
    </row>
    <row r="6511" spans="1:8">
      <c r="A6511" t="s">
        <v>10476</v>
      </c>
      <c r="B6511" s="10">
        <v>43999</v>
      </c>
      <c r="C6511" t="s">
        <v>4685</v>
      </c>
      <c r="D6511">
        <v>5</v>
      </c>
      <c r="E6511">
        <v>5</v>
      </c>
      <c r="F6511">
        <v>5</v>
      </c>
      <c r="G6511">
        <v>11158896</v>
      </c>
      <c r="H6511">
        <v>1972</v>
      </c>
    </row>
    <row r="6512" spans="1:8">
      <c r="A6512" t="s">
        <v>6299</v>
      </c>
      <c r="B6512" s="10">
        <v>43999</v>
      </c>
      <c r="C6512" t="s">
        <v>4685</v>
      </c>
      <c r="D6512">
        <v>5</v>
      </c>
      <c r="E6512">
        <v>5</v>
      </c>
      <c r="F6512">
        <v>5</v>
      </c>
      <c r="G6512">
        <v>11158896</v>
      </c>
      <c r="H6512">
        <v>1973</v>
      </c>
    </row>
    <row r="6513" spans="1:8">
      <c r="A6513" t="s">
        <v>6299</v>
      </c>
      <c r="B6513" s="10">
        <v>43999</v>
      </c>
      <c r="C6513" t="s">
        <v>4685</v>
      </c>
      <c r="D6513">
        <v>5</v>
      </c>
      <c r="E6513">
        <v>5</v>
      </c>
      <c r="F6513">
        <v>5</v>
      </c>
      <c r="G6513">
        <v>11158896</v>
      </c>
      <c r="H6513">
        <v>1974</v>
      </c>
    </row>
    <row r="6514" spans="1:8">
      <c r="A6514" t="s">
        <v>10477</v>
      </c>
      <c r="B6514" s="10">
        <v>43999</v>
      </c>
      <c r="C6514" t="s">
        <v>4685</v>
      </c>
      <c r="D6514">
        <v>5</v>
      </c>
      <c r="E6514">
        <v>5</v>
      </c>
      <c r="F6514">
        <v>5</v>
      </c>
      <c r="G6514">
        <v>11158896</v>
      </c>
      <c r="H6514">
        <v>1975</v>
      </c>
    </row>
    <row r="6515" spans="1:8">
      <c r="A6515" t="s">
        <v>6299</v>
      </c>
      <c r="B6515" s="10">
        <v>43999</v>
      </c>
      <c r="C6515" t="s">
        <v>4685</v>
      </c>
      <c r="D6515">
        <v>4</v>
      </c>
      <c r="E6515">
        <v>4</v>
      </c>
      <c r="F6515">
        <v>4</v>
      </c>
      <c r="G6515">
        <v>11158896</v>
      </c>
      <c r="H6515">
        <v>1976</v>
      </c>
    </row>
    <row r="6516" spans="1:8">
      <c r="A6516" t="s">
        <v>10478</v>
      </c>
      <c r="B6516" s="10">
        <v>43999</v>
      </c>
      <c r="C6516" t="s">
        <v>4685</v>
      </c>
      <c r="D6516">
        <v>5</v>
      </c>
      <c r="E6516">
        <v>5</v>
      </c>
      <c r="F6516">
        <v>4</v>
      </c>
      <c r="G6516">
        <v>11158896</v>
      </c>
      <c r="H6516">
        <v>1977</v>
      </c>
    </row>
    <row r="6517" spans="1:8">
      <c r="A6517" t="s">
        <v>10479</v>
      </c>
      <c r="B6517" s="10">
        <v>43999</v>
      </c>
      <c r="C6517" t="s">
        <v>4685</v>
      </c>
      <c r="D6517">
        <v>5</v>
      </c>
      <c r="E6517">
        <v>5</v>
      </c>
      <c r="F6517">
        <v>5</v>
      </c>
      <c r="G6517">
        <v>11158896</v>
      </c>
      <c r="H6517">
        <v>1978</v>
      </c>
    </row>
    <row r="6518" spans="1:8">
      <c r="A6518" t="s">
        <v>10480</v>
      </c>
      <c r="B6518" s="10">
        <v>43999</v>
      </c>
      <c r="C6518" t="s">
        <v>4685</v>
      </c>
      <c r="D6518">
        <v>5</v>
      </c>
      <c r="E6518">
        <v>5</v>
      </c>
      <c r="F6518">
        <v>5</v>
      </c>
      <c r="G6518">
        <v>11158896</v>
      </c>
      <c r="H6518">
        <v>1979</v>
      </c>
    </row>
    <row r="6519" spans="1:8">
      <c r="A6519" t="s">
        <v>10481</v>
      </c>
      <c r="B6519" s="10">
        <v>43999</v>
      </c>
      <c r="C6519" t="s">
        <v>4685</v>
      </c>
      <c r="D6519">
        <v>5</v>
      </c>
      <c r="E6519">
        <v>4</v>
      </c>
      <c r="F6519">
        <v>5</v>
      </c>
      <c r="G6519">
        <v>11158896</v>
      </c>
      <c r="H6519">
        <v>1980</v>
      </c>
    </row>
    <row r="6520" spans="1:8">
      <c r="A6520" t="s">
        <v>6299</v>
      </c>
      <c r="B6520" s="10">
        <v>43999</v>
      </c>
      <c r="C6520" t="s">
        <v>4685</v>
      </c>
      <c r="D6520">
        <v>4</v>
      </c>
      <c r="E6520">
        <v>4</v>
      </c>
      <c r="F6520">
        <v>4</v>
      </c>
      <c r="G6520">
        <v>11158896</v>
      </c>
      <c r="H6520">
        <v>1981</v>
      </c>
    </row>
    <row r="6521" spans="1:8">
      <c r="A6521" t="s">
        <v>6299</v>
      </c>
      <c r="B6521" s="10">
        <v>43999</v>
      </c>
      <c r="C6521" t="s">
        <v>4685</v>
      </c>
      <c r="D6521">
        <v>5</v>
      </c>
      <c r="E6521">
        <v>5</v>
      </c>
      <c r="F6521">
        <v>5</v>
      </c>
      <c r="G6521">
        <v>11158896</v>
      </c>
      <c r="H6521">
        <v>1982</v>
      </c>
    </row>
    <row r="6522" spans="1:8">
      <c r="A6522" t="s">
        <v>6299</v>
      </c>
      <c r="B6522" s="10">
        <v>43999</v>
      </c>
      <c r="C6522" t="s">
        <v>4685</v>
      </c>
      <c r="D6522">
        <v>5</v>
      </c>
      <c r="E6522">
        <v>5</v>
      </c>
      <c r="F6522">
        <v>5</v>
      </c>
      <c r="G6522">
        <v>11158896</v>
      </c>
      <c r="H6522">
        <v>1983</v>
      </c>
    </row>
    <row r="6523" spans="1:8">
      <c r="A6523" t="s">
        <v>6299</v>
      </c>
      <c r="B6523" s="10">
        <v>43999</v>
      </c>
      <c r="C6523" t="s">
        <v>4685</v>
      </c>
      <c r="D6523">
        <v>5</v>
      </c>
      <c r="E6523">
        <v>4</v>
      </c>
      <c r="F6523">
        <v>5</v>
      </c>
      <c r="G6523">
        <v>11158896</v>
      </c>
      <c r="H6523">
        <v>1984</v>
      </c>
    </row>
    <row r="6524" spans="1:8">
      <c r="A6524" t="s">
        <v>10482</v>
      </c>
      <c r="B6524" s="10">
        <v>43999</v>
      </c>
      <c r="C6524" t="s">
        <v>4685</v>
      </c>
      <c r="D6524">
        <v>5</v>
      </c>
      <c r="E6524">
        <v>5</v>
      </c>
      <c r="F6524">
        <v>5</v>
      </c>
      <c r="G6524">
        <v>11158896</v>
      </c>
      <c r="H6524">
        <v>1985</v>
      </c>
    </row>
    <row r="6525" spans="1:8">
      <c r="A6525" t="s">
        <v>10483</v>
      </c>
      <c r="B6525" s="10">
        <v>43999</v>
      </c>
      <c r="C6525" t="s">
        <v>4685</v>
      </c>
      <c r="D6525">
        <v>5</v>
      </c>
      <c r="E6525">
        <v>5</v>
      </c>
      <c r="F6525">
        <v>5</v>
      </c>
      <c r="G6525">
        <v>11158896</v>
      </c>
      <c r="H6525">
        <v>1987</v>
      </c>
    </row>
    <row r="6526" spans="1:8">
      <c r="A6526" t="s">
        <v>6299</v>
      </c>
      <c r="B6526" s="10">
        <v>43999</v>
      </c>
      <c r="C6526" t="s">
        <v>4685</v>
      </c>
      <c r="D6526">
        <v>5</v>
      </c>
      <c r="E6526">
        <v>5</v>
      </c>
      <c r="F6526">
        <v>5</v>
      </c>
      <c r="G6526">
        <v>11158896</v>
      </c>
      <c r="H6526">
        <v>1988</v>
      </c>
    </row>
    <row r="6527" spans="1:8">
      <c r="A6527" t="s">
        <v>6299</v>
      </c>
      <c r="B6527" s="10">
        <v>43999</v>
      </c>
      <c r="C6527" t="s">
        <v>4685</v>
      </c>
      <c r="D6527">
        <v>5</v>
      </c>
      <c r="E6527">
        <v>5</v>
      </c>
      <c r="F6527">
        <v>5</v>
      </c>
      <c r="G6527">
        <v>11158896</v>
      </c>
      <c r="H6527">
        <v>1989</v>
      </c>
    </row>
    <row r="6528" spans="1:8">
      <c r="A6528" t="s">
        <v>10484</v>
      </c>
      <c r="B6528" s="10">
        <v>43999</v>
      </c>
      <c r="C6528" t="s">
        <v>4685</v>
      </c>
      <c r="D6528">
        <v>5</v>
      </c>
      <c r="E6528">
        <v>5</v>
      </c>
      <c r="F6528">
        <v>5</v>
      </c>
      <c r="G6528">
        <v>11158896</v>
      </c>
      <c r="H6528">
        <v>1990</v>
      </c>
    </row>
    <row r="6529" spans="1:8">
      <c r="A6529" t="s">
        <v>10485</v>
      </c>
      <c r="B6529" s="10">
        <v>43999</v>
      </c>
      <c r="C6529" t="s">
        <v>4685</v>
      </c>
      <c r="D6529">
        <v>5</v>
      </c>
      <c r="E6529">
        <v>5</v>
      </c>
      <c r="F6529">
        <v>5</v>
      </c>
      <c r="G6529">
        <v>11158896</v>
      </c>
      <c r="H6529">
        <v>1991</v>
      </c>
    </row>
    <row r="6530" spans="1:8">
      <c r="A6530" t="s">
        <v>10486</v>
      </c>
      <c r="B6530" s="10">
        <v>43999</v>
      </c>
      <c r="C6530" t="s">
        <v>4685</v>
      </c>
      <c r="D6530">
        <v>5</v>
      </c>
      <c r="E6530">
        <v>5</v>
      </c>
      <c r="F6530">
        <v>5</v>
      </c>
      <c r="G6530">
        <v>11158896</v>
      </c>
      <c r="H6530">
        <v>1992</v>
      </c>
    </row>
    <row r="6531" spans="1:8">
      <c r="A6531" t="s">
        <v>6299</v>
      </c>
      <c r="B6531" s="10">
        <v>43999</v>
      </c>
      <c r="C6531" t="s">
        <v>4685</v>
      </c>
      <c r="D6531">
        <v>2</v>
      </c>
      <c r="E6531">
        <v>4</v>
      </c>
      <c r="F6531">
        <v>2</v>
      </c>
      <c r="G6531">
        <v>11158896</v>
      </c>
      <c r="H6531">
        <v>1993</v>
      </c>
    </row>
    <row r="6532" spans="1:8">
      <c r="A6532" t="s">
        <v>6299</v>
      </c>
      <c r="B6532" s="10">
        <v>43999</v>
      </c>
      <c r="C6532" t="s">
        <v>4685</v>
      </c>
      <c r="D6532">
        <v>5</v>
      </c>
      <c r="E6532">
        <v>5</v>
      </c>
      <c r="F6532">
        <v>4</v>
      </c>
      <c r="G6532">
        <v>11158896</v>
      </c>
      <c r="H6532">
        <v>1994</v>
      </c>
    </row>
    <row r="6533" spans="1:8">
      <c r="A6533" t="s">
        <v>6299</v>
      </c>
      <c r="B6533" s="10">
        <v>43999</v>
      </c>
      <c r="C6533" t="s">
        <v>4685</v>
      </c>
      <c r="D6533">
        <v>5</v>
      </c>
      <c r="E6533">
        <v>5</v>
      </c>
      <c r="F6533">
        <v>5</v>
      </c>
      <c r="G6533">
        <v>11158896</v>
      </c>
      <c r="H6533">
        <v>1995</v>
      </c>
    </row>
    <row r="6534" spans="1:8">
      <c r="A6534" t="s">
        <v>10487</v>
      </c>
      <c r="B6534" s="10">
        <v>43999</v>
      </c>
      <c r="C6534" t="s">
        <v>4685</v>
      </c>
      <c r="D6534">
        <v>3</v>
      </c>
      <c r="E6534">
        <v>1</v>
      </c>
      <c r="F6534">
        <v>4</v>
      </c>
      <c r="G6534">
        <v>11158896</v>
      </c>
      <c r="H6534">
        <v>1996</v>
      </c>
    </row>
    <row r="6535" spans="1:8">
      <c r="A6535" t="s">
        <v>10488</v>
      </c>
      <c r="B6535" s="10">
        <v>43999</v>
      </c>
      <c r="C6535" t="s">
        <v>4685</v>
      </c>
      <c r="D6535">
        <v>5</v>
      </c>
      <c r="E6535">
        <v>5</v>
      </c>
      <c r="F6535">
        <v>5</v>
      </c>
      <c r="G6535">
        <v>11158896</v>
      </c>
      <c r="H6535">
        <v>1997</v>
      </c>
    </row>
    <row r="6536" spans="1:8">
      <c r="A6536" t="s">
        <v>6299</v>
      </c>
      <c r="B6536" s="10">
        <v>43999</v>
      </c>
      <c r="C6536" t="s">
        <v>4679</v>
      </c>
      <c r="D6536">
        <v>4</v>
      </c>
      <c r="E6536">
        <v>5</v>
      </c>
      <c r="F6536">
        <v>4</v>
      </c>
      <c r="G6536">
        <v>11158896</v>
      </c>
      <c r="H6536">
        <v>1998</v>
      </c>
    </row>
    <row r="6537" spans="1:8">
      <c r="A6537" t="s">
        <v>10489</v>
      </c>
      <c r="B6537" s="10">
        <v>43999</v>
      </c>
      <c r="C6537" t="s">
        <v>4679</v>
      </c>
      <c r="D6537">
        <v>5</v>
      </c>
      <c r="E6537">
        <v>4</v>
      </c>
      <c r="F6537">
        <v>5</v>
      </c>
      <c r="G6537">
        <v>11158896</v>
      </c>
      <c r="H6537">
        <v>1999</v>
      </c>
    </row>
    <row r="6538" spans="1:8">
      <c r="A6538" t="s">
        <v>10490</v>
      </c>
      <c r="B6538" s="10">
        <v>43999</v>
      </c>
      <c r="C6538" t="s">
        <v>4679</v>
      </c>
      <c r="D6538">
        <v>5</v>
      </c>
      <c r="E6538">
        <v>5</v>
      </c>
      <c r="F6538">
        <v>5</v>
      </c>
      <c r="G6538">
        <v>11158896</v>
      </c>
      <c r="H6538">
        <v>2000</v>
      </c>
    </row>
    <row r="6539" spans="1:8">
      <c r="A6539" t="s">
        <v>10491</v>
      </c>
      <c r="B6539" s="10">
        <v>43999</v>
      </c>
      <c r="C6539" t="s">
        <v>4679</v>
      </c>
      <c r="D6539">
        <v>5</v>
      </c>
      <c r="E6539">
        <v>5</v>
      </c>
      <c r="F6539">
        <v>5</v>
      </c>
      <c r="G6539">
        <v>11158896</v>
      </c>
      <c r="H6539">
        <v>2001</v>
      </c>
    </row>
    <row r="6540" spans="1:8">
      <c r="A6540" t="s">
        <v>10492</v>
      </c>
      <c r="B6540" s="10">
        <v>43999</v>
      </c>
      <c r="C6540" t="s">
        <v>4679</v>
      </c>
      <c r="D6540">
        <v>4</v>
      </c>
      <c r="E6540">
        <v>5</v>
      </c>
      <c r="F6540">
        <v>5</v>
      </c>
      <c r="G6540">
        <v>11158896</v>
      </c>
      <c r="H6540">
        <v>2002</v>
      </c>
    </row>
    <row r="6541" spans="1:8">
      <c r="A6541" t="s">
        <v>6299</v>
      </c>
      <c r="B6541" s="10">
        <v>43999</v>
      </c>
      <c r="C6541" t="s">
        <v>4679</v>
      </c>
      <c r="D6541">
        <v>5</v>
      </c>
      <c r="E6541">
        <v>5</v>
      </c>
      <c r="F6541">
        <v>5</v>
      </c>
      <c r="G6541">
        <v>11158896</v>
      </c>
      <c r="H6541">
        <v>2003</v>
      </c>
    </row>
    <row r="6542" spans="1:8">
      <c r="A6542" t="s">
        <v>10493</v>
      </c>
      <c r="B6542" s="10">
        <v>43999</v>
      </c>
      <c r="C6542" t="s">
        <v>4679</v>
      </c>
      <c r="D6542">
        <v>5</v>
      </c>
      <c r="E6542">
        <v>5</v>
      </c>
      <c r="F6542">
        <v>5</v>
      </c>
      <c r="G6542">
        <v>11158896</v>
      </c>
      <c r="H6542">
        <v>2004</v>
      </c>
    </row>
    <row r="6543" spans="1:8">
      <c r="A6543" t="s">
        <v>10494</v>
      </c>
      <c r="B6543" s="10">
        <v>43999</v>
      </c>
      <c r="C6543" t="s">
        <v>4679</v>
      </c>
      <c r="D6543">
        <v>5</v>
      </c>
      <c r="E6543">
        <v>5</v>
      </c>
      <c r="F6543">
        <v>5</v>
      </c>
      <c r="G6543">
        <v>11158896</v>
      </c>
      <c r="H6543">
        <v>2005</v>
      </c>
    </row>
    <row r="6544" spans="1:8">
      <c r="A6544" t="s">
        <v>10495</v>
      </c>
      <c r="B6544" s="10">
        <v>43999</v>
      </c>
      <c r="C6544" t="s">
        <v>4679</v>
      </c>
      <c r="D6544">
        <v>5</v>
      </c>
      <c r="E6544">
        <v>4</v>
      </c>
      <c r="F6544">
        <v>5</v>
      </c>
      <c r="G6544">
        <v>11158896</v>
      </c>
      <c r="H6544">
        <v>2006</v>
      </c>
    </row>
    <row r="6545" spans="1:8">
      <c r="A6545" t="s">
        <v>10496</v>
      </c>
      <c r="B6545" s="10">
        <v>43999</v>
      </c>
      <c r="C6545" t="s">
        <v>4679</v>
      </c>
      <c r="D6545">
        <v>5</v>
      </c>
      <c r="E6545">
        <v>5</v>
      </c>
      <c r="F6545">
        <v>5</v>
      </c>
      <c r="G6545">
        <v>11158896</v>
      </c>
      <c r="H6545">
        <v>2007</v>
      </c>
    </row>
    <row r="6546" spans="1:8">
      <c r="A6546" t="s">
        <v>10497</v>
      </c>
      <c r="B6546" s="10">
        <v>43999</v>
      </c>
      <c r="C6546" t="s">
        <v>4679</v>
      </c>
      <c r="D6546">
        <v>5</v>
      </c>
      <c r="E6546">
        <v>5</v>
      </c>
      <c r="F6546">
        <v>5</v>
      </c>
      <c r="G6546">
        <v>11158896</v>
      </c>
      <c r="H6546">
        <v>2008</v>
      </c>
    </row>
    <row r="6547" spans="1:8">
      <c r="A6547" t="s">
        <v>6299</v>
      </c>
      <c r="B6547" s="10">
        <v>43999</v>
      </c>
      <c r="C6547" t="s">
        <v>4679</v>
      </c>
      <c r="D6547">
        <v>5</v>
      </c>
      <c r="E6547">
        <v>5</v>
      </c>
      <c r="F6547">
        <v>5</v>
      </c>
      <c r="G6547">
        <v>11158896</v>
      </c>
      <c r="H6547">
        <v>2009</v>
      </c>
    </row>
    <row r="6548" spans="1:8">
      <c r="A6548" t="s">
        <v>6299</v>
      </c>
      <c r="B6548" s="10">
        <v>43999</v>
      </c>
      <c r="C6548" t="s">
        <v>4679</v>
      </c>
      <c r="D6548">
        <v>5</v>
      </c>
      <c r="E6548">
        <v>5</v>
      </c>
      <c r="F6548">
        <v>5</v>
      </c>
      <c r="G6548">
        <v>11158896</v>
      </c>
      <c r="H6548">
        <v>2010</v>
      </c>
    </row>
    <row r="6549" spans="1:8">
      <c r="A6549" t="s">
        <v>10498</v>
      </c>
      <c r="B6549" s="10">
        <v>43999</v>
      </c>
      <c r="C6549" t="s">
        <v>4679</v>
      </c>
      <c r="D6549">
        <v>1</v>
      </c>
      <c r="E6549">
        <v>2</v>
      </c>
      <c r="F6549">
        <v>3</v>
      </c>
      <c r="G6549">
        <v>11158896</v>
      </c>
      <c r="H6549">
        <v>2011</v>
      </c>
    </row>
    <row r="6550" spans="1:8">
      <c r="A6550" t="s">
        <v>6299</v>
      </c>
      <c r="B6550" s="10">
        <v>43999</v>
      </c>
      <c r="C6550" t="s">
        <v>4679</v>
      </c>
      <c r="D6550">
        <v>3</v>
      </c>
      <c r="E6550">
        <v>4</v>
      </c>
      <c r="F6550">
        <v>4</v>
      </c>
      <c r="G6550">
        <v>11158896</v>
      </c>
      <c r="H6550">
        <v>2012</v>
      </c>
    </row>
    <row r="6551" spans="1:8">
      <c r="A6551" t="s">
        <v>10499</v>
      </c>
      <c r="B6551" s="10">
        <v>43999</v>
      </c>
      <c r="C6551" t="s">
        <v>4679</v>
      </c>
      <c r="D6551">
        <v>5</v>
      </c>
      <c r="E6551">
        <v>5</v>
      </c>
      <c r="F6551">
        <v>5</v>
      </c>
      <c r="G6551">
        <v>11158896</v>
      </c>
      <c r="H6551">
        <v>2013</v>
      </c>
    </row>
    <row r="6552" spans="1:8">
      <c r="A6552" t="s">
        <v>10500</v>
      </c>
      <c r="B6552" s="10">
        <v>43999</v>
      </c>
      <c r="C6552" t="s">
        <v>4679</v>
      </c>
      <c r="D6552">
        <v>5</v>
      </c>
      <c r="E6552">
        <v>5</v>
      </c>
      <c r="F6552">
        <v>5</v>
      </c>
      <c r="G6552">
        <v>11158896</v>
      </c>
      <c r="H6552">
        <v>2014</v>
      </c>
    </row>
    <row r="6553" spans="1:8">
      <c r="A6553" t="s">
        <v>6299</v>
      </c>
      <c r="B6553" s="10">
        <v>43999</v>
      </c>
      <c r="C6553" t="s">
        <v>4679</v>
      </c>
      <c r="D6553">
        <v>5</v>
      </c>
      <c r="E6553">
        <v>5</v>
      </c>
      <c r="F6553">
        <v>5</v>
      </c>
      <c r="G6553">
        <v>11158896</v>
      </c>
      <c r="H6553">
        <v>2015</v>
      </c>
    </row>
    <row r="6554" spans="1:8">
      <c r="A6554" t="s">
        <v>10501</v>
      </c>
      <c r="B6554" s="10">
        <v>43999</v>
      </c>
      <c r="C6554" t="s">
        <v>4679</v>
      </c>
      <c r="D6554">
        <v>4</v>
      </c>
      <c r="E6554">
        <v>4</v>
      </c>
      <c r="F6554">
        <v>5</v>
      </c>
      <c r="G6554">
        <v>11158896</v>
      </c>
      <c r="H6554">
        <v>2016</v>
      </c>
    </row>
    <row r="6555" spans="1:8">
      <c r="A6555" t="s">
        <v>10502</v>
      </c>
      <c r="B6555" s="10">
        <v>43999</v>
      </c>
      <c r="C6555" t="s">
        <v>4679</v>
      </c>
      <c r="D6555">
        <v>5</v>
      </c>
      <c r="E6555">
        <v>5</v>
      </c>
      <c r="F6555">
        <v>5</v>
      </c>
      <c r="G6555">
        <v>11158896</v>
      </c>
      <c r="H6555">
        <v>2017</v>
      </c>
    </row>
    <row r="6556" spans="1:8">
      <c r="A6556" t="s">
        <v>6299</v>
      </c>
      <c r="B6556" s="10">
        <v>43999</v>
      </c>
      <c r="C6556" t="s">
        <v>4679</v>
      </c>
      <c r="D6556">
        <v>4</v>
      </c>
      <c r="E6556">
        <v>4</v>
      </c>
      <c r="F6556">
        <v>5</v>
      </c>
      <c r="G6556">
        <v>11158896</v>
      </c>
      <c r="H6556">
        <v>2018</v>
      </c>
    </row>
    <row r="6557" spans="1:8">
      <c r="A6557" t="s">
        <v>6299</v>
      </c>
      <c r="B6557" s="10">
        <v>43999</v>
      </c>
      <c r="C6557" t="s">
        <v>4679</v>
      </c>
      <c r="D6557">
        <v>2</v>
      </c>
      <c r="E6557">
        <v>4</v>
      </c>
      <c r="F6557">
        <v>4</v>
      </c>
      <c r="G6557">
        <v>11158896</v>
      </c>
      <c r="H6557">
        <v>2019</v>
      </c>
    </row>
    <row r="6558" spans="1:8">
      <c r="A6558" t="s">
        <v>6299</v>
      </c>
      <c r="B6558" s="10">
        <v>43999</v>
      </c>
      <c r="C6558" t="s">
        <v>4679</v>
      </c>
      <c r="D6558">
        <v>5</v>
      </c>
      <c r="E6558">
        <v>5</v>
      </c>
      <c r="F6558">
        <v>5</v>
      </c>
      <c r="G6558">
        <v>11158896</v>
      </c>
      <c r="H6558">
        <v>2020</v>
      </c>
    </row>
    <row r="6559" spans="1:8">
      <c r="A6559" t="s">
        <v>6299</v>
      </c>
      <c r="B6559" s="10">
        <v>43999</v>
      </c>
      <c r="C6559" t="s">
        <v>4679</v>
      </c>
      <c r="D6559">
        <v>5</v>
      </c>
      <c r="E6559">
        <v>4</v>
      </c>
      <c r="F6559">
        <v>4</v>
      </c>
      <c r="G6559">
        <v>11158896</v>
      </c>
      <c r="H6559">
        <v>2021</v>
      </c>
    </row>
    <row r="6560" spans="1:8">
      <c r="A6560" t="s">
        <v>10503</v>
      </c>
      <c r="B6560" s="10">
        <v>43999</v>
      </c>
      <c r="C6560" t="s">
        <v>4679</v>
      </c>
      <c r="D6560">
        <v>5</v>
      </c>
      <c r="E6560">
        <v>5</v>
      </c>
      <c r="F6560">
        <v>5</v>
      </c>
      <c r="G6560">
        <v>11158896</v>
      </c>
      <c r="H6560">
        <v>2022</v>
      </c>
    </row>
    <row r="6561" spans="1:8">
      <c r="A6561" t="s">
        <v>10504</v>
      </c>
      <c r="B6561" s="10">
        <v>43999</v>
      </c>
      <c r="C6561" t="s">
        <v>4679</v>
      </c>
      <c r="D6561">
        <v>5</v>
      </c>
      <c r="E6561">
        <v>5</v>
      </c>
      <c r="F6561">
        <v>5</v>
      </c>
      <c r="G6561">
        <v>11158896</v>
      </c>
      <c r="H6561">
        <v>2023</v>
      </c>
    </row>
    <row r="6562" spans="1:8">
      <c r="A6562" t="s">
        <v>6299</v>
      </c>
      <c r="B6562" s="10">
        <v>43999</v>
      </c>
      <c r="C6562" t="s">
        <v>4679</v>
      </c>
      <c r="D6562">
        <v>4</v>
      </c>
      <c r="E6562">
        <v>5</v>
      </c>
      <c r="F6562">
        <v>5</v>
      </c>
      <c r="G6562">
        <v>11158896</v>
      </c>
      <c r="H6562">
        <v>2024</v>
      </c>
    </row>
    <row r="6563" spans="1:8">
      <c r="A6563" t="s">
        <v>10505</v>
      </c>
      <c r="B6563" s="10">
        <v>43999</v>
      </c>
      <c r="C6563" t="s">
        <v>4679</v>
      </c>
      <c r="D6563">
        <v>4</v>
      </c>
      <c r="E6563">
        <v>5</v>
      </c>
      <c r="F6563">
        <v>5</v>
      </c>
      <c r="G6563">
        <v>11158896</v>
      </c>
      <c r="H6563">
        <v>2025</v>
      </c>
    </row>
    <row r="6564" spans="1:8">
      <c r="A6564" t="s">
        <v>6299</v>
      </c>
      <c r="B6564" s="10">
        <v>43999</v>
      </c>
      <c r="C6564" t="s">
        <v>4679</v>
      </c>
      <c r="D6564">
        <v>5</v>
      </c>
      <c r="E6564">
        <v>5</v>
      </c>
      <c r="F6564">
        <v>5</v>
      </c>
      <c r="G6564">
        <v>11158896</v>
      </c>
      <c r="H6564">
        <v>2026</v>
      </c>
    </row>
    <row r="6565" spans="1:8">
      <c r="A6565" t="s">
        <v>10506</v>
      </c>
      <c r="B6565" s="10">
        <v>43999</v>
      </c>
      <c r="C6565" t="s">
        <v>4679</v>
      </c>
      <c r="D6565">
        <v>5</v>
      </c>
      <c r="E6565">
        <v>5</v>
      </c>
      <c r="F6565">
        <v>5</v>
      </c>
      <c r="G6565">
        <v>11158896</v>
      </c>
      <c r="H6565">
        <v>2027</v>
      </c>
    </row>
    <row r="6566" spans="1:8">
      <c r="A6566" t="s">
        <v>10507</v>
      </c>
      <c r="B6566" s="10">
        <v>43999</v>
      </c>
      <c r="C6566" t="s">
        <v>4679</v>
      </c>
      <c r="D6566">
        <v>5</v>
      </c>
      <c r="E6566">
        <v>5</v>
      </c>
      <c r="F6566">
        <v>5</v>
      </c>
      <c r="G6566">
        <v>11158896</v>
      </c>
      <c r="H6566">
        <v>2028</v>
      </c>
    </row>
    <row r="6567" spans="1:8">
      <c r="A6567" t="s">
        <v>10508</v>
      </c>
      <c r="B6567" s="10">
        <v>43999</v>
      </c>
      <c r="C6567" t="s">
        <v>4679</v>
      </c>
      <c r="D6567">
        <v>5</v>
      </c>
      <c r="E6567">
        <v>5</v>
      </c>
      <c r="F6567">
        <v>5</v>
      </c>
      <c r="G6567">
        <v>11169337</v>
      </c>
      <c r="H6567">
        <v>2029</v>
      </c>
    </row>
    <row r="6568" spans="1:8">
      <c r="A6568" t="s">
        <v>6299</v>
      </c>
      <c r="B6568" s="10">
        <v>43999</v>
      </c>
      <c r="C6568" t="s">
        <v>4679</v>
      </c>
      <c r="D6568">
        <v>5</v>
      </c>
      <c r="E6568">
        <v>4</v>
      </c>
      <c r="F6568">
        <v>5</v>
      </c>
      <c r="G6568">
        <v>11169337</v>
      </c>
      <c r="H6568">
        <v>2030</v>
      </c>
    </row>
    <row r="6569" spans="1:8">
      <c r="A6569" t="s">
        <v>10509</v>
      </c>
      <c r="B6569" s="10">
        <v>43999</v>
      </c>
      <c r="C6569" t="s">
        <v>4679</v>
      </c>
      <c r="D6569">
        <v>1</v>
      </c>
      <c r="E6569">
        <v>2</v>
      </c>
      <c r="F6569">
        <v>3</v>
      </c>
      <c r="G6569">
        <v>11169337</v>
      </c>
      <c r="H6569">
        <v>2031</v>
      </c>
    </row>
    <row r="6570" spans="1:8">
      <c r="A6570" t="s">
        <v>6299</v>
      </c>
      <c r="B6570" s="10">
        <v>43999</v>
      </c>
      <c r="C6570" t="s">
        <v>4679</v>
      </c>
      <c r="D6570">
        <v>5</v>
      </c>
      <c r="E6570">
        <v>5</v>
      </c>
      <c r="F6570">
        <v>4</v>
      </c>
      <c r="G6570">
        <v>11169337</v>
      </c>
      <c r="H6570">
        <v>2032</v>
      </c>
    </row>
    <row r="6571" spans="1:8">
      <c r="A6571" t="s">
        <v>6299</v>
      </c>
      <c r="B6571" s="10">
        <v>43999</v>
      </c>
      <c r="C6571" t="s">
        <v>4679</v>
      </c>
      <c r="D6571">
        <v>5</v>
      </c>
      <c r="E6571">
        <v>5</v>
      </c>
      <c r="F6571">
        <v>5</v>
      </c>
      <c r="G6571">
        <v>11169337</v>
      </c>
      <c r="H6571">
        <v>2033</v>
      </c>
    </row>
    <row r="6572" spans="1:8">
      <c r="A6572" t="s">
        <v>10510</v>
      </c>
      <c r="B6572" s="10">
        <v>43999</v>
      </c>
      <c r="C6572" t="s">
        <v>4679</v>
      </c>
      <c r="D6572">
        <v>5</v>
      </c>
      <c r="E6572">
        <v>5</v>
      </c>
      <c r="F6572">
        <v>5</v>
      </c>
      <c r="G6572">
        <v>11169337</v>
      </c>
      <c r="H6572">
        <v>2034</v>
      </c>
    </row>
    <row r="6573" spans="1:8">
      <c r="A6573" t="s">
        <v>10511</v>
      </c>
      <c r="B6573" s="10">
        <v>43999</v>
      </c>
      <c r="C6573" t="s">
        <v>4679</v>
      </c>
      <c r="D6573">
        <v>5</v>
      </c>
      <c r="E6573">
        <v>4</v>
      </c>
      <c r="F6573">
        <v>5</v>
      </c>
      <c r="G6573">
        <v>11169337</v>
      </c>
      <c r="H6573">
        <v>2035</v>
      </c>
    </row>
    <row r="6574" spans="1:8">
      <c r="A6574" t="s">
        <v>10512</v>
      </c>
      <c r="B6574" s="10">
        <v>43999</v>
      </c>
      <c r="C6574" t="s">
        <v>4679</v>
      </c>
      <c r="D6574">
        <v>5</v>
      </c>
      <c r="E6574">
        <v>5</v>
      </c>
      <c r="F6574">
        <v>5</v>
      </c>
      <c r="G6574">
        <v>11169337</v>
      </c>
      <c r="H6574">
        <v>2036</v>
      </c>
    </row>
    <row r="6575" spans="1:8">
      <c r="A6575" t="s">
        <v>6299</v>
      </c>
      <c r="B6575" s="10">
        <v>43999</v>
      </c>
      <c r="C6575" t="s">
        <v>4679</v>
      </c>
      <c r="D6575">
        <v>4</v>
      </c>
      <c r="E6575">
        <v>4</v>
      </c>
      <c r="F6575">
        <v>4</v>
      </c>
      <c r="G6575">
        <v>11169337</v>
      </c>
      <c r="H6575">
        <v>2037</v>
      </c>
    </row>
    <row r="6576" spans="1:8">
      <c r="A6576" t="s">
        <v>6299</v>
      </c>
      <c r="B6576" s="10">
        <v>43999</v>
      </c>
      <c r="C6576" t="s">
        <v>4679</v>
      </c>
      <c r="D6576">
        <v>5</v>
      </c>
      <c r="E6576">
        <v>4</v>
      </c>
      <c r="F6576">
        <v>5</v>
      </c>
      <c r="G6576">
        <v>11169337</v>
      </c>
      <c r="H6576">
        <v>2038</v>
      </c>
    </row>
    <row r="6577" spans="1:8">
      <c r="A6577" t="s">
        <v>6299</v>
      </c>
      <c r="B6577" s="10">
        <v>43999</v>
      </c>
      <c r="C6577" t="s">
        <v>4679</v>
      </c>
      <c r="D6577">
        <v>5</v>
      </c>
      <c r="E6577">
        <v>5</v>
      </c>
      <c r="F6577">
        <v>5</v>
      </c>
      <c r="G6577">
        <v>11169337</v>
      </c>
      <c r="H6577">
        <v>2039</v>
      </c>
    </row>
    <row r="6578" spans="1:8">
      <c r="A6578" t="s">
        <v>10513</v>
      </c>
      <c r="B6578" s="10">
        <v>43999</v>
      </c>
      <c r="C6578" t="s">
        <v>4679</v>
      </c>
      <c r="D6578">
        <v>4</v>
      </c>
      <c r="E6578">
        <v>5</v>
      </c>
      <c r="F6578">
        <v>5</v>
      </c>
      <c r="G6578">
        <v>11169337</v>
      </c>
      <c r="H6578">
        <v>2040</v>
      </c>
    </row>
    <row r="6579" spans="1:8">
      <c r="A6579" t="s">
        <v>10514</v>
      </c>
      <c r="B6579" s="10">
        <v>43999</v>
      </c>
      <c r="C6579" t="s">
        <v>4679</v>
      </c>
      <c r="D6579">
        <v>2</v>
      </c>
      <c r="E6579">
        <v>3</v>
      </c>
      <c r="F6579">
        <v>3</v>
      </c>
      <c r="G6579">
        <v>11169337</v>
      </c>
      <c r="H6579">
        <v>2041</v>
      </c>
    </row>
    <row r="6580" spans="1:8">
      <c r="A6580" t="s">
        <v>10515</v>
      </c>
      <c r="B6580" s="10">
        <v>43999</v>
      </c>
      <c r="C6580" t="s">
        <v>7355</v>
      </c>
      <c r="D6580">
        <v>4</v>
      </c>
      <c r="E6580">
        <v>4</v>
      </c>
      <c r="F6580">
        <v>3</v>
      </c>
      <c r="G6580">
        <v>11169337</v>
      </c>
      <c r="H6580">
        <v>2042</v>
      </c>
    </row>
    <row r="6581" spans="1:8">
      <c r="A6581" t="s">
        <v>6299</v>
      </c>
      <c r="B6581" s="10">
        <v>43999</v>
      </c>
      <c r="C6581" t="s">
        <v>7355</v>
      </c>
      <c r="D6581">
        <v>5</v>
      </c>
      <c r="E6581">
        <v>5</v>
      </c>
      <c r="F6581">
        <v>5</v>
      </c>
      <c r="G6581">
        <v>11169337</v>
      </c>
      <c r="H6581">
        <v>2043</v>
      </c>
    </row>
    <row r="6582" spans="1:8">
      <c r="A6582" t="s">
        <v>6299</v>
      </c>
      <c r="B6582" s="10">
        <v>43999</v>
      </c>
      <c r="C6582" t="s">
        <v>4679</v>
      </c>
      <c r="D6582">
        <v>5</v>
      </c>
      <c r="E6582">
        <v>5</v>
      </c>
      <c r="F6582">
        <v>5</v>
      </c>
      <c r="G6582">
        <v>11169337</v>
      </c>
      <c r="H6582">
        <v>2044</v>
      </c>
    </row>
    <row r="6583" spans="1:8">
      <c r="A6583" t="s">
        <v>10516</v>
      </c>
      <c r="B6583" s="10">
        <v>43999</v>
      </c>
      <c r="C6583" t="s">
        <v>7355</v>
      </c>
      <c r="D6583">
        <v>5</v>
      </c>
      <c r="E6583">
        <v>5</v>
      </c>
      <c r="F6583">
        <v>5</v>
      </c>
      <c r="G6583">
        <v>11169337</v>
      </c>
      <c r="H6583">
        <v>2045</v>
      </c>
    </row>
    <row r="6584" spans="1:8">
      <c r="A6584" t="s">
        <v>6299</v>
      </c>
      <c r="B6584" s="10">
        <v>43999</v>
      </c>
      <c r="C6584" t="s">
        <v>4679</v>
      </c>
      <c r="D6584">
        <v>5</v>
      </c>
      <c r="E6584">
        <v>5</v>
      </c>
      <c r="F6584">
        <v>4</v>
      </c>
      <c r="G6584">
        <v>11169337</v>
      </c>
      <c r="H6584">
        <v>2046</v>
      </c>
    </row>
    <row r="6585" spans="1:8">
      <c r="A6585" t="s">
        <v>6299</v>
      </c>
      <c r="B6585" s="10">
        <v>43999</v>
      </c>
      <c r="C6585" t="s">
        <v>4679</v>
      </c>
      <c r="D6585">
        <v>5</v>
      </c>
      <c r="E6585">
        <v>5</v>
      </c>
      <c r="F6585">
        <v>4</v>
      </c>
      <c r="G6585">
        <v>11169337</v>
      </c>
      <c r="H6585">
        <v>2047</v>
      </c>
    </row>
    <row r="6586" spans="1:8">
      <c r="A6586" t="s">
        <v>10517</v>
      </c>
      <c r="B6586" s="10">
        <v>43999</v>
      </c>
      <c r="C6586" t="s">
        <v>4679</v>
      </c>
      <c r="D6586">
        <v>5</v>
      </c>
      <c r="E6586">
        <v>5</v>
      </c>
      <c r="F6586">
        <v>5</v>
      </c>
      <c r="G6586">
        <v>11169337</v>
      </c>
      <c r="H6586">
        <v>2048</v>
      </c>
    </row>
    <row r="6587" spans="1:8">
      <c r="A6587" t="s">
        <v>10518</v>
      </c>
      <c r="B6587" s="10">
        <v>43999</v>
      </c>
      <c r="C6587" t="s">
        <v>4679</v>
      </c>
      <c r="D6587">
        <v>1</v>
      </c>
      <c r="E6587">
        <v>2</v>
      </c>
      <c r="F6587">
        <v>2</v>
      </c>
      <c r="G6587">
        <v>11169337</v>
      </c>
      <c r="H6587">
        <v>2049</v>
      </c>
    </row>
    <row r="6588" spans="1:8">
      <c r="A6588" t="s">
        <v>10519</v>
      </c>
      <c r="B6588" s="10">
        <v>43999</v>
      </c>
      <c r="C6588" t="s">
        <v>4679</v>
      </c>
      <c r="D6588">
        <v>5</v>
      </c>
      <c r="E6588">
        <v>5</v>
      </c>
      <c r="F6588">
        <v>5</v>
      </c>
      <c r="G6588">
        <v>11169337</v>
      </c>
      <c r="H6588">
        <v>2050</v>
      </c>
    </row>
    <row r="6589" spans="1:8">
      <c r="A6589" t="s">
        <v>10520</v>
      </c>
      <c r="B6589" s="10">
        <v>43999</v>
      </c>
      <c r="C6589" t="s">
        <v>4679</v>
      </c>
      <c r="D6589">
        <v>5</v>
      </c>
      <c r="E6589">
        <v>5</v>
      </c>
      <c r="F6589">
        <v>5</v>
      </c>
      <c r="G6589">
        <v>11169337</v>
      </c>
      <c r="H6589">
        <v>2051</v>
      </c>
    </row>
    <row r="6590" spans="1:8">
      <c r="A6590" t="s">
        <v>10521</v>
      </c>
      <c r="B6590" s="10">
        <v>43999</v>
      </c>
      <c r="C6590" t="s">
        <v>4679</v>
      </c>
      <c r="D6590">
        <v>1</v>
      </c>
      <c r="E6590">
        <v>1</v>
      </c>
      <c r="F6590">
        <v>1</v>
      </c>
      <c r="G6590">
        <v>11169337</v>
      </c>
      <c r="H6590">
        <v>2052</v>
      </c>
    </row>
    <row r="6591" spans="1:8">
      <c r="A6591" t="s">
        <v>10522</v>
      </c>
      <c r="B6591" s="10">
        <v>43999</v>
      </c>
      <c r="C6591" t="s">
        <v>4679</v>
      </c>
      <c r="D6591">
        <v>1</v>
      </c>
      <c r="E6591">
        <v>1</v>
      </c>
      <c r="F6591">
        <v>1</v>
      </c>
      <c r="G6591">
        <v>11169337</v>
      </c>
      <c r="H6591">
        <v>2053</v>
      </c>
    </row>
    <row r="6592" spans="1:8">
      <c r="A6592" t="s">
        <v>10523</v>
      </c>
      <c r="B6592" s="10">
        <v>43999</v>
      </c>
      <c r="C6592" t="s">
        <v>4679</v>
      </c>
      <c r="D6592">
        <v>4</v>
      </c>
      <c r="E6592">
        <v>5</v>
      </c>
      <c r="F6592">
        <v>4</v>
      </c>
      <c r="G6592">
        <v>11169337</v>
      </c>
      <c r="H6592">
        <v>2054</v>
      </c>
    </row>
    <row r="6593" spans="1:8">
      <c r="A6593" t="s">
        <v>10524</v>
      </c>
      <c r="B6593" s="10">
        <v>43999</v>
      </c>
      <c r="C6593" t="s">
        <v>4679</v>
      </c>
      <c r="D6593">
        <v>1</v>
      </c>
      <c r="E6593">
        <v>2</v>
      </c>
      <c r="F6593">
        <v>1</v>
      </c>
      <c r="G6593">
        <v>11169337</v>
      </c>
      <c r="H6593">
        <v>2055</v>
      </c>
    </row>
    <row r="6594" spans="1:8">
      <c r="A6594" t="s">
        <v>6299</v>
      </c>
      <c r="B6594" s="10">
        <v>43999</v>
      </c>
      <c r="C6594" t="s">
        <v>4679</v>
      </c>
      <c r="D6594">
        <v>4</v>
      </c>
      <c r="E6594">
        <v>4</v>
      </c>
      <c r="F6594">
        <v>4</v>
      </c>
      <c r="G6594">
        <v>11169337</v>
      </c>
      <c r="H6594">
        <v>2056</v>
      </c>
    </row>
    <row r="6595" spans="1:8">
      <c r="A6595" t="s">
        <v>10525</v>
      </c>
      <c r="B6595" s="10">
        <v>43999</v>
      </c>
      <c r="C6595" t="s">
        <v>4679</v>
      </c>
      <c r="D6595">
        <v>5</v>
      </c>
      <c r="E6595">
        <v>2</v>
      </c>
      <c r="F6595">
        <v>4</v>
      </c>
      <c r="G6595">
        <v>11169337</v>
      </c>
      <c r="H6595">
        <v>2057</v>
      </c>
    </row>
    <row r="6596" spans="1:8">
      <c r="A6596" t="s">
        <v>10526</v>
      </c>
      <c r="B6596" s="10">
        <v>43999</v>
      </c>
      <c r="C6596" t="s">
        <v>4679</v>
      </c>
      <c r="D6596">
        <v>2</v>
      </c>
      <c r="E6596">
        <v>4</v>
      </c>
      <c r="F6596">
        <v>4</v>
      </c>
      <c r="G6596">
        <v>11169337</v>
      </c>
      <c r="H6596">
        <v>2058</v>
      </c>
    </row>
    <row r="6597" spans="1:8">
      <c r="A6597" t="s">
        <v>6299</v>
      </c>
      <c r="B6597" s="10">
        <v>43999</v>
      </c>
      <c r="C6597" t="s">
        <v>4679</v>
      </c>
      <c r="D6597">
        <v>5</v>
      </c>
      <c r="E6597">
        <v>5</v>
      </c>
      <c r="F6597">
        <v>4</v>
      </c>
      <c r="G6597">
        <v>11169337</v>
      </c>
      <c r="H6597">
        <v>2059</v>
      </c>
    </row>
    <row r="6598" spans="1:8">
      <c r="A6598" t="s">
        <v>10527</v>
      </c>
      <c r="B6598" s="10">
        <v>43999</v>
      </c>
      <c r="C6598" t="s">
        <v>4679</v>
      </c>
      <c r="D6598">
        <v>5</v>
      </c>
      <c r="E6598">
        <v>5</v>
      </c>
      <c r="F6598">
        <v>5</v>
      </c>
      <c r="G6598">
        <v>11169337</v>
      </c>
      <c r="H6598">
        <v>2060</v>
      </c>
    </row>
    <row r="6599" spans="1:8">
      <c r="A6599" t="s">
        <v>10528</v>
      </c>
      <c r="B6599" s="10">
        <v>43999</v>
      </c>
      <c r="C6599" t="s">
        <v>4679</v>
      </c>
      <c r="D6599">
        <v>1</v>
      </c>
      <c r="E6599">
        <v>1</v>
      </c>
      <c r="F6599">
        <v>1</v>
      </c>
      <c r="G6599">
        <v>11169337</v>
      </c>
      <c r="H6599">
        <v>2061</v>
      </c>
    </row>
    <row r="6600" spans="1:8">
      <c r="A6600" t="s">
        <v>10529</v>
      </c>
      <c r="B6600" s="10">
        <v>43999</v>
      </c>
      <c r="C6600" t="s">
        <v>4679</v>
      </c>
      <c r="D6600">
        <v>4</v>
      </c>
      <c r="E6600">
        <v>3</v>
      </c>
      <c r="F6600">
        <v>3</v>
      </c>
      <c r="G6600">
        <v>11169337</v>
      </c>
      <c r="H6600">
        <v>2062</v>
      </c>
    </row>
    <row r="6601" spans="1:8">
      <c r="A6601" t="s">
        <v>6299</v>
      </c>
      <c r="B6601" s="10">
        <v>43999</v>
      </c>
      <c r="C6601" t="s">
        <v>4679</v>
      </c>
      <c r="D6601">
        <v>5</v>
      </c>
      <c r="E6601">
        <v>5</v>
      </c>
      <c r="F6601">
        <v>4</v>
      </c>
      <c r="G6601">
        <v>11169337</v>
      </c>
      <c r="H6601">
        <v>2063</v>
      </c>
    </row>
    <row r="6602" spans="1:8">
      <c r="A6602" t="s">
        <v>10530</v>
      </c>
      <c r="B6602" s="10">
        <v>43999</v>
      </c>
      <c r="C6602" t="s">
        <v>4679</v>
      </c>
      <c r="D6602">
        <v>1</v>
      </c>
      <c r="E6602">
        <v>4</v>
      </c>
      <c r="F6602">
        <v>3</v>
      </c>
      <c r="G6602">
        <v>11169337</v>
      </c>
      <c r="H6602">
        <v>2064</v>
      </c>
    </row>
    <row r="6603" spans="1:8">
      <c r="A6603" t="s">
        <v>10531</v>
      </c>
      <c r="B6603" s="10">
        <v>43999</v>
      </c>
      <c r="C6603" t="s">
        <v>4679</v>
      </c>
      <c r="D6603">
        <v>2</v>
      </c>
      <c r="E6603">
        <v>3</v>
      </c>
      <c r="F6603">
        <v>2</v>
      </c>
      <c r="G6603">
        <v>11169337</v>
      </c>
      <c r="H6603">
        <v>2065</v>
      </c>
    </row>
    <row r="6604" spans="1:8">
      <c r="A6604" t="s">
        <v>10532</v>
      </c>
      <c r="B6604" s="10">
        <v>43999</v>
      </c>
      <c r="C6604" t="s">
        <v>4679</v>
      </c>
      <c r="D6604">
        <v>5</v>
      </c>
      <c r="E6604">
        <v>5</v>
      </c>
      <c r="F6604">
        <v>5</v>
      </c>
      <c r="G6604">
        <v>11169337</v>
      </c>
      <c r="H6604">
        <v>2066</v>
      </c>
    </row>
    <row r="6605" spans="1:8">
      <c r="A6605" t="s">
        <v>10533</v>
      </c>
      <c r="B6605" s="10">
        <v>43999</v>
      </c>
      <c r="C6605" t="s">
        <v>4679</v>
      </c>
      <c r="D6605">
        <v>5</v>
      </c>
      <c r="E6605">
        <v>5</v>
      </c>
      <c r="F6605">
        <v>5</v>
      </c>
      <c r="G6605">
        <v>11169337</v>
      </c>
      <c r="H6605">
        <v>2067</v>
      </c>
    </row>
    <row r="6606" spans="1:8">
      <c r="A6606" t="s">
        <v>10534</v>
      </c>
      <c r="B6606" s="10">
        <v>43999</v>
      </c>
      <c r="C6606" t="s">
        <v>4679</v>
      </c>
      <c r="D6606">
        <v>5</v>
      </c>
      <c r="E6606">
        <v>4</v>
      </c>
      <c r="F6606">
        <v>5</v>
      </c>
      <c r="G6606">
        <v>11169337</v>
      </c>
      <c r="H6606">
        <v>2068</v>
      </c>
    </row>
    <row r="6607" spans="1:8">
      <c r="A6607" t="s">
        <v>10535</v>
      </c>
      <c r="B6607" s="10">
        <v>43999</v>
      </c>
      <c r="C6607" t="s">
        <v>4679</v>
      </c>
      <c r="D6607">
        <v>1</v>
      </c>
      <c r="E6607">
        <v>3</v>
      </c>
      <c r="F6607">
        <v>4</v>
      </c>
      <c r="G6607">
        <v>11169337</v>
      </c>
      <c r="H6607">
        <v>2069</v>
      </c>
    </row>
    <row r="6608" spans="1:8">
      <c r="A6608" t="s">
        <v>6299</v>
      </c>
      <c r="B6608" s="10">
        <v>43999</v>
      </c>
      <c r="C6608" t="s">
        <v>4679</v>
      </c>
      <c r="D6608">
        <v>5</v>
      </c>
      <c r="E6608">
        <v>5</v>
      </c>
      <c r="F6608">
        <v>5</v>
      </c>
      <c r="G6608">
        <v>11169337</v>
      </c>
      <c r="H6608">
        <v>2070</v>
      </c>
    </row>
    <row r="6609" spans="1:8">
      <c r="A6609" t="s">
        <v>10536</v>
      </c>
      <c r="B6609" s="10">
        <v>43999</v>
      </c>
      <c r="C6609" t="s">
        <v>4679</v>
      </c>
      <c r="D6609">
        <v>5</v>
      </c>
      <c r="E6609">
        <v>5</v>
      </c>
      <c r="F6609">
        <v>5</v>
      </c>
      <c r="G6609">
        <v>11169337</v>
      </c>
      <c r="H6609">
        <v>2071</v>
      </c>
    </row>
    <row r="6610" spans="1:8">
      <c r="A6610" t="s">
        <v>10537</v>
      </c>
      <c r="B6610" s="10">
        <v>43999</v>
      </c>
      <c r="C6610" t="s">
        <v>4679</v>
      </c>
      <c r="D6610">
        <v>5</v>
      </c>
      <c r="E6610">
        <v>4</v>
      </c>
      <c r="F6610">
        <v>5</v>
      </c>
      <c r="G6610">
        <v>11169337</v>
      </c>
      <c r="H6610">
        <v>2072</v>
      </c>
    </row>
    <row r="6611" spans="1:8">
      <c r="A6611" t="s">
        <v>10538</v>
      </c>
      <c r="B6611" s="10">
        <v>43999</v>
      </c>
      <c r="C6611" t="s">
        <v>4679</v>
      </c>
      <c r="D6611">
        <v>5</v>
      </c>
      <c r="E6611">
        <v>5</v>
      </c>
      <c r="F6611">
        <v>5</v>
      </c>
      <c r="G6611">
        <v>11169337</v>
      </c>
      <c r="H6611">
        <v>2073</v>
      </c>
    </row>
    <row r="6612" spans="1:8">
      <c r="A6612" t="s">
        <v>10539</v>
      </c>
      <c r="B6612" s="10">
        <v>43999</v>
      </c>
      <c r="C6612" t="s">
        <v>4679</v>
      </c>
      <c r="D6612">
        <v>1</v>
      </c>
      <c r="E6612">
        <v>3</v>
      </c>
      <c r="F6612">
        <v>2</v>
      </c>
      <c r="G6612">
        <v>11169337</v>
      </c>
      <c r="H6612">
        <v>2074</v>
      </c>
    </row>
    <row r="6613" spans="1:8">
      <c r="A6613" t="s">
        <v>10540</v>
      </c>
      <c r="B6613" s="10">
        <v>43999</v>
      </c>
      <c r="C6613" t="s">
        <v>4679</v>
      </c>
      <c r="D6613">
        <v>3</v>
      </c>
      <c r="E6613">
        <v>4</v>
      </c>
      <c r="F6613">
        <v>4</v>
      </c>
      <c r="G6613">
        <v>11169337</v>
      </c>
      <c r="H6613">
        <v>2075</v>
      </c>
    </row>
    <row r="6614" spans="1:8">
      <c r="A6614" t="s">
        <v>6299</v>
      </c>
      <c r="B6614" s="10">
        <v>43999</v>
      </c>
      <c r="C6614" t="s">
        <v>4679</v>
      </c>
      <c r="D6614">
        <v>5</v>
      </c>
      <c r="E6614">
        <v>5</v>
      </c>
      <c r="F6614">
        <v>5</v>
      </c>
      <c r="G6614">
        <v>11169337</v>
      </c>
      <c r="H6614">
        <v>2076</v>
      </c>
    </row>
    <row r="6615" spans="1:8">
      <c r="A6615" t="s">
        <v>6299</v>
      </c>
      <c r="B6615" s="10">
        <v>43999</v>
      </c>
      <c r="C6615" t="s">
        <v>4679</v>
      </c>
      <c r="D6615">
        <v>5</v>
      </c>
      <c r="E6615">
        <v>5</v>
      </c>
      <c r="F6615">
        <v>5</v>
      </c>
      <c r="G6615">
        <v>11169337</v>
      </c>
      <c r="H6615">
        <v>2077</v>
      </c>
    </row>
    <row r="6616" spans="1:8">
      <c r="A6616" t="s">
        <v>10541</v>
      </c>
      <c r="B6616" s="10">
        <v>43999</v>
      </c>
      <c r="C6616" t="s">
        <v>4679</v>
      </c>
      <c r="D6616">
        <v>3</v>
      </c>
      <c r="E6616">
        <v>4</v>
      </c>
      <c r="F6616">
        <v>5</v>
      </c>
      <c r="G6616">
        <v>11169337</v>
      </c>
      <c r="H6616">
        <v>2078</v>
      </c>
    </row>
    <row r="6617" spans="1:8">
      <c r="A6617" t="s">
        <v>6299</v>
      </c>
      <c r="B6617" s="10">
        <v>43999</v>
      </c>
      <c r="C6617" t="s">
        <v>4679</v>
      </c>
      <c r="D6617">
        <v>5</v>
      </c>
      <c r="E6617">
        <v>5</v>
      </c>
      <c r="F6617">
        <v>5</v>
      </c>
      <c r="G6617">
        <v>11169337</v>
      </c>
      <c r="H6617">
        <v>2079</v>
      </c>
    </row>
    <row r="6618" spans="1:8">
      <c r="A6618" t="s">
        <v>6299</v>
      </c>
      <c r="B6618" s="10">
        <v>43999</v>
      </c>
      <c r="C6618" t="s">
        <v>4679</v>
      </c>
      <c r="D6618">
        <v>5</v>
      </c>
      <c r="E6618">
        <v>5</v>
      </c>
      <c r="F6618">
        <v>5</v>
      </c>
      <c r="G6618">
        <v>11169337</v>
      </c>
      <c r="H6618">
        <v>2080</v>
      </c>
    </row>
    <row r="6619" spans="1:8">
      <c r="A6619" t="s">
        <v>10542</v>
      </c>
      <c r="B6619" s="10">
        <v>43999</v>
      </c>
      <c r="C6619" t="s">
        <v>4679</v>
      </c>
      <c r="D6619">
        <v>5</v>
      </c>
      <c r="E6619">
        <v>5</v>
      </c>
      <c r="F6619">
        <v>5</v>
      </c>
      <c r="G6619">
        <v>11169337</v>
      </c>
      <c r="H6619">
        <v>2081</v>
      </c>
    </row>
    <row r="6620" spans="1:8">
      <c r="A6620" t="s">
        <v>10543</v>
      </c>
      <c r="B6620" s="10">
        <v>43999</v>
      </c>
      <c r="C6620" t="s">
        <v>4679</v>
      </c>
      <c r="D6620">
        <v>4</v>
      </c>
      <c r="E6620">
        <v>4</v>
      </c>
      <c r="F6620">
        <v>4</v>
      </c>
      <c r="G6620">
        <v>11169337</v>
      </c>
      <c r="H6620">
        <v>2082</v>
      </c>
    </row>
    <row r="6621" spans="1:8">
      <c r="A6621" t="s">
        <v>6299</v>
      </c>
      <c r="B6621" s="10">
        <v>43999</v>
      </c>
      <c r="C6621" t="s">
        <v>4679</v>
      </c>
      <c r="D6621">
        <v>2</v>
      </c>
      <c r="E6621">
        <v>5</v>
      </c>
      <c r="F6621">
        <v>4</v>
      </c>
      <c r="G6621">
        <v>11169337</v>
      </c>
      <c r="H6621">
        <v>2083</v>
      </c>
    </row>
    <row r="6622" spans="1:8">
      <c r="A6622" t="s">
        <v>10544</v>
      </c>
      <c r="B6622" s="10">
        <v>43999</v>
      </c>
      <c r="C6622" t="s">
        <v>4679</v>
      </c>
      <c r="D6622">
        <v>1</v>
      </c>
      <c r="E6622">
        <v>4</v>
      </c>
      <c r="F6622">
        <v>1</v>
      </c>
      <c r="G6622">
        <v>11169337</v>
      </c>
      <c r="H6622">
        <v>2084</v>
      </c>
    </row>
    <row r="6623" spans="1:8">
      <c r="A6623" t="s">
        <v>10545</v>
      </c>
      <c r="B6623" s="10">
        <v>43999</v>
      </c>
      <c r="C6623" t="s">
        <v>4679</v>
      </c>
      <c r="D6623">
        <v>5</v>
      </c>
      <c r="E6623">
        <v>5</v>
      </c>
      <c r="F6623">
        <v>5</v>
      </c>
      <c r="G6623">
        <v>11169337</v>
      </c>
      <c r="H6623">
        <v>2085</v>
      </c>
    </row>
    <row r="6624" spans="1:8">
      <c r="A6624" t="s">
        <v>6299</v>
      </c>
      <c r="B6624" s="10">
        <v>43999</v>
      </c>
      <c r="C6624" t="s">
        <v>4679</v>
      </c>
      <c r="D6624">
        <v>5</v>
      </c>
      <c r="E6624">
        <v>5</v>
      </c>
      <c r="F6624">
        <v>5</v>
      </c>
      <c r="G6624">
        <v>11169337</v>
      </c>
      <c r="H6624">
        <v>2086</v>
      </c>
    </row>
    <row r="6625" spans="1:8">
      <c r="A6625" t="s">
        <v>6299</v>
      </c>
      <c r="B6625" s="10">
        <v>43999</v>
      </c>
      <c r="C6625" t="s">
        <v>4679</v>
      </c>
      <c r="D6625">
        <v>4</v>
      </c>
      <c r="E6625">
        <v>4</v>
      </c>
      <c r="F6625">
        <v>4</v>
      </c>
      <c r="G6625">
        <v>11169337</v>
      </c>
      <c r="H6625">
        <v>2087</v>
      </c>
    </row>
    <row r="6626" spans="1:8">
      <c r="A6626" t="s">
        <v>10546</v>
      </c>
      <c r="B6626" s="10">
        <v>43999</v>
      </c>
      <c r="C6626" t="s">
        <v>4679</v>
      </c>
      <c r="D6626">
        <v>5</v>
      </c>
      <c r="E6626">
        <v>5</v>
      </c>
      <c r="F6626">
        <v>4</v>
      </c>
      <c r="G6626">
        <v>11169337</v>
      </c>
      <c r="H6626">
        <v>2088</v>
      </c>
    </row>
    <row r="6627" spans="1:8">
      <c r="A6627" t="s">
        <v>10547</v>
      </c>
      <c r="B6627" s="10">
        <v>43999</v>
      </c>
      <c r="C6627" t="s">
        <v>4679</v>
      </c>
      <c r="D6627">
        <v>1</v>
      </c>
      <c r="E6627">
        <v>4</v>
      </c>
      <c r="F6627">
        <v>1</v>
      </c>
      <c r="G6627">
        <v>11169337</v>
      </c>
      <c r="H6627">
        <v>2089</v>
      </c>
    </row>
    <row r="6628" spans="1:8">
      <c r="A6628" t="s">
        <v>10548</v>
      </c>
      <c r="B6628" s="10">
        <v>43999</v>
      </c>
      <c r="C6628" t="s">
        <v>4679</v>
      </c>
      <c r="D6628">
        <v>1</v>
      </c>
      <c r="E6628">
        <v>2</v>
      </c>
      <c r="F6628">
        <v>1</v>
      </c>
      <c r="G6628">
        <v>11169337</v>
      </c>
      <c r="H6628">
        <v>2090</v>
      </c>
    </row>
    <row r="6629" spans="1:8">
      <c r="A6629" t="s">
        <v>6299</v>
      </c>
      <c r="B6629" s="10">
        <v>43999</v>
      </c>
      <c r="C6629" t="s">
        <v>4679</v>
      </c>
      <c r="D6629">
        <v>3</v>
      </c>
      <c r="E6629">
        <v>3</v>
      </c>
      <c r="F6629">
        <v>4</v>
      </c>
      <c r="G6629">
        <v>11169337</v>
      </c>
      <c r="H6629">
        <v>2091</v>
      </c>
    </row>
    <row r="6630" spans="1:8">
      <c r="A6630" t="s">
        <v>10549</v>
      </c>
      <c r="B6630" s="10">
        <v>43999</v>
      </c>
      <c r="C6630" t="s">
        <v>4679</v>
      </c>
      <c r="D6630">
        <v>1</v>
      </c>
      <c r="E6630">
        <v>4</v>
      </c>
      <c r="F6630">
        <v>1</v>
      </c>
      <c r="G6630">
        <v>11169337</v>
      </c>
      <c r="H6630">
        <v>2092</v>
      </c>
    </row>
    <row r="6631" spans="1:8">
      <c r="A6631" t="s">
        <v>10550</v>
      </c>
      <c r="B6631" s="10">
        <v>43999</v>
      </c>
      <c r="C6631" t="s">
        <v>4679</v>
      </c>
      <c r="D6631">
        <v>5</v>
      </c>
      <c r="E6631">
        <v>5</v>
      </c>
      <c r="F6631">
        <v>5</v>
      </c>
      <c r="G6631">
        <v>11169337</v>
      </c>
      <c r="H6631">
        <v>2093</v>
      </c>
    </row>
    <row r="6632" spans="1:8">
      <c r="A6632" t="s">
        <v>6299</v>
      </c>
      <c r="B6632" s="10">
        <v>43999</v>
      </c>
      <c r="C6632" t="s">
        <v>4679</v>
      </c>
      <c r="D6632">
        <v>4</v>
      </c>
      <c r="E6632">
        <v>5</v>
      </c>
      <c r="F6632">
        <v>4</v>
      </c>
      <c r="G6632">
        <v>11169337</v>
      </c>
      <c r="H6632">
        <v>2094</v>
      </c>
    </row>
    <row r="6633" spans="1:8">
      <c r="A6633" t="s">
        <v>10551</v>
      </c>
      <c r="B6633" s="10">
        <v>43999</v>
      </c>
      <c r="C6633" t="s">
        <v>4679</v>
      </c>
      <c r="D6633">
        <v>5</v>
      </c>
      <c r="E6633">
        <v>5</v>
      </c>
      <c r="F6633">
        <v>5</v>
      </c>
      <c r="G6633">
        <v>11169337</v>
      </c>
      <c r="H6633">
        <v>2095</v>
      </c>
    </row>
    <row r="6634" spans="1:8">
      <c r="A6634" t="s">
        <v>10552</v>
      </c>
      <c r="B6634" s="10">
        <v>43999</v>
      </c>
      <c r="C6634" t="s">
        <v>4679</v>
      </c>
      <c r="D6634">
        <v>5</v>
      </c>
      <c r="E6634">
        <v>4</v>
      </c>
      <c r="F6634">
        <v>5</v>
      </c>
      <c r="G6634">
        <v>11169337</v>
      </c>
      <c r="H6634">
        <v>2096</v>
      </c>
    </row>
    <row r="6635" spans="1:8">
      <c r="A6635" t="s">
        <v>6299</v>
      </c>
      <c r="B6635" s="10">
        <v>43999</v>
      </c>
      <c r="C6635" t="s">
        <v>4679</v>
      </c>
      <c r="D6635">
        <v>4</v>
      </c>
      <c r="E6635">
        <v>5</v>
      </c>
      <c r="F6635">
        <v>5</v>
      </c>
      <c r="G6635">
        <v>11169337</v>
      </c>
      <c r="H6635">
        <v>2097</v>
      </c>
    </row>
    <row r="6636" spans="1:8">
      <c r="A6636" t="s">
        <v>10553</v>
      </c>
      <c r="B6636" s="10">
        <v>43999</v>
      </c>
      <c r="C6636" t="s">
        <v>4679</v>
      </c>
      <c r="D6636">
        <v>5</v>
      </c>
      <c r="E6636">
        <v>5</v>
      </c>
      <c r="F6636">
        <v>5</v>
      </c>
      <c r="G6636">
        <v>11169337</v>
      </c>
      <c r="H6636">
        <v>2098</v>
      </c>
    </row>
    <row r="6637" spans="1:8">
      <c r="A6637" t="s">
        <v>10554</v>
      </c>
      <c r="B6637" s="10">
        <v>43999</v>
      </c>
      <c r="C6637" t="s">
        <v>4679</v>
      </c>
      <c r="D6637">
        <v>5</v>
      </c>
      <c r="E6637">
        <v>5</v>
      </c>
      <c r="F6637">
        <v>5</v>
      </c>
      <c r="G6637">
        <v>11169337</v>
      </c>
      <c r="H6637">
        <v>2099</v>
      </c>
    </row>
    <row r="6638" spans="1:8">
      <c r="A6638" t="s">
        <v>10555</v>
      </c>
      <c r="B6638" s="10">
        <v>43999</v>
      </c>
      <c r="C6638" t="s">
        <v>4679</v>
      </c>
      <c r="D6638">
        <v>2</v>
      </c>
      <c r="E6638">
        <v>5</v>
      </c>
      <c r="F6638">
        <v>4</v>
      </c>
      <c r="G6638">
        <v>11169337</v>
      </c>
      <c r="H6638">
        <v>2100</v>
      </c>
    </row>
    <row r="6639" spans="1:8">
      <c r="A6639" t="s">
        <v>10556</v>
      </c>
      <c r="B6639" s="10">
        <v>43999</v>
      </c>
      <c r="C6639" t="s">
        <v>4679</v>
      </c>
      <c r="D6639">
        <v>1</v>
      </c>
      <c r="E6639">
        <v>1</v>
      </c>
      <c r="F6639">
        <v>4</v>
      </c>
      <c r="G6639">
        <v>11169337</v>
      </c>
      <c r="H6639">
        <v>2101</v>
      </c>
    </row>
    <row r="6640" spans="1:8">
      <c r="A6640" t="s">
        <v>10557</v>
      </c>
      <c r="B6640" s="10">
        <v>43999</v>
      </c>
      <c r="C6640" t="s">
        <v>4679</v>
      </c>
      <c r="D6640">
        <v>1</v>
      </c>
      <c r="E6640">
        <v>3</v>
      </c>
      <c r="F6640">
        <v>2</v>
      </c>
      <c r="G6640">
        <v>11169337</v>
      </c>
      <c r="H6640">
        <v>2102</v>
      </c>
    </row>
    <row r="6641" spans="1:8">
      <c r="A6641" t="s">
        <v>6299</v>
      </c>
      <c r="B6641" s="10">
        <v>43999</v>
      </c>
      <c r="C6641" t="s">
        <v>4679</v>
      </c>
      <c r="D6641">
        <v>3</v>
      </c>
      <c r="E6641">
        <v>5</v>
      </c>
      <c r="F6641">
        <v>4</v>
      </c>
      <c r="G6641">
        <v>11169337</v>
      </c>
      <c r="H6641">
        <v>2103</v>
      </c>
    </row>
    <row r="6642" spans="1:8">
      <c r="A6642" t="s">
        <v>10558</v>
      </c>
      <c r="B6642" s="10">
        <v>43999</v>
      </c>
      <c r="C6642" t="s">
        <v>4679</v>
      </c>
      <c r="D6642">
        <v>1</v>
      </c>
      <c r="E6642">
        <v>2</v>
      </c>
      <c r="F6642">
        <v>1</v>
      </c>
      <c r="G6642">
        <v>11169337</v>
      </c>
      <c r="H6642">
        <v>2104</v>
      </c>
    </row>
    <row r="6643" spans="1:8">
      <c r="A6643" t="s">
        <v>6299</v>
      </c>
      <c r="B6643" s="10">
        <v>43999</v>
      </c>
      <c r="C6643" t="s">
        <v>4679</v>
      </c>
      <c r="D6643">
        <v>4</v>
      </c>
      <c r="E6643">
        <v>4</v>
      </c>
      <c r="F6643">
        <v>5</v>
      </c>
      <c r="G6643">
        <v>11169337</v>
      </c>
      <c r="H6643">
        <v>2105</v>
      </c>
    </row>
    <row r="6644" spans="1:8">
      <c r="A6644" t="s">
        <v>6299</v>
      </c>
      <c r="B6644" s="10">
        <v>43999</v>
      </c>
      <c r="C6644" t="s">
        <v>4679</v>
      </c>
      <c r="D6644">
        <v>5</v>
      </c>
      <c r="E6644">
        <v>4</v>
      </c>
      <c r="F6644">
        <v>4</v>
      </c>
      <c r="G6644">
        <v>11169337</v>
      </c>
      <c r="H6644">
        <v>2106</v>
      </c>
    </row>
    <row r="6645" spans="1:8">
      <c r="A6645" t="s">
        <v>6738</v>
      </c>
      <c r="B6645" s="10">
        <v>43999</v>
      </c>
      <c r="C6645" t="s">
        <v>4679</v>
      </c>
      <c r="D6645">
        <v>4</v>
      </c>
      <c r="E6645">
        <v>4</v>
      </c>
      <c r="F6645">
        <v>5</v>
      </c>
      <c r="G6645">
        <v>11169337</v>
      </c>
      <c r="H6645">
        <v>2107</v>
      </c>
    </row>
    <row r="6646" spans="1:8">
      <c r="A6646" t="s">
        <v>10559</v>
      </c>
      <c r="B6646" s="10">
        <v>43999</v>
      </c>
      <c r="C6646" t="s">
        <v>4679</v>
      </c>
      <c r="D6646">
        <v>5</v>
      </c>
      <c r="E6646">
        <v>5</v>
      </c>
      <c r="F6646">
        <v>5</v>
      </c>
      <c r="G6646">
        <v>11169337</v>
      </c>
      <c r="H6646">
        <v>2108</v>
      </c>
    </row>
    <row r="6647" spans="1:8">
      <c r="A6647" t="s">
        <v>10560</v>
      </c>
      <c r="B6647" s="10">
        <v>43999</v>
      </c>
      <c r="C6647" t="s">
        <v>4679</v>
      </c>
      <c r="D6647">
        <v>5</v>
      </c>
      <c r="E6647">
        <v>5</v>
      </c>
      <c r="F6647">
        <v>5</v>
      </c>
      <c r="G6647">
        <v>11169337</v>
      </c>
      <c r="H6647">
        <v>2126</v>
      </c>
    </row>
    <row r="6648" spans="1:8">
      <c r="A6648" t="s">
        <v>10561</v>
      </c>
      <c r="B6648" s="10">
        <v>43999</v>
      </c>
      <c r="C6648" t="s">
        <v>4679</v>
      </c>
      <c r="D6648">
        <v>4</v>
      </c>
      <c r="E6648">
        <v>4</v>
      </c>
      <c r="F6648">
        <v>3</v>
      </c>
      <c r="G6648">
        <v>11169337</v>
      </c>
      <c r="H6648">
        <v>2109</v>
      </c>
    </row>
    <row r="6649" spans="1:8">
      <c r="A6649" t="s">
        <v>6299</v>
      </c>
      <c r="B6649" s="10">
        <v>43999</v>
      </c>
      <c r="C6649" t="s">
        <v>4679</v>
      </c>
      <c r="D6649">
        <v>4</v>
      </c>
      <c r="E6649">
        <v>3</v>
      </c>
      <c r="F6649">
        <v>5</v>
      </c>
      <c r="G6649">
        <v>11169337</v>
      </c>
      <c r="H6649">
        <v>2110</v>
      </c>
    </row>
    <row r="6650" spans="1:8">
      <c r="A6650" t="s">
        <v>10562</v>
      </c>
      <c r="B6650" s="10">
        <v>43999</v>
      </c>
      <c r="C6650" t="s">
        <v>4679</v>
      </c>
      <c r="D6650">
        <v>5</v>
      </c>
      <c r="E6650">
        <v>5</v>
      </c>
      <c r="F6650">
        <v>5</v>
      </c>
      <c r="G6650">
        <v>11169337</v>
      </c>
      <c r="H6650">
        <v>2111</v>
      </c>
    </row>
    <row r="6651" spans="1:8">
      <c r="A6651" t="s">
        <v>10563</v>
      </c>
      <c r="B6651" s="10">
        <v>43999</v>
      </c>
      <c r="C6651" t="s">
        <v>4679</v>
      </c>
      <c r="D6651">
        <v>3</v>
      </c>
      <c r="E6651">
        <v>5</v>
      </c>
      <c r="F6651">
        <v>3</v>
      </c>
      <c r="G6651">
        <v>11169337</v>
      </c>
      <c r="H6651">
        <v>2112</v>
      </c>
    </row>
    <row r="6652" spans="1:8">
      <c r="A6652" t="s">
        <v>10564</v>
      </c>
      <c r="B6652" s="10">
        <v>43999</v>
      </c>
      <c r="C6652" t="s">
        <v>4679</v>
      </c>
      <c r="D6652">
        <v>5</v>
      </c>
      <c r="E6652">
        <v>5</v>
      </c>
      <c r="F6652">
        <v>5</v>
      </c>
      <c r="G6652">
        <v>11169337</v>
      </c>
      <c r="H6652">
        <v>2113</v>
      </c>
    </row>
    <row r="6653" spans="1:8">
      <c r="A6653" t="s">
        <v>10565</v>
      </c>
      <c r="B6653" s="10">
        <v>43999</v>
      </c>
      <c r="C6653" t="s">
        <v>4679</v>
      </c>
      <c r="D6653">
        <v>1</v>
      </c>
      <c r="E6653">
        <v>3</v>
      </c>
      <c r="F6653">
        <v>3</v>
      </c>
      <c r="G6653">
        <v>11169337</v>
      </c>
      <c r="H6653">
        <v>2114</v>
      </c>
    </row>
    <row r="6654" spans="1:8">
      <c r="A6654" t="s">
        <v>10566</v>
      </c>
      <c r="B6654" s="10">
        <v>43999</v>
      </c>
      <c r="C6654" t="s">
        <v>4679</v>
      </c>
      <c r="D6654">
        <v>5</v>
      </c>
      <c r="E6654">
        <v>5</v>
      </c>
      <c r="F6654">
        <v>5</v>
      </c>
      <c r="G6654">
        <v>11169337</v>
      </c>
      <c r="H6654">
        <v>2115</v>
      </c>
    </row>
    <row r="6655" spans="1:8">
      <c r="A6655" t="s">
        <v>10567</v>
      </c>
      <c r="B6655" s="10">
        <v>43999</v>
      </c>
      <c r="C6655" t="s">
        <v>4679</v>
      </c>
      <c r="D6655">
        <v>2</v>
      </c>
      <c r="E6655">
        <v>3</v>
      </c>
      <c r="F6655">
        <v>3</v>
      </c>
      <c r="G6655">
        <v>11169337</v>
      </c>
      <c r="H6655">
        <v>2116</v>
      </c>
    </row>
    <row r="6656" spans="1:8">
      <c r="A6656" t="s">
        <v>10568</v>
      </c>
      <c r="B6656" s="10">
        <v>43999</v>
      </c>
      <c r="C6656" t="s">
        <v>4679</v>
      </c>
      <c r="D6656" t="s">
        <v>5977</v>
      </c>
      <c r="E6656">
        <v>5</v>
      </c>
      <c r="F6656">
        <v>1</v>
      </c>
      <c r="G6656">
        <v>11169337</v>
      </c>
      <c r="H6656">
        <v>2117</v>
      </c>
    </row>
    <row r="6657" spans="1:8">
      <c r="A6657" t="s">
        <v>10569</v>
      </c>
      <c r="B6657" s="10">
        <v>43999</v>
      </c>
      <c r="C6657" t="s">
        <v>4679</v>
      </c>
      <c r="D6657">
        <v>1</v>
      </c>
      <c r="E6657">
        <v>4</v>
      </c>
      <c r="F6657">
        <v>1</v>
      </c>
      <c r="G6657">
        <v>11169337</v>
      </c>
      <c r="H6657">
        <v>2118</v>
      </c>
    </row>
    <row r="6658" spans="1:8">
      <c r="A6658" t="s">
        <v>10570</v>
      </c>
      <c r="B6658" s="10">
        <v>43999</v>
      </c>
      <c r="C6658" t="s">
        <v>4679</v>
      </c>
      <c r="D6658">
        <v>5</v>
      </c>
      <c r="E6658">
        <v>5</v>
      </c>
      <c r="F6658">
        <v>5</v>
      </c>
      <c r="G6658">
        <v>11169337</v>
      </c>
      <c r="H6658">
        <v>2119</v>
      </c>
    </row>
    <row r="6659" spans="1:8">
      <c r="A6659" t="s">
        <v>10571</v>
      </c>
      <c r="B6659" s="10">
        <v>43999</v>
      </c>
      <c r="C6659" t="s">
        <v>4679</v>
      </c>
      <c r="D6659">
        <v>2</v>
      </c>
      <c r="E6659">
        <v>2</v>
      </c>
      <c r="F6659">
        <v>2</v>
      </c>
      <c r="G6659">
        <v>11169337</v>
      </c>
      <c r="H6659">
        <v>2120</v>
      </c>
    </row>
    <row r="6660" spans="1:8">
      <c r="A6660" t="s">
        <v>10572</v>
      </c>
      <c r="B6660" s="10">
        <v>43999</v>
      </c>
      <c r="C6660" t="s">
        <v>4679</v>
      </c>
      <c r="D6660">
        <v>2</v>
      </c>
      <c r="E6660">
        <v>5</v>
      </c>
      <c r="F6660">
        <v>5</v>
      </c>
      <c r="G6660">
        <v>11169337</v>
      </c>
      <c r="H6660">
        <v>2121</v>
      </c>
    </row>
    <row r="6661" spans="1:8">
      <c r="A6661" t="s">
        <v>6299</v>
      </c>
      <c r="B6661" s="10">
        <v>43999</v>
      </c>
      <c r="C6661" t="s">
        <v>4679</v>
      </c>
      <c r="D6661">
        <v>5</v>
      </c>
      <c r="E6661">
        <v>5</v>
      </c>
      <c r="F6661">
        <v>5</v>
      </c>
      <c r="G6661">
        <v>11169337</v>
      </c>
      <c r="H6661">
        <v>2122</v>
      </c>
    </row>
    <row r="6662" spans="1:8">
      <c r="A6662" t="s">
        <v>6299</v>
      </c>
      <c r="B6662" s="10">
        <v>43999</v>
      </c>
      <c r="C6662" t="s">
        <v>4679</v>
      </c>
      <c r="D6662">
        <v>2</v>
      </c>
      <c r="E6662">
        <v>5</v>
      </c>
      <c r="F6662">
        <v>4</v>
      </c>
      <c r="G6662">
        <v>11169337</v>
      </c>
      <c r="H6662">
        <v>2123</v>
      </c>
    </row>
    <row r="6663" spans="1:8">
      <c r="A6663" t="s">
        <v>10573</v>
      </c>
      <c r="B6663" s="10">
        <v>43999</v>
      </c>
      <c r="C6663" t="s">
        <v>4679</v>
      </c>
      <c r="D6663">
        <v>4</v>
      </c>
      <c r="E6663">
        <v>3</v>
      </c>
      <c r="F6663">
        <v>3</v>
      </c>
      <c r="G6663">
        <v>11169337</v>
      </c>
      <c r="H6663">
        <v>2124</v>
      </c>
    </row>
    <row r="6664" spans="1:8">
      <c r="A6664" t="s">
        <v>56</v>
      </c>
      <c r="B6664" s="10">
        <v>43999</v>
      </c>
      <c r="C6664" t="s">
        <v>4679</v>
      </c>
      <c r="D6664">
        <v>5</v>
      </c>
      <c r="E6664">
        <v>5</v>
      </c>
      <c r="F6664">
        <v>4</v>
      </c>
      <c r="G6664">
        <v>11169337</v>
      </c>
      <c r="H6664">
        <v>2125</v>
      </c>
    </row>
    <row r="6665" spans="1:8">
      <c r="A6665" t="s">
        <v>10574</v>
      </c>
      <c r="B6665" s="10">
        <v>43999</v>
      </c>
      <c r="C6665" t="s">
        <v>4679</v>
      </c>
      <c r="D6665">
        <v>1</v>
      </c>
      <c r="E6665">
        <v>3</v>
      </c>
      <c r="F6665">
        <v>1</v>
      </c>
      <c r="G6665">
        <v>11169337</v>
      </c>
      <c r="H6665">
        <v>2127</v>
      </c>
    </row>
    <row r="6666" spans="1:8">
      <c r="A6666" t="s">
        <v>10575</v>
      </c>
      <c r="B6666" s="10">
        <v>43999</v>
      </c>
      <c r="C6666" t="s">
        <v>4679</v>
      </c>
      <c r="D6666">
        <v>2</v>
      </c>
      <c r="E6666">
        <v>5</v>
      </c>
      <c r="F6666">
        <v>2</v>
      </c>
      <c r="G6666">
        <v>11169337</v>
      </c>
      <c r="H6666">
        <v>2128</v>
      </c>
    </row>
    <row r="6667" spans="1:8">
      <c r="A6667" t="s">
        <v>6299</v>
      </c>
      <c r="B6667" s="10">
        <v>43999</v>
      </c>
      <c r="C6667" t="s">
        <v>4679</v>
      </c>
      <c r="D6667">
        <v>5</v>
      </c>
      <c r="E6667">
        <v>5</v>
      </c>
      <c r="F6667">
        <v>5</v>
      </c>
      <c r="G6667">
        <v>11169337</v>
      </c>
      <c r="H6667">
        <v>2129</v>
      </c>
    </row>
    <row r="6668" spans="1:8">
      <c r="A6668" t="s">
        <v>10576</v>
      </c>
      <c r="B6668" s="10">
        <v>43999</v>
      </c>
      <c r="C6668" t="s">
        <v>4679</v>
      </c>
      <c r="D6668">
        <v>1</v>
      </c>
      <c r="E6668">
        <v>1</v>
      </c>
      <c r="F6668">
        <v>1</v>
      </c>
      <c r="G6668">
        <v>11169337</v>
      </c>
      <c r="H6668">
        <v>2130</v>
      </c>
    </row>
    <row r="6669" spans="1:8">
      <c r="A6669" t="s">
        <v>10577</v>
      </c>
      <c r="B6669" s="10">
        <v>43999</v>
      </c>
      <c r="C6669" t="s">
        <v>4679</v>
      </c>
      <c r="D6669">
        <v>2</v>
      </c>
      <c r="E6669">
        <v>4</v>
      </c>
      <c r="F6669">
        <v>2</v>
      </c>
      <c r="G6669">
        <v>11169337</v>
      </c>
      <c r="H6669">
        <v>2131</v>
      </c>
    </row>
    <row r="6670" spans="1:8">
      <c r="A6670" t="s">
        <v>10578</v>
      </c>
      <c r="B6670" s="10">
        <v>43999</v>
      </c>
      <c r="C6670" t="s">
        <v>4679</v>
      </c>
      <c r="D6670">
        <v>1</v>
      </c>
      <c r="E6670">
        <v>2</v>
      </c>
      <c r="F6670">
        <v>2</v>
      </c>
      <c r="G6670">
        <v>11169337</v>
      </c>
      <c r="H6670">
        <v>2132</v>
      </c>
    </row>
    <row r="6671" spans="1:8">
      <c r="A6671" t="s">
        <v>10579</v>
      </c>
      <c r="B6671" s="10">
        <v>43999</v>
      </c>
      <c r="C6671" t="s">
        <v>4679</v>
      </c>
      <c r="D6671">
        <v>5</v>
      </c>
      <c r="E6671">
        <v>4</v>
      </c>
      <c r="F6671">
        <v>5</v>
      </c>
      <c r="G6671">
        <v>11169337</v>
      </c>
      <c r="H6671">
        <v>2133</v>
      </c>
    </row>
    <row r="6672" spans="1:8">
      <c r="A6672" t="s">
        <v>6299</v>
      </c>
      <c r="B6672" s="10">
        <v>43999</v>
      </c>
      <c r="C6672" t="s">
        <v>4679</v>
      </c>
      <c r="D6672">
        <v>4</v>
      </c>
      <c r="E6672">
        <v>4</v>
      </c>
      <c r="F6672">
        <v>4</v>
      </c>
      <c r="G6672">
        <v>11169337</v>
      </c>
      <c r="H6672">
        <v>2134</v>
      </c>
    </row>
    <row r="6673" spans="1:8">
      <c r="A6673" t="s">
        <v>6299</v>
      </c>
      <c r="B6673" s="10">
        <v>43999</v>
      </c>
      <c r="C6673" t="s">
        <v>4679</v>
      </c>
      <c r="D6673">
        <v>2</v>
      </c>
      <c r="E6673">
        <v>5</v>
      </c>
      <c r="F6673">
        <v>4</v>
      </c>
      <c r="G6673">
        <v>11169337</v>
      </c>
      <c r="H6673">
        <v>2135</v>
      </c>
    </row>
    <row r="6674" spans="1:8">
      <c r="A6674" t="s">
        <v>6299</v>
      </c>
      <c r="B6674" s="10">
        <v>43999</v>
      </c>
      <c r="C6674" t="s">
        <v>4679</v>
      </c>
      <c r="D6674">
        <v>5</v>
      </c>
      <c r="E6674">
        <v>5</v>
      </c>
      <c r="F6674">
        <v>5</v>
      </c>
      <c r="G6674">
        <v>11169337</v>
      </c>
      <c r="H6674">
        <v>2136</v>
      </c>
    </row>
    <row r="6675" spans="1:8">
      <c r="A6675" t="s">
        <v>10580</v>
      </c>
      <c r="B6675" s="10">
        <v>43999</v>
      </c>
      <c r="C6675" t="s">
        <v>4679</v>
      </c>
      <c r="D6675">
        <v>5</v>
      </c>
      <c r="E6675">
        <v>5</v>
      </c>
      <c r="F6675">
        <v>5</v>
      </c>
      <c r="G6675">
        <v>11169337</v>
      </c>
      <c r="H6675">
        <v>2137</v>
      </c>
    </row>
    <row r="6676" spans="1:8">
      <c r="A6676" t="s">
        <v>6299</v>
      </c>
      <c r="B6676" s="10">
        <v>43999</v>
      </c>
      <c r="C6676" t="s">
        <v>4679</v>
      </c>
      <c r="D6676">
        <v>5</v>
      </c>
      <c r="E6676">
        <v>4</v>
      </c>
      <c r="F6676">
        <v>5</v>
      </c>
      <c r="G6676">
        <v>11169337</v>
      </c>
      <c r="H6676">
        <v>2138</v>
      </c>
    </row>
    <row r="6677" spans="1:8">
      <c r="A6677" t="s">
        <v>10581</v>
      </c>
      <c r="B6677" s="10">
        <v>43999</v>
      </c>
      <c r="C6677" t="s">
        <v>4679</v>
      </c>
      <c r="D6677">
        <v>5</v>
      </c>
      <c r="E6677">
        <v>5</v>
      </c>
      <c r="F6677">
        <v>5</v>
      </c>
      <c r="G6677">
        <v>11169337</v>
      </c>
      <c r="H6677">
        <v>2139</v>
      </c>
    </row>
    <row r="6678" spans="1:8">
      <c r="A6678" t="s">
        <v>10582</v>
      </c>
      <c r="B6678" s="10">
        <v>43999</v>
      </c>
      <c r="C6678" t="s">
        <v>4679</v>
      </c>
      <c r="D6678" t="s">
        <v>5977</v>
      </c>
      <c r="E6678">
        <v>5</v>
      </c>
      <c r="F6678">
        <v>5</v>
      </c>
      <c r="G6678">
        <v>11169337</v>
      </c>
      <c r="H6678">
        <v>2140</v>
      </c>
    </row>
    <row r="6679" spans="1:8">
      <c r="A6679" t="s">
        <v>10583</v>
      </c>
      <c r="B6679" s="10">
        <v>43999</v>
      </c>
      <c r="C6679" t="s">
        <v>4679</v>
      </c>
      <c r="D6679">
        <v>5</v>
      </c>
      <c r="E6679">
        <v>5</v>
      </c>
      <c r="F6679">
        <v>5</v>
      </c>
      <c r="G6679">
        <v>11169337</v>
      </c>
      <c r="H6679">
        <v>2141</v>
      </c>
    </row>
    <row r="6680" spans="1:8">
      <c r="A6680" t="s">
        <v>10584</v>
      </c>
      <c r="B6680" s="10">
        <v>43999</v>
      </c>
      <c r="C6680" t="s">
        <v>4679</v>
      </c>
      <c r="D6680">
        <v>5</v>
      </c>
      <c r="E6680">
        <v>4</v>
      </c>
      <c r="F6680">
        <v>5</v>
      </c>
      <c r="G6680">
        <v>11169337</v>
      </c>
      <c r="H6680">
        <v>2142</v>
      </c>
    </row>
    <row r="6681" spans="1:8">
      <c r="A6681" t="s">
        <v>10585</v>
      </c>
      <c r="B6681" s="10">
        <v>43999</v>
      </c>
      <c r="C6681" t="s">
        <v>4679</v>
      </c>
      <c r="D6681">
        <v>1</v>
      </c>
      <c r="E6681">
        <v>3</v>
      </c>
      <c r="F6681">
        <v>1</v>
      </c>
      <c r="G6681">
        <v>11169337</v>
      </c>
      <c r="H6681">
        <v>2143</v>
      </c>
    </row>
    <row r="6682" spans="1:8">
      <c r="A6682" t="s">
        <v>10586</v>
      </c>
      <c r="B6682" s="10">
        <v>43999</v>
      </c>
      <c r="C6682" t="s">
        <v>4679</v>
      </c>
      <c r="D6682">
        <v>5</v>
      </c>
      <c r="E6682">
        <v>5</v>
      </c>
      <c r="F6682">
        <v>5</v>
      </c>
      <c r="G6682">
        <v>11169337</v>
      </c>
      <c r="H6682">
        <v>2144</v>
      </c>
    </row>
    <row r="6683" spans="1:8">
      <c r="A6683" t="s">
        <v>10587</v>
      </c>
      <c r="B6683" s="10">
        <v>43999</v>
      </c>
      <c r="C6683" t="s">
        <v>4679</v>
      </c>
      <c r="D6683">
        <v>1</v>
      </c>
      <c r="E6683">
        <v>2</v>
      </c>
      <c r="F6683">
        <v>1</v>
      </c>
      <c r="G6683">
        <v>11169337</v>
      </c>
      <c r="H6683">
        <v>2145</v>
      </c>
    </row>
    <row r="6684" spans="1:8">
      <c r="A6684" t="s">
        <v>10588</v>
      </c>
      <c r="B6684" s="10">
        <v>43999</v>
      </c>
      <c r="C6684" t="s">
        <v>4683</v>
      </c>
      <c r="D6684">
        <v>5</v>
      </c>
      <c r="E6684">
        <v>5</v>
      </c>
      <c r="F6684">
        <v>5</v>
      </c>
      <c r="G6684">
        <v>11169337</v>
      </c>
      <c r="H6684">
        <v>2189</v>
      </c>
    </row>
    <row r="6685" spans="1:8">
      <c r="A6685" t="s">
        <v>6299</v>
      </c>
      <c r="B6685" s="10">
        <v>43999</v>
      </c>
      <c r="C6685" t="s">
        <v>4683</v>
      </c>
      <c r="D6685">
        <v>1</v>
      </c>
      <c r="E6685">
        <v>2</v>
      </c>
      <c r="F6685">
        <v>1</v>
      </c>
      <c r="G6685">
        <v>11169337</v>
      </c>
      <c r="H6685">
        <v>2190</v>
      </c>
    </row>
    <row r="6686" spans="1:8">
      <c r="A6686" t="s">
        <v>10589</v>
      </c>
      <c r="B6686" s="10">
        <v>43999</v>
      </c>
      <c r="C6686" t="s">
        <v>4679</v>
      </c>
      <c r="D6686">
        <v>1</v>
      </c>
      <c r="E6686">
        <v>5</v>
      </c>
      <c r="F6686">
        <v>2</v>
      </c>
      <c r="G6686">
        <v>11169337</v>
      </c>
      <c r="H6686">
        <v>2146</v>
      </c>
    </row>
    <row r="6687" spans="1:8">
      <c r="A6687" t="s">
        <v>10590</v>
      </c>
      <c r="B6687" s="10">
        <v>43999</v>
      </c>
      <c r="C6687" t="s">
        <v>4679</v>
      </c>
      <c r="D6687">
        <v>1</v>
      </c>
      <c r="E6687">
        <v>4</v>
      </c>
      <c r="F6687">
        <v>5</v>
      </c>
      <c r="G6687">
        <v>11169337</v>
      </c>
      <c r="H6687">
        <v>2147</v>
      </c>
    </row>
    <row r="6688" spans="1:8">
      <c r="A6688" t="s">
        <v>10591</v>
      </c>
      <c r="B6688" s="10">
        <v>43999</v>
      </c>
      <c r="C6688" t="s">
        <v>4679</v>
      </c>
      <c r="D6688">
        <v>1</v>
      </c>
      <c r="E6688">
        <v>1</v>
      </c>
      <c r="F6688">
        <v>1</v>
      </c>
      <c r="G6688">
        <v>11169337</v>
      </c>
      <c r="H6688">
        <v>2148</v>
      </c>
    </row>
    <row r="6689" spans="1:8">
      <c r="A6689" t="s">
        <v>6299</v>
      </c>
      <c r="B6689" s="10">
        <v>43999</v>
      </c>
      <c r="C6689" t="s">
        <v>4679</v>
      </c>
      <c r="D6689">
        <v>4</v>
      </c>
      <c r="E6689">
        <v>3</v>
      </c>
      <c r="F6689">
        <v>4</v>
      </c>
      <c r="G6689">
        <v>11169337</v>
      </c>
      <c r="H6689">
        <v>2149</v>
      </c>
    </row>
    <row r="6690" spans="1:8">
      <c r="A6690" t="s">
        <v>10592</v>
      </c>
      <c r="B6690" s="10">
        <v>43999</v>
      </c>
      <c r="C6690" t="s">
        <v>4679</v>
      </c>
      <c r="D6690">
        <v>4</v>
      </c>
      <c r="E6690">
        <v>3</v>
      </c>
      <c r="F6690">
        <v>5</v>
      </c>
      <c r="G6690">
        <v>11169337</v>
      </c>
      <c r="H6690">
        <v>2150</v>
      </c>
    </row>
    <row r="6691" spans="1:8">
      <c r="A6691" t="s">
        <v>10593</v>
      </c>
      <c r="B6691" s="10">
        <v>43999</v>
      </c>
      <c r="C6691" t="s">
        <v>4679</v>
      </c>
      <c r="D6691">
        <v>5</v>
      </c>
      <c r="E6691">
        <v>5</v>
      </c>
      <c r="F6691">
        <v>5</v>
      </c>
      <c r="G6691">
        <v>11169337</v>
      </c>
      <c r="H6691">
        <v>2151</v>
      </c>
    </row>
    <row r="6692" spans="1:8">
      <c r="A6692" t="s">
        <v>6299</v>
      </c>
      <c r="B6692" s="10">
        <v>43999</v>
      </c>
      <c r="C6692" t="s">
        <v>4679</v>
      </c>
      <c r="D6692">
        <v>5</v>
      </c>
      <c r="E6692">
        <v>5</v>
      </c>
      <c r="F6692">
        <v>5</v>
      </c>
      <c r="G6692">
        <v>11169337</v>
      </c>
      <c r="H6692">
        <v>2152</v>
      </c>
    </row>
    <row r="6693" spans="1:8">
      <c r="A6693" t="s">
        <v>10594</v>
      </c>
      <c r="B6693" s="10">
        <v>43999</v>
      </c>
      <c r="C6693" t="s">
        <v>4679</v>
      </c>
      <c r="D6693">
        <v>4</v>
      </c>
      <c r="E6693">
        <v>4</v>
      </c>
      <c r="F6693">
        <v>5</v>
      </c>
      <c r="G6693">
        <v>11169337</v>
      </c>
      <c r="H6693">
        <v>2153</v>
      </c>
    </row>
    <row r="6694" spans="1:8">
      <c r="A6694" t="s">
        <v>6776</v>
      </c>
      <c r="B6694" s="10">
        <v>43999</v>
      </c>
      <c r="C6694" t="s">
        <v>4679</v>
      </c>
      <c r="D6694">
        <v>5</v>
      </c>
      <c r="E6694">
        <v>4</v>
      </c>
      <c r="F6694">
        <v>4</v>
      </c>
      <c r="G6694">
        <v>11169337</v>
      </c>
      <c r="H6694">
        <v>2154</v>
      </c>
    </row>
    <row r="6695" spans="1:8">
      <c r="A6695" t="s">
        <v>6299</v>
      </c>
      <c r="B6695" s="10">
        <v>43999</v>
      </c>
      <c r="C6695" t="s">
        <v>4679</v>
      </c>
      <c r="D6695">
        <v>5</v>
      </c>
      <c r="E6695">
        <v>5</v>
      </c>
      <c r="F6695">
        <v>5</v>
      </c>
      <c r="G6695">
        <v>11169337</v>
      </c>
      <c r="H6695">
        <v>2155</v>
      </c>
    </row>
    <row r="6696" spans="1:8">
      <c r="A6696" t="s">
        <v>6299</v>
      </c>
      <c r="B6696" s="10">
        <v>43999</v>
      </c>
      <c r="C6696" t="s">
        <v>4679</v>
      </c>
      <c r="D6696">
        <v>5</v>
      </c>
      <c r="E6696">
        <v>4</v>
      </c>
      <c r="F6696">
        <v>5</v>
      </c>
      <c r="G6696">
        <v>11169337</v>
      </c>
      <c r="H6696">
        <v>2156</v>
      </c>
    </row>
    <row r="6697" spans="1:8">
      <c r="A6697" t="s">
        <v>10595</v>
      </c>
      <c r="B6697" s="10">
        <v>43999</v>
      </c>
      <c r="C6697" t="s">
        <v>4679</v>
      </c>
      <c r="D6697">
        <v>4</v>
      </c>
      <c r="E6697">
        <v>5</v>
      </c>
      <c r="F6697">
        <v>4</v>
      </c>
      <c r="G6697">
        <v>11169337</v>
      </c>
      <c r="H6697">
        <v>2157</v>
      </c>
    </row>
    <row r="6698" spans="1:8">
      <c r="A6698" t="s">
        <v>10596</v>
      </c>
      <c r="B6698" s="10">
        <v>43999</v>
      </c>
      <c r="C6698" t="s">
        <v>4679</v>
      </c>
      <c r="D6698">
        <v>2</v>
      </c>
      <c r="E6698">
        <v>5</v>
      </c>
      <c r="F6698">
        <v>2</v>
      </c>
      <c r="G6698">
        <v>11169337</v>
      </c>
      <c r="H6698">
        <v>2158</v>
      </c>
    </row>
    <row r="6699" spans="1:8">
      <c r="A6699" t="s">
        <v>6299</v>
      </c>
      <c r="B6699" s="10">
        <v>43999</v>
      </c>
      <c r="C6699" t="s">
        <v>4679</v>
      </c>
      <c r="D6699">
        <v>4</v>
      </c>
      <c r="E6699">
        <v>5</v>
      </c>
      <c r="F6699">
        <v>3</v>
      </c>
      <c r="G6699">
        <v>11169337</v>
      </c>
      <c r="H6699">
        <v>2159</v>
      </c>
    </row>
    <row r="6700" spans="1:8">
      <c r="A6700" t="s">
        <v>10597</v>
      </c>
      <c r="B6700" s="10">
        <v>43999</v>
      </c>
      <c r="C6700" t="s">
        <v>4679</v>
      </c>
      <c r="D6700">
        <v>3</v>
      </c>
      <c r="E6700">
        <v>4</v>
      </c>
      <c r="F6700">
        <v>5</v>
      </c>
      <c r="G6700">
        <v>11169337</v>
      </c>
      <c r="H6700">
        <v>2160</v>
      </c>
    </row>
    <row r="6701" spans="1:8">
      <c r="A6701" t="s">
        <v>10598</v>
      </c>
      <c r="B6701" s="10">
        <v>43999</v>
      </c>
      <c r="C6701" t="s">
        <v>4679</v>
      </c>
      <c r="D6701">
        <v>5</v>
      </c>
      <c r="E6701">
        <v>1</v>
      </c>
      <c r="F6701">
        <v>1</v>
      </c>
      <c r="G6701">
        <v>11169337</v>
      </c>
      <c r="H6701">
        <v>2161</v>
      </c>
    </row>
    <row r="6702" spans="1:8">
      <c r="A6702" t="s">
        <v>6554</v>
      </c>
      <c r="B6702" s="10">
        <v>43999</v>
      </c>
      <c r="C6702" t="s">
        <v>4679</v>
      </c>
      <c r="D6702">
        <v>5</v>
      </c>
      <c r="E6702">
        <v>5</v>
      </c>
      <c r="F6702">
        <v>5</v>
      </c>
      <c r="G6702">
        <v>11169337</v>
      </c>
      <c r="H6702">
        <v>2162</v>
      </c>
    </row>
    <row r="6703" spans="1:8">
      <c r="A6703" t="s">
        <v>10599</v>
      </c>
      <c r="B6703" s="10">
        <v>43999</v>
      </c>
      <c r="C6703" t="s">
        <v>4679</v>
      </c>
      <c r="D6703">
        <v>1</v>
      </c>
      <c r="E6703">
        <v>1</v>
      </c>
      <c r="F6703">
        <v>1</v>
      </c>
      <c r="G6703">
        <v>11169337</v>
      </c>
      <c r="H6703">
        <v>2163</v>
      </c>
    </row>
    <row r="6704" spans="1:8">
      <c r="A6704" t="s">
        <v>10600</v>
      </c>
      <c r="B6704" s="10">
        <v>43999</v>
      </c>
      <c r="C6704" t="s">
        <v>4679</v>
      </c>
      <c r="D6704">
        <v>5</v>
      </c>
      <c r="E6704">
        <v>5</v>
      </c>
      <c r="F6704">
        <v>5</v>
      </c>
      <c r="G6704">
        <v>11169337</v>
      </c>
      <c r="H6704">
        <v>2164</v>
      </c>
    </row>
    <row r="6705" spans="1:8">
      <c r="A6705" t="s">
        <v>6299</v>
      </c>
      <c r="B6705" s="10">
        <v>43999</v>
      </c>
      <c r="C6705" t="s">
        <v>4679</v>
      </c>
      <c r="D6705">
        <v>5</v>
      </c>
      <c r="E6705">
        <v>5</v>
      </c>
      <c r="F6705">
        <v>5</v>
      </c>
      <c r="G6705">
        <v>11169337</v>
      </c>
      <c r="H6705">
        <v>2165</v>
      </c>
    </row>
    <row r="6706" spans="1:8">
      <c r="A6706" t="s">
        <v>10601</v>
      </c>
      <c r="B6706" s="10">
        <v>43999</v>
      </c>
      <c r="C6706" t="s">
        <v>4679</v>
      </c>
      <c r="D6706">
        <v>1</v>
      </c>
      <c r="E6706">
        <v>3</v>
      </c>
      <c r="F6706">
        <v>3</v>
      </c>
      <c r="G6706">
        <v>11169337</v>
      </c>
      <c r="H6706">
        <v>2166</v>
      </c>
    </row>
    <row r="6707" spans="1:8">
      <c r="A6707" t="s">
        <v>6299</v>
      </c>
      <c r="B6707" s="10">
        <v>43999</v>
      </c>
      <c r="C6707" t="s">
        <v>4679</v>
      </c>
      <c r="D6707">
        <v>5</v>
      </c>
      <c r="E6707">
        <v>5</v>
      </c>
      <c r="F6707">
        <v>5</v>
      </c>
      <c r="G6707">
        <v>11169337</v>
      </c>
      <c r="H6707">
        <v>2167</v>
      </c>
    </row>
    <row r="6708" spans="1:8">
      <c r="A6708" t="s">
        <v>6299</v>
      </c>
      <c r="B6708" s="10">
        <v>43999</v>
      </c>
      <c r="C6708" t="s">
        <v>4679</v>
      </c>
      <c r="D6708">
        <v>5</v>
      </c>
      <c r="E6708">
        <v>5</v>
      </c>
      <c r="F6708">
        <v>5</v>
      </c>
      <c r="G6708">
        <v>11169337</v>
      </c>
      <c r="H6708">
        <v>2168</v>
      </c>
    </row>
    <row r="6709" spans="1:8">
      <c r="A6709" t="s">
        <v>6299</v>
      </c>
      <c r="B6709" s="10">
        <v>43999</v>
      </c>
      <c r="C6709" t="s">
        <v>4679</v>
      </c>
      <c r="D6709">
        <v>5</v>
      </c>
      <c r="E6709">
        <v>5</v>
      </c>
      <c r="F6709">
        <v>5</v>
      </c>
      <c r="G6709">
        <v>11169337</v>
      </c>
      <c r="H6709">
        <v>2169</v>
      </c>
    </row>
    <row r="6710" spans="1:8">
      <c r="A6710" t="s">
        <v>10602</v>
      </c>
      <c r="B6710" s="10">
        <v>43999</v>
      </c>
      <c r="C6710" t="s">
        <v>4679</v>
      </c>
      <c r="D6710">
        <v>2</v>
      </c>
      <c r="E6710">
        <v>4</v>
      </c>
      <c r="F6710">
        <v>4</v>
      </c>
      <c r="G6710">
        <v>11169337</v>
      </c>
      <c r="H6710">
        <v>2170</v>
      </c>
    </row>
    <row r="6711" spans="1:8">
      <c r="A6711" t="s">
        <v>10603</v>
      </c>
      <c r="B6711" s="10">
        <v>43999</v>
      </c>
      <c r="C6711" t="s">
        <v>4679</v>
      </c>
      <c r="D6711">
        <v>5</v>
      </c>
      <c r="E6711">
        <v>5</v>
      </c>
      <c r="F6711">
        <v>5</v>
      </c>
      <c r="G6711">
        <v>11169337</v>
      </c>
      <c r="H6711">
        <v>2171</v>
      </c>
    </row>
    <row r="6712" spans="1:8">
      <c r="A6712" t="s">
        <v>6299</v>
      </c>
      <c r="B6712" s="10">
        <v>43999</v>
      </c>
      <c r="C6712" t="s">
        <v>4679</v>
      </c>
      <c r="D6712">
        <v>5</v>
      </c>
      <c r="E6712">
        <v>5</v>
      </c>
      <c r="F6712">
        <v>5</v>
      </c>
      <c r="G6712">
        <v>11169337</v>
      </c>
      <c r="H6712">
        <v>2172</v>
      </c>
    </row>
    <row r="6713" spans="1:8">
      <c r="A6713" t="s">
        <v>6299</v>
      </c>
      <c r="B6713" s="10">
        <v>43999</v>
      </c>
      <c r="C6713" t="s">
        <v>4683</v>
      </c>
      <c r="D6713">
        <v>5</v>
      </c>
      <c r="E6713">
        <v>5</v>
      </c>
      <c r="F6713">
        <v>5</v>
      </c>
      <c r="G6713">
        <v>11169337</v>
      </c>
      <c r="H6713">
        <v>2173</v>
      </c>
    </row>
    <row r="6714" spans="1:8">
      <c r="A6714" t="s">
        <v>6299</v>
      </c>
      <c r="B6714" s="10">
        <v>43999</v>
      </c>
      <c r="C6714" t="s">
        <v>4683</v>
      </c>
      <c r="D6714">
        <v>4</v>
      </c>
      <c r="E6714">
        <v>5</v>
      </c>
      <c r="F6714">
        <v>5</v>
      </c>
      <c r="G6714">
        <v>11169337</v>
      </c>
      <c r="H6714">
        <v>2174</v>
      </c>
    </row>
    <row r="6715" spans="1:8">
      <c r="A6715" t="s">
        <v>10604</v>
      </c>
      <c r="B6715" s="10">
        <v>43999</v>
      </c>
      <c r="C6715" t="s">
        <v>4683</v>
      </c>
      <c r="D6715">
        <v>5</v>
      </c>
      <c r="E6715">
        <v>5</v>
      </c>
      <c r="F6715">
        <v>5</v>
      </c>
      <c r="G6715">
        <v>11169337</v>
      </c>
      <c r="H6715">
        <v>2175</v>
      </c>
    </row>
    <row r="6716" spans="1:8">
      <c r="A6716" t="s">
        <v>10605</v>
      </c>
      <c r="B6716" s="10">
        <v>43999</v>
      </c>
      <c r="C6716" t="s">
        <v>4683</v>
      </c>
      <c r="D6716" t="s">
        <v>5977</v>
      </c>
      <c r="E6716">
        <v>5</v>
      </c>
      <c r="F6716">
        <v>5</v>
      </c>
      <c r="G6716">
        <v>11169337</v>
      </c>
      <c r="H6716">
        <v>2176</v>
      </c>
    </row>
    <row r="6717" spans="1:8">
      <c r="A6717" t="s">
        <v>10606</v>
      </c>
      <c r="B6717" s="10">
        <v>43999</v>
      </c>
      <c r="C6717" t="s">
        <v>4683</v>
      </c>
      <c r="D6717">
        <v>2</v>
      </c>
      <c r="E6717">
        <v>2</v>
      </c>
      <c r="F6717">
        <v>5</v>
      </c>
      <c r="G6717">
        <v>11169337</v>
      </c>
      <c r="H6717">
        <v>2177</v>
      </c>
    </row>
    <row r="6718" spans="1:8">
      <c r="A6718" t="s">
        <v>10607</v>
      </c>
      <c r="B6718" s="10">
        <v>43999</v>
      </c>
      <c r="C6718" t="s">
        <v>4683</v>
      </c>
      <c r="D6718">
        <v>1</v>
      </c>
      <c r="E6718">
        <v>3</v>
      </c>
      <c r="F6718">
        <v>5</v>
      </c>
      <c r="G6718">
        <v>11169337</v>
      </c>
      <c r="H6718">
        <v>2178</v>
      </c>
    </row>
    <row r="6719" spans="1:8">
      <c r="A6719" t="s">
        <v>6299</v>
      </c>
      <c r="B6719" s="10">
        <v>43999</v>
      </c>
      <c r="C6719" t="s">
        <v>4683</v>
      </c>
      <c r="D6719">
        <v>4</v>
      </c>
      <c r="E6719">
        <v>3</v>
      </c>
      <c r="F6719">
        <v>4</v>
      </c>
      <c r="G6719">
        <v>11169337</v>
      </c>
      <c r="H6719">
        <v>2179</v>
      </c>
    </row>
    <row r="6720" spans="1:8">
      <c r="A6720" t="s">
        <v>10608</v>
      </c>
      <c r="B6720" s="10">
        <v>43999</v>
      </c>
      <c r="C6720" t="s">
        <v>4683</v>
      </c>
      <c r="D6720">
        <v>1</v>
      </c>
      <c r="E6720" t="s">
        <v>5977</v>
      </c>
      <c r="F6720">
        <v>1</v>
      </c>
      <c r="G6720">
        <v>11169337</v>
      </c>
      <c r="H6720">
        <v>2180</v>
      </c>
    </row>
    <row r="6721" spans="1:8">
      <c r="A6721" t="s">
        <v>6299</v>
      </c>
      <c r="B6721" s="10">
        <v>43999</v>
      </c>
      <c r="C6721" t="s">
        <v>4683</v>
      </c>
      <c r="D6721">
        <v>4</v>
      </c>
      <c r="E6721">
        <v>4</v>
      </c>
      <c r="F6721">
        <v>5</v>
      </c>
      <c r="G6721">
        <v>11169337</v>
      </c>
      <c r="H6721">
        <v>2181</v>
      </c>
    </row>
    <row r="6722" spans="1:8">
      <c r="A6722" t="s">
        <v>6299</v>
      </c>
      <c r="B6722" s="10">
        <v>43999</v>
      </c>
      <c r="C6722" t="s">
        <v>4683</v>
      </c>
      <c r="D6722">
        <v>5</v>
      </c>
      <c r="E6722">
        <v>5</v>
      </c>
      <c r="F6722">
        <v>5</v>
      </c>
      <c r="G6722">
        <v>11169337</v>
      </c>
      <c r="H6722">
        <v>2182</v>
      </c>
    </row>
    <row r="6723" spans="1:8">
      <c r="A6723" t="s">
        <v>6299</v>
      </c>
      <c r="B6723" s="10">
        <v>43999</v>
      </c>
      <c r="C6723" t="s">
        <v>4683</v>
      </c>
      <c r="D6723">
        <v>5</v>
      </c>
      <c r="E6723">
        <v>5</v>
      </c>
      <c r="F6723">
        <v>5</v>
      </c>
      <c r="G6723">
        <v>11169337</v>
      </c>
      <c r="H6723">
        <v>2183</v>
      </c>
    </row>
    <row r="6724" spans="1:8">
      <c r="A6724" t="s">
        <v>6299</v>
      </c>
      <c r="B6724" s="10">
        <v>43999</v>
      </c>
      <c r="C6724" t="s">
        <v>4683</v>
      </c>
      <c r="D6724">
        <v>5</v>
      </c>
      <c r="E6724">
        <v>5</v>
      </c>
      <c r="F6724">
        <v>5</v>
      </c>
      <c r="G6724">
        <v>11169337</v>
      </c>
      <c r="H6724">
        <v>2184</v>
      </c>
    </row>
    <row r="6725" spans="1:8">
      <c r="A6725" t="s">
        <v>6299</v>
      </c>
      <c r="B6725" s="10">
        <v>43999</v>
      </c>
      <c r="C6725" t="s">
        <v>4683</v>
      </c>
      <c r="D6725">
        <v>5</v>
      </c>
      <c r="E6725">
        <v>5</v>
      </c>
      <c r="F6725">
        <v>5</v>
      </c>
      <c r="G6725">
        <v>11169337</v>
      </c>
      <c r="H6725">
        <v>2185</v>
      </c>
    </row>
    <row r="6726" spans="1:8">
      <c r="A6726" t="s">
        <v>8291</v>
      </c>
      <c r="B6726" s="10">
        <v>43999</v>
      </c>
      <c r="C6726" t="s">
        <v>4683</v>
      </c>
      <c r="D6726">
        <v>5</v>
      </c>
      <c r="E6726">
        <v>5</v>
      </c>
      <c r="F6726">
        <v>5</v>
      </c>
      <c r="G6726">
        <v>11169337</v>
      </c>
      <c r="H6726">
        <v>2186</v>
      </c>
    </row>
    <row r="6727" spans="1:8">
      <c r="A6727" t="s">
        <v>6299</v>
      </c>
      <c r="B6727" s="10">
        <v>43999</v>
      </c>
      <c r="C6727" t="s">
        <v>4683</v>
      </c>
      <c r="D6727">
        <v>5</v>
      </c>
      <c r="E6727">
        <v>5</v>
      </c>
      <c r="F6727">
        <v>5</v>
      </c>
      <c r="G6727">
        <v>11169337</v>
      </c>
      <c r="H6727">
        <v>2187</v>
      </c>
    </row>
    <row r="6728" spans="1:8">
      <c r="A6728" t="s">
        <v>6299</v>
      </c>
      <c r="B6728" s="10">
        <v>43999</v>
      </c>
      <c r="C6728" t="s">
        <v>4683</v>
      </c>
      <c r="D6728">
        <v>3</v>
      </c>
      <c r="E6728">
        <v>5</v>
      </c>
      <c r="F6728">
        <v>5</v>
      </c>
      <c r="G6728">
        <v>11169337</v>
      </c>
      <c r="H6728">
        <v>2188</v>
      </c>
    </row>
    <row r="6729" spans="1:8">
      <c r="A6729" t="s">
        <v>10609</v>
      </c>
      <c r="B6729" s="10">
        <v>43999</v>
      </c>
      <c r="C6729" t="s">
        <v>4683</v>
      </c>
      <c r="D6729">
        <v>5</v>
      </c>
      <c r="E6729">
        <v>5</v>
      </c>
      <c r="F6729">
        <v>5</v>
      </c>
      <c r="G6729">
        <v>11169337</v>
      </c>
      <c r="H6729">
        <v>2191</v>
      </c>
    </row>
    <row r="6730" spans="1:8">
      <c r="A6730" t="s">
        <v>10610</v>
      </c>
      <c r="B6730" s="10">
        <v>43999</v>
      </c>
      <c r="C6730" t="s">
        <v>4679</v>
      </c>
      <c r="D6730">
        <v>5</v>
      </c>
      <c r="E6730">
        <v>4</v>
      </c>
      <c r="F6730">
        <v>5</v>
      </c>
      <c r="G6730">
        <v>11169337</v>
      </c>
      <c r="H6730">
        <v>2192</v>
      </c>
    </row>
    <row r="6731" spans="1:8">
      <c r="A6731" t="s">
        <v>6299</v>
      </c>
      <c r="B6731" s="10">
        <v>43999</v>
      </c>
      <c r="C6731" t="s">
        <v>4679</v>
      </c>
      <c r="D6731">
        <v>3</v>
      </c>
      <c r="E6731">
        <v>5</v>
      </c>
      <c r="F6731">
        <v>2</v>
      </c>
      <c r="G6731">
        <v>11169337</v>
      </c>
      <c r="H6731">
        <v>2193</v>
      </c>
    </row>
    <row r="6732" spans="1:8">
      <c r="A6732" t="s">
        <v>6299</v>
      </c>
      <c r="B6732" s="10">
        <v>43999</v>
      </c>
      <c r="C6732" t="s">
        <v>4679</v>
      </c>
      <c r="D6732">
        <v>5</v>
      </c>
      <c r="E6732">
        <v>4</v>
      </c>
      <c r="F6732">
        <v>5</v>
      </c>
      <c r="G6732">
        <v>11169337</v>
      </c>
      <c r="H6732">
        <v>2194</v>
      </c>
    </row>
    <row r="6733" spans="1:8">
      <c r="A6733" t="s">
        <v>10611</v>
      </c>
      <c r="B6733" s="10">
        <v>43999</v>
      </c>
      <c r="C6733" t="s">
        <v>4679</v>
      </c>
      <c r="D6733">
        <v>5</v>
      </c>
      <c r="E6733">
        <v>5</v>
      </c>
      <c r="F6733">
        <v>5</v>
      </c>
      <c r="G6733">
        <v>11169337</v>
      </c>
      <c r="H6733">
        <v>2195</v>
      </c>
    </row>
    <row r="6734" spans="1:8">
      <c r="A6734" t="s">
        <v>10612</v>
      </c>
      <c r="B6734" s="10">
        <v>43999</v>
      </c>
      <c r="C6734" t="s">
        <v>4679</v>
      </c>
      <c r="D6734">
        <v>1</v>
      </c>
      <c r="E6734">
        <v>2</v>
      </c>
      <c r="F6734">
        <v>1</v>
      </c>
      <c r="G6734">
        <v>11169337</v>
      </c>
      <c r="H6734">
        <v>2196</v>
      </c>
    </row>
    <row r="6735" spans="1:8">
      <c r="A6735" t="s">
        <v>10613</v>
      </c>
      <c r="B6735" s="10">
        <v>43999</v>
      </c>
      <c r="C6735" t="s">
        <v>4679</v>
      </c>
      <c r="D6735">
        <v>5</v>
      </c>
      <c r="E6735">
        <v>4</v>
      </c>
      <c r="F6735">
        <v>4</v>
      </c>
      <c r="G6735">
        <v>11169337</v>
      </c>
      <c r="H6735">
        <v>2197</v>
      </c>
    </row>
    <row r="6736" spans="1:8">
      <c r="A6736" t="s">
        <v>10614</v>
      </c>
      <c r="B6736" s="10">
        <v>43999</v>
      </c>
      <c r="C6736" t="s">
        <v>4679</v>
      </c>
      <c r="D6736">
        <v>4</v>
      </c>
      <c r="E6736">
        <v>4</v>
      </c>
      <c r="F6736">
        <v>4</v>
      </c>
      <c r="G6736">
        <v>11169337</v>
      </c>
      <c r="H6736">
        <v>2198</v>
      </c>
    </row>
    <row r="6737" spans="1:8">
      <c r="A6737" t="s">
        <v>6299</v>
      </c>
      <c r="B6737" s="10">
        <v>43999</v>
      </c>
      <c r="C6737" t="s">
        <v>4679</v>
      </c>
      <c r="D6737">
        <v>3</v>
      </c>
      <c r="E6737">
        <v>4</v>
      </c>
      <c r="F6737">
        <v>3</v>
      </c>
      <c r="G6737">
        <v>11169337</v>
      </c>
      <c r="H6737">
        <v>2199</v>
      </c>
    </row>
    <row r="6738" spans="1:8">
      <c r="A6738" t="s">
        <v>10615</v>
      </c>
      <c r="B6738" s="10">
        <v>43999</v>
      </c>
      <c r="C6738" t="s">
        <v>4679</v>
      </c>
      <c r="D6738">
        <v>5</v>
      </c>
      <c r="E6738">
        <v>4</v>
      </c>
      <c r="F6738">
        <v>4</v>
      </c>
      <c r="G6738">
        <v>11169337</v>
      </c>
      <c r="H6738">
        <v>2200</v>
      </c>
    </row>
    <row r="6739" spans="1:8">
      <c r="A6739" t="s">
        <v>6299</v>
      </c>
      <c r="B6739" s="10">
        <v>43999</v>
      </c>
      <c r="C6739" t="s">
        <v>4679</v>
      </c>
      <c r="D6739" t="s">
        <v>5977</v>
      </c>
      <c r="E6739">
        <v>5</v>
      </c>
      <c r="F6739">
        <v>5</v>
      </c>
      <c r="G6739">
        <v>11169337</v>
      </c>
      <c r="H6739">
        <v>2201</v>
      </c>
    </row>
    <row r="6740" spans="1:8">
      <c r="A6740" t="s">
        <v>10616</v>
      </c>
      <c r="B6740" s="10">
        <v>43999</v>
      </c>
      <c r="C6740" t="s">
        <v>4679</v>
      </c>
      <c r="D6740">
        <v>5</v>
      </c>
      <c r="E6740">
        <v>5</v>
      </c>
      <c r="F6740">
        <v>5</v>
      </c>
      <c r="G6740">
        <v>11169337</v>
      </c>
      <c r="H6740">
        <v>2202</v>
      </c>
    </row>
    <row r="6741" spans="1:8">
      <c r="A6741" t="s">
        <v>10617</v>
      </c>
      <c r="B6741" s="10">
        <v>43999</v>
      </c>
      <c r="C6741" t="s">
        <v>4679</v>
      </c>
      <c r="D6741">
        <v>5</v>
      </c>
      <c r="E6741">
        <v>5</v>
      </c>
      <c r="F6741">
        <v>5</v>
      </c>
      <c r="G6741">
        <v>11169337</v>
      </c>
      <c r="H6741">
        <v>2203</v>
      </c>
    </row>
    <row r="6742" spans="1:8">
      <c r="A6742" t="s">
        <v>9481</v>
      </c>
      <c r="B6742" s="10">
        <v>43999</v>
      </c>
      <c r="C6742" t="s">
        <v>4679</v>
      </c>
      <c r="D6742">
        <v>5</v>
      </c>
      <c r="E6742">
        <v>5</v>
      </c>
      <c r="F6742">
        <v>5</v>
      </c>
      <c r="G6742">
        <v>11169337</v>
      </c>
      <c r="H6742">
        <v>2204</v>
      </c>
    </row>
    <row r="6743" spans="1:8">
      <c r="A6743" t="s">
        <v>6299</v>
      </c>
      <c r="B6743" s="10">
        <v>43999</v>
      </c>
      <c r="C6743" t="s">
        <v>4679</v>
      </c>
      <c r="D6743">
        <v>5</v>
      </c>
      <c r="E6743">
        <v>2</v>
      </c>
      <c r="F6743">
        <v>4</v>
      </c>
      <c r="G6743">
        <v>11169337</v>
      </c>
      <c r="H6743">
        <v>2205</v>
      </c>
    </row>
    <row r="6744" spans="1:8">
      <c r="A6744" t="s">
        <v>10618</v>
      </c>
      <c r="B6744" s="10">
        <v>43999</v>
      </c>
      <c r="C6744" t="s">
        <v>4679</v>
      </c>
      <c r="D6744">
        <v>2</v>
      </c>
      <c r="E6744">
        <v>4</v>
      </c>
      <c r="F6744">
        <v>2</v>
      </c>
      <c r="G6744">
        <v>11169337</v>
      </c>
      <c r="H6744">
        <v>2206</v>
      </c>
    </row>
    <row r="6745" spans="1:8">
      <c r="A6745" t="s">
        <v>6299</v>
      </c>
      <c r="B6745" s="10">
        <v>43999</v>
      </c>
      <c r="C6745" t="s">
        <v>4679</v>
      </c>
      <c r="D6745">
        <v>3</v>
      </c>
      <c r="E6745">
        <v>5</v>
      </c>
      <c r="F6745">
        <v>3</v>
      </c>
      <c r="G6745">
        <v>11169337</v>
      </c>
      <c r="H6745">
        <v>2207</v>
      </c>
    </row>
    <row r="6746" spans="1:8">
      <c r="A6746" t="s">
        <v>10619</v>
      </c>
      <c r="B6746" s="10">
        <v>43999</v>
      </c>
      <c r="C6746" t="s">
        <v>4679</v>
      </c>
      <c r="D6746">
        <v>2</v>
      </c>
      <c r="E6746">
        <v>3</v>
      </c>
      <c r="F6746">
        <v>3</v>
      </c>
      <c r="G6746">
        <v>11169337</v>
      </c>
      <c r="H6746">
        <v>2208</v>
      </c>
    </row>
    <row r="6747" spans="1:8">
      <c r="A6747" t="s">
        <v>6299</v>
      </c>
      <c r="B6747" s="10">
        <v>43999</v>
      </c>
      <c r="C6747" t="s">
        <v>4679</v>
      </c>
      <c r="D6747">
        <v>5</v>
      </c>
      <c r="E6747">
        <v>5</v>
      </c>
      <c r="F6747">
        <v>5</v>
      </c>
      <c r="G6747">
        <v>11169337</v>
      </c>
      <c r="H6747">
        <v>2209</v>
      </c>
    </row>
    <row r="6748" spans="1:8">
      <c r="A6748" t="s">
        <v>6299</v>
      </c>
      <c r="B6748" s="10">
        <v>43999</v>
      </c>
      <c r="C6748" t="s">
        <v>4679</v>
      </c>
      <c r="D6748">
        <v>5</v>
      </c>
      <c r="E6748">
        <v>5</v>
      </c>
      <c r="F6748">
        <v>5</v>
      </c>
      <c r="G6748">
        <v>11169337</v>
      </c>
      <c r="H6748">
        <v>2210</v>
      </c>
    </row>
    <row r="6749" spans="1:8">
      <c r="A6749" t="s">
        <v>6299</v>
      </c>
      <c r="B6749" s="10">
        <v>43999</v>
      </c>
      <c r="C6749" t="s">
        <v>4679</v>
      </c>
      <c r="D6749">
        <v>1</v>
      </c>
      <c r="E6749">
        <v>4</v>
      </c>
      <c r="F6749">
        <v>2</v>
      </c>
      <c r="G6749">
        <v>11169337</v>
      </c>
      <c r="H6749">
        <v>2211</v>
      </c>
    </row>
    <row r="6750" spans="1:8">
      <c r="A6750" t="s">
        <v>6299</v>
      </c>
      <c r="B6750" s="10">
        <v>43999</v>
      </c>
      <c r="C6750" t="s">
        <v>4679</v>
      </c>
      <c r="D6750">
        <v>4</v>
      </c>
      <c r="E6750">
        <v>5</v>
      </c>
      <c r="F6750">
        <v>5</v>
      </c>
      <c r="G6750">
        <v>11169337</v>
      </c>
      <c r="H6750">
        <v>2212</v>
      </c>
    </row>
    <row r="6751" spans="1:8">
      <c r="A6751" t="s">
        <v>10620</v>
      </c>
      <c r="B6751" s="10">
        <v>43999</v>
      </c>
      <c r="C6751" t="s">
        <v>4679</v>
      </c>
      <c r="D6751">
        <v>5</v>
      </c>
      <c r="E6751">
        <v>5</v>
      </c>
      <c r="F6751">
        <v>5</v>
      </c>
      <c r="G6751">
        <v>11169337</v>
      </c>
      <c r="H6751">
        <v>2213</v>
      </c>
    </row>
    <row r="6752" spans="1:8">
      <c r="A6752" t="s">
        <v>10621</v>
      </c>
      <c r="B6752" s="10">
        <v>43999</v>
      </c>
      <c r="C6752" t="s">
        <v>4679</v>
      </c>
      <c r="D6752">
        <v>1</v>
      </c>
      <c r="E6752">
        <v>5</v>
      </c>
      <c r="F6752">
        <v>3</v>
      </c>
      <c r="G6752">
        <v>11169337</v>
      </c>
      <c r="H6752">
        <v>2214</v>
      </c>
    </row>
    <row r="6753" spans="1:8">
      <c r="A6753" t="s">
        <v>10622</v>
      </c>
      <c r="B6753" s="10">
        <v>43999</v>
      </c>
      <c r="C6753" t="s">
        <v>4679</v>
      </c>
      <c r="D6753">
        <v>3</v>
      </c>
      <c r="E6753">
        <v>5</v>
      </c>
      <c r="F6753">
        <v>4</v>
      </c>
      <c r="G6753">
        <v>11169337</v>
      </c>
      <c r="H6753">
        <v>2215</v>
      </c>
    </row>
    <row r="6754" spans="1:8">
      <c r="A6754" t="s">
        <v>10623</v>
      </c>
      <c r="B6754" s="10">
        <v>43999</v>
      </c>
      <c r="C6754" t="s">
        <v>4679</v>
      </c>
      <c r="D6754">
        <v>5</v>
      </c>
      <c r="E6754">
        <v>5</v>
      </c>
      <c r="F6754">
        <v>5</v>
      </c>
      <c r="G6754">
        <v>11169337</v>
      </c>
      <c r="H6754">
        <v>2216</v>
      </c>
    </row>
    <row r="6755" spans="1:8">
      <c r="A6755" t="s">
        <v>10624</v>
      </c>
      <c r="B6755" s="10">
        <v>43999</v>
      </c>
      <c r="C6755" t="s">
        <v>4679</v>
      </c>
      <c r="D6755">
        <v>2</v>
      </c>
      <c r="E6755">
        <v>5</v>
      </c>
      <c r="F6755">
        <v>4</v>
      </c>
      <c r="G6755">
        <v>11169337</v>
      </c>
      <c r="H6755">
        <v>2217</v>
      </c>
    </row>
    <row r="6756" spans="1:8">
      <c r="A6756" t="s">
        <v>6299</v>
      </c>
      <c r="B6756" s="10">
        <v>43999</v>
      </c>
      <c r="C6756" t="s">
        <v>4679</v>
      </c>
      <c r="D6756" t="s">
        <v>5977</v>
      </c>
      <c r="E6756">
        <v>5</v>
      </c>
      <c r="F6756">
        <v>2</v>
      </c>
      <c r="G6756">
        <v>11169337</v>
      </c>
      <c r="H6756">
        <v>2218</v>
      </c>
    </row>
    <row r="6757" spans="1:8">
      <c r="A6757" t="s">
        <v>10625</v>
      </c>
      <c r="B6757" s="10">
        <v>43999</v>
      </c>
      <c r="C6757" t="s">
        <v>4679</v>
      </c>
      <c r="D6757">
        <v>5</v>
      </c>
      <c r="E6757">
        <v>5</v>
      </c>
      <c r="F6757">
        <v>5</v>
      </c>
      <c r="G6757">
        <v>11169337</v>
      </c>
      <c r="H6757">
        <v>2219</v>
      </c>
    </row>
    <row r="6758" spans="1:8">
      <c r="A6758" t="s">
        <v>6299</v>
      </c>
      <c r="B6758" s="10">
        <v>43999</v>
      </c>
      <c r="C6758" t="s">
        <v>4679</v>
      </c>
      <c r="D6758">
        <v>5</v>
      </c>
      <c r="E6758">
        <v>5</v>
      </c>
      <c r="F6758">
        <v>5</v>
      </c>
      <c r="G6758">
        <v>11169337</v>
      </c>
      <c r="H6758">
        <v>2220</v>
      </c>
    </row>
    <row r="6759" spans="1:8">
      <c r="A6759" t="s">
        <v>10626</v>
      </c>
      <c r="B6759" s="10">
        <v>43999</v>
      </c>
      <c r="C6759" t="s">
        <v>4679</v>
      </c>
      <c r="D6759">
        <v>1</v>
      </c>
      <c r="E6759">
        <v>2</v>
      </c>
      <c r="F6759">
        <v>1</v>
      </c>
      <c r="G6759">
        <v>11169337</v>
      </c>
      <c r="H6759">
        <v>2221</v>
      </c>
    </row>
    <row r="6760" spans="1:8">
      <c r="A6760" t="s">
        <v>6299</v>
      </c>
      <c r="B6760" s="10">
        <v>43999</v>
      </c>
      <c r="C6760" t="s">
        <v>4679</v>
      </c>
      <c r="D6760">
        <v>5</v>
      </c>
      <c r="E6760">
        <v>5</v>
      </c>
      <c r="F6760">
        <v>5</v>
      </c>
      <c r="G6760">
        <v>11169337</v>
      </c>
      <c r="H6760">
        <v>2222</v>
      </c>
    </row>
    <row r="6761" spans="1:8">
      <c r="A6761" t="s">
        <v>10627</v>
      </c>
      <c r="B6761" s="10">
        <v>43999</v>
      </c>
      <c r="C6761" t="s">
        <v>4679</v>
      </c>
      <c r="D6761">
        <v>4</v>
      </c>
      <c r="E6761">
        <v>4</v>
      </c>
      <c r="F6761">
        <v>4</v>
      </c>
      <c r="G6761">
        <v>11169337</v>
      </c>
      <c r="H6761">
        <v>2223</v>
      </c>
    </row>
    <row r="6762" spans="1:8">
      <c r="A6762" t="s">
        <v>6299</v>
      </c>
      <c r="B6762" s="10">
        <v>43999</v>
      </c>
      <c r="C6762" t="s">
        <v>4679</v>
      </c>
      <c r="D6762">
        <v>4</v>
      </c>
      <c r="E6762">
        <v>5</v>
      </c>
      <c r="F6762">
        <v>3</v>
      </c>
      <c r="G6762">
        <v>11169337</v>
      </c>
      <c r="H6762">
        <v>2224</v>
      </c>
    </row>
    <row r="6763" spans="1:8">
      <c r="A6763" t="s">
        <v>10628</v>
      </c>
      <c r="B6763" s="10">
        <v>43999</v>
      </c>
      <c r="C6763" t="s">
        <v>4679</v>
      </c>
      <c r="D6763">
        <v>1</v>
      </c>
      <c r="E6763">
        <v>1</v>
      </c>
      <c r="F6763">
        <v>1</v>
      </c>
      <c r="G6763">
        <v>11169337</v>
      </c>
      <c r="H6763">
        <v>2225</v>
      </c>
    </row>
    <row r="6764" spans="1:8">
      <c r="A6764" t="s">
        <v>10629</v>
      </c>
      <c r="B6764" s="10">
        <v>43999</v>
      </c>
      <c r="C6764" t="s">
        <v>4679</v>
      </c>
      <c r="D6764">
        <v>5</v>
      </c>
      <c r="E6764">
        <v>5</v>
      </c>
      <c r="F6764">
        <v>5</v>
      </c>
      <c r="G6764">
        <v>11169337</v>
      </c>
      <c r="H6764">
        <v>2226</v>
      </c>
    </row>
    <row r="6765" spans="1:8">
      <c r="A6765" t="s">
        <v>6299</v>
      </c>
      <c r="B6765" s="10">
        <v>43999</v>
      </c>
      <c r="C6765" t="s">
        <v>4679</v>
      </c>
      <c r="D6765">
        <v>5</v>
      </c>
      <c r="E6765">
        <v>5</v>
      </c>
      <c r="F6765">
        <v>5</v>
      </c>
      <c r="G6765">
        <v>11169337</v>
      </c>
      <c r="H6765">
        <v>2227</v>
      </c>
    </row>
    <row r="6766" spans="1:8">
      <c r="A6766" t="s">
        <v>6299</v>
      </c>
      <c r="B6766" s="10">
        <v>43999</v>
      </c>
      <c r="C6766" t="s">
        <v>4679</v>
      </c>
      <c r="D6766">
        <v>5</v>
      </c>
      <c r="E6766">
        <v>5</v>
      </c>
      <c r="F6766">
        <v>5</v>
      </c>
      <c r="G6766">
        <v>11169337</v>
      </c>
      <c r="H6766">
        <v>2228</v>
      </c>
    </row>
    <row r="6767" spans="1:8">
      <c r="A6767" t="s">
        <v>10630</v>
      </c>
      <c r="B6767" s="10">
        <v>43999</v>
      </c>
      <c r="C6767" t="s">
        <v>4679</v>
      </c>
      <c r="D6767">
        <v>5</v>
      </c>
      <c r="E6767">
        <v>5</v>
      </c>
      <c r="F6767">
        <v>5</v>
      </c>
      <c r="G6767">
        <v>11169337</v>
      </c>
      <c r="H6767">
        <v>2229</v>
      </c>
    </row>
    <row r="6768" spans="1:8">
      <c r="A6768" t="s">
        <v>6299</v>
      </c>
      <c r="B6768" s="10">
        <v>43999</v>
      </c>
      <c r="C6768" t="s">
        <v>4679</v>
      </c>
      <c r="D6768">
        <v>5</v>
      </c>
      <c r="E6768">
        <v>5</v>
      </c>
      <c r="F6768">
        <v>5</v>
      </c>
      <c r="G6768">
        <v>11169337</v>
      </c>
      <c r="H6768">
        <v>2230</v>
      </c>
    </row>
    <row r="6769" spans="1:8">
      <c r="A6769" t="s">
        <v>10631</v>
      </c>
      <c r="B6769" s="10">
        <v>43999</v>
      </c>
      <c r="C6769" t="s">
        <v>4679</v>
      </c>
      <c r="D6769">
        <v>5</v>
      </c>
      <c r="E6769">
        <v>5</v>
      </c>
      <c r="F6769">
        <v>5</v>
      </c>
      <c r="G6769">
        <v>11169337</v>
      </c>
      <c r="H6769">
        <v>2231</v>
      </c>
    </row>
    <row r="6770" spans="1:8">
      <c r="A6770" t="s">
        <v>6299</v>
      </c>
      <c r="B6770" s="10">
        <v>43999</v>
      </c>
      <c r="C6770" t="s">
        <v>4679</v>
      </c>
      <c r="D6770">
        <v>5</v>
      </c>
      <c r="E6770">
        <v>5</v>
      </c>
      <c r="F6770">
        <v>5</v>
      </c>
      <c r="G6770">
        <v>11169337</v>
      </c>
      <c r="H6770">
        <v>2232</v>
      </c>
    </row>
    <row r="6771" spans="1:8">
      <c r="A6771" t="s">
        <v>10632</v>
      </c>
      <c r="B6771" s="10">
        <v>43999</v>
      </c>
      <c r="C6771" t="s">
        <v>4679</v>
      </c>
      <c r="D6771">
        <v>4</v>
      </c>
      <c r="E6771">
        <v>4</v>
      </c>
      <c r="F6771">
        <v>4</v>
      </c>
      <c r="G6771">
        <v>11169337</v>
      </c>
      <c r="H6771">
        <v>2233</v>
      </c>
    </row>
    <row r="6772" spans="1:8">
      <c r="A6772" t="s">
        <v>9481</v>
      </c>
      <c r="B6772" s="10">
        <v>43999</v>
      </c>
      <c r="C6772" t="s">
        <v>4679</v>
      </c>
      <c r="D6772">
        <v>5</v>
      </c>
      <c r="E6772">
        <v>5</v>
      </c>
      <c r="F6772">
        <v>5</v>
      </c>
      <c r="G6772">
        <v>11169337</v>
      </c>
      <c r="H6772">
        <v>2234</v>
      </c>
    </row>
    <row r="6773" spans="1:8">
      <c r="A6773" t="s">
        <v>10633</v>
      </c>
      <c r="B6773" s="10">
        <v>43999</v>
      </c>
      <c r="C6773" t="s">
        <v>4679</v>
      </c>
      <c r="D6773">
        <v>5</v>
      </c>
      <c r="E6773">
        <v>5</v>
      </c>
      <c r="F6773">
        <v>5</v>
      </c>
      <c r="G6773">
        <v>11169337</v>
      </c>
      <c r="H6773">
        <v>2235</v>
      </c>
    </row>
    <row r="6774" spans="1:8">
      <c r="A6774" t="s">
        <v>10634</v>
      </c>
      <c r="B6774" s="10">
        <v>43999</v>
      </c>
      <c r="C6774" t="s">
        <v>4679</v>
      </c>
      <c r="D6774">
        <v>1</v>
      </c>
      <c r="E6774">
        <v>2</v>
      </c>
      <c r="F6774">
        <v>1</v>
      </c>
      <c r="G6774">
        <v>11169337</v>
      </c>
      <c r="H6774">
        <v>2236</v>
      </c>
    </row>
    <row r="6775" spans="1:8">
      <c r="A6775" t="s">
        <v>10635</v>
      </c>
      <c r="B6775" s="10">
        <v>43999</v>
      </c>
      <c r="C6775" t="s">
        <v>4679</v>
      </c>
      <c r="D6775">
        <v>5</v>
      </c>
      <c r="E6775">
        <v>5</v>
      </c>
      <c r="F6775">
        <v>5</v>
      </c>
      <c r="G6775">
        <v>11169337</v>
      </c>
      <c r="H6775">
        <v>2237</v>
      </c>
    </row>
    <row r="6776" spans="1:8">
      <c r="A6776" t="s">
        <v>6299</v>
      </c>
      <c r="B6776" s="10">
        <v>43999</v>
      </c>
      <c r="C6776" t="s">
        <v>4679</v>
      </c>
      <c r="D6776">
        <v>5</v>
      </c>
      <c r="E6776">
        <v>5</v>
      </c>
      <c r="F6776">
        <v>5</v>
      </c>
      <c r="G6776">
        <v>11169337</v>
      </c>
      <c r="H6776">
        <v>2238</v>
      </c>
    </row>
    <row r="6777" spans="1:8">
      <c r="A6777" t="s">
        <v>6299</v>
      </c>
      <c r="B6777" s="10">
        <v>43999</v>
      </c>
      <c r="C6777" t="s">
        <v>4679</v>
      </c>
      <c r="D6777">
        <v>5</v>
      </c>
      <c r="E6777">
        <v>5</v>
      </c>
      <c r="F6777">
        <v>5</v>
      </c>
      <c r="G6777">
        <v>11169337</v>
      </c>
      <c r="H6777">
        <v>2239</v>
      </c>
    </row>
    <row r="6778" spans="1:8">
      <c r="A6778" t="s">
        <v>10636</v>
      </c>
      <c r="B6778" s="10">
        <v>43999</v>
      </c>
      <c r="C6778" t="s">
        <v>4679</v>
      </c>
      <c r="D6778">
        <v>2</v>
      </c>
      <c r="E6778">
        <v>5</v>
      </c>
      <c r="F6778">
        <v>3</v>
      </c>
      <c r="G6778">
        <v>11169337</v>
      </c>
      <c r="H6778">
        <v>2240</v>
      </c>
    </row>
    <row r="6779" spans="1:8">
      <c r="A6779" t="s">
        <v>10637</v>
      </c>
      <c r="B6779" s="10">
        <v>43999</v>
      </c>
      <c r="C6779" t="s">
        <v>4679</v>
      </c>
      <c r="D6779">
        <v>5</v>
      </c>
      <c r="E6779">
        <v>5</v>
      </c>
      <c r="F6779">
        <v>5</v>
      </c>
      <c r="G6779">
        <v>11169337</v>
      </c>
      <c r="H6779">
        <v>2241</v>
      </c>
    </row>
    <row r="6780" spans="1:8">
      <c r="A6780" t="s">
        <v>10638</v>
      </c>
      <c r="B6780" s="10">
        <v>43999</v>
      </c>
      <c r="C6780" t="s">
        <v>4679</v>
      </c>
      <c r="D6780">
        <v>1</v>
      </c>
      <c r="E6780">
        <v>5</v>
      </c>
      <c r="F6780">
        <v>4</v>
      </c>
      <c r="G6780">
        <v>11169337</v>
      </c>
      <c r="H6780">
        <v>2242</v>
      </c>
    </row>
    <row r="6781" spans="1:8">
      <c r="A6781" t="s">
        <v>6299</v>
      </c>
      <c r="B6781" s="10">
        <v>43999</v>
      </c>
      <c r="C6781" t="s">
        <v>4679</v>
      </c>
      <c r="D6781">
        <v>5</v>
      </c>
      <c r="E6781">
        <v>5</v>
      </c>
      <c r="F6781">
        <v>5</v>
      </c>
      <c r="G6781">
        <v>11169337</v>
      </c>
      <c r="H6781">
        <v>2243</v>
      </c>
    </row>
    <row r="6782" spans="1:8">
      <c r="A6782" t="s">
        <v>6299</v>
      </c>
      <c r="B6782" s="10">
        <v>43999</v>
      </c>
      <c r="C6782" t="s">
        <v>4679</v>
      </c>
      <c r="D6782">
        <v>4</v>
      </c>
      <c r="E6782">
        <v>5</v>
      </c>
      <c r="F6782">
        <v>4</v>
      </c>
      <c r="G6782">
        <v>11169337</v>
      </c>
      <c r="H6782">
        <v>2244</v>
      </c>
    </row>
    <row r="6783" spans="1:8">
      <c r="A6783" t="s">
        <v>6299</v>
      </c>
      <c r="B6783" s="10">
        <v>43999</v>
      </c>
      <c r="C6783" t="s">
        <v>4679</v>
      </c>
      <c r="D6783">
        <v>4</v>
      </c>
      <c r="E6783">
        <v>4</v>
      </c>
      <c r="F6783">
        <v>5</v>
      </c>
      <c r="G6783">
        <v>11169337</v>
      </c>
      <c r="H6783">
        <v>2245</v>
      </c>
    </row>
    <row r="6784" spans="1:8">
      <c r="A6784" t="s">
        <v>6299</v>
      </c>
      <c r="B6784" s="10">
        <v>43999</v>
      </c>
      <c r="C6784" t="s">
        <v>4679</v>
      </c>
      <c r="D6784">
        <v>4</v>
      </c>
      <c r="E6784">
        <v>4</v>
      </c>
      <c r="F6784">
        <v>5</v>
      </c>
      <c r="G6784">
        <v>11169337</v>
      </c>
      <c r="H6784">
        <v>2246</v>
      </c>
    </row>
    <row r="6785" spans="1:8">
      <c r="A6785" t="s">
        <v>6299</v>
      </c>
      <c r="B6785" s="10">
        <v>43999</v>
      </c>
      <c r="C6785" t="s">
        <v>4679</v>
      </c>
      <c r="D6785">
        <v>1</v>
      </c>
      <c r="E6785">
        <v>3</v>
      </c>
      <c r="F6785">
        <v>3</v>
      </c>
      <c r="G6785">
        <v>11169337</v>
      </c>
      <c r="H6785">
        <v>2247</v>
      </c>
    </row>
    <row r="6786" spans="1:8">
      <c r="A6786" t="s">
        <v>10639</v>
      </c>
      <c r="B6786" s="10">
        <v>43999</v>
      </c>
      <c r="C6786" t="s">
        <v>4679</v>
      </c>
      <c r="D6786">
        <v>4</v>
      </c>
      <c r="E6786">
        <v>5</v>
      </c>
      <c r="F6786">
        <v>5</v>
      </c>
      <c r="G6786">
        <v>11169337</v>
      </c>
      <c r="H6786">
        <v>2248</v>
      </c>
    </row>
    <row r="6787" spans="1:8">
      <c r="A6787" t="s">
        <v>10640</v>
      </c>
      <c r="B6787" s="10">
        <v>43999</v>
      </c>
      <c r="C6787" t="s">
        <v>4679</v>
      </c>
      <c r="D6787">
        <v>5</v>
      </c>
      <c r="E6787">
        <v>5</v>
      </c>
      <c r="F6787">
        <v>5</v>
      </c>
      <c r="G6787">
        <v>11169337</v>
      </c>
      <c r="H6787">
        <v>2249</v>
      </c>
    </row>
    <row r="6788" spans="1:8">
      <c r="A6788" t="s">
        <v>10641</v>
      </c>
      <c r="B6788" s="10">
        <v>43999</v>
      </c>
      <c r="C6788" t="s">
        <v>4683</v>
      </c>
      <c r="D6788">
        <v>5</v>
      </c>
      <c r="E6788">
        <v>3</v>
      </c>
      <c r="F6788">
        <v>5</v>
      </c>
      <c r="G6788">
        <v>11169337</v>
      </c>
      <c r="H6788">
        <v>2250</v>
      </c>
    </row>
    <row r="6789" spans="1:8">
      <c r="A6789" t="s">
        <v>10642</v>
      </c>
      <c r="B6789" s="10">
        <v>43999</v>
      </c>
      <c r="C6789" t="s">
        <v>4679</v>
      </c>
      <c r="D6789">
        <v>1</v>
      </c>
      <c r="E6789">
        <v>3</v>
      </c>
      <c r="F6789">
        <v>1</v>
      </c>
      <c r="G6789">
        <v>11169337</v>
      </c>
      <c r="H6789">
        <v>2251</v>
      </c>
    </row>
    <row r="6790" spans="1:8">
      <c r="A6790" t="s">
        <v>10643</v>
      </c>
      <c r="B6790" s="10">
        <v>43999</v>
      </c>
      <c r="C6790" t="s">
        <v>4679</v>
      </c>
      <c r="D6790">
        <v>5</v>
      </c>
      <c r="E6790">
        <v>5</v>
      </c>
      <c r="F6790">
        <v>5</v>
      </c>
      <c r="G6790">
        <v>11169337</v>
      </c>
      <c r="H6790">
        <v>2252</v>
      </c>
    </row>
    <row r="6791" spans="1:8">
      <c r="A6791" t="s">
        <v>6738</v>
      </c>
      <c r="B6791" s="10">
        <v>43999</v>
      </c>
      <c r="C6791" t="s">
        <v>4679</v>
      </c>
      <c r="D6791">
        <v>5</v>
      </c>
      <c r="E6791">
        <v>5</v>
      </c>
      <c r="F6791">
        <v>5</v>
      </c>
      <c r="G6791">
        <v>11169337</v>
      </c>
      <c r="H6791">
        <v>2253</v>
      </c>
    </row>
    <row r="6792" spans="1:8">
      <c r="A6792" t="s">
        <v>10644</v>
      </c>
      <c r="B6792" s="10">
        <v>43999</v>
      </c>
      <c r="C6792" t="s">
        <v>4679</v>
      </c>
      <c r="D6792">
        <v>1</v>
      </c>
      <c r="E6792">
        <v>4</v>
      </c>
      <c r="F6792">
        <v>2</v>
      </c>
      <c r="G6792">
        <v>11169337</v>
      </c>
      <c r="H6792">
        <v>2254</v>
      </c>
    </row>
    <row r="6793" spans="1:8">
      <c r="A6793" t="s">
        <v>10645</v>
      </c>
      <c r="B6793" s="10">
        <v>43999</v>
      </c>
      <c r="C6793" t="s">
        <v>4679</v>
      </c>
      <c r="D6793">
        <v>5</v>
      </c>
      <c r="E6793">
        <v>5</v>
      </c>
      <c r="F6793">
        <v>5</v>
      </c>
      <c r="G6793">
        <v>11169337</v>
      </c>
      <c r="H6793">
        <v>2255</v>
      </c>
    </row>
    <row r="6794" spans="1:8">
      <c r="A6794" t="s">
        <v>10646</v>
      </c>
      <c r="B6794" s="10">
        <v>43999</v>
      </c>
      <c r="C6794" t="s">
        <v>4679</v>
      </c>
      <c r="D6794">
        <v>5</v>
      </c>
      <c r="E6794">
        <v>5</v>
      </c>
      <c r="F6794">
        <v>5</v>
      </c>
      <c r="G6794">
        <v>11169337</v>
      </c>
      <c r="H6794">
        <v>2256</v>
      </c>
    </row>
    <row r="6795" spans="1:8">
      <c r="A6795" t="s">
        <v>6299</v>
      </c>
      <c r="B6795" s="10">
        <v>43999</v>
      </c>
      <c r="C6795" t="s">
        <v>4679</v>
      </c>
      <c r="D6795">
        <v>5</v>
      </c>
      <c r="E6795">
        <v>4</v>
      </c>
      <c r="F6795">
        <v>5</v>
      </c>
      <c r="G6795">
        <v>11169337</v>
      </c>
      <c r="H6795">
        <v>2257</v>
      </c>
    </row>
    <row r="6796" spans="1:8">
      <c r="A6796" t="s">
        <v>10647</v>
      </c>
      <c r="B6796" s="10">
        <v>43999</v>
      </c>
      <c r="C6796" t="s">
        <v>4679</v>
      </c>
      <c r="D6796">
        <v>1</v>
      </c>
      <c r="E6796">
        <v>3</v>
      </c>
      <c r="F6796">
        <v>3</v>
      </c>
      <c r="G6796">
        <v>11169337</v>
      </c>
      <c r="H6796">
        <v>2258</v>
      </c>
    </row>
    <row r="6797" spans="1:8">
      <c r="A6797" t="s">
        <v>10648</v>
      </c>
      <c r="B6797" s="10">
        <v>43999</v>
      </c>
      <c r="C6797" t="s">
        <v>4679</v>
      </c>
      <c r="D6797">
        <v>5</v>
      </c>
      <c r="E6797">
        <v>5</v>
      </c>
      <c r="F6797">
        <v>5</v>
      </c>
      <c r="G6797">
        <v>11169337</v>
      </c>
      <c r="H6797">
        <v>2259</v>
      </c>
    </row>
    <row r="6798" spans="1:8">
      <c r="A6798" t="s">
        <v>6299</v>
      </c>
      <c r="B6798" s="10">
        <v>43999</v>
      </c>
      <c r="C6798" t="s">
        <v>4679</v>
      </c>
      <c r="D6798">
        <v>5</v>
      </c>
      <c r="E6798">
        <v>5</v>
      </c>
      <c r="F6798">
        <v>5</v>
      </c>
      <c r="G6798">
        <v>11169337</v>
      </c>
      <c r="H6798">
        <v>2260</v>
      </c>
    </row>
    <row r="6799" spans="1:8">
      <c r="A6799" t="s">
        <v>6299</v>
      </c>
      <c r="B6799" s="10">
        <v>43999</v>
      </c>
      <c r="C6799" t="s">
        <v>4679</v>
      </c>
      <c r="D6799">
        <v>5</v>
      </c>
      <c r="E6799">
        <v>5</v>
      </c>
      <c r="F6799">
        <v>5</v>
      </c>
      <c r="G6799">
        <v>11169337</v>
      </c>
      <c r="H6799">
        <v>2261</v>
      </c>
    </row>
    <row r="6800" spans="1:8">
      <c r="A6800" t="s">
        <v>10649</v>
      </c>
      <c r="B6800" s="10">
        <v>43999</v>
      </c>
      <c r="C6800" t="s">
        <v>4679</v>
      </c>
      <c r="D6800">
        <v>3</v>
      </c>
      <c r="E6800">
        <v>3</v>
      </c>
      <c r="F6800">
        <v>2</v>
      </c>
      <c r="G6800">
        <v>11169337</v>
      </c>
      <c r="H6800">
        <v>2262</v>
      </c>
    </row>
    <row r="6801" spans="1:8">
      <c r="A6801" t="s">
        <v>10650</v>
      </c>
      <c r="B6801" s="10">
        <v>43999</v>
      </c>
      <c r="C6801" t="s">
        <v>4679</v>
      </c>
      <c r="D6801">
        <v>5</v>
      </c>
      <c r="E6801">
        <v>4</v>
      </c>
      <c r="F6801">
        <v>5</v>
      </c>
      <c r="G6801">
        <v>11169337</v>
      </c>
      <c r="H6801">
        <v>2263</v>
      </c>
    </row>
    <row r="6802" spans="1:8">
      <c r="A6802" t="s">
        <v>10651</v>
      </c>
      <c r="B6802" s="10">
        <v>43999</v>
      </c>
      <c r="C6802" t="s">
        <v>4679</v>
      </c>
      <c r="D6802">
        <v>5</v>
      </c>
      <c r="E6802">
        <v>5</v>
      </c>
      <c r="F6802">
        <v>5</v>
      </c>
      <c r="G6802">
        <v>11169337</v>
      </c>
      <c r="H6802">
        <v>2264</v>
      </c>
    </row>
    <row r="6803" spans="1:8">
      <c r="A6803" t="s">
        <v>6299</v>
      </c>
      <c r="B6803" s="10">
        <v>43999</v>
      </c>
      <c r="C6803" t="s">
        <v>4679</v>
      </c>
      <c r="D6803">
        <v>5</v>
      </c>
      <c r="E6803">
        <v>5</v>
      </c>
      <c r="F6803">
        <v>5</v>
      </c>
      <c r="G6803">
        <v>11169337</v>
      </c>
      <c r="H6803">
        <v>2265</v>
      </c>
    </row>
    <row r="6804" spans="1:8">
      <c r="A6804" t="s">
        <v>10652</v>
      </c>
      <c r="B6804" s="10">
        <v>43999</v>
      </c>
      <c r="C6804" t="s">
        <v>4679</v>
      </c>
      <c r="D6804">
        <v>5</v>
      </c>
      <c r="E6804">
        <v>5</v>
      </c>
      <c r="F6804">
        <v>5</v>
      </c>
      <c r="G6804">
        <v>11169337</v>
      </c>
      <c r="H6804">
        <v>2266</v>
      </c>
    </row>
    <row r="6805" spans="1:8">
      <c r="A6805" t="s">
        <v>6299</v>
      </c>
      <c r="B6805" s="10">
        <v>43999</v>
      </c>
      <c r="C6805" t="s">
        <v>4679</v>
      </c>
      <c r="D6805">
        <v>5</v>
      </c>
      <c r="E6805">
        <v>5</v>
      </c>
      <c r="F6805">
        <v>5</v>
      </c>
      <c r="G6805">
        <v>11169337</v>
      </c>
      <c r="H6805">
        <v>2267</v>
      </c>
    </row>
    <row r="6806" spans="1:8">
      <c r="A6806" t="s">
        <v>10653</v>
      </c>
      <c r="B6806" s="10">
        <v>43999</v>
      </c>
      <c r="C6806" t="s">
        <v>4679</v>
      </c>
      <c r="D6806">
        <v>1</v>
      </c>
      <c r="E6806">
        <v>1</v>
      </c>
      <c r="F6806">
        <v>2</v>
      </c>
      <c r="G6806">
        <v>11169337</v>
      </c>
      <c r="H6806">
        <v>2268</v>
      </c>
    </row>
    <row r="6807" spans="1:8">
      <c r="A6807" t="s">
        <v>6299</v>
      </c>
      <c r="B6807" s="10">
        <v>43999</v>
      </c>
      <c r="C6807" t="s">
        <v>4683</v>
      </c>
      <c r="D6807">
        <v>1</v>
      </c>
      <c r="E6807">
        <v>2</v>
      </c>
      <c r="F6807">
        <v>1</v>
      </c>
      <c r="G6807">
        <v>11169337</v>
      </c>
      <c r="H6807">
        <v>2269</v>
      </c>
    </row>
    <row r="6808" spans="1:8">
      <c r="A6808" t="s">
        <v>6299</v>
      </c>
      <c r="B6808" s="10">
        <v>43999</v>
      </c>
      <c r="C6808" t="s">
        <v>4683</v>
      </c>
      <c r="D6808">
        <v>5</v>
      </c>
      <c r="E6808">
        <v>4</v>
      </c>
      <c r="F6808">
        <v>5</v>
      </c>
      <c r="G6808">
        <v>11169337</v>
      </c>
      <c r="H6808">
        <v>2270</v>
      </c>
    </row>
    <row r="6809" spans="1:8">
      <c r="A6809" t="s">
        <v>10654</v>
      </c>
      <c r="B6809" s="10">
        <v>43999</v>
      </c>
      <c r="C6809" t="s">
        <v>4683</v>
      </c>
      <c r="D6809">
        <v>5</v>
      </c>
      <c r="E6809">
        <v>5</v>
      </c>
      <c r="F6809">
        <v>5</v>
      </c>
      <c r="G6809">
        <v>11169337</v>
      </c>
      <c r="H6809">
        <v>2271</v>
      </c>
    </row>
    <row r="6810" spans="1:8">
      <c r="A6810" t="s">
        <v>10655</v>
      </c>
      <c r="B6810" s="10">
        <v>43999</v>
      </c>
      <c r="C6810" t="s">
        <v>4683</v>
      </c>
      <c r="D6810">
        <v>3</v>
      </c>
      <c r="E6810">
        <v>3</v>
      </c>
      <c r="F6810">
        <v>3</v>
      </c>
      <c r="G6810">
        <v>11169337</v>
      </c>
      <c r="H6810">
        <v>2272</v>
      </c>
    </row>
    <row r="6811" spans="1:8">
      <c r="A6811" t="s">
        <v>10656</v>
      </c>
      <c r="B6811" s="10">
        <v>43999</v>
      </c>
      <c r="C6811" t="s">
        <v>4683</v>
      </c>
      <c r="D6811">
        <v>5</v>
      </c>
      <c r="E6811">
        <v>5</v>
      </c>
      <c r="F6811">
        <v>5</v>
      </c>
      <c r="G6811">
        <v>11169337</v>
      </c>
      <c r="H6811">
        <v>2273</v>
      </c>
    </row>
    <row r="6812" spans="1:8">
      <c r="A6812" t="s">
        <v>10657</v>
      </c>
      <c r="B6812" s="10">
        <v>43999</v>
      </c>
      <c r="C6812" t="s">
        <v>4683</v>
      </c>
      <c r="D6812">
        <v>1</v>
      </c>
      <c r="E6812">
        <v>2</v>
      </c>
      <c r="F6812">
        <v>2</v>
      </c>
      <c r="G6812">
        <v>11169337</v>
      </c>
      <c r="H6812">
        <v>2274</v>
      </c>
    </row>
    <row r="6813" spans="1:8">
      <c r="A6813" t="s">
        <v>10658</v>
      </c>
      <c r="B6813" s="10">
        <v>43999</v>
      </c>
      <c r="C6813" t="s">
        <v>4683</v>
      </c>
      <c r="D6813">
        <v>5</v>
      </c>
      <c r="E6813">
        <v>3</v>
      </c>
      <c r="F6813">
        <v>5</v>
      </c>
      <c r="G6813">
        <v>11169337</v>
      </c>
      <c r="H6813">
        <v>2275</v>
      </c>
    </row>
    <row r="6814" spans="1:8">
      <c r="A6814" t="s">
        <v>6299</v>
      </c>
      <c r="B6814" s="10">
        <v>43999</v>
      </c>
      <c r="C6814" t="s">
        <v>4683</v>
      </c>
      <c r="D6814">
        <v>5</v>
      </c>
      <c r="E6814">
        <v>5</v>
      </c>
      <c r="F6814">
        <v>5</v>
      </c>
      <c r="G6814">
        <v>11169337</v>
      </c>
      <c r="H6814">
        <v>2276</v>
      </c>
    </row>
    <row r="6815" spans="1:8">
      <c r="A6815" t="s">
        <v>6299</v>
      </c>
      <c r="B6815" s="10">
        <v>43999</v>
      </c>
      <c r="C6815" t="s">
        <v>4683</v>
      </c>
      <c r="D6815">
        <v>5</v>
      </c>
      <c r="E6815">
        <v>5</v>
      </c>
      <c r="F6815">
        <v>5</v>
      </c>
      <c r="G6815">
        <v>11169337</v>
      </c>
      <c r="H6815">
        <v>2277</v>
      </c>
    </row>
    <row r="6816" spans="1:8">
      <c r="A6816" t="s">
        <v>10659</v>
      </c>
      <c r="B6816" s="10">
        <v>43999</v>
      </c>
      <c r="C6816" t="s">
        <v>4683</v>
      </c>
      <c r="D6816">
        <v>1</v>
      </c>
      <c r="E6816">
        <v>2</v>
      </c>
      <c r="F6816">
        <v>3</v>
      </c>
      <c r="G6816">
        <v>11169337</v>
      </c>
      <c r="H6816">
        <v>2278</v>
      </c>
    </row>
    <row r="6817" spans="1:8">
      <c r="A6817" t="s">
        <v>6299</v>
      </c>
      <c r="B6817" s="10">
        <v>43999</v>
      </c>
      <c r="C6817" t="s">
        <v>4683</v>
      </c>
      <c r="D6817">
        <v>5</v>
      </c>
      <c r="E6817">
        <v>5</v>
      </c>
      <c r="F6817">
        <v>5</v>
      </c>
      <c r="G6817">
        <v>11169337</v>
      </c>
      <c r="H6817">
        <v>2279</v>
      </c>
    </row>
    <row r="6818" spans="1:8">
      <c r="A6818" t="s">
        <v>6299</v>
      </c>
      <c r="B6818" s="10">
        <v>43999</v>
      </c>
      <c r="C6818" t="s">
        <v>4683</v>
      </c>
      <c r="D6818">
        <v>5</v>
      </c>
      <c r="E6818">
        <v>5</v>
      </c>
      <c r="F6818">
        <v>5</v>
      </c>
      <c r="G6818">
        <v>11169337</v>
      </c>
      <c r="H6818">
        <v>2280</v>
      </c>
    </row>
    <row r="6819" spans="1:8">
      <c r="A6819" t="s">
        <v>10660</v>
      </c>
      <c r="B6819" s="10">
        <v>43999</v>
      </c>
      <c r="C6819" t="s">
        <v>4683</v>
      </c>
      <c r="D6819">
        <v>5</v>
      </c>
      <c r="E6819">
        <v>5</v>
      </c>
      <c r="F6819">
        <v>4</v>
      </c>
      <c r="G6819">
        <v>11169337</v>
      </c>
      <c r="H6819">
        <v>2281</v>
      </c>
    </row>
    <row r="6820" spans="1:8">
      <c r="A6820" t="s">
        <v>6299</v>
      </c>
      <c r="B6820" s="10">
        <v>43999</v>
      </c>
      <c r="C6820" t="s">
        <v>4683</v>
      </c>
      <c r="D6820">
        <v>5</v>
      </c>
      <c r="E6820">
        <v>5</v>
      </c>
      <c r="F6820">
        <v>5</v>
      </c>
      <c r="G6820">
        <v>11169337</v>
      </c>
      <c r="H6820">
        <v>2282</v>
      </c>
    </row>
    <row r="6821" spans="1:8">
      <c r="A6821" t="s">
        <v>6299</v>
      </c>
      <c r="B6821" s="10">
        <v>43999</v>
      </c>
      <c r="C6821" t="s">
        <v>4683</v>
      </c>
      <c r="D6821">
        <v>5</v>
      </c>
      <c r="E6821">
        <v>5</v>
      </c>
      <c r="F6821">
        <v>5</v>
      </c>
      <c r="G6821">
        <v>11169337</v>
      </c>
      <c r="H6821">
        <v>2283</v>
      </c>
    </row>
    <row r="6822" spans="1:8">
      <c r="A6822" t="s">
        <v>8291</v>
      </c>
      <c r="B6822" s="10">
        <v>43999</v>
      </c>
      <c r="C6822" t="s">
        <v>4683</v>
      </c>
      <c r="D6822">
        <v>5</v>
      </c>
      <c r="E6822">
        <v>5</v>
      </c>
      <c r="F6822">
        <v>4</v>
      </c>
      <c r="G6822">
        <v>11169337</v>
      </c>
      <c r="H6822">
        <v>2284</v>
      </c>
    </row>
    <row r="6823" spans="1:8">
      <c r="A6823" t="s">
        <v>10661</v>
      </c>
      <c r="B6823" s="10">
        <v>43999</v>
      </c>
      <c r="C6823" t="s">
        <v>4683</v>
      </c>
      <c r="D6823">
        <v>5</v>
      </c>
      <c r="E6823">
        <v>5</v>
      </c>
      <c r="F6823">
        <v>5</v>
      </c>
      <c r="G6823">
        <v>11169337</v>
      </c>
      <c r="H6823">
        <v>2285</v>
      </c>
    </row>
    <row r="6824" spans="1:8">
      <c r="A6824" t="s">
        <v>6299</v>
      </c>
      <c r="B6824" s="10">
        <v>43999</v>
      </c>
      <c r="C6824" t="s">
        <v>4683</v>
      </c>
      <c r="D6824">
        <v>5</v>
      </c>
      <c r="E6824">
        <v>5</v>
      </c>
      <c r="F6824">
        <v>5</v>
      </c>
      <c r="G6824">
        <v>11169337</v>
      </c>
      <c r="H6824">
        <v>2287</v>
      </c>
    </row>
    <row r="6825" spans="1:8">
      <c r="A6825" t="s">
        <v>10662</v>
      </c>
      <c r="B6825" s="10">
        <v>43999</v>
      </c>
      <c r="C6825" t="s">
        <v>4683</v>
      </c>
      <c r="D6825">
        <v>4</v>
      </c>
      <c r="E6825">
        <v>4</v>
      </c>
      <c r="F6825">
        <v>4</v>
      </c>
      <c r="G6825">
        <v>11169337</v>
      </c>
      <c r="H6825">
        <v>2288</v>
      </c>
    </row>
    <row r="6826" spans="1:8">
      <c r="A6826" t="s">
        <v>10663</v>
      </c>
      <c r="B6826" s="10">
        <v>43999</v>
      </c>
      <c r="C6826" t="s">
        <v>4683</v>
      </c>
      <c r="D6826">
        <v>5</v>
      </c>
      <c r="E6826">
        <v>5</v>
      </c>
      <c r="F6826">
        <v>5</v>
      </c>
      <c r="G6826">
        <v>11169337</v>
      </c>
      <c r="H6826">
        <v>2289</v>
      </c>
    </row>
    <row r="6827" spans="1:8">
      <c r="A6827" t="s">
        <v>6299</v>
      </c>
      <c r="B6827" s="10">
        <v>43999</v>
      </c>
      <c r="C6827" t="s">
        <v>4683</v>
      </c>
      <c r="D6827">
        <v>4</v>
      </c>
      <c r="E6827">
        <v>4</v>
      </c>
      <c r="F6827">
        <v>3</v>
      </c>
      <c r="G6827">
        <v>11169337</v>
      </c>
      <c r="H6827">
        <v>2290</v>
      </c>
    </row>
    <row r="6828" spans="1:8">
      <c r="A6828" t="s">
        <v>10664</v>
      </c>
      <c r="B6828" s="10">
        <v>43999</v>
      </c>
      <c r="C6828" t="s">
        <v>4683</v>
      </c>
      <c r="D6828">
        <v>5</v>
      </c>
      <c r="E6828">
        <v>5</v>
      </c>
      <c r="F6828">
        <v>4</v>
      </c>
      <c r="G6828">
        <v>11169337</v>
      </c>
      <c r="H6828">
        <v>2291</v>
      </c>
    </row>
    <row r="6829" spans="1:8">
      <c r="A6829" t="s">
        <v>10665</v>
      </c>
      <c r="B6829" s="10">
        <v>43999</v>
      </c>
      <c r="C6829" t="s">
        <v>4683</v>
      </c>
      <c r="D6829">
        <v>4</v>
      </c>
      <c r="E6829">
        <v>5</v>
      </c>
      <c r="F6829">
        <v>5</v>
      </c>
      <c r="G6829">
        <v>11169337</v>
      </c>
      <c r="H6829">
        <v>2292</v>
      </c>
    </row>
    <row r="6830" spans="1:8">
      <c r="A6830" t="s">
        <v>10666</v>
      </c>
      <c r="B6830" s="10">
        <v>43999</v>
      </c>
      <c r="C6830" t="s">
        <v>4683</v>
      </c>
      <c r="D6830">
        <v>1</v>
      </c>
      <c r="E6830">
        <v>1</v>
      </c>
      <c r="F6830">
        <v>1</v>
      </c>
      <c r="G6830">
        <v>11169337</v>
      </c>
      <c r="H6830">
        <v>2359</v>
      </c>
    </row>
    <row r="6831" spans="1:8">
      <c r="A6831" t="s">
        <v>10667</v>
      </c>
      <c r="B6831" s="10">
        <v>43999</v>
      </c>
      <c r="C6831" t="s">
        <v>4683</v>
      </c>
      <c r="D6831">
        <v>2</v>
      </c>
      <c r="E6831">
        <v>4</v>
      </c>
      <c r="F6831">
        <v>2</v>
      </c>
      <c r="G6831">
        <v>11169337</v>
      </c>
      <c r="H6831">
        <v>2293</v>
      </c>
    </row>
    <row r="6832" spans="1:8">
      <c r="A6832" t="s">
        <v>10668</v>
      </c>
      <c r="B6832" s="10">
        <v>43999</v>
      </c>
      <c r="C6832" t="s">
        <v>4683</v>
      </c>
      <c r="D6832">
        <v>1</v>
      </c>
      <c r="E6832">
        <v>4</v>
      </c>
      <c r="F6832">
        <v>1</v>
      </c>
      <c r="G6832">
        <v>11169337</v>
      </c>
      <c r="H6832">
        <v>2294</v>
      </c>
    </row>
    <row r="6833" spans="1:8">
      <c r="A6833" t="s">
        <v>10669</v>
      </c>
      <c r="B6833" s="10">
        <v>43999</v>
      </c>
      <c r="C6833" t="s">
        <v>4683</v>
      </c>
      <c r="D6833">
        <v>1</v>
      </c>
      <c r="E6833">
        <v>1</v>
      </c>
      <c r="F6833">
        <v>5</v>
      </c>
      <c r="G6833">
        <v>11169337</v>
      </c>
      <c r="H6833">
        <v>2295</v>
      </c>
    </row>
    <row r="6834" spans="1:8">
      <c r="A6834" t="s">
        <v>6299</v>
      </c>
      <c r="B6834" s="10">
        <v>43999</v>
      </c>
      <c r="C6834" t="s">
        <v>4683</v>
      </c>
      <c r="D6834">
        <v>5</v>
      </c>
      <c r="E6834">
        <v>5</v>
      </c>
      <c r="F6834">
        <v>5</v>
      </c>
      <c r="G6834">
        <v>11169337</v>
      </c>
      <c r="H6834">
        <v>2296</v>
      </c>
    </row>
    <row r="6835" spans="1:8">
      <c r="A6835" t="s">
        <v>10670</v>
      </c>
      <c r="B6835" s="10">
        <v>43999</v>
      </c>
      <c r="C6835" t="s">
        <v>4683</v>
      </c>
      <c r="D6835">
        <v>5</v>
      </c>
      <c r="E6835">
        <v>5</v>
      </c>
      <c r="F6835">
        <v>4</v>
      </c>
      <c r="G6835">
        <v>11169337</v>
      </c>
      <c r="H6835">
        <v>2297</v>
      </c>
    </row>
    <row r="6836" spans="1:8">
      <c r="A6836" t="s">
        <v>10671</v>
      </c>
      <c r="B6836" s="10">
        <v>43999</v>
      </c>
      <c r="C6836" t="s">
        <v>4683</v>
      </c>
      <c r="D6836">
        <v>4</v>
      </c>
      <c r="E6836">
        <v>4</v>
      </c>
      <c r="F6836">
        <v>4</v>
      </c>
      <c r="G6836">
        <v>11169337</v>
      </c>
      <c r="H6836">
        <v>2298</v>
      </c>
    </row>
    <row r="6837" spans="1:8">
      <c r="A6837" t="s">
        <v>10672</v>
      </c>
      <c r="B6837" s="10">
        <v>43999</v>
      </c>
      <c r="C6837" t="s">
        <v>4683</v>
      </c>
      <c r="D6837">
        <v>4</v>
      </c>
      <c r="E6837">
        <v>4</v>
      </c>
      <c r="F6837">
        <v>5</v>
      </c>
      <c r="G6837">
        <v>11169337</v>
      </c>
      <c r="H6837">
        <v>2299</v>
      </c>
    </row>
    <row r="6838" spans="1:8">
      <c r="A6838" t="s">
        <v>10673</v>
      </c>
      <c r="B6838" s="10">
        <v>43999</v>
      </c>
      <c r="C6838" t="s">
        <v>4683</v>
      </c>
      <c r="D6838">
        <v>5</v>
      </c>
      <c r="E6838">
        <v>5</v>
      </c>
      <c r="F6838">
        <v>5</v>
      </c>
      <c r="G6838">
        <v>11169337</v>
      </c>
      <c r="H6838">
        <v>2300</v>
      </c>
    </row>
    <row r="6839" spans="1:8">
      <c r="A6839" t="s">
        <v>10674</v>
      </c>
      <c r="B6839" s="10">
        <v>43999</v>
      </c>
      <c r="C6839" t="s">
        <v>4683</v>
      </c>
      <c r="D6839">
        <v>5</v>
      </c>
      <c r="E6839">
        <v>5</v>
      </c>
      <c r="F6839">
        <v>5</v>
      </c>
      <c r="G6839">
        <v>11169337</v>
      </c>
      <c r="H6839">
        <v>2301</v>
      </c>
    </row>
    <row r="6840" spans="1:8">
      <c r="A6840" t="s">
        <v>56</v>
      </c>
      <c r="B6840" s="10">
        <v>43999</v>
      </c>
      <c r="C6840" t="s">
        <v>4683</v>
      </c>
      <c r="D6840">
        <v>5</v>
      </c>
      <c r="E6840">
        <v>5</v>
      </c>
      <c r="F6840">
        <v>5</v>
      </c>
      <c r="G6840">
        <v>11169337</v>
      </c>
      <c r="H6840">
        <v>2302</v>
      </c>
    </row>
    <row r="6841" spans="1:8">
      <c r="A6841" t="s">
        <v>6299</v>
      </c>
      <c r="B6841" s="10">
        <v>43999</v>
      </c>
      <c r="C6841" t="s">
        <v>4680</v>
      </c>
      <c r="D6841">
        <v>5</v>
      </c>
      <c r="E6841">
        <v>5</v>
      </c>
      <c r="F6841">
        <v>4</v>
      </c>
      <c r="G6841">
        <v>11169337</v>
      </c>
      <c r="H6841">
        <v>2303</v>
      </c>
    </row>
    <row r="6842" spans="1:8">
      <c r="A6842" t="s">
        <v>6937</v>
      </c>
      <c r="B6842" s="10">
        <v>43999</v>
      </c>
      <c r="C6842" t="s">
        <v>4680</v>
      </c>
      <c r="D6842">
        <v>4</v>
      </c>
      <c r="E6842">
        <v>5</v>
      </c>
      <c r="F6842">
        <v>5</v>
      </c>
      <c r="G6842">
        <v>11169337</v>
      </c>
      <c r="H6842">
        <v>2304</v>
      </c>
    </row>
    <row r="6843" spans="1:8">
      <c r="A6843" t="s">
        <v>6299</v>
      </c>
      <c r="B6843" s="10">
        <v>43999</v>
      </c>
      <c r="C6843" t="s">
        <v>4680</v>
      </c>
      <c r="D6843">
        <v>1</v>
      </c>
      <c r="E6843">
        <v>1</v>
      </c>
      <c r="F6843">
        <v>3</v>
      </c>
      <c r="G6843">
        <v>11169337</v>
      </c>
      <c r="H6843">
        <v>2305</v>
      </c>
    </row>
    <row r="6844" spans="1:8">
      <c r="A6844" t="s">
        <v>10675</v>
      </c>
      <c r="B6844" s="10">
        <v>43999</v>
      </c>
      <c r="C6844" t="s">
        <v>4680</v>
      </c>
      <c r="D6844">
        <v>4</v>
      </c>
      <c r="E6844">
        <v>3</v>
      </c>
      <c r="F6844">
        <v>4</v>
      </c>
      <c r="G6844">
        <v>11169337</v>
      </c>
      <c r="H6844">
        <v>2306</v>
      </c>
    </row>
    <row r="6845" spans="1:8">
      <c r="A6845" t="s">
        <v>10676</v>
      </c>
      <c r="B6845" s="10">
        <v>43999</v>
      </c>
      <c r="C6845" t="s">
        <v>4680</v>
      </c>
      <c r="D6845">
        <v>1</v>
      </c>
      <c r="E6845">
        <v>1</v>
      </c>
      <c r="F6845">
        <v>1</v>
      </c>
      <c r="G6845">
        <v>11169337</v>
      </c>
      <c r="H6845">
        <v>2307</v>
      </c>
    </row>
    <row r="6846" spans="1:8">
      <c r="A6846" t="s">
        <v>10677</v>
      </c>
      <c r="B6846" s="10">
        <v>43999</v>
      </c>
      <c r="C6846" t="s">
        <v>4680</v>
      </c>
      <c r="D6846">
        <v>1</v>
      </c>
      <c r="E6846">
        <v>3</v>
      </c>
      <c r="F6846">
        <v>1</v>
      </c>
      <c r="G6846">
        <v>11169337</v>
      </c>
      <c r="H6846">
        <v>2308</v>
      </c>
    </row>
    <row r="6847" spans="1:8">
      <c r="A6847" t="s">
        <v>10678</v>
      </c>
      <c r="B6847" s="10">
        <v>43999</v>
      </c>
      <c r="C6847" t="s">
        <v>4680</v>
      </c>
      <c r="D6847">
        <v>5</v>
      </c>
      <c r="E6847">
        <v>5</v>
      </c>
      <c r="F6847">
        <v>4</v>
      </c>
      <c r="G6847">
        <v>11169337</v>
      </c>
      <c r="H6847">
        <v>2309</v>
      </c>
    </row>
    <row r="6848" spans="1:8">
      <c r="A6848" t="s">
        <v>10679</v>
      </c>
      <c r="B6848" s="10">
        <v>43999</v>
      </c>
      <c r="C6848" t="s">
        <v>4680</v>
      </c>
      <c r="D6848">
        <v>1</v>
      </c>
      <c r="E6848">
        <v>2</v>
      </c>
      <c r="F6848">
        <v>2</v>
      </c>
      <c r="G6848">
        <v>11169337</v>
      </c>
      <c r="H6848">
        <v>2310</v>
      </c>
    </row>
    <row r="6849" spans="1:8">
      <c r="A6849" t="s">
        <v>10680</v>
      </c>
      <c r="B6849" s="10">
        <v>43999</v>
      </c>
      <c r="C6849" t="s">
        <v>4680</v>
      </c>
      <c r="D6849">
        <v>2</v>
      </c>
      <c r="E6849">
        <v>2</v>
      </c>
      <c r="F6849">
        <v>3</v>
      </c>
      <c r="G6849">
        <v>11169337</v>
      </c>
      <c r="H6849">
        <v>2311</v>
      </c>
    </row>
    <row r="6850" spans="1:8">
      <c r="A6850" t="s">
        <v>10681</v>
      </c>
      <c r="B6850" s="10">
        <v>43999</v>
      </c>
      <c r="C6850" t="s">
        <v>4680</v>
      </c>
      <c r="D6850">
        <v>5</v>
      </c>
      <c r="E6850">
        <v>5</v>
      </c>
      <c r="F6850">
        <v>5</v>
      </c>
      <c r="G6850">
        <v>11169337</v>
      </c>
      <c r="H6850">
        <v>2312</v>
      </c>
    </row>
    <row r="6851" spans="1:8">
      <c r="A6851" t="s">
        <v>10682</v>
      </c>
      <c r="B6851" s="10">
        <v>43999</v>
      </c>
      <c r="C6851" t="s">
        <v>4680</v>
      </c>
      <c r="D6851">
        <v>3</v>
      </c>
      <c r="E6851">
        <v>5</v>
      </c>
      <c r="F6851">
        <v>5</v>
      </c>
      <c r="G6851">
        <v>11169337</v>
      </c>
      <c r="H6851">
        <v>2313</v>
      </c>
    </row>
    <row r="6852" spans="1:8">
      <c r="A6852" t="s">
        <v>10683</v>
      </c>
      <c r="B6852" s="10">
        <v>43999</v>
      </c>
      <c r="C6852" t="s">
        <v>4680</v>
      </c>
      <c r="D6852">
        <v>2</v>
      </c>
      <c r="E6852">
        <v>3</v>
      </c>
      <c r="F6852">
        <v>5</v>
      </c>
      <c r="G6852">
        <v>11169337</v>
      </c>
      <c r="H6852">
        <v>2314</v>
      </c>
    </row>
    <row r="6853" spans="1:8">
      <c r="A6853" t="s">
        <v>10684</v>
      </c>
      <c r="B6853" s="10">
        <v>43999</v>
      </c>
      <c r="C6853" t="s">
        <v>4680</v>
      </c>
      <c r="D6853">
        <v>5</v>
      </c>
      <c r="E6853">
        <v>5</v>
      </c>
      <c r="F6853">
        <v>5</v>
      </c>
      <c r="G6853">
        <v>11169337</v>
      </c>
      <c r="H6853">
        <v>2315</v>
      </c>
    </row>
    <row r="6854" spans="1:8">
      <c r="A6854" t="s">
        <v>6299</v>
      </c>
      <c r="B6854" s="10">
        <v>43999</v>
      </c>
      <c r="C6854" t="s">
        <v>4680</v>
      </c>
      <c r="D6854">
        <v>4</v>
      </c>
      <c r="E6854">
        <v>5</v>
      </c>
      <c r="F6854">
        <v>5</v>
      </c>
      <c r="G6854">
        <v>11169337</v>
      </c>
      <c r="H6854">
        <v>2316</v>
      </c>
    </row>
    <row r="6855" spans="1:8">
      <c r="A6855" t="s">
        <v>10685</v>
      </c>
      <c r="B6855" s="10">
        <v>43999</v>
      </c>
      <c r="C6855" t="s">
        <v>4680</v>
      </c>
      <c r="D6855">
        <v>1</v>
      </c>
      <c r="E6855">
        <v>1</v>
      </c>
      <c r="F6855">
        <v>1</v>
      </c>
      <c r="G6855">
        <v>11169337</v>
      </c>
      <c r="H6855">
        <v>2317</v>
      </c>
    </row>
    <row r="6856" spans="1:8">
      <c r="A6856" t="s">
        <v>6299</v>
      </c>
      <c r="B6856" s="10">
        <v>43999</v>
      </c>
      <c r="C6856" t="s">
        <v>4680</v>
      </c>
      <c r="D6856">
        <v>5</v>
      </c>
      <c r="E6856">
        <v>5</v>
      </c>
      <c r="F6856">
        <v>5</v>
      </c>
      <c r="G6856">
        <v>11169337</v>
      </c>
      <c r="H6856">
        <v>2318</v>
      </c>
    </row>
    <row r="6857" spans="1:8">
      <c r="A6857" t="s">
        <v>6776</v>
      </c>
      <c r="B6857" s="10">
        <v>43999</v>
      </c>
      <c r="C6857" t="s">
        <v>4680</v>
      </c>
      <c r="D6857">
        <v>5</v>
      </c>
      <c r="E6857">
        <v>5</v>
      </c>
      <c r="F6857">
        <v>5</v>
      </c>
      <c r="G6857">
        <v>11169337</v>
      </c>
      <c r="H6857">
        <v>2319</v>
      </c>
    </row>
    <row r="6858" spans="1:8">
      <c r="A6858" t="s">
        <v>10686</v>
      </c>
      <c r="B6858" s="10">
        <v>43999</v>
      </c>
      <c r="C6858" t="s">
        <v>4680</v>
      </c>
      <c r="D6858">
        <v>1</v>
      </c>
      <c r="E6858">
        <v>1</v>
      </c>
      <c r="F6858">
        <v>2</v>
      </c>
      <c r="G6858">
        <v>11169337</v>
      </c>
      <c r="H6858">
        <v>2320</v>
      </c>
    </row>
    <row r="6859" spans="1:8">
      <c r="A6859" t="s">
        <v>10687</v>
      </c>
      <c r="B6859" s="10">
        <v>43999</v>
      </c>
      <c r="C6859" t="s">
        <v>4680</v>
      </c>
      <c r="D6859">
        <v>1</v>
      </c>
      <c r="E6859">
        <v>1</v>
      </c>
      <c r="F6859">
        <v>2</v>
      </c>
      <c r="G6859">
        <v>11169337</v>
      </c>
      <c r="H6859">
        <v>2321</v>
      </c>
    </row>
    <row r="6860" spans="1:8">
      <c r="A6860" t="s">
        <v>6299</v>
      </c>
      <c r="B6860" s="10">
        <v>43999</v>
      </c>
      <c r="C6860" t="s">
        <v>4680</v>
      </c>
      <c r="D6860" t="s">
        <v>5977</v>
      </c>
      <c r="E6860">
        <v>4</v>
      </c>
      <c r="F6860">
        <v>5</v>
      </c>
      <c r="G6860">
        <v>11169337</v>
      </c>
      <c r="H6860">
        <v>2322</v>
      </c>
    </row>
    <row r="6861" spans="1:8">
      <c r="A6861" t="s">
        <v>6299</v>
      </c>
      <c r="B6861" s="10">
        <v>43999</v>
      </c>
      <c r="C6861" t="s">
        <v>4680</v>
      </c>
      <c r="D6861">
        <v>1</v>
      </c>
      <c r="E6861">
        <v>2</v>
      </c>
      <c r="F6861">
        <v>1</v>
      </c>
      <c r="G6861">
        <v>11169337</v>
      </c>
      <c r="H6861">
        <v>2323</v>
      </c>
    </row>
    <row r="6862" spans="1:8">
      <c r="A6862" t="s">
        <v>6299</v>
      </c>
      <c r="B6862" s="10">
        <v>43999</v>
      </c>
      <c r="C6862" t="s">
        <v>4680</v>
      </c>
      <c r="D6862">
        <v>5</v>
      </c>
      <c r="E6862">
        <v>4</v>
      </c>
      <c r="F6862">
        <v>5</v>
      </c>
      <c r="G6862">
        <v>11169337</v>
      </c>
      <c r="H6862">
        <v>2324</v>
      </c>
    </row>
    <row r="6863" spans="1:8">
      <c r="A6863" t="s">
        <v>10688</v>
      </c>
      <c r="B6863" s="10">
        <v>43999</v>
      </c>
      <c r="C6863" t="s">
        <v>4680</v>
      </c>
      <c r="D6863">
        <v>3</v>
      </c>
      <c r="E6863">
        <v>3</v>
      </c>
      <c r="F6863">
        <v>3</v>
      </c>
      <c r="G6863">
        <v>11169337</v>
      </c>
      <c r="H6863">
        <v>2325</v>
      </c>
    </row>
    <row r="6864" spans="1:8">
      <c r="A6864" t="s">
        <v>10689</v>
      </c>
      <c r="B6864" s="10">
        <v>43999</v>
      </c>
      <c r="C6864" t="s">
        <v>4680</v>
      </c>
      <c r="D6864">
        <v>5</v>
      </c>
      <c r="E6864">
        <v>5</v>
      </c>
      <c r="F6864">
        <v>5</v>
      </c>
      <c r="G6864">
        <v>11169337</v>
      </c>
      <c r="H6864">
        <v>2326</v>
      </c>
    </row>
    <row r="6865" spans="1:8">
      <c r="A6865" t="s">
        <v>5962</v>
      </c>
      <c r="B6865" s="10">
        <v>43999</v>
      </c>
      <c r="C6865" t="s">
        <v>4680</v>
      </c>
      <c r="D6865">
        <v>4</v>
      </c>
      <c r="E6865">
        <v>4</v>
      </c>
      <c r="F6865">
        <v>4</v>
      </c>
      <c r="G6865">
        <v>11169337</v>
      </c>
      <c r="H6865">
        <v>2327</v>
      </c>
    </row>
    <row r="6866" spans="1:8">
      <c r="A6866" t="s">
        <v>6299</v>
      </c>
      <c r="B6866" s="10">
        <v>43999</v>
      </c>
      <c r="C6866" t="s">
        <v>4680</v>
      </c>
      <c r="D6866">
        <v>5</v>
      </c>
      <c r="E6866">
        <v>5</v>
      </c>
      <c r="F6866">
        <v>5</v>
      </c>
      <c r="G6866">
        <v>11169337</v>
      </c>
      <c r="H6866">
        <v>2328</v>
      </c>
    </row>
    <row r="6867" spans="1:8">
      <c r="A6867" t="s">
        <v>10690</v>
      </c>
      <c r="B6867" s="10">
        <v>43999</v>
      </c>
      <c r="C6867" t="s">
        <v>4680</v>
      </c>
      <c r="D6867">
        <v>5</v>
      </c>
      <c r="E6867">
        <v>4</v>
      </c>
      <c r="F6867">
        <v>5</v>
      </c>
      <c r="G6867">
        <v>11169337</v>
      </c>
      <c r="H6867">
        <v>2329</v>
      </c>
    </row>
    <row r="6868" spans="1:8">
      <c r="A6868" t="s">
        <v>10691</v>
      </c>
      <c r="B6868" s="10">
        <v>43999</v>
      </c>
      <c r="C6868" t="s">
        <v>4680</v>
      </c>
      <c r="D6868">
        <v>3</v>
      </c>
      <c r="E6868">
        <v>2</v>
      </c>
      <c r="F6868">
        <v>3</v>
      </c>
      <c r="G6868">
        <v>11169337</v>
      </c>
      <c r="H6868">
        <v>2330</v>
      </c>
    </row>
    <row r="6869" spans="1:8">
      <c r="A6869" t="s">
        <v>10692</v>
      </c>
      <c r="B6869" s="10">
        <v>43999</v>
      </c>
      <c r="C6869" t="s">
        <v>4680</v>
      </c>
      <c r="D6869">
        <v>3</v>
      </c>
      <c r="E6869">
        <v>4</v>
      </c>
      <c r="F6869">
        <v>1</v>
      </c>
      <c r="G6869">
        <v>11169337</v>
      </c>
      <c r="H6869">
        <v>2331</v>
      </c>
    </row>
    <row r="6870" spans="1:8">
      <c r="A6870" t="s">
        <v>10693</v>
      </c>
      <c r="B6870" s="10">
        <v>43999</v>
      </c>
      <c r="C6870" t="s">
        <v>4680</v>
      </c>
      <c r="D6870">
        <v>4</v>
      </c>
      <c r="E6870">
        <v>5</v>
      </c>
      <c r="F6870">
        <v>4</v>
      </c>
      <c r="G6870">
        <v>11169337</v>
      </c>
      <c r="H6870">
        <v>2332</v>
      </c>
    </row>
    <row r="6871" spans="1:8">
      <c r="A6871" t="s">
        <v>10694</v>
      </c>
      <c r="B6871" s="10">
        <v>43999</v>
      </c>
      <c r="C6871" t="s">
        <v>4680</v>
      </c>
      <c r="D6871">
        <v>2</v>
      </c>
      <c r="E6871">
        <v>5</v>
      </c>
      <c r="F6871">
        <v>2</v>
      </c>
      <c r="G6871">
        <v>11169337</v>
      </c>
      <c r="H6871">
        <v>2333</v>
      </c>
    </row>
    <row r="6872" spans="1:8">
      <c r="A6872" t="s">
        <v>10695</v>
      </c>
      <c r="B6872" s="10">
        <v>43999</v>
      </c>
      <c r="C6872" t="s">
        <v>4680</v>
      </c>
      <c r="D6872">
        <v>2</v>
      </c>
      <c r="E6872">
        <v>4</v>
      </c>
      <c r="F6872">
        <v>3</v>
      </c>
      <c r="G6872">
        <v>11169337</v>
      </c>
      <c r="H6872">
        <v>2334</v>
      </c>
    </row>
    <row r="6873" spans="1:8">
      <c r="A6873" t="s">
        <v>10696</v>
      </c>
      <c r="B6873" s="10">
        <v>43999</v>
      </c>
      <c r="C6873" t="s">
        <v>4680</v>
      </c>
      <c r="D6873">
        <v>5</v>
      </c>
      <c r="E6873">
        <v>5</v>
      </c>
      <c r="F6873">
        <v>5</v>
      </c>
      <c r="G6873">
        <v>11169337</v>
      </c>
      <c r="H6873">
        <v>2335</v>
      </c>
    </row>
    <row r="6874" spans="1:8">
      <c r="A6874" t="s">
        <v>6299</v>
      </c>
      <c r="B6874" s="10">
        <v>43999</v>
      </c>
      <c r="C6874" t="s">
        <v>4680</v>
      </c>
      <c r="D6874">
        <v>5</v>
      </c>
      <c r="E6874">
        <v>5</v>
      </c>
      <c r="F6874">
        <v>5</v>
      </c>
      <c r="G6874">
        <v>11169337</v>
      </c>
      <c r="H6874">
        <v>2336</v>
      </c>
    </row>
    <row r="6875" spans="1:8">
      <c r="A6875" t="s">
        <v>10697</v>
      </c>
      <c r="B6875" s="10">
        <v>43999</v>
      </c>
      <c r="C6875" t="s">
        <v>4680</v>
      </c>
      <c r="D6875">
        <v>1</v>
      </c>
      <c r="E6875">
        <v>1</v>
      </c>
      <c r="F6875">
        <v>1</v>
      </c>
      <c r="G6875">
        <v>11169337</v>
      </c>
      <c r="H6875">
        <v>2337</v>
      </c>
    </row>
    <row r="6876" spans="1:8">
      <c r="A6876" t="s">
        <v>6299</v>
      </c>
      <c r="B6876" s="10">
        <v>43999</v>
      </c>
      <c r="C6876" t="s">
        <v>4680</v>
      </c>
      <c r="D6876">
        <v>5</v>
      </c>
      <c r="E6876">
        <v>5</v>
      </c>
      <c r="F6876">
        <v>5</v>
      </c>
      <c r="G6876">
        <v>11169337</v>
      </c>
      <c r="H6876">
        <v>2338</v>
      </c>
    </row>
    <row r="6877" spans="1:8">
      <c r="A6877" t="s">
        <v>10698</v>
      </c>
      <c r="B6877" s="10">
        <v>43999</v>
      </c>
      <c r="C6877" t="s">
        <v>4680</v>
      </c>
      <c r="D6877">
        <v>1</v>
      </c>
      <c r="E6877">
        <v>3</v>
      </c>
      <c r="F6877">
        <v>1</v>
      </c>
      <c r="G6877">
        <v>11169337</v>
      </c>
      <c r="H6877">
        <v>2339</v>
      </c>
    </row>
    <row r="6878" spans="1:8">
      <c r="A6878" t="s">
        <v>10699</v>
      </c>
      <c r="B6878" s="10">
        <v>43999</v>
      </c>
      <c r="C6878" t="s">
        <v>4680</v>
      </c>
      <c r="D6878" t="s">
        <v>5977</v>
      </c>
      <c r="E6878">
        <v>4</v>
      </c>
      <c r="F6878">
        <v>5</v>
      </c>
      <c r="G6878">
        <v>11169337</v>
      </c>
      <c r="H6878">
        <v>2340</v>
      </c>
    </row>
    <row r="6879" spans="1:8">
      <c r="A6879" t="s">
        <v>10700</v>
      </c>
      <c r="B6879" s="10">
        <v>43999</v>
      </c>
      <c r="C6879" t="s">
        <v>4680</v>
      </c>
      <c r="D6879">
        <v>1</v>
      </c>
      <c r="E6879">
        <v>2</v>
      </c>
      <c r="F6879">
        <v>2</v>
      </c>
      <c r="G6879">
        <v>11169337</v>
      </c>
      <c r="H6879">
        <v>2341</v>
      </c>
    </row>
    <row r="6880" spans="1:8">
      <c r="A6880" t="s">
        <v>10701</v>
      </c>
      <c r="B6880" s="10">
        <v>43999</v>
      </c>
      <c r="C6880" t="s">
        <v>4680</v>
      </c>
      <c r="D6880">
        <v>5</v>
      </c>
      <c r="E6880">
        <v>5</v>
      </c>
      <c r="F6880">
        <v>5</v>
      </c>
      <c r="G6880">
        <v>11169337</v>
      </c>
      <c r="H6880">
        <v>2342</v>
      </c>
    </row>
    <row r="6881" spans="1:8">
      <c r="A6881" t="s">
        <v>10702</v>
      </c>
      <c r="B6881" s="10">
        <v>43999</v>
      </c>
      <c r="C6881" t="s">
        <v>4680</v>
      </c>
      <c r="D6881">
        <v>1</v>
      </c>
      <c r="E6881">
        <v>1</v>
      </c>
      <c r="F6881">
        <v>1</v>
      </c>
      <c r="G6881">
        <v>11169337</v>
      </c>
      <c r="H6881">
        <v>2343</v>
      </c>
    </row>
    <row r="6882" spans="1:8">
      <c r="A6882" t="s">
        <v>10703</v>
      </c>
      <c r="B6882" s="10">
        <v>43999</v>
      </c>
      <c r="C6882" t="s">
        <v>4680</v>
      </c>
      <c r="D6882">
        <v>1</v>
      </c>
      <c r="E6882">
        <v>1</v>
      </c>
      <c r="F6882">
        <v>3</v>
      </c>
      <c r="G6882">
        <v>11169337</v>
      </c>
      <c r="H6882">
        <v>2344</v>
      </c>
    </row>
    <row r="6883" spans="1:8">
      <c r="A6883" t="s">
        <v>10704</v>
      </c>
      <c r="B6883" s="10">
        <v>43999</v>
      </c>
      <c r="C6883" t="s">
        <v>4680</v>
      </c>
      <c r="D6883">
        <v>1</v>
      </c>
      <c r="E6883">
        <v>1</v>
      </c>
      <c r="F6883">
        <v>1</v>
      </c>
      <c r="G6883">
        <v>11169337</v>
      </c>
      <c r="H6883">
        <v>2345</v>
      </c>
    </row>
    <row r="6884" spans="1:8">
      <c r="A6884" t="s">
        <v>10705</v>
      </c>
      <c r="B6884" s="10">
        <v>43999</v>
      </c>
      <c r="C6884" t="s">
        <v>4680</v>
      </c>
      <c r="D6884">
        <v>1</v>
      </c>
      <c r="E6884">
        <v>2</v>
      </c>
      <c r="F6884">
        <v>5</v>
      </c>
      <c r="G6884">
        <v>11169337</v>
      </c>
      <c r="H6884">
        <v>2346</v>
      </c>
    </row>
    <row r="6885" spans="1:8">
      <c r="A6885" t="s">
        <v>6299</v>
      </c>
      <c r="B6885" s="10">
        <v>43999</v>
      </c>
      <c r="C6885" t="s">
        <v>4680</v>
      </c>
      <c r="D6885">
        <v>5</v>
      </c>
      <c r="E6885">
        <v>5</v>
      </c>
      <c r="F6885">
        <v>4</v>
      </c>
      <c r="G6885">
        <v>11169337</v>
      </c>
      <c r="H6885">
        <v>2347</v>
      </c>
    </row>
    <row r="6886" spans="1:8">
      <c r="A6886" t="s">
        <v>10706</v>
      </c>
      <c r="B6886" s="10">
        <v>43999</v>
      </c>
      <c r="C6886" t="s">
        <v>4680</v>
      </c>
      <c r="D6886">
        <v>3</v>
      </c>
      <c r="E6886">
        <v>1</v>
      </c>
      <c r="F6886">
        <v>1</v>
      </c>
      <c r="G6886">
        <v>11169337</v>
      </c>
      <c r="H6886">
        <v>2348</v>
      </c>
    </row>
    <row r="6887" spans="1:8">
      <c r="A6887" t="s">
        <v>6299</v>
      </c>
      <c r="B6887" s="10">
        <v>43999</v>
      </c>
      <c r="C6887" t="s">
        <v>4680</v>
      </c>
      <c r="D6887">
        <v>5</v>
      </c>
      <c r="E6887">
        <v>2</v>
      </c>
      <c r="F6887">
        <v>4</v>
      </c>
      <c r="G6887">
        <v>11169337</v>
      </c>
      <c r="H6887">
        <v>2349</v>
      </c>
    </row>
    <row r="6888" spans="1:8">
      <c r="A6888" t="s">
        <v>10707</v>
      </c>
      <c r="B6888" s="10">
        <v>43999</v>
      </c>
      <c r="C6888" t="s">
        <v>4680</v>
      </c>
      <c r="D6888">
        <v>3</v>
      </c>
      <c r="E6888">
        <v>4</v>
      </c>
      <c r="F6888">
        <v>4</v>
      </c>
      <c r="G6888">
        <v>11169337</v>
      </c>
      <c r="H6888">
        <v>2350</v>
      </c>
    </row>
    <row r="6889" spans="1:8">
      <c r="A6889" t="s">
        <v>6299</v>
      </c>
      <c r="B6889" s="10">
        <v>43999</v>
      </c>
      <c r="C6889" t="s">
        <v>4680</v>
      </c>
      <c r="D6889">
        <v>5</v>
      </c>
      <c r="E6889">
        <v>5</v>
      </c>
      <c r="F6889">
        <v>5</v>
      </c>
      <c r="G6889">
        <v>11169337</v>
      </c>
      <c r="H6889">
        <v>2351</v>
      </c>
    </row>
    <row r="6890" spans="1:8">
      <c r="A6890" t="s">
        <v>10708</v>
      </c>
      <c r="B6890" s="10">
        <v>43999</v>
      </c>
      <c r="C6890" t="s">
        <v>4680</v>
      </c>
      <c r="D6890">
        <v>4</v>
      </c>
      <c r="E6890">
        <v>4</v>
      </c>
      <c r="F6890">
        <v>4</v>
      </c>
      <c r="G6890">
        <v>11169337</v>
      </c>
      <c r="H6890">
        <v>2352</v>
      </c>
    </row>
    <row r="6891" spans="1:8">
      <c r="A6891" t="s">
        <v>10709</v>
      </c>
      <c r="B6891" s="10">
        <v>43999</v>
      </c>
      <c r="C6891" t="s">
        <v>4680</v>
      </c>
      <c r="D6891">
        <v>1</v>
      </c>
      <c r="E6891">
        <v>4</v>
      </c>
      <c r="F6891">
        <v>3</v>
      </c>
      <c r="G6891">
        <v>11169337</v>
      </c>
      <c r="H6891">
        <v>2353</v>
      </c>
    </row>
    <row r="6892" spans="1:8">
      <c r="A6892" t="s">
        <v>6299</v>
      </c>
      <c r="B6892" s="10">
        <v>43999</v>
      </c>
      <c r="C6892" t="s">
        <v>4680</v>
      </c>
      <c r="D6892">
        <v>2</v>
      </c>
      <c r="E6892">
        <v>3</v>
      </c>
      <c r="F6892">
        <v>4</v>
      </c>
      <c r="G6892">
        <v>11169337</v>
      </c>
      <c r="H6892">
        <v>2354</v>
      </c>
    </row>
    <row r="6893" spans="1:8">
      <c r="A6893" t="s">
        <v>10710</v>
      </c>
      <c r="B6893" s="10">
        <v>43999</v>
      </c>
      <c r="C6893" t="s">
        <v>4680</v>
      </c>
      <c r="D6893">
        <v>1</v>
      </c>
      <c r="E6893">
        <v>1</v>
      </c>
      <c r="F6893">
        <v>1</v>
      </c>
      <c r="G6893">
        <v>11169337</v>
      </c>
      <c r="H6893">
        <v>2355</v>
      </c>
    </row>
    <row r="6894" spans="1:8">
      <c r="A6894" t="s">
        <v>10711</v>
      </c>
      <c r="B6894" s="10">
        <v>43999</v>
      </c>
      <c r="C6894" t="s">
        <v>4680</v>
      </c>
      <c r="D6894">
        <v>5</v>
      </c>
      <c r="E6894">
        <v>5</v>
      </c>
      <c r="F6894">
        <v>5</v>
      </c>
      <c r="G6894">
        <v>11169337</v>
      </c>
      <c r="H6894">
        <v>2356</v>
      </c>
    </row>
    <row r="6895" spans="1:8">
      <c r="A6895" t="s">
        <v>10712</v>
      </c>
      <c r="B6895" s="10">
        <v>43999</v>
      </c>
      <c r="C6895" t="s">
        <v>4680</v>
      </c>
      <c r="D6895">
        <v>5</v>
      </c>
      <c r="E6895">
        <v>5</v>
      </c>
      <c r="F6895">
        <v>5</v>
      </c>
      <c r="G6895">
        <v>11169337</v>
      </c>
      <c r="H6895">
        <v>2357</v>
      </c>
    </row>
    <row r="6896" spans="1:8">
      <c r="A6896" t="s">
        <v>10713</v>
      </c>
      <c r="B6896" s="10">
        <v>43999</v>
      </c>
      <c r="C6896" t="s">
        <v>4680</v>
      </c>
      <c r="D6896">
        <v>1</v>
      </c>
      <c r="E6896">
        <v>1</v>
      </c>
      <c r="F6896">
        <v>1</v>
      </c>
      <c r="G6896">
        <v>11169337</v>
      </c>
      <c r="H6896">
        <v>2360</v>
      </c>
    </row>
    <row r="6897" spans="1:8">
      <c r="A6897" t="s">
        <v>10714</v>
      </c>
      <c r="B6897" s="10">
        <v>43999</v>
      </c>
      <c r="C6897" t="s">
        <v>4680</v>
      </c>
      <c r="D6897">
        <v>1</v>
      </c>
      <c r="E6897">
        <v>3</v>
      </c>
      <c r="F6897">
        <v>3</v>
      </c>
      <c r="G6897">
        <v>11169337</v>
      </c>
      <c r="H6897">
        <v>2361</v>
      </c>
    </row>
    <row r="6898" spans="1:8">
      <c r="A6898" t="s">
        <v>10715</v>
      </c>
      <c r="B6898" s="10">
        <v>43999</v>
      </c>
      <c r="C6898" t="s">
        <v>4680</v>
      </c>
      <c r="D6898">
        <v>1</v>
      </c>
      <c r="E6898">
        <v>3</v>
      </c>
      <c r="F6898">
        <v>1</v>
      </c>
      <c r="G6898">
        <v>11169337</v>
      </c>
      <c r="H6898">
        <v>2362</v>
      </c>
    </row>
    <row r="6899" spans="1:8" ht="216">
      <c r="A6899" s="177" t="s">
        <v>10716</v>
      </c>
      <c r="B6899" s="10">
        <v>43999</v>
      </c>
      <c r="C6899" t="s">
        <v>4680</v>
      </c>
      <c r="D6899">
        <v>2</v>
      </c>
      <c r="E6899">
        <v>4</v>
      </c>
      <c r="F6899">
        <v>3</v>
      </c>
      <c r="G6899">
        <v>11169337</v>
      </c>
      <c r="H6899">
        <v>2363</v>
      </c>
    </row>
    <row r="6900" spans="1:8">
      <c r="A6900" t="s">
        <v>10717</v>
      </c>
      <c r="B6900" s="10">
        <v>43999</v>
      </c>
      <c r="C6900" t="s">
        <v>4680</v>
      </c>
      <c r="D6900">
        <v>1</v>
      </c>
      <c r="E6900">
        <v>3</v>
      </c>
      <c r="F6900">
        <v>2</v>
      </c>
      <c r="G6900">
        <v>11169337</v>
      </c>
      <c r="H6900">
        <v>2365</v>
      </c>
    </row>
    <row r="6901" spans="1:8">
      <c r="A6901" t="s">
        <v>10718</v>
      </c>
      <c r="B6901" s="10">
        <v>43999</v>
      </c>
      <c r="C6901" t="s">
        <v>4680</v>
      </c>
      <c r="D6901">
        <v>4</v>
      </c>
      <c r="E6901">
        <v>2</v>
      </c>
      <c r="F6901">
        <v>4</v>
      </c>
      <c r="G6901">
        <v>11169337</v>
      </c>
      <c r="H6901">
        <v>2366</v>
      </c>
    </row>
    <row r="6902" spans="1:8">
      <c r="A6902" t="s">
        <v>10719</v>
      </c>
      <c r="B6902" s="10">
        <v>43999</v>
      </c>
      <c r="C6902" t="s">
        <v>4680</v>
      </c>
      <c r="D6902">
        <v>1</v>
      </c>
      <c r="E6902">
        <v>2</v>
      </c>
      <c r="F6902">
        <v>5</v>
      </c>
      <c r="G6902">
        <v>11169337</v>
      </c>
      <c r="H6902">
        <v>2367</v>
      </c>
    </row>
    <row r="6903" spans="1:8">
      <c r="A6903" t="s">
        <v>10720</v>
      </c>
      <c r="B6903" s="10">
        <v>43999</v>
      </c>
      <c r="C6903" t="s">
        <v>4680</v>
      </c>
      <c r="D6903">
        <v>1</v>
      </c>
      <c r="E6903">
        <v>3</v>
      </c>
      <c r="F6903">
        <v>1</v>
      </c>
      <c r="G6903">
        <v>11169337</v>
      </c>
      <c r="H6903">
        <v>2368</v>
      </c>
    </row>
    <row r="6904" spans="1:8">
      <c r="A6904" t="s">
        <v>10721</v>
      </c>
      <c r="B6904" s="10">
        <v>43999</v>
      </c>
      <c r="C6904" t="s">
        <v>4680</v>
      </c>
      <c r="D6904">
        <v>1</v>
      </c>
      <c r="E6904">
        <v>4</v>
      </c>
      <c r="F6904">
        <v>4</v>
      </c>
      <c r="G6904">
        <v>11169337</v>
      </c>
      <c r="H6904">
        <v>2369</v>
      </c>
    </row>
    <row r="6905" spans="1:8">
      <c r="A6905" t="s">
        <v>10722</v>
      </c>
      <c r="B6905" s="10">
        <v>43999</v>
      </c>
      <c r="C6905" t="s">
        <v>4680</v>
      </c>
      <c r="D6905">
        <v>2</v>
      </c>
      <c r="E6905">
        <v>4</v>
      </c>
      <c r="F6905">
        <v>3</v>
      </c>
      <c r="G6905">
        <v>11169337</v>
      </c>
      <c r="H6905">
        <v>2372</v>
      </c>
    </row>
    <row r="6906" spans="1:8">
      <c r="A6906" t="s">
        <v>10723</v>
      </c>
      <c r="B6906" s="10">
        <v>43999</v>
      </c>
      <c r="C6906" t="s">
        <v>4680</v>
      </c>
      <c r="D6906">
        <v>5</v>
      </c>
      <c r="E6906">
        <v>5</v>
      </c>
      <c r="F6906">
        <v>3</v>
      </c>
      <c r="G6906">
        <v>11169337</v>
      </c>
      <c r="H6906">
        <v>2373</v>
      </c>
    </row>
    <row r="6907" spans="1:8">
      <c r="A6907" t="s">
        <v>10724</v>
      </c>
      <c r="B6907" s="10">
        <v>43999</v>
      </c>
      <c r="C6907" t="s">
        <v>4683</v>
      </c>
      <c r="D6907">
        <v>5</v>
      </c>
      <c r="E6907">
        <v>5</v>
      </c>
      <c r="F6907">
        <v>5</v>
      </c>
      <c r="G6907">
        <v>11169337</v>
      </c>
      <c r="H6907">
        <v>2406</v>
      </c>
    </row>
    <row r="6908" spans="1:8" ht="144">
      <c r="A6908" s="177" t="s">
        <v>10725</v>
      </c>
      <c r="B6908" s="10">
        <v>43999</v>
      </c>
      <c r="C6908" t="s">
        <v>4680</v>
      </c>
      <c r="D6908">
        <v>4</v>
      </c>
      <c r="E6908">
        <v>4</v>
      </c>
      <c r="F6908">
        <v>3</v>
      </c>
      <c r="G6908">
        <v>11169337</v>
      </c>
      <c r="H6908">
        <v>2374</v>
      </c>
    </row>
    <row r="6909" spans="1:8" ht="86.4">
      <c r="A6909" s="177" t="s">
        <v>10726</v>
      </c>
      <c r="B6909" s="10">
        <v>43999</v>
      </c>
      <c r="C6909" t="s">
        <v>4680</v>
      </c>
      <c r="D6909">
        <v>5</v>
      </c>
      <c r="E6909">
        <v>5</v>
      </c>
      <c r="F6909">
        <v>5</v>
      </c>
      <c r="G6909">
        <v>11169337</v>
      </c>
      <c r="H6909">
        <v>2376</v>
      </c>
    </row>
    <row r="6910" spans="1:8">
      <c r="A6910" t="s">
        <v>10727</v>
      </c>
      <c r="B6910" s="10">
        <v>43999</v>
      </c>
      <c r="C6910" t="s">
        <v>4680</v>
      </c>
      <c r="D6910">
        <v>2</v>
      </c>
      <c r="E6910">
        <v>3</v>
      </c>
      <c r="F6910">
        <v>2</v>
      </c>
      <c r="G6910">
        <v>11169337</v>
      </c>
      <c r="H6910">
        <v>2377</v>
      </c>
    </row>
    <row r="6911" spans="1:8" ht="100.8">
      <c r="A6911" s="177" t="s">
        <v>10728</v>
      </c>
      <c r="B6911" s="10">
        <v>43999</v>
      </c>
      <c r="C6911" t="s">
        <v>4680</v>
      </c>
      <c r="D6911">
        <v>1</v>
      </c>
      <c r="E6911">
        <v>2</v>
      </c>
      <c r="F6911">
        <v>1</v>
      </c>
      <c r="G6911">
        <v>11169337</v>
      </c>
      <c r="H6911">
        <v>2378</v>
      </c>
    </row>
    <row r="6912" spans="1:8">
      <c r="A6912" t="s">
        <v>10729</v>
      </c>
      <c r="B6912" s="10">
        <v>43999</v>
      </c>
      <c r="C6912" t="s">
        <v>4680</v>
      </c>
      <c r="D6912">
        <v>3</v>
      </c>
      <c r="E6912">
        <v>4</v>
      </c>
      <c r="F6912">
        <v>5</v>
      </c>
      <c r="G6912">
        <v>11169337</v>
      </c>
      <c r="H6912">
        <v>2379</v>
      </c>
    </row>
    <row r="6913" spans="1:8">
      <c r="A6913" t="s">
        <v>10730</v>
      </c>
      <c r="B6913" s="10">
        <v>43999</v>
      </c>
      <c r="C6913" t="s">
        <v>4680</v>
      </c>
      <c r="D6913">
        <v>1</v>
      </c>
      <c r="E6913">
        <v>1</v>
      </c>
      <c r="F6913">
        <v>1</v>
      </c>
      <c r="G6913">
        <v>11169337</v>
      </c>
      <c r="H6913">
        <v>2380</v>
      </c>
    </row>
    <row r="6914" spans="1:8">
      <c r="A6914" t="s">
        <v>10731</v>
      </c>
      <c r="B6914" s="10">
        <v>43999</v>
      </c>
      <c r="C6914" t="s">
        <v>4680</v>
      </c>
      <c r="D6914">
        <v>5</v>
      </c>
      <c r="E6914">
        <v>4</v>
      </c>
      <c r="F6914">
        <v>5</v>
      </c>
      <c r="G6914">
        <v>11169337</v>
      </c>
      <c r="H6914">
        <v>2381</v>
      </c>
    </row>
    <row r="6915" spans="1:8">
      <c r="A6915" t="s">
        <v>10732</v>
      </c>
      <c r="B6915" s="10">
        <v>43999</v>
      </c>
      <c r="C6915" t="s">
        <v>4680</v>
      </c>
      <c r="D6915">
        <v>1</v>
      </c>
      <c r="E6915">
        <v>1</v>
      </c>
      <c r="F6915">
        <v>1</v>
      </c>
      <c r="G6915">
        <v>11169337</v>
      </c>
      <c r="H6915">
        <v>2382</v>
      </c>
    </row>
    <row r="6916" spans="1:8">
      <c r="A6916" t="s">
        <v>10733</v>
      </c>
      <c r="B6916" s="10">
        <v>43999</v>
      </c>
      <c r="C6916" t="s">
        <v>4680</v>
      </c>
      <c r="D6916">
        <v>1</v>
      </c>
      <c r="E6916">
        <v>1</v>
      </c>
      <c r="F6916">
        <v>1</v>
      </c>
      <c r="G6916">
        <v>11169337</v>
      </c>
      <c r="H6916">
        <v>2383</v>
      </c>
    </row>
    <row r="6917" spans="1:8">
      <c r="A6917" t="s">
        <v>10734</v>
      </c>
      <c r="B6917" s="10">
        <v>43999</v>
      </c>
      <c r="C6917" t="s">
        <v>4680</v>
      </c>
      <c r="D6917">
        <v>1</v>
      </c>
      <c r="E6917">
        <v>2</v>
      </c>
      <c r="F6917">
        <v>2</v>
      </c>
      <c r="G6917">
        <v>11169337</v>
      </c>
      <c r="H6917">
        <v>2384</v>
      </c>
    </row>
    <row r="6918" spans="1:8">
      <c r="A6918" t="s">
        <v>10735</v>
      </c>
      <c r="B6918" s="10">
        <v>43999</v>
      </c>
      <c r="C6918" t="s">
        <v>4680</v>
      </c>
      <c r="D6918">
        <v>2</v>
      </c>
      <c r="E6918">
        <v>3</v>
      </c>
      <c r="F6918">
        <v>5</v>
      </c>
      <c r="G6918">
        <v>11169337</v>
      </c>
      <c r="H6918">
        <v>2385</v>
      </c>
    </row>
    <row r="6919" spans="1:8">
      <c r="A6919" t="s">
        <v>10736</v>
      </c>
      <c r="B6919" s="10">
        <v>43999</v>
      </c>
      <c r="C6919" t="s">
        <v>4680</v>
      </c>
      <c r="D6919">
        <v>1</v>
      </c>
      <c r="E6919">
        <v>1</v>
      </c>
      <c r="F6919">
        <v>3</v>
      </c>
      <c r="G6919">
        <v>11169337</v>
      </c>
      <c r="H6919">
        <v>2387</v>
      </c>
    </row>
    <row r="6920" spans="1:8">
      <c r="A6920" t="s">
        <v>10737</v>
      </c>
      <c r="B6920" s="10">
        <v>43999</v>
      </c>
      <c r="C6920" t="s">
        <v>4680</v>
      </c>
      <c r="D6920">
        <v>5</v>
      </c>
      <c r="E6920">
        <v>5</v>
      </c>
      <c r="F6920">
        <v>5</v>
      </c>
      <c r="G6920">
        <v>11169337</v>
      </c>
      <c r="H6920">
        <v>2388</v>
      </c>
    </row>
    <row r="6921" spans="1:8">
      <c r="A6921" t="s">
        <v>10738</v>
      </c>
      <c r="B6921" s="10">
        <v>43999</v>
      </c>
      <c r="C6921" t="s">
        <v>4680</v>
      </c>
      <c r="D6921">
        <v>2</v>
      </c>
      <c r="E6921">
        <v>3</v>
      </c>
      <c r="F6921">
        <v>5</v>
      </c>
      <c r="G6921">
        <v>11169337</v>
      </c>
      <c r="H6921">
        <v>2389</v>
      </c>
    </row>
    <row r="6922" spans="1:8">
      <c r="A6922" t="s">
        <v>10739</v>
      </c>
      <c r="B6922" s="10">
        <v>43999</v>
      </c>
      <c r="C6922" t="s">
        <v>4683</v>
      </c>
      <c r="D6922">
        <v>1</v>
      </c>
      <c r="E6922">
        <v>2</v>
      </c>
      <c r="F6922">
        <v>1</v>
      </c>
      <c r="G6922">
        <v>11169337</v>
      </c>
      <c r="H6922">
        <v>2390</v>
      </c>
    </row>
    <row r="6923" spans="1:8">
      <c r="A6923" t="s">
        <v>10740</v>
      </c>
      <c r="B6923" s="10">
        <v>43999</v>
      </c>
      <c r="C6923" t="s">
        <v>4683</v>
      </c>
      <c r="D6923">
        <v>5</v>
      </c>
      <c r="E6923">
        <v>4</v>
      </c>
      <c r="F6923">
        <v>5</v>
      </c>
      <c r="G6923">
        <v>11169337</v>
      </c>
      <c r="H6923">
        <v>2392</v>
      </c>
    </row>
    <row r="6924" spans="1:8">
      <c r="A6924" t="s">
        <v>10741</v>
      </c>
      <c r="B6924" s="10">
        <v>43999</v>
      </c>
      <c r="C6924" t="s">
        <v>4680</v>
      </c>
      <c r="D6924">
        <v>5</v>
      </c>
      <c r="E6924">
        <v>5</v>
      </c>
      <c r="F6924">
        <v>5</v>
      </c>
      <c r="G6924">
        <v>11169337</v>
      </c>
      <c r="H6924">
        <v>2393</v>
      </c>
    </row>
    <row r="6925" spans="1:8">
      <c r="A6925" t="s">
        <v>10742</v>
      </c>
      <c r="B6925" s="10">
        <v>43999</v>
      </c>
      <c r="C6925" t="s">
        <v>4683</v>
      </c>
      <c r="D6925">
        <v>5</v>
      </c>
      <c r="E6925">
        <v>5</v>
      </c>
      <c r="F6925">
        <v>5</v>
      </c>
      <c r="G6925">
        <v>11169337</v>
      </c>
      <c r="H6925">
        <v>2394</v>
      </c>
    </row>
    <row r="6926" spans="1:8">
      <c r="A6926" t="s">
        <v>10743</v>
      </c>
      <c r="B6926" s="10">
        <v>43999</v>
      </c>
      <c r="C6926" t="s">
        <v>4683</v>
      </c>
      <c r="D6926">
        <v>2</v>
      </c>
      <c r="E6926">
        <v>2</v>
      </c>
      <c r="F6926">
        <v>2</v>
      </c>
      <c r="G6926">
        <v>11169337</v>
      </c>
      <c r="H6926">
        <v>2395</v>
      </c>
    </row>
    <row r="6927" spans="1:8">
      <c r="A6927" t="s">
        <v>10744</v>
      </c>
      <c r="B6927" s="10">
        <v>43999</v>
      </c>
      <c r="C6927" t="s">
        <v>4683</v>
      </c>
      <c r="D6927">
        <v>1</v>
      </c>
      <c r="E6927">
        <v>1</v>
      </c>
      <c r="F6927">
        <v>1</v>
      </c>
      <c r="G6927">
        <v>11169337</v>
      </c>
      <c r="H6927">
        <v>2396</v>
      </c>
    </row>
    <row r="6928" spans="1:8">
      <c r="A6928" t="s">
        <v>10745</v>
      </c>
      <c r="B6928" s="10">
        <v>43999</v>
      </c>
      <c r="C6928" t="s">
        <v>4683</v>
      </c>
      <c r="D6928">
        <v>4</v>
      </c>
      <c r="E6928">
        <v>5</v>
      </c>
      <c r="F6928">
        <v>4</v>
      </c>
      <c r="G6928">
        <v>11169337</v>
      </c>
      <c r="H6928">
        <v>2398</v>
      </c>
    </row>
    <row r="6929" spans="1:8">
      <c r="A6929" t="s">
        <v>7953</v>
      </c>
      <c r="B6929" s="10">
        <v>43999</v>
      </c>
      <c r="C6929" t="s">
        <v>4683</v>
      </c>
      <c r="D6929">
        <v>5</v>
      </c>
      <c r="E6929">
        <v>5</v>
      </c>
      <c r="F6929">
        <v>5</v>
      </c>
      <c r="G6929">
        <v>11169337</v>
      </c>
      <c r="H6929">
        <v>2400</v>
      </c>
    </row>
    <row r="6930" spans="1:8" ht="144">
      <c r="A6930" s="177" t="s">
        <v>10746</v>
      </c>
      <c r="B6930" s="10">
        <v>43999</v>
      </c>
      <c r="C6930" t="s">
        <v>4683</v>
      </c>
      <c r="D6930">
        <v>1</v>
      </c>
      <c r="E6930">
        <v>2</v>
      </c>
      <c r="F6930">
        <v>4</v>
      </c>
      <c r="G6930">
        <v>11169337</v>
      </c>
      <c r="H6930">
        <v>2401</v>
      </c>
    </row>
    <row r="6931" spans="1:8">
      <c r="A6931" t="s">
        <v>10747</v>
      </c>
      <c r="B6931" s="10">
        <v>43999</v>
      </c>
      <c r="C6931" t="s">
        <v>4683</v>
      </c>
      <c r="D6931">
        <v>3</v>
      </c>
      <c r="E6931">
        <v>4</v>
      </c>
      <c r="F6931">
        <v>5</v>
      </c>
      <c r="G6931">
        <v>11169337</v>
      </c>
      <c r="H6931">
        <v>2402</v>
      </c>
    </row>
    <row r="6932" spans="1:8">
      <c r="A6932" t="s">
        <v>10748</v>
      </c>
      <c r="B6932" s="10">
        <v>43999</v>
      </c>
      <c r="C6932" t="s">
        <v>4683</v>
      </c>
      <c r="D6932">
        <v>5</v>
      </c>
      <c r="E6932">
        <v>5</v>
      </c>
      <c r="F6932">
        <v>5</v>
      </c>
      <c r="G6932">
        <v>11169337</v>
      </c>
      <c r="H6932">
        <v>2404</v>
      </c>
    </row>
    <row r="6933" spans="1:8">
      <c r="A6933" t="s">
        <v>10749</v>
      </c>
      <c r="B6933" s="10">
        <v>43999</v>
      </c>
      <c r="C6933" t="s">
        <v>4683</v>
      </c>
      <c r="D6933">
        <v>4</v>
      </c>
      <c r="E6933">
        <v>4</v>
      </c>
      <c r="F6933">
        <v>3</v>
      </c>
      <c r="G6933">
        <v>11169337</v>
      </c>
      <c r="H6933">
        <v>2407</v>
      </c>
    </row>
    <row r="6934" spans="1:8">
      <c r="A6934" t="s">
        <v>10750</v>
      </c>
      <c r="B6934" s="10">
        <v>43999</v>
      </c>
      <c r="C6934" t="s">
        <v>4683</v>
      </c>
      <c r="D6934">
        <v>5</v>
      </c>
      <c r="E6934">
        <v>5</v>
      </c>
      <c r="F6934">
        <v>5</v>
      </c>
      <c r="G6934">
        <v>11169337</v>
      </c>
      <c r="H6934">
        <v>2408</v>
      </c>
    </row>
    <row r="6935" spans="1:8" ht="129.6">
      <c r="A6935" s="177" t="s">
        <v>10751</v>
      </c>
      <c r="B6935" s="10">
        <v>43999</v>
      </c>
      <c r="C6935" t="s">
        <v>4683</v>
      </c>
      <c r="D6935">
        <v>3</v>
      </c>
      <c r="E6935">
        <v>4</v>
      </c>
      <c r="F6935">
        <v>5</v>
      </c>
      <c r="G6935">
        <v>11169337</v>
      </c>
      <c r="H6935">
        <v>2410</v>
      </c>
    </row>
    <row r="6936" spans="1:8">
      <c r="A6936" t="s">
        <v>10752</v>
      </c>
      <c r="B6936" s="10">
        <v>43999</v>
      </c>
      <c r="C6936" t="s">
        <v>4683</v>
      </c>
      <c r="D6936">
        <v>1</v>
      </c>
      <c r="E6936">
        <v>2</v>
      </c>
      <c r="F6936">
        <v>3</v>
      </c>
      <c r="G6936">
        <v>11169337</v>
      </c>
      <c r="H6936">
        <v>2411</v>
      </c>
    </row>
    <row r="6937" spans="1:8" ht="259.2">
      <c r="A6937" s="177" t="s">
        <v>10753</v>
      </c>
      <c r="B6937" s="10">
        <v>43999</v>
      </c>
      <c r="C6937" t="s">
        <v>4683</v>
      </c>
      <c r="D6937">
        <v>5</v>
      </c>
      <c r="E6937">
        <v>1</v>
      </c>
      <c r="F6937">
        <v>5</v>
      </c>
      <c r="G6937">
        <v>11169337</v>
      </c>
      <c r="H6937">
        <v>2412</v>
      </c>
    </row>
    <row r="6938" spans="1:8">
      <c r="A6938" t="s">
        <v>10754</v>
      </c>
      <c r="B6938" s="10">
        <v>43999</v>
      </c>
      <c r="C6938" t="s">
        <v>4683</v>
      </c>
      <c r="D6938">
        <v>3</v>
      </c>
      <c r="E6938">
        <v>4</v>
      </c>
      <c r="F6938">
        <v>4</v>
      </c>
      <c r="G6938">
        <v>11169337</v>
      </c>
      <c r="H6938">
        <v>2416</v>
      </c>
    </row>
    <row r="6939" spans="1:8">
      <c r="A6939" t="s">
        <v>10755</v>
      </c>
      <c r="B6939" s="10">
        <v>43999</v>
      </c>
      <c r="C6939" t="s">
        <v>4683</v>
      </c>
      <c r="D6939">
        <v>1</v>
      </c>
      <c r="E6939">
        <v>1</v>
      </c>
      <c r="F6939">
        <v>1</v>
      </c>
      <c r="G6939">
        <v>11169337</v>
      </c>
      <c r="H6939">
        <v>2418</v>
      </c>
    </row>
    <row r="6940" spans="1:8">
      <c r="A6940" t="s">
        <v>10756</v>
      </c>
      <c r="B6940" s="10">
        <v>43999</v>
      </c>
      <c r="C6940" t="s">
        <v>4683</v>
      </c>
      <c r="D6940">
        <v>5</v>
      </c>
      <c r="E6940">
        <v>5</v>
      </c>
      <c r="F6940">
        <v>4</v>
      </c>
      <c r="G6940">
        <v>11169337</v>
      </c>
      <c r="H6940">
        <v>2419</v>
      </c>
    </row>
    <row r="6941" spans="1:8">
      <c r="A6941" t="s">
        <v>10757</v>
      </c>
      <c r="B6941" s="10">
        <v>43999</v>
      </c>
      <c r="C6941" t="s">
        <v>4683</v>
      </c>
      <c r="D6941">
        <v>1</v>
      </c>
      <c r="E6941">
        <v>2</v>
      </c>
      <c r="F6941">
        <v>1</v>
      </c>
      <c r="G6941">
        <v>11169337</v>
      </c>
      <c r="H6941">
        <v>2420</v>
      </c>
    </row>
    <row r="6942" spans="1:8">
      <c r="A6942" t="s">
        <v>10758</v>
      </c>
      <c r="B6942" s="10">
        <v>43999</v>
      </c>
      <c r="C6942" t="s">
        <v>4683</v>
      </c>
      <c r="D6942">
        <v>2</v>
      </c>
      <c r="E6942">
        <v>3</v>
      </c>
      <c r="F6942">
        <v>3</v>
      </c>
      <c r="G6942">
        <v>11169337</v>
      </c>
      <c r="H6942">
        <v>2421</v>
      </c>
    </row>
    <row r="6943" spans="1:8">
      <c r="A6943" t="s">
        <v>10759</v>
      </c>
      <c r="B6943" s="10">
        <v>43999</v>
      </c>
      <c r="C6943" t="s">
        <v>4683</v>
      </c>
      <c r="D6943">
        <v>5</v>
      </c>
      <c r="E6943">
        <v>4</v>
      </c>
      <c r="F6943">
        <v>5</v>
      </c>
      <c r="G6943">
        <v>11169337</v>
      </c>
      <c r="H6943">
        <v>2422</v>
      </c>
    </row>
    <row r="6944" spans="1:8">
      <c r="A6944" t="s">
        <v>10760</v>
      </c>
      <c r="B6944" s="10">
        <v>43999</v>
      </c>
      <c r="C6944" t="s">
        <v>4683</v>
      </c>
      <c r="D6944">
        <v>3</v>
      </c>
      <c r="E6944">
        <v>4</v>
      </c>
      <c r="F6944">
        <v>3</v>
      </c>
      <c r="G6944">
        <v>11169337</v>
      </c>
      <c r="H6944">
        <v>2423</v>
      </c>
    </row>
    <row r="6945" spans="1:8">
      <c r="A6945" t="s">
        <v>10761</v>
      </c>
      <c r="B6945" s="10">
        <v>43999</v>
      </c>
      <c r="C6945" t="s">
        <v>4683</v>
      </c>
      <c r="D6945">
        <v>5</v>
      </c>
      <c r="E6945">
        <v>5</v>
      </c>
      <c r="F6945">
        <v>5</v>
      </c>
      <c r="G6945">
        <v>11169337</v>
      </c>
      <c r="H6945">
        <v>2424</v>
      </c>
    </row>
    <row r="6946" spans="1:8">
      <c r="A6946" t="s">
        <v>10762</v>
      </c>
      <c r="B6946" s="10">
        <v>43999</v>
      </c>
      <c r="C6946" t="s">
        <v>4683</v>
      </c>
      <c r="D6946">
        <v>5</v>
      </c>
      <c r="E6946">
        <v>5</v>
      </c>
      <c r="F6946">
        <v>5</v>
      </c>
      <c r="G6946">
        <v>11169337</v>
      </c>
      <c r="H6946">
        <v>2426</v>
      </c>
    </row>
    <row r="6947" spans="1:8">
      <c r="A6947" t="s">
        <v>10763</v>
      </c>
      <c r="B6947" s="10">
        <v>43999</v>
      </c>
      <c r="C6947" t="s">
        <v>4683</v>
      </c>
      <c r="D6947">
        <v>2</v>
      </c>
      <c r="E6947">
        <v>5</v>
      </c>
      <c r="F6947">
        <v>4</v>
      </c>
      <c r="G6947">
        <v>11169337</v>
      </c>
      <c r="H6947">
        <v>2427</v>
      </c>
    </row>
    <row r="6948" spans="1:8">
      <c r="A6948" t="s">
        <v>10764</v>
      </c>
      <c r="B6948" s="10">
        <v>43999</v>
      </c>
      <c r="C6948" t="s">
        <v>4683</v>
      </c>
      <c r="D6948">
        <v>2</v>
      </c>
      <c r="E6948">
        <v>5</v>
      </c>
      <c r="F6948">
        <v>5</v>
      </c>
      <c r="G6948">
        <v>11169337</v>
      </c>
      <c r="H6948">
        <v>2428</v>
      </c>
    </row>
    <row r="6949" spans="1:8">
      <c r="A6949" t="s">
        <v>10765</v>
      </c>
      <c r="B6949" s="10">
        <v>43999</v>
      </c>
      <c r="C6949" t="s">
        <v>4683</v>
      </c>
      <c r="D6949">
        <v>5</v>
      </c>
      <c r="E6949">
        <v>5</v>
      </c>
      <c r="F6949">
        <v>5</v>
      </c>
      <c r="G6949">
        <v>11169357</v>
      </c>
      <c r="H6949">
        <v>2431</v>
      </c>
    </row>
    <row r="6950" spans="1:8">
      <c r="A6950" t="s">
        <v>10766</v>
      </c>
      <c r="B6950" s="10">
        <v>43999</v>
      </c>
      <c r="C6950" t="s">
        <v>4683</v>
      </c>
      <c r="D6950">
        <v>1</v>
      </c>
      <c r="E6950">
        <v>3</v>
      </c>
      <c r="F6950">
        <v>1</v>
      </c>
      <c r="G6950">
        <v>11169357</v>
      </c>
      <c r="H6950">
        <v>2432</v>
      </c>
    </row>
    <row r="6951" spans="1:8">
      <c r="A6951" t="s">
        <v>10767</v>
      </c>
      <c r="B6951" s="10">
        <v>43999</v>
      </c>
      <c r="C6951" t="s">
        <v>4683</v>
      </c>
      <c r="D6951">
        <v>5</v>
      </c>
      <c r="E6951">
        <v>3</v>
      </c>
      <c r="F6951">
        <v>5</v>
      </c>
      <c r="G6951">
        <v>11169357</v>
      </c>
      <c r="H6951">
        <v>2433</v>
      </c>
    </row>
    <row r="6952" spans="1:8">
      <c r="A6952" t="s">
        <v>6299</v>
      </c>
      <c r="B6952" s="10">
        <v>43999</v>
      </c>
      <c r="C6952" t="s">
        <v>4683</v>
      </c>
      <c r="D6952">
        <v>5</v>
      </c>
      <c r="E6952">
        <v>4</v>
      </c>
      <c r="F6952">
        <v>5</v>
      </c>
      <c r="G6952">
        <v>11169357</v>
      </c>
      <c r="H6952">
        <v>2435</v>
      </c>
    </row>
    <row r="6953" spans="1:8">
      <c r="A6953" t="s">
        <v>10768</v>
      </c>
      <c r="B6953" s="10">
        <v>43999</v>
      </c>
      <c r="C6953" t="s">
        <v>4683</v>
      </c>
      <c r="D6953">
        <v>5</v>
      </c>
      <c r="E6953">
        <v>5</v>
      </c>
      <c r="F6953">
        <v>5</v>
      </c>
      <c r="G6953">
        <v>11169357</v>
      </c>
      <c r="H6953">
        <v>2436</v>
      </c>
    </row>
    <row r="6954" spans="1:8">
      <c r="A6954" t="s">
        <v>10769</v>
      </c>
      <c r="B6954" s="10">
        <v>43999</v>
      </c>
      <c r="C6954" t="s">
        <v>4683</v>
      </c>
      <c r="D6954">
        <v>5</v>
      </c>
      <c r="E6954">
        <v>5</v>
      </c>
      <c r="F6954">
        <v>5</v>
      </c>
      <c r="G6954">
        <v>11169357</v>
      </c>
      <c r="H6954">
        <v>2437</v>
      </c>
    </row>
    <row r="6955" spans="1:8">
      <c r="A6955" t="s">
        <v>10770</v>
      </c>
      <c r="B6955" s="10">
        <v>43999</v>
      </c>
      <c r="C6955" t="s">
        <v>4683</v>
      </c>
      <c r="D6955">
        <v>2</v>
      </c>
      <c r="E6955">
        <v>3</v>
      </c>
      <c r="F6955">
        <v>4</v>
      </c>
      <c r="G6955">
        <v>11169357</v>
      </c>
      <c r="H6955">
        <v>2438</v>
      </c>
    </row>
    <row r="6956" spans="1:8" ht="187.2">
      <c r="A6956" s="177" t="s">
        <v>10771</v>
      </c>
      <c r="B6956" s="10">
        <v>43999</v>
      </c>
      <c r="C6956" t="s">
        <v>4683</v>
      </c>
      <c r="D6956">
        <v>5</v>
      </c>
      <c r="E6956">
        <v>5</v>
      </c>
      <c r="F6956">
        <v>5</v>
      </c>
      <c r="G6956">
        <v>11169357</v>
      </c>
      <c r="H6956">
        <v>2439</v>
      </c>
    </row>
    <row r="6957" spans="1:8">
      <c r="A6957" t="s">
        <v>6318</v>
      </c>
      <c r="B6957" s="10">
        <v>43999</v>
      </c>
      <c r="C6957" t="s">
        <v>4683</v>
      </c>
      <c r="D6957">
        <v>5</v>
      </c>
      <c r="E6957">
        <v>5</v>
      </c>
      <c r="F6957">
        <v>5</v>
      </c>
      <c r="G6957">
        <v>11169357</v>
      </c>
      <c r="H6957">
        <v>2440</v>
      </c>
    </row>
    <row r="6958" spans="1:8">
      <c r="A6958" t="s">
        <v>10772</v>
      </c>
      <c r="B6958" s="10">
        <v>43999</v>
      </c>
      <c r="C6958" t="s">
        <v>4683</v>
      </c>
      <c r="D6958">
        <v>5</v>
      </c>
      <c r="E6958">
        <v>5</v>
      </c>
      <c r="F6958">
        <v>5</v>
      </c>
      <c r="G6958">
        <v>11169357</v>
      </c>
      <c r="H6958">
        <v>2442</v>
      </c>
    </row>
    <row r="6959" spans="1:8">
      <c r="A6959" t="s">
        <v>10773</v>
      </c>
      <c r="B6959" s="10">
        <v>43999</v>
      </c>
      <c r="C6959" t="s">
        <v>4683</v>
      </c>
      <c r="D6959">
        <v>5</v>
      </c>
      <c r="E6959">
        <v>5</v>
      </c>
      <c r="F6959">
        <v>5</v>
      </c>
      <c r="G6959">
        <v>11169357</v>
      </c>
      <c r="H6959">
        <v>2445</v>
      </c>
    </row>
    <row r="6960" spans="1:8">
      <c r="A6960" t="s">
        <v>10774</v>
      </c>
      <c r="B6960" s="10">
        <v>43999</v>
      </c>
      <c r="C6960" t="s">
        <v>4683</v>
      </c>
      <c r="D6960">
        <v>4</v>
      </c>
      <c r="E6960">
        <v>5</v>
      </c>
      <c r="F6960">
        <v>4</v>
      </c>
      <c r="G6960">
        <v>11169357</v>
      </c>
      <c r="H6960">
        <v>2446</v>
      </c>
    </row>
    <row r="6961" spans="1:8">
      <c r="A6961" t="s">
        <v>10775</v>
      </c>
      <c r="B6961" s="10">
        <v>43999</v>
      </c>
      <c r="C6961" t="s">
        <v>4683</v>
      </c>
      <c r="D6961">
        <v>2</v>
      </c>
      <c r="E6961">
        <v>2</v>
      </c>
      <c r="F6961">
        <v>4</v>
      </c>
      <c r="G6961">
        <v>11169357</v>
      </c>
      <c r="H6961">
        <v>2448</v>
      </c>
    </row>
    <row r="6962" spans="1:8">
      <c r="A6962" t="s">
        <v>10776</v>
      </c>
      <c r="B6962" s="10">
        <v>43999</v>
      </c>
      <c r="C6962" t="s">
        <v>4679</v>
      </c>
      <c r="D6962">
        <v>5</v>
      </c>
      <c r="E6962">
        <v>5</v>
      </c>
      <c r="F6962">
        <v>5</v>
      </c>
      <c r="G6962">
        <v>11169640</v>
      </c>
      <c r="H6962">
        <v>2486</v>
      </c>
    </row>
    <row r="6963" spans="1:8">
      <c r="A6963" t="s">
        <v>10777</v>
      </c>
      <c r="B6963" s="10">
        <v>43999</v>
      </c>
      <c r="C6963" t="s">
        <v>4679</v>
      </c>
      <c r="D6963">
        <v>5</v>
      </c>
      <c r="E6963">
        <v>5</v>
      </c>
      <c r="F6963">
        <v>5</v>
      </c>
      <c r="G6963">
        <v>11169640</v>
      </c>
      <c r="H6963">
        <v>2487</v>
      </c>
    </row>
    <row r="6964" spans="1:8" ht="409.6">
      <c r="A6964" s="177" t="s">
        <v>10778</v>
      </c>
      <c r="B6964" s="10">
        <v>43999</v>
      </c>
      <c r="C6964" t="s">
        <v>4683</v>
      </c>
      <c r="D6964">
        <v>1</v>
      </c>
      <c r="E6964">
        <v>1</v>
      </c>
      <c r="F6964">
        <v>5</v>
      </c>
      <c r="G6964">
        <v>11169357</v>
      </c>
      <c r="H6964">
        <v>2449</v>
      </c>
    </row>
    <row r="6965" spans="1:8">
      <c r="A6965" t="s">
        <v>10779</v>
      </c>
      <c r="B6965" s="10">
        <v>43999</v>
      </c>
      <c r="C6965" t="s">
        <v>4683</v>
      </c>
      <c r="D6965">
        <v>5</v>
      </c>
      <c r="E6965">
        <v>5</v>
      </c>
      <c r="F6965">
        <v>5</v>
      </c>
      <c r="G6965">
        <v>11169357</v>
      </c>
      <c r="H6965">
        <v>2452</v>
      </c>
    </row>
    <row r="6966" spans="1:8" ht="230.4">
      <c r="A6966" s="177" t="s">
        <v>10780</v>
      </c>
      <c r="B6966" s="10">
        <v>43999</v>
      </c>
      <c r="C6966" t="s">
        <v>4683</v>
      </c>
      <c r="D6966">
        <v>4</v>
      </c>
      <c r="E6966">
        <v>5</v>
      </c>
      <c r="F6966">
        <v>5</v>
      </c>
      <c r="G6966">
        <v>11169357</v>
      </c>
      <c r="H6966">
        <v>2453</v>
      </c>
    </row>
    <row r="6967" spans="1:8" ht="230.4">
      <c r="A6967" s="177" t="s">
        <v>10781</v>
      </c>
      <c r="B6967" s="10">
        <v>43999</v>
      </c>
      <c r="C6967" t="s">
        <v>4683</v>
      </c>
      <c r="D6967">
        <v>3</v>
      </c>
      <c r="E6967">
        <v>3</v>
      </c>
      <c r="F6967">
        <v>3</v>
      </c>
      <c r="G6967">
        <v>11169357</v>
      </c>
      <c r="H6967">
        <v>2454</v>
      </c>
    </row>
    <row r="6968" spans="1:8">
      <c r="A6968" t="s">
        <v>10782</v>
      </c>
      <c r="B6968" s="10">
        <v>43999</v>
      </c>
      <c r="C6968" t="s">
        <v>4683</v>
      </c>
      <c r="D6968">
        <v>5</v>
      </c>
      <c r="E6968">
        <v>5</v>
      </c>
      <c r="F6968">
        <v>5</v>
      </c>
      <c r="G6968">
        <v>11169357</v>
      </c>
      <c r="H6968">
        <v>2456</v>
      </c>
    </row>
    <row r="6969" spans="1:8">
      <c r="A6969" t="s">
        <v>10783</v>
      </c>
      <c r="B6969" s="10">
        <v>43999</v>
      </c>
      <c r="C6969" t="s">
        <v>4683</v>
      </c>
      <c r="D6969">
        <v>5</v>
      </c>
      <c r="E6969">
        <v>5</v>
      </c>
      <c r="F6969">
        <v>5</v>
      </c>
      <c r="G6969">
        <v>11169357</v>
      </c>
      <c r="H6969">
        <v>2458</v>
      </c>
    </row>
    <row r="6970" spans="1:8">
      <c r="A6970" t="s">
        <v>10784</v>
      </c>
      <c r="B6970" s="10">
        <v>43999</v>
      </c>
      <c r="C6970" t="s">
        <v>4683</v>
      </c>
      <c r="D6970">
        <v>5</v>
      </c>
      <c r="E6970">
        <v>3</v>
      </c>
      <c r="F6970">
        <v>5</v>
      </c>
      <c r="G6970">
        <v>11169357</v>
      </c>
      <c r="H6970">
        <v>2459</v>
      </c>
    </row>
    <row r="6971" spans="1:8">
      <c r="A6971" t="s">
        <v>10785</v>
      </c>
      <c r="B6971" s="10">
        <v>43999</v>
      </c>
      <c r="C6971" t="s">
        <v>4683</v>
      </c>
      <c r="D6971">
        <v>3</v>
      </c>
      <c r="E6971">
        <v>3</v>
      </c>
      <c r="F6971">
        <v>4</v>
      </c>
      <c r="G6971">
        <v>11169357</v>
      </c>
      <c r="H6971">
        <v>2460</v>
      </c>
    </row>
    <row r="6972" spans="1:8" ht="43.2">
      <c r="A6972" s="177" t="s">
        <v>10786</v>
      </c>
      <c r="B6972" s="10">
        <v>43999</v>
      </c>
      <c r="C6972" t="s">
        <v>4683</v>
      </c>
      <c r="D6972">
        <v>5</v>
      </c>
      <c r="E6972">
        <v>5</v>
      </c>
      <c r="F6972">
        <v>5</v>
      </c>
      <c r="G6972">
        <v>11169357</v>
      </c>
      <c r="H6972">
        <v>2461</v>
      </c>
    </row>
    <row r="6973" spans="1:8">
      <c r="A6973" t="s">
        <v>10787</v>
      </c>
      <c r="B6973" s="10">
        <v>43999</v>
      </c>
      <c r="C6973" t="s">
        <v>4683</v>
      </c>
      <c r="D6973">
        <v>1</v>
      </c>
      <c r="E6973">
        <v>1</v>
      </c>
      <c r="F6973">
        <v>1</v>
      </c>
      <c r="G6973">
        <v>11169357</v>
      </c>
      <c r="H6973">
        <v>2464</v>
      </c>
    </row>
    <row r="6974" spans="1:8">
      <c r="A6974" t="s">
        <v>10788</v>
      </c>
      <c r="B6974" s="10">
        <v>43999</v>
      </c>
      <c r="C6974" t="s">
        <v>4683</v>
      </c>
      <c r="D6974">
        <v>1</v>
      </c>
      <c r="E6974">
        <v>1</v>
      </c>
      <c r="F6974">
        <v>3</v>
      </c>
      <c r="G6974">
        <v>11169357</v>
      </c>
      <c r="H6974">
        <v>2466</v>
      </c>
    </row>
    <row r="6975" spans="1:8">
      <c r="A6975" t="s">
        <v>10789</v>
      </c>
      <c r="B6975" s="10">
        <v>43999</v>
      </c>
      <c r="C6975" t="s">
        <v>4679</v>
      </c>
      <c r="D6975">
        <v>1</v>
      </c>
      <c r="E6975">
        <v>2</v>
      </c>
      <c r="F6975">
        <v>1</v>
      </c>
      <c r="G6975">
        <v>11169549</v>
      </c>
      <c r="H6975">
        <v>2467</v>
      </c>
    </row>
    <row r="6976" spans="1:8">
      <c r="A6976" t="s">
        <v>6299</v>
      </c>
      <c r="B6976" s="10">
        <v>43999</v>
      </c>
      <c r="C6976" t="s">
        <v>7355</v>
      </c>
      <c r="D6976">
        <v>5</v>
      </c>
      <c r="E6976">
        <v>5</v>
      </c>
      <c r="F6976">
        <v>5</v>
      </c>
      <c r="G6976">
        <v>11169549</v>
      </c>
      <c r="H6976">
        <v>2468</v>
      </c>
    </row>
    <row r="6977" spans="1:8">
      <c r="A6977" t="s">
        <v>10790</v>
      </c>
      <c r="B6977" s="10">
        <v>43999</v>
      </c>
      <c r="C6977" t="s">
        <v>4679</v>
      </c>
      <c r="D6977">
        <v>2</v>
      </c>
      <c r="E6977">
        <v>5</v>
      </c>
      <c r="F6977">
        <v>5</v>
      </c>
      <c r="G6977">
        <v>11169549</v>
      </c>
      <c r="H6977">
        <v>2469</v>
      </c>
    </row>
    <row r="6978" spans="1:8">
      <c r="A6978" t="s">
        <v>10791</v>
      </c>
      <c r="B6978" s="10">
        <v>43999</v>
      </c>
      <c r="C6978" t="s">
        <v>7355</v>
      </c>
      <c r="D6978">
        <v>4</v>
      </c>
      <c r="E6978">
        <v>4</v>
      </c>
      <c r="F6978">
        <v>5</v>
      </c>
      <c r="G6978">
        <v>11169549</v>
      </c>
      <c r="H6978">
        <v>2470</v>
      </c>
    </row>
    <row r="6979" spans="1:8">
      <c r="A6979" t="s">
        <v>10792</v>
      </c>
      <c r="B6979" s="10">
        <v>43999</v>
      </c>
      <c r="C6979" t="s">
        <v>7355</v>
      </c>
      <c r="D6979">
        <v>1</v>
      </c>
      <c r="E6979">
        <v>2</v>
      </c>
      <c r="F6979">
        <v>1</v>
      </c>
      <c r="G6979">
        <v>11169549</v>
      </c>
      <c r="H6979">
        <v>2471</v>
      </c>
    </row>
    <row r="6980" spans="1:8">
      <c r="A6980" t="s">
        <v>10793</v>
      </c>
      <c r="B6980" s="10">
        <v>43999</v>
      </c>
      <c r="C6980" t="s">
        <v>4679</v>
      </c>
      <c r="D6980">
        <v>4</v>
      </c>
      <c r="E6980">
        <v>4</v>
      </c>
      <c r="F6980">
        <v>4</v>
      </c>
      <c r="G6980">
        <v>11169614</v>
      </c>
      <c r="H6980">
        <v>2472</v>
      </c>
    </row>
    <row r="6981" spans="1:8">
      <c r="A6981" t="s">
        <v>6299</v>
      </c>
      <c r="B6981" s="10">
        <v>43999</v>
      </c>
      <c r="C6981" t="s">
        <v>4679</v>
      </c>
      <c r="D6981">
        <v>5</v>
      </c>
      <c r="E6981">
        <v>5</v>
      </c>
      <c r="F6981">
        <v>5</v>
      </c>
      <c r="G6981">
        <v>11169614</v>
      </c>
      <c r="H6981">
        <v>2473</v>
      </c>
    </row>
    <row r="6982" spans="1:8">
      <c r="A6982" t="s">
        <v>6299</v>
      </c>
      <c r="B6982" s="10">
        <v>43999</v>
      </c>
      <c r="C6982" t="s">
        <v>4679</v>
      </c>
      <c r="D6982">
        <v>4</v>
      </c>
      <c r="E6982">
        <v>4</v>
      </c>
      <c r="F6982">
        <v>4</v>
      </c>
      <c r="G6982">
        <v>11169614</v>
      </c>
      <c r="H6982">
        <v>2474</v>
      </c>
    </row>
    <row r="6983" spans="1:8">
      <c r="A6983" t="s">
        <v>10794</v>
      </c>
      <c r="B6983" s="10">
        <v>43999</v>
      </c>
      <c r="C6983" t="s">
        <v>4679</v>
      </c>
      <c r="D6983">
        <v>1</v>
      </c>
      <c r="E6983">
        <v>1</v>
      </c>
      <c r="F6983">
        <v>5</v>
      </c>
      <c r="G6983">
        <v>11169614</v>
      </c>
      <c r="H6983">
        <v>2475</v>
      </c>
    </row>
    <row r="6984" spans="1:8">
      <c r="A6984" t="s">
        <v>10795</v>
      </c>
      <c r="B6984" s="10">
        <v>43999</v>
      </c>
      <c r="C6984" t="s">
        <v>4679</v>
      </c>
      <c r="D6984">
        <v>3</v>
      </c>
      <c r="E6984">
        <v>5</v>
      </c>
      <c r="F6984">
        <v>5</v>
      </c>
      <c r="G6984">
        <v>11169614</v>
      </c>
      <c r="H6984">
        <v>2476</v>
      </c>
    </row>
    <row r="6985" spans="1:8">
      <c r="A6985" t="s">
        <v>10796</v>
      </c>
      <c r="B6985" s="10">
        <v>43999</v>
      </c>
      <c r="C6985" t="s">
        <v>4679</v>
      </c>
      <c r="D6985">
        <v>5</v>
      </c>
      <c r="E6985">
        <v>5</v>
      </c>
      <c r="F6985">
        <v>5</v>
      </c>
      <c r="G6985">
        <v>11169614</v>
      </c>
      <c r="H6985">
        <v>2477</v>
      </c>
    </row>
    <row r="6986" spans="1:8">
      <c r="A6986" t="s">
        <v>10797</v>
      </c>
      <c r="B6986" s="10">
        <v>43999</v>
      </c>
      <c r="C6986" t="s">
        <v>7355</v>
      </c>
      <c r="D6986">
        <v>3</v>
      </c>
      <c r="E6986">
        <v>5</v>
      </c>
      <c r="F6986">
        <v>5</v>
      </c>
      <c r="G6986">
        <v>11169614</v>
      </c>
      <c r="H6986">
        <v>2478</v>
      </c>
    </row>
    <row r="6987" spans="1:8">
      <c r="A6987" t="s">
        <v>10798</v>
      </c>
      <c r="B6987" s="10">
        <v>43999</v>
      </c>
      <c r="C6987" t="s">
        <v>7355</v>
      </c>
      <c r="D6987">
        <v>5</v>
      </c>
      <c r="E6987">
        <v>5</v>
      </c>
      <c r="F6987">
        <v>5</v>
      </c>
      <c r="G6987">
        <v>11169614</v>
      </c>
      <c r="H6987">
        <v>2479</v>
      </c>
    </row>
    <row r="6988" spans="1:8">
      <c r="A6988" t="s">
        <v>10604</v>
      </c>
      <c r="B6988" s="10">
        <v>43999</v>
      </c>
      <c r="C6988" t="s">
        <v>7355</v>
      </c>
      <c r="D6988">
        <v>5</v>
      </c>
      <c r="E6988">
        <v>5</v>
      </c>
      <c r="F6988">
        <v>4</v>
      </c>
      <c r="G6988">
        <v>11169614</v>
      </c>
      <c r="H6988">
        <v>2480</v>
      </c>
    </row>
    <row r="6989" spans="1:8">
      <c r="A6989" t="s">
        <v>10799</v>
      </c>
      <c r="B6989" s="10">
        <v>43999</v>
      </c>
      <c r="C6989" t="s">
        <v>7355</v>
      </c>
      <c r="D6989">
        <v>5</v>
      </c>
      <c r="E6989">
        <v>4</v>
      </c>
      <c r="F6989">
        <v>4</v>
      </c>
      <c r="G6989">
        <v>11169614</v>
      </c>
      <c r="H6989">
        <v>2481</v>
      </c>
    </row>
    <row r="6990" spans="1:8">
      <c r="A6990" t="s">
        <v>6299</v>
      </c>
      <c r="B6990" s="10">
        <v>43999</v>
      </c>
      <c r="C6990" t="s">
        <v>7355</v>
      </c>
      <c r="D6990">
        <v>5</v>
      </c>
      <c r="E6990">
        <v>4</v>
      </c>
      <c r="F6990">
        <v>4</v>
      </c>
      <c r="G6990">
        <v>11169614</v>
      </c>
      <c r="H6990">
        <v>2482</v>
      </c>
    </row>
    <row r="6991" spans="1:8">
      <c r="A6991" t="s">
        <v>10800</v>
      </c>
      <c r="B6991" s="10">
        <v>43999</v>
      </c>
      <c r="C6991" t="s">
        <v>7355</v>
      </c>
      <c r="D6991">
        <v>5</v>
      </c>
      <c r="E6991">
        <v>5</v>
      </c>
      <c r="F6991">
        <v>5</v>
      </c>
      <c r="G6991">
        <v>11169614</v>
      </c>
      <c r="H6991">
        <v>2483</v>
      </c>
    </row>
    <row r="6992" spans="1:8">
      <c r="A6992" t="s">
        <v>9093</v>
      </c>
      <c r="B6992" s="10">
        <v>43999</v>
      </c>
      <c r="C6992" t="s">
        <v>7355</v>
      </c>
      <c r="D6992">
        <v>4</v>
      </c>
      <c r="E6992">
        <v>4</v>
      </c>
      <c r="F6992">
        <v>3</v>
      </c>
      <c r="G6992">
        <v>11169614</v>
      </c>
      <c r="H6992">
        <v>2484</v>
      </c>
    </row>
    <row r="6993" spans="1:8">
      <c r="A6993" t="s">
        <v>10801</v>
      </c>
      <c r="B6993" s="10">
        <v>43999</v>
      </c>
      <c r="C6993" t="s">
        <v>4679</v>
      </c>
      <c r="D6993">
        <v>3</v>
      </c>
      <c r="E6993">
        <v>2</v>
      </c>
      <c r="F6993">
        <v>2</v>
      </c>
      <c r="G6993">
        <v>11169640</v>
      </c>
      <c r="H6993">
        <v>2485</v>
      </c>
    </row>
    <row r="6994" spans="1:8">
      <c r="A6994" t="s">
        <v>6299</v>
      </c>
      <c r="B6994" s="10">
        <v>43999</v>
      </c>
      <c r="C6994" t="s">
        <v>4679</v>
      </c>
      <c r="D6994">
        <v>5</v>
      </c>
      <c r="E6994">
        <v>5</v>
      </c>
      <c r="F6994">
        <v>5</v>
      </c>
      <c r="G6994">
        <v>11169640</v>
      </c>
      <c r="H6994">
        <v>2488</v>
      </c>
    </row>
    <row r="6995" spans="1:8">
      <c r="A6995" t="s">
        <v>10802</v>
      </c>
      <c r="B6995" s="10">
        <v>43999</v>
      </c>
      <c r="C6995" t="s">
        <v>4679</v>
      </c>
      <c r="D6995">
        <v>5</v>
      </c>
      <c r="E6995">
        <v>5</v>
      </c>
      <c r="F6995">
        <v>5</v>
      </c>
      <c r="G6995">
        <v>11169640</v>
      </c>
      <c r="H6995">
        <v>2489</v>
      </c>
    </row>
    <row r="6996" spans="1:8">
      <c r="A6996" t="s">
        <v>6299</v>
      </c>
      <c r="B6996" s="10">
        <v>43999</v>
      </c>
      <c r="C6996" t="s">
        <v>4679</v>
      </c>
      <c r="D6996">
        <v>1</v>
      </c>
      <c r="E6996">
        <v>1</v>
      </c>
      <c r="F6996">
        <v>2</v>
      </c>
      <c r="G6996">
        <v>11169640</v>
      </c>
      <c r="H6996">
        <v>2490</v>
      </c>
    </row>
    <row r="6997" spans="1:8">
      <c r="A6997" t="s">
        <v>10803</v>
      </c>
      <c r="B6997" s="10">
        <v>43999</v>
      </c>
      <c r="C6997" t="s">
        <v>4679</v>
      </c>
      <c r="D6997">
        <v>1</v>
      </c>
      <c r="E6997">
        <v>4</v>
      </c>
      <c r="F6997">
        <v>3</v>
      </c>
      <c r="G6997">
        <v>11169640</v>
      </c>
      <c r="H6997">
        <v>2491</v>
      </c>
    </row>
    <row r="6998" spans="1:8">
      <c r="A6998" t="s">
        <v>10804</v>
      </c>
      <c r="B6998" s="10">
        <v>43999</v>
      </c>
      <c r="C6998" t="s">
        <v>4679</v>
      </c>
      <c r="D6998">
        <v>1</v>
      </c>
      <c r="E6998">
        <v>5</v>
      </c>
      <c r="F6998">
        <v>2</v>
      </c>
      <c r="G6998">
        <v>11169640</v>
      </c>
      <c r="H6998">
        <v>2492</v>
      </c>
    </row>
    <row r="6999" spans="1:8">
      <c r="A6999" t="s">
        <v>6299</v>
      </c>
      <c r="B6999" s="10">
        <v>43999</v>
      </c>
      <c r="C6999" t="s">
        <v>4679</v>
      </c>
      <c r="D6999">
        <v>5</v>
      </c>
      <c r="E6999">
        <v>5</v>
      </c>
      <c r="F6999">
        <v>4</v>
      </c>
      <c r="G6999">
        <v>11169640</v>
      </c>
      <c r="H6999">
        <v>2493</v>
      </c>
    </row>
    <row r="7000" spans="1:8">
      <c r="A7000" t="s">
        <v>10805</v>
      </c>
      <c r="B7000" s="10">
        <v>43999</v>
      </c>
      <c r="C7000" t="s">
        <v>4679</v>
      </c>
      <c r="D7000">
        <v>3</v>
      </c>
      <c r="E7000">
        <v>4</v>
      </c>
      <c r="F7000">
        <v>4</v>
      </c>
      <c r="G7000">
        <v>11169640</v>
      </c>
      <c r="H7000">
        <v>2494</v>
      </c>
    </row>
    <row r="7001" spans="1:8">
      <c r="A7001" t="s">
        <v>10806</v>
      </c>
      <c r="B7001" s="10">
        <v>43999</v>
      </c>
      <c r="C7001" t="s">
        <v>4679</v>
      </c>
      <c r="D7001">
        <v>5</v>
      </c>
      <c r="E7001">
        <v>4</v>
      </c>
      <c r="F7001">
        <v>5</v>
      </c>
      <c r="G7001">
        <v>11169640</v>
      </c>
      <c r="H7001">
        <v>2495</v>
      </c>
    </row>
    <row r="7002" spans="1:8">
      <c r="A7002" t="s">
        <v>10807</v>
      </c>
      <c r="B7002" s="10">
        <v>43999</v>
      </c>
      <c r="C7002" t="s">
        <v>4679</v>
      </c>
      <c r="D7002">
        <v>4</v>
      </c>
      <c r="E7002">
        <v>4</v>
      </c>
      <c r="F7002">
        <v>5</v>
      </c>
      <c r="G7002">
        <v>11169640</v>
      </c>
      <c r="H7002">
        <v>2496</v>
      </c>
    </row>
    <row r="7003" spans="1:8">
      <c r="A7003" t="s">
        <v>6299</v>
      </c>
      <c r="B7003" s="10">
        <v>43999</v>
      </c>
      <c r="C7003" t="s">
        <v>4679</v>
      </c>
      <c r="D7003">
        <v>4</v>
      </c>
      <c r="E7003">
        <v>4</v>
      </c>
      <c r="F7003">
        <v>3</v>
      </c>
      <c r="G7003">
        <v>11178136</v>
      </c>
      <c r="H7003">
        <v>2497</v>
      </c>
    </row>
    <row r="7004" spans="1:8">
      <c r="A7004" t="s">
        <v>6299</v>
      </c>
      <c r="B7004" s="10">
        <v>43999</v>
      </c>
      <c r="C7004" t="s">
        <v>4679</v>
      </c>
      <c r="D7004">
        <v>5</v>
      </c>
      <c r="E7004">
        <v>5</v>
      </c>
      <c r="F7004">
        <v>5</v>
      </c>
      <c r="G7004">
        <v>11178136</v>
      </c>
      <c r="H7004">
        <v>2498</v>
      </c>
    </row>
    <row r="7005" spans="1:8">
      <c r="A7005" t="s">
        <v>10808</v>
      </c>
      <c r="B7005" s="10">
        <v>43999</v>
      </c>
      <c r="C7005" t="s">
        <v>4679</v>
      </c>
      <c r="D7005">
        <v>2</v>
      </c>
      <c r="E7005">
        <v>3</v>
      </c>
      <c r="F7005">
        <v>2</v>
      </c>
      <c r="G7005">
        <v>11178136</v>
      </c>
      <c r="H7005">
        <v>2499</v>
      </c>
    </row>
    <row r="7006" spans="1:8">
      <c r="A7006" t="s">
        <v>6299</v>
      </c>
      <c r="B7006" s="10">
        <v>43999</v>
      </c>
      <c r="C7006" t="s">
        <v>4679</v>
      </c>
      <c r="D7006">
        <v>2</v>
      </c>
      <c r="E7006">
        <v>4</v>
      </c>
      <c r="F7006">
        <v>3</v>
      </c>
      <c r="G7006">
        <v>11178136</v>
      </c>
      <c r="H7006">
        <v>2500</v>
      </c>
    </row>
    <row r="7007" spans="1:8">
      <c r="A7007" t="s">
        <v>10809</v>
      </c>
      <c r="B7007" s="10">
        <v>43999</v>
      </c>
      <c r="C7007" t="s">
        <v>4679</v>
      </c>
      <c r="D7007">
        <v>1</v>
      </c>
      <c r="E7007">
        <v>3</v>
      </c>
      <c r="F7007">
        <v>2</v>
      </c>
      <c r="G7007">
        <v>11178136</v>
      </c>
      <c r="H7007">
        <v>2501</v>
      </c>
    </row>
    <row r="7008" spans="1:8">
      <c r="A7008" t="s">
        <v>10810</v>
      </c>
      <c r="B7008" s="10">
        <v>43999</v>
      </c>
      <c r="C7008" t="s">
        <v>4679</v>
      </c>
      <c r="D7008">
        <v>5</v>
      </c>
      <c r="E7008">
        <v>5</v>
      </c>
      <c r="F7008">
        <v>5</v>
      </c>
      <c r="G7008">
        <v>11178136</v>
      </c>
      <c r="H7008">
        <v>2502</v>
      </c>
    </row>
    <row r="7009" spans="1:8">
      <c r="A7009" t="s">
        <v>10811</v>
      </c>
      <c r="B7009" s="10">
        <v>43999</v>
      </c>
      <c r="C7009" t="s">
        <v>4679</v>
      </c>
      <c r="D7009">
        <v>5</v>
      </c>
      <c r="E7009">
        <v>5</v>
      </c>
      <c r="F7009">
        <v>5</v>
      </c>
      <c r="G7009">
        <v>11178136</v>
      </c>
      <c r="H7009">
        <v>2503</v>
      </c>
    </row>
    <row r="7010" spans="1:8">
      <c r="A7010" t="s">
        <v>6299</v>
      </c>
      <c r="B7010" s="10">
        <v>43999</v>
      </c>
      <c r="C7010" t="s">
        <v>4679</v>
      </c>
      <c r="D7010">
        <v>3</v>
      </c>
      <c r="E7010">
        <v>4</v>
      </c>
      <c r="F7010">
        <v>3</v>
      </c>
      <c r="G7010">
        <v>11178136</v>
      </c>
      <c r="H7010">
        <v>2504</v>
      </c>
    </row>
    <row r="7011" spans="1:8">
      <c r="A7011" t="s">
        <v>10812</v>
      </c>
      <c r="B7011" s="10">
        <v>43999</v>
      </c>
      <c r="C7011" t="s">
        <v>4679</v>
      </c>
      <c r="D7011">
        <v>4</v>
      </c>
      <c r="E7011">
        <v>5</v>
      </c>
      <c r="F7011">
        <v>5</v>
      </c>
      <c r="G7011">
        <v>11178136</v>
      </c>
      <c r="H7011">
        <v>2505</v>
      </c>
    </row>
    <row r="7012" spans="1:8">
      <c r="A7012" t="s">
        <v>6299</v>
      </c>
      <c r="B7012" s="10">
        <v>43999</v>
      </c>
      <c r="C7012" t="s">
        <v>4679</v>
      </c>
      <c r="D7012">
        <v>5</v>
      </c>
      <c r="E7012">
        <v>5</v>
      </c>
      <c r="F7012">
        <v>5</v>
      </c>
      <c r="G7012">
        <v>11178136</v>
      </c>
      <c r="H7012">
        <v>2545</v>
      </c>
    </row>
    <row r="7013" spans="1:8">
      <c r="A7013" t="s">
        <v>10813</v>
      </c>
      <c r="B7013" s="10">
        <v>43999</v>
      </c>
      <c r="C7013" t="s">
        <v>4679</v>
      </c>
      <c r="D7013">
        <v>5</v>
      </c>
      <c r="E7013">
        <v>5</v>
      </c>
      <c r="F7013">
        <v>5</v>
      </c>
      <c r="G7013">
        <v>11178136</v>
      </c>
      <c r="H7013">
        <v>2546</v>
      </c>
    </row>
    <row r="7014" spans="1:8">
      <c r="A7014" t="s">
        <v>10814</v>
      </c>
      <c r="B7014" s="10">
        <v>43999</v>
      </c>
      <c r="C7014" t="s">
        <v>4679</v>
      </c>
      <c r="D7014">
        <v>5</v>
      </c>
      <c r="E7014">
        <v>5</v>
      </c>
      <c r="F7014">
        <v>5</v>
      </c>
      <c r="G7014">
        <v>11178136</v>
      </c>
      <c r="H7014">
        <v>2506</v>
      </c>
    </row>
    <row r="7015" spans="1:8">
      <c r="A7015" t="s">
        <v>10815</v>
      </c>
      <c r="B7015" s="10">
        <v>43999</v>
      </c>
      <c r="C7015" t="s">
        <v>4679</v>
      </c>
      <c r="D7015">
        <v>1</v>
      </c>
      <c r="E7015">
        <v>2</v>
      </c>
      <c r="F7015">
        <v>3</v>
      </c>
      <c r="G7015">
        <v>11178136</v>
      </c>
      <c r="H7015">
        <v>2507</v>
      </c>
    </row>
    <row r="7016" spans="1:8">
      <c r="A7016" t="s">
        <v>10816</v>
      </c>
      <c r="B7016" s="10">
        <v>43999</v>
      </c>
      <c r="C7016" t="s">
        <v>4679</v>
      </c>
      <c r="D7016">
        <v>5</v>
      </c>
      <c r="E7016">
        <v>5</v>
      </c>
      <c r="F7016">
        <v>5</v>
      </c>
      <c r="G7016">
        <v>11178136</v>
      </c>
      <c r="H7016">
        <v>2508</v>
      </c>
    </row>
    <row r="7017" spans="1:8">
      <c r="A7017" t="s">
        <v>10817</v>
      </c>
      <c r="B7017" s="10">
        <v>43999</v>
      </c>
      <c r="C7017" t="s">
        <v>4679</v>
      </c>
      <c r="D7017">
        <v>2</v>
      </c>
      <c r="E7017">
        <v>3</v>
      </c>
      <c r="F7017">
        <v>2</v>
      </c>
      <c r="G7017">
        <v>11178136</v>
      </c>
      <c r="H7017">
        <v>2509</v>
      </c>
    </row>
    <row r="7018" spans="1:8">
      <c r="A7018" t="s">
        <v>6299</v>
      </c>
      <c r="B7018" s="10">
        <v>43999</v>
      </c>
      <c r="C7018" t="s">
        <v>4679</v>
      </c>
      <c r="D7018">
        <v>5</v>
      </c>
      <c r="E7018">
        <v>4</v>
      </c>
      <c r="F7018">
        <v>5</v>
      </c>
      <c r="G7018">
        <v>11178136</v>
      </c>
      <c r="H7018">
        <v>2510</v>
      </c>
    </row>
    <row r="7019" spans="1:8">
      <c r="A7019" t="s">
        <v>56</v>
      </c>
      <c r="B7019" s="10">
        <v>43999</v>
      </c>
      <c r="C7019" t="s">
        <v>4679</v>
      </c>
      <c r="D7019">
        <v>5</v>
      </c>
      <c r="E7019">
        <v>5</v>
      </c>
      <c r="F7019">
        <v>4</v>
      </c>
      <c r="G7019">
        <v>11178136</v>
      </c>
      <c r="H7019">
        <v>2511</v>
      </c>
    </row>
    <row r="7020" spans="1:8">
      <c r="A7020" t="s">
        <v>6299</v>
      </c>
      <c r="B7020" s="10">
        <v>43999</v>
      </c>
      <c r="C7020" t="s">
        <v>4679</v>
      </c>
      <c r="D7020">
        <v>5</v>
      </c>
      <c r="E7020">
        <v>4</v>
      </c>
      <c r="F7020">
        <v>4</v>
      </c>
      <c r="G7020">
        <v>11178136</v>
      </c>
      <c r="H7020">
        <v>2512</v>
      </c>
    </row>
    <row r="7021" spans="1:8">
      <c r="A7021" t="s">
        <v>10818</v>
      </c>
      <c r="B7021" s="10">
        <v>43999</v>
      </c>
      <c r="C7021" t="s">
        <v>4679</v>
      </c>
      <c r="D7021">
        <v>5</v>
      </c>
      <c r="E7021">
        <v>4</v>
      </c>
      <c r="F7021">
        <v>5</v>
      </c>
      <c r="G7021">
        <v>11178136</v>
      </c>
      <c r="H7021">
        <v>2513</v>
      </c>
    </row>
    <row r="7022" spans="1:8">
      <c r="A7022" t="s">
        <v>6299</v>
      </c>
      <c r="B7022" s="10">
        <v>43999</v>
      </c>
      <c r="C7022" t="s">
        <v>4679</v>
      </c>
      <c r="D7022">
        <v>5</v>
      </c>
      <c r="E7022">
        <v>5</v>
      </c>
      <c r="F7022">
        <v>5</v>
      </c>
      <c r="G7022">
        <v>11178136</v>
      </c>
      <c r="H7022">
        <v>2514</v>
      </c>
    </row>
    <row r="7023" spans="1:8">
      <c r="A7023" t="s">
        <v>10819</v>
      </c>
      <c r="B7023" s="10">
        <v>43999</v>
      </c>
      <c r="C7023" t="s">
        <v>4679</v>
      </c>
      <c r="D7023">
        <v>3</v>
      </c>
      <c r="E7023">
        <v>3</v>
      </c>
      <c r="F7023">
        <v>3</v>
      </c>
      <c r="G7023">
        <v>11178136</v>
      </c>
      <c r="H7023">
        <v>2515</v>
      </c>
    </row>
    <row r="7024" spans="1:8">
      <c r="A7024" t="s">
        <v>6299</v>
      </c>
      <c r="B7024" s="10">
        <v>43999</v>
      </c>
      <c r="C7024" t="s">
        <v>4679</v>
      </c>
      <c r="D7024">
        <v>2</v>
      </c>
      <c r="E7024">
        <v>3</v>
      </c>
      <c r="F7024">
        <v>3</v>
      </c>
      <c r="G7024">
        <v>11178136</v>
      </c>
      <c r="H7024">
        <v>2516</v>
      </c>
    </row>
    <row r="7025" spans="1:8">
      <c r="A7025" t="s">
        <v>6299</v>
      </c>
      <c r="B7025" s="10">
        <v>43999</v>
      </c>
      <c r="C7025" t="s">
        <v>4679</v>
      </c>
      <c r="D7025">
        <v>5</v>
      </c>
      <c r="E7025">
        <v>5</v>
      </c>
      <c r="F7025">
        <v>5</v>
      </c>
      <c r="G7025">
        <v>11178136</v>
      </c>
      <c r="H7025">
        <v>2517</v>
      </c>
    </row>
    <row r="7026" spans="1:8">
      <c r="A7026" t="s">
        <v>10820</v>
      </c>
      <c r="B7026" s="10">
        <v>43999</v>
      </c>
      <c r="C7026" t="s">
        <v>4679</v>
      </c>
      <c r="D7026">
        <v>5</v>
      </c>
      <c r="E7026">
        <v>5</v>
      </c>
      <c r="F7026">
        <v>5</v>
      </c>
      <c r="G7026">
        <v>11178136</v>
      </c>
      <c r="H7026">
        <v>2518</v>
      </c>
    </row>
    <row r="7027" spans="1:8">
      <c r="A7027" t="s">
        <v>10821</v>
      </c>
      <c r="B7027" s="10">
        <v>43999</v>
      </c>
      <c r="C7027" t="s">
        <v>4679</v>
      </c>
      <c r="D7027">
        <v>3</v>
      </c>
      <c r="E7027">
        <v>4</v>
      </c>
      <c r="F7027">
        <v>3</v>
      </c>
      <c r="G7027">
        <v>11178136</v>
      </c>
      <c r="H7027">
        <v>2519</v>
      </c>
    </row>
    <row r="7028" spans="1:8">
      <c r="A7028" t="s">
        <v>10822</v>
      </c>
      <c r="B7028" s="10">
        <v>43999</v>
      </c>
      <c r="C7028" t="s">
        <v>4679</v>
      </c>
      <c r="D7028">
        <v>5</v>
      </c>
      <c r="E7028">
        <v>5</v>
      </c>
      <c r="F7028">
        <v>5</v>
      </c>
      <c r="G7028">
        <v>11178136</v>
      </c>
      <c r="H7028">
        <v>2520</v>
      </c>
    </row>
    <row r="7029" spans="1:8">
      <c r="A7029" t="s">
        <v>6299</v>
      </c>
      <c r="B7029" s="10">
        <v>43999</v>
      </c>
      <c r="C7029" t="s">
        <v>4679</v>
      </c>
      <c r="D7029">
        <v>5</v>
      </c>
      <c r="E7029">
        <v>5</v>
      </c>
      <c r="F7029">
        <v>5</v>
      </c>
      <c r="G7029">
        <v>11178136</v>
      </c>
      <c r="H7029">
        <v>2521</v>
      </c>
    </row>
    <row r="7030" spans="1:8">
      <c r="A7030" t="s">
        <v>6299</v>
      </c>
      <c r="B7030" s="10">
        <v>43999</v>
      </c>
      <c r="C7030" t="s">
        <v>4679</v>
      </c>
      <c r="D7030">
        <v>5</v>
      </c>
      <c r="E7030">
        <v>5</v>
      </c>
      <c r="F7030">
        <v>5</v>
      </c>
      <c r="G7030">
        <v>11178136</v>
      </c>
      <c r="H7030">
        <v>2522</v>
      </c>
    </row>
    <row r="7031" spans="1:8">
      <c r="A7031" t="s">
        <v>10823</v>
      </c>
      <c r="B7031" s="10">
        <v>43999</v>
      </c>
      <c r="C7031" t="s">
        <v>4679</v>
      </c>
      <c r="D7031">
        <v>5</v>
      </c>
      <c r="E7031">
        <v>5</v>
      </c>
      <c r="F7031">
        <v>5</v>
      </c>
      <c r="G7031">
        <v>11178136</v>
      </c>
      <c r="H7031">
        <v>2523</v>
      </c>
    </row>
    <row r="7032" spans="1:8">
      <c r="A7032" t="s">
        <v>10824</v>
      </c>
      <c r="B7032" s="10">
        <v>43999</v>
      </c>
      <c r="C7032" t="s">
        <v>4679</v>
      </c>
      <c r="D7032">
        <v>5</v>
      </c>
      <c r="E7032">
        <v>5</v>
      </c>
      <c r="F7032">
        <v>5</v>
      </c>
      <c r="G7032">
        <v>11178136</v>
      </c>
      <c r="H7032">
        <v>2524</v>
      </c>
    </row>
    <row r="7033" spans="1:8">
      <c r="A7033" t="s">
        <v>6299</v>
      </c>
      <c r="B7033" s="10">
        <v>43999</v>
      </c>
      <c r="C7033" t="s">
        <v>4679</v>
      </c>
      <c r="D7033">
        <v>3</v>
      </c>
      <c r="E7033">
        <v>4</v>
      </c>
      <c r="F7033">
        <v>3</v>
      </c>
      <c r="G7033">
        <v>11178136</v>
      </c>
      <c r="H7033">
        <v>2525</v>
      </c>
    </row>
    <row r="7034" spans="1:8">
      <c r="A7034" t="s">
        <v>10825</v>
      </c>
      <c r="B7034" s="10">
        <v>43999</v>
      </c>
      <c r="C7034" t="s">
        <v>4679</v>
      </c>
      <c r="D7034">
        <v>2</v>
      </c>
      <c r="E7034">
        <v>5</v>
      </c>
      <c r="F7034">
        <v>2</v>
      </c>
      <c r="G7034">
        <v>11178136</v>
      </c>
      <c r="H7034">
        <v>2526</v>
      </c>
    </row>
    <row r="7035" spans="1:8">
      <c r="A7035" t="s">
        <v>10826</v>
      </c>
      <c r="B7035" s="10">
        <v>43999</v>
      </c>
      <c r="C7035" t="s">
        <v>4679</v>
      </c>
      <c r="D7035">
        <v>4</v>
      </c>
      <c r="E7035">
        <v>5</v>
      </c>
      <c r="F7035">
        <v>4</v>
      </c>
      <c r="G7035">
        <v>11178136</v>
      </c>
      <c r="H7035">
        <v>2527</v>
      </c>
    </row>
    <row r="7036" spans="1:8">
      <c r="A7036" t="s">
        <v>10827</v>
      </c>
      <c r="B7036" s="10">
        <v>43999</v>
      </c>
      <c r="C7036" t="s">
        <v>4679</v>
      </c>
      <c r="D7036">
        <v>4</v>
      </c>
      <c r="E7036">
        <v>5</v>
      </c>
      <c r="F7036">
        <v>5</v>
      </c>
      <c r="G7036">
        <v>11178136</v>
      </c>
      <c r="H7036">
        <v>2528</v>
      </c>
    </row>
    <row r="7037" spans="1:8">
      <c r="A7037" t="s">
        <v>6299</v>
      </c>
      <c r="B7037" s="10">
        <v>43999</v>
      </c>
      <c r="C7037" t="s">
        <v>4679</v>
      </c>
      <c r="D7037">
        <v>5</v>
      </c>
      <c r="E7037">
        <v>5</v>
      </c>
      <c r="F7037">
        <v>5</v>
      </c>
      <c r="G7037">
        <v>11178136</v>
      </c>
      <c r="H7037">
        <v>2529</v>
      </c>
    </row>
    <row r="7038" spans="1:8">
      <c r="A7038" t="s">
        <v>6299</v>
      </c>
      <c r="B7038" s="10">
        <v>43999</v>
      </c>
      <c r="C7038" t="s">
        <v>4679</v>
      </c>
      <c r="D7038">
        <v>5</v>
      </c>
      <c r="E7038">
        <v>5</v>
      </c>
      <c r="F7038">
        <v>5</v>
      </c>
      <c r="G7038">
        <v>11178136</v>
      </c>
      <c r="H7038">
        <v>2530</v>
      </c>
    </row>
    <row r="7039" spans="1:8">
      <c r="A7039" t="s">
        <v>6299</v>
      </c>
      <c r="B7039" s="10">
        <v>43999</v>
      </c>
      <c r="C7039" t="s">
        <v>4679</v>
      </c>
      <c r="D7039">
        <v>5</v>
      </c>
      <c r="E7039">
        <v>5</v>
      </c>
      <c r="F7039">
        <v>5</v>
      </c>
      <c r="G7039">
        <v>11178136</v>
      </c>
      <c r="H7039">
        <v>2531</v>
      </c>
    </row>
    <row r="7040" spans="1:8">
      <c r="A7040" t="s">
        <v>6299</v>
      </c>
      <c r="B7040" s="10">
        <v>43999</v>
      </c>
      <c r="C7040" t="s">
        <v>4679</v>
      </c>
      <c r="D7040">
        <v>5</v>
      </c>
      <c r="E7040">
        <v>5</v>
      </c>
      <c r="F7040">
        <v>5</v>
      </c>
      <c r="G7040">
        <v>11178136</v>
      </c>
      <c r="H7040">
        <v>2532</v>
      </c>
    </row>
    <row r="7041" spans="1:8">
      <c r="A7041" t="s">
        <v>10828</v>
      </c>
      <c r="B7041" s="10">
        <v>43999</v>
      </c>
      <c r="C7041" t="s">
        <v>4679</v>
      </c>
      <c r="D7041">
        <v>1</v>
      </c>
      <c r="E7041">
        <v>3</v>
      </c>
      <c r="F7041">
        <v>1</v>
      </c>
      <c r="G7041">
        <v>11178136</v>
      </c>
      <c r="H7041">
        <v>2533</v>
      </c>
    </row>
    <row r="7042" spans="1:8">
      <c r="A7042" t="s">
        <v>10829</v>
      </c>
      <c r="B7042" s="10">
        <v>43999</v>
      </c>
      <c r="C7042" t="s">
        <v>4679</v>
      </c>
      <c r="D7042">
        <v>4</v>
      </c>
      <c r="E7042">
        <v>5</v>
      </c>
      <c r="F7042">
        <v>3</v>
      </c>
      <c r="G7042">
        <v>11178136</v>
      </c>
      <c r="H7042">
        <v>2534</v>
      </c>
    </row>
    <row r="7043" spans="1:8">
      <c r="A7043" t="s">
        <v>10830</v>
      </c>
      <c r="B7043" s="10">
        <v>43999</v>
      </c>
      <c r="C7043" t="s">
        <v>4679</v>
      </c>
      <c r="D7043">
        <v>4</v>
      </c>
      <c r="E7043">
        <v>5</v>
      </c>
      <c r="F7043">
        <v>4</v>
      </c>
      <c r="G7043">
        <v>11178136</v>
      </c>
      <c r="H7043">
        <v>2535</v>
      </c>
    </row>
    <row r="7044" spans="1:8">
      <c r="A7044" t="s">
        <v>10831</v>
      </c>
      <c r="B7044" s="10">
        <v>43999</v>
      </c>
      <c r="C7044" t="s">
        <v>4679</v>
      </c>
      <c r="D7044">
        <v>4</v>
      </c>
      <c r="E7044">
        <v>4</v>
      </c>
      <c r="F7044">
        <v>4</v>
      </c>
      <c r="G7044">
        <v>11178136</v>
      </c>
      <c r="H7044">
        <v>2536</v>
      </c>
    </row>
    <row r="7045" spans="1:8">
      <c r="A7045" t="s">
        <v>6299</v>
      </c>
      <c r="B7045" s="10">
        <v>43999</v>
      </c>
      <c r="C7045" t="s">
        <v>4679</v>
      </c>
      <c r="D7045">
        <v>5</v>
      </c>
      <c r="E7045">
        <v>5</v>
      </c>
      <c r="F7045">
        <v>5</v>
      </c>
      <c r="G7045">
        <v>11178136</v>
      </c>
      <c r="H7045">
        <v>2537</v>
      </c>
    </row>
    <row r="7046" spans="1:8">
      <c r="A7046" t="s">
        <v>10832</v>
      </c>
      <c r="B7046" s="10">
        <v>43999</v>
      </c>
      <c r="C7046" t="s">
        <v>4679</v>
      </c>
      <c r="D7046">
        <v>2</v>
      </c>
      <c r="E7046">
        <v>3</v>
      </c>
      <c r="F7046">
        <v>2</v>
      </c>
      <c r="G7046">
        <v>11178136</v>
      </c>
      <c r="H7046">
        <v>2538</v>
      </c>
    </row>
    <row r="7047" spans="1:8">
      <c r="A7047" t="s">
        <v>6299</v>
      </c>
      <c r="B7047" s="10">
        <v>43999</v>
      </c>
      <c r="C7047" t="s">
        <v>4679</v>
      </c>
      <c r="D7047">
        <v>5</v>
      </c>
      <c r="E7047">
        <v>5</v>
      </c>
      <c r="F7047">
        <v>5</v>
      </c>
      <c r="G7047">
        <v>11178136</v>
      </c>
      <c r="H7047">
        <v>2539</v>
      </c>
    </row>
    <row r="7048" spans="1:8">
      <c r="A7048" t="s">
        <v>6299</v>
      </c>
      <c r="B7048" s="10">
        <v>43999</v>
      </c>
      <c r="C7048" t="s">
        <v>4679</v>
      </c>
      <c r="D7048">
        <v>5</v>
      </c>
      <c r="E7048">
        <v>5</v>
      </c>
      <c r="F7048">
        <v>5</v>
      </c>
      <c r="G7048">
        <v>11178136</v>
      </c>
      <c r="H7048">
        <v>2540</v>
      </c>
    </row>
    <row r="7049" spans="1:8">
      <c r="A7049" t="s">
        <v>6299</v>
      </c>
      <c r="B7049" s="10">
        <v>43999</v>
      </c>
      <c r="C7049" t="s">
        <v>4679</v>
      </c>
      <c r="D7049">
        <v>3</v>
      </c>
      <c r="E7049">
        <v>4</v>
      </c>
      <c r="F7049">
        <v>4</v>
      </c>
      <c r="G7049">
        <v>11178136</v>
      </c>
      <c r="H7049">
        <v>2541</v>
      </c>
    </row>
    <row r="7050" spans="1:8">
      <c r="A7050" t="s">
        <v>10833</v>
      </c>
      <c r="B7050" s="10">
        <v>43999</v>
      </c>
      <c r="C7050" t="s">
        <v>4679</v>
      </c>
      <c r="D7050">
        <v>1</v>
      </c>
      <c r="E7050">
        <v>2</v>
      </c>
      <c r="F7050">
        <v>2</v>
      </c>
      <c r="G7050">
        <v>11178136</v>
      </c>
      <c r="H7050">
        <v>2542</v>
      </c>
    </row>
    <row r="7051" spans="1:8">
      <c r="A7051" t="s">
        <v>10834</v>
      </c>
      <c r="B7051" s="10">
        <v>43999</v>
      </c>
      <c r="C7051" t="s">
        <v>4679</v>
      </c>
      <c r="D7051">
        <v>5</v>
      </c>
      <c r="E7051">
        <v>5</v>
      </c>
      <c r="F7051">
        <v>5</v>
      </c>
      <c r="G7051">
        <v>11178136</v>
      </c>
      <c r="H7051">
        <v>2543</v>
      </c>
    </row>
    <row r="7052" spans="1:8">
      <c r="A7052" t="s">
        <v>10835</v>
      </c>
      <c r="B7052" s="10">
        <v>43999</v>
      </c>
      <c r="C7052" t="s">
        <v>4679</v>
      </c>
      <c r="D7052">
        <v>2</v>
      </c>
      <c r="E7052">
        <v>4</v>
      </c>
      <c r="F7052">
        <v>3</v>
      </c>
      <c r="G7052">
        <v>11178136</v>
      </c>
      <c r="H7052">
        <v>2544</v>
      </c>
    </row>
    <row r="7053" spans="1:8">
      <c r="A7053" t="s">
        <v>10836</v>
      </c>
      <c r="B7053" s="10">
        <v>43999</v>
      </c>
      <c r="C7053" t="s">
        <v>4679</v>
      </c>
      <c r="D7053">
        <v>1</v>
      </c>
      <c r="E7053">
        <v>2</v>
      </c>
      <c r="F7053">
        <v>1</v>
      </c>
      <c r="G7053">
        <v>11178136</v>
      </c>
      <c r="H7053">
        <v>2547</v>
      </c>
    </row>
    <row r="7054" spans="1:8">
      <c r="A7054" t="s">
        <v>6299</v>
      </c>
      <c r="B7054" s="10">
        <v>43999</v>
      </c>
      <c r="C7054" t="s">
        <v>4679</v>
      </c>
      <c r="D7054">
        <v>1</v>
      </c>
      <c r="E7054">
        <v>3</v>
      </c>
      <c r="F7054">
        <v>2</v>
      </c>
      <c r="G7054">
        <v>11178136</v>
      </c>
      <c r="H7054">
        <v>2548</v>
      </c>
    </row>
    <row r="7055" spans="1:8">
      <c r="A7055" t="s">
        <v>10837</v>
      </c>
      <c r="B7055" s="10">
        <v>43999</v>
      </c>
      <c r="C7055" t="s">
        <v>4679</v>
      </c>
      <c r="D7055">
        <v>1</v>
      </c>
      <c r="E7055">
        <v>3</v>
      </c>
      <c r="F7055">
        <v>1</v>
      </c>
      <c r="G7055">
        <v>11178136</v>
      </c>
      <c r="H7055">
        <v>2549</v>
      </c>
    </row>
    <row r="7056" spans="1:8">
      <c r="A7056" t="s">
        <v>6299</v>
      </c>
      <c r="B7056" s="10">
        <v>43999</v>
      </c>
      <c r="C7056" t="s">
        <v>4679</v>
      </c>
      <c r="D7056">
        <v>4</v>
      </c>
      <c r="E7056">
        <v>5</v>
      </c>
      <c r="F7056">
        <v>4</v>
      </c>
      <c r="G7056">
        <v>11178136</v>
      </c>
      <c r="H7056">
        <v>2550</v>
      </c>
    </row>
    <row r="7057" spans="1:8">
      <c r="A7057" t="s">
        <v>10838</v>
      </c>
      <c r="B7057" s="10">
        <v>43999</v>
      </c>
      <c r="C7057" t="s">
        <v>4679</v>
      </c>
      <c r="D7057">
        <v>5</v>
      </c>
      <c r="E7057">
        <v>5</v>
      </c>
      <c r="F7057">
        <v>4</v>
      </c>
      <c r="G7057">
        <v>11178136</v>
      </c>
      <c r="H7057">
        <v>2551</v>
      </c>
    </row>
    <row r="7058" spans="1:8">
      <c r="A7058" t="s">
        <v>6299</v>
      </c>
      <c r="B7058" s="10">
        <v>43999</v>
      </c>
      <c r="C7058" t="s">
        <v>4679</v>
      </c>
      <c r="D7058">
        <v>5</v>
      </c>
      <c r="E7058">
        <v>5</v>
      </c>
      <c r="F7058">
        <v>5</v>
      </c>
      <c r="G7058">
        <v>11178136</v>
      </c>
      <c r="H7058">
        <v>2552</v>
      </c>
    </row>
    <row r="7059" spans="1:8">
      <c r="A7059" t="s">
        <v>6776</v>
      </c>
      <c r="B7059" s="10">
        <v>43999</v>
      </c>
      <c r="C7059" t="s">
        <v>4679</v>
      </c>
      <c r="D7059">
        <v>5</v>
      </c>
      <c r="E7059">
        <v>5</v>
      </c>
      <c r="F7059">
        <v>5</v>
      </c>
      <c r="G7059">
        <v>11178136</v>
      </c>
      <c r="H7059">
        <v>2553</v>
      </c>
    </row>
    <row r="7060" spans="1:8">
      <c r="A7060" t="s">
        <v>6299</v>
      </c>
      <c r="B7060" s="10">
        <v>43999</v>
      </c>
      <c r="C7060" t="s">
        <v>4679</v>
      </c>
      <c r="D7060">
        <v>5</v>
      </c>
      <c r="E7060">
        <v>5</v>
      </c>
      <c r="F7060">
        <v>4</v>
      </c>
      <c r="G7060">
        <v>11178136</v>
      </c>
      <c r="H7060">
        <v>2554</v>
      </c>
    </row>
    <row r="7061" spans="1:8">
      <c r="A7061" t="s">
        <v>10839</v>
      </c>
      <c r="B7061" s="10">
        <v>43999</v>
      </c>
      <c r="C7061" t="s">
        <v>4679</v>
      </c>
      <c r="D7061">
        <v>3</v>
      </c>
      <c r="E7061">
        <v>3</v>
      </c>
      <c r="F7061">
        <v>2</v>
      </c>
      <c r="G7061">
        <v>11178136</v>
      </c>
      <c r="H7061">
        <v>2555</v>
      </c>
    </row>
    <row r="7062" spans="1:8">
      <c r="A7062" t="s">
        <v>10840</v>
      </c>
      <c r="B7062" s="10">
        <v>43999</v>
      </c>
      <c r="C7062" t="s">
        <v>4679</v>
      </c>
      <c r="D7062">
        <v>1</v>
      </c>
      <c r="E7062">
        <v>2</v>
      </c>
      <c r="F7062">
        <v>1</v>
      </c>
      <c r="G7062">
        <v>11178136</v>
      </c>
      <c r="H7062">
        <v>2556</v>
      </c>
    </row>
    <row r="7063" spans="1:8">
      <c r="A7063" t="s">
        <v>6299</v>
      </c>
      <c r="B7063" s="10">
        <v>43999</v>
      </c>
      <c r="C7063" t="s">
        <v>4679</v>
      </c>
      <c r="D7063">
        <v>5</v>
      </c>
      <c r="E7063">
        <v>5</v>
      </c>
      <c r="F7063">
        <v>4</v>
      </c>
      <c r="G7063">
        <v>11178136</v>
      </c>
      <c r="H7063">
        <v>2557</v>
      </c>
    </row>
    <row r="7064" spans="1:8">
      <c r="A7064" t="s">
        <v>6299</v>
      </c>
      <c r="B7064" s="10">
        <v>43999</v>
      </c>
      <c r="C7064" t="s">
        <v>4679</v>
      </c>
      <c r="D7064">
        <v>5</v>
      </c>
      <c r="E7064">
        <v>5</v>
      </c>
      <c r="F7064">
        <v>5</v>
      </c>
      <c r="G7064">
        <v>11178136</v>
      </c>
      <c r="H7064">
        <v>2558</v>
      </c>
    </row>
    <row r="7065" spans="1:8">
      <c r="A7065" t="s">
        <v>10841</v>
      </c>
      <c r="B7065" s="10">
        <v>43999</v>
      </c>
      <c r="C7065" t="s">
        <v>4679</v>
      </c>
      <c r="D7065">
        <v>4</v>
      </c>
      <c r="E7065">
        <v>4</v>
      </c>
      <c r="F7065">
        <v>4</v>
      </c>
      <c r="G7065">
        <v>11178136</v>
      </c>
      <c r="H7065">
        <v>2559</v>
      </c>
    </row>
    <row r="7066" spans="1:8">
      <c r="A7066" t="s">
        <v>6299</v>
      </c>
      <c r="B7066" s="10">
        <v>43999</v>
      </c>
      <c r="C7066" t="s">
        <v>4679</v>
      </c>
      <c r="D7066">
        <v>5</v>
      </c>
      <c r="E7066">
        <v>5</v>
      </c>
      <c r="F7066">
        <v>5</v>
      </c>
      <c r="G7066">
        <v>11178136</v>
      </c>
      <c r="H7066">
        <v>2560</v>
      </c>
    </row>
    <row r="7067" spans="1:8">
      <c r="A7067" t="s">
        <v>6299</v>
      </c>
      <c r="B7067" s="10">
        <v>43999</v>
      </c>
      <c r="C7067" t="s">
        <v>4679</v>
      </c>
      <c r="D7067">
        <v>5</v>
      </c>
      <c r="E7067">
        <v>5</v>
      </c>
      <c r="F7067">
        <v>5</v>
      </c>
      <c r="G7067">
        <v>11178136</v>
      </c>
      <c r="H7067">
        <v>2561</v>
      </c>
    </row>
    <row r="7068" spans="1:8">
      <c r="A7068" t="s">
        <v>6299</v>
      </c>
      <c r="B7068" s="10">
        <v>43999</v>
      </c>
      <c r="C7068" t="s">
        <v>4679</v>
      </c>
      <c r="D7068">
        <v>5</v>
      </c>
      <c r="E7068">
        <v>5</v>
      </c>
      <c r="F7068">
        <v>5</v>
      </c>
      <c r="G7068">
        <v>11178136</v>
      </c>
      <c r="H7068">
        <v>2562</v>
      </c>
    </row>
    <row r="7069" spans="1:8">
      <c r="A7069" t="s">
        <v>10842</v>
      </c>
      <c r="B7069" s="10">
        <v>43999</v>
      </c>
      <c r="C7069" t="s">
        <v>4679</v>
      </c>
      <c r="D7069">
        <v>1</v>
      </c>
      <c r="E7069">
        <v>2</v>
      </c>
      <c r="F7069">
        <v>2</v>
      </c>
      <c r="G7069">
        <v>11178136</v>
      </c>
      <c r="H7069">
        <v>2563</v>
      </c>
    </row>
    <row r="7070" spans="1:8">
      <c r="A7070" t="s">
        <v>9093</v>
      </c>
      <c r="B7070" s="10">
        <v>43999</v>
      </c>
      <c r="C7070" t="s">
        <v>4679</v>
      </c>
      <c r="D7070">
        <v>2</v>
      </c>
      <c r="E7070">
        <v>5</v>
      </c>
      <c r="F7070">
        <v>4</v>
      </c>
      <c r="G7070">
        <v>11178136</v>
      </c>
      <c r="H7070">
        <v>2580</v>
      </c>
    </row>
    <row r="7071" spans="1:8">
      <c r="A7071" t="s">
        <v>10843</v>
      </c>
      <c r="B7071" s="10">
        <v>43999</v>
      </c>
      <c r="C7071" t="s">
        <v>4679</v>
      </c>
      <c r="D7071">
        <v>1</v>
      </c>
      <c r="E7071">
        <v>1</v>
      </c>
      <c r="F7071">
        <v>1</v>
      </c>
      <c r="G7071">
        <v>11178136</v>
      </c>
      <c r="H7071">
        <v>2581</v>
      </c>
    </row>
    <row r="7072" spans="1:8">
      <c r="A7072" t="s">
        <v>10844</v>
      </c>
      <c r="B7072" s="10">
        <v>43999</v>
      </c>
      <c r="C7072" t="s">
        <v>4679</v>
      </c>
      <c r="D7072">
        <v>1</v>
      </c>
      <c r="E7072">
        <v>2</v>
      </c>
      <c r="F7072">
        <v>3</v>
      </c>
      <c r="G7072">
        <v>11178136</v>
      </c>
      <c r="H7072">
        <v>2564</v>
      </c>
    </row>
    <row r="7073" spans="1:8">
      <c r="A7073" t="s">
        <v>10845</v>
      </c>
      <c r="B7073" s="10">
        <v>43999</v>
      </c>
      <c r="C7073" t="s">
        <v>4679</v>
      </c>
      <c r="D7073">
        <v>4</v>
      </c>
      <c r="E7073">
        <v>3</v>
      </c>
      <c r="F7073">
        <v>3</v>
      </c>
      <c r="G7073">
        <v>11178136</v>
      </c>
      <c r="H7073">
        <v>2565</v>
      </c>
    </row>
    <row r="7074" spans="1:8">
      <c r="A7074" t="s">
        <v>6299</v>
      </c>
      <c r="B7074" s="10">
        <v>43999</v>
      </c>
      <c r="C7074" t="s">
        <v>4679</v>
      </c>
      <c r="D7074">
        <v>5</v>
      </c>
      <c r="E7074">
        <v>4</v>
      </c>
      <c r="F7074">
        <v>5</v>
      </c>
      <c r="G7074">
        <v>11178136</v>
      </c>
      <c r="H7074">
        <v>2566</v>
      </c>
    </row>
    <row r="7075" spans="1:8">
      <c r="A7075" t="s">
        <v>10846</v>
      </c>
      <c r="B7075" s="10">
        <v>43999</v>
      </c>
      <c r="C7075" t="s">
        <v>4679</v>
      </c>
      <c r="D7075">
        <v>1</v>
      </c>
      <c r="E7075">
        <v>3</v>
      </c>
      <c r="F7075">
        <v>1</v>
      </c>
      <c r="G7075">
        <v>11178136</v>
      </c>
      <c r="H7075">
        <v>2567</v>
      </c>
    </row>
    <row r="7076" spans="1:8">
      <c r="A7076" t="s">
        <v>10847</v>
      </c>
      <c r="B7076" s="10">
        <v>43999</v>
      </c>
      <c r="C7076" t="s">
        <v>4679</v>
      </c>
      <c r="D7076" t="s">
        <v>5977</v>
      </c>
      <c r="E7076">
        <v>4</v>
      </c>
      <c r="F7076">
        <v>1</v>
      </c>
      <c r="G7076">
        <v>11178136</v>
      </c>
      <c r="H7076">
        <v>2568</v>
      </c>
    </row>
    <row r="7077" spans="1:8">
      <c r="A7077" t="s">
        <v>6299</v>
      </c>
      <c r="B7077" s="10">
        <v>43999</v>
      </c>
      <c r="C7077" t="s">
        <v>4679</v>
      </c>
      <c r="D7077">
        <v>5</v>
      </c>
      <c r="E7077">
        <v>5</v>
      </c>
      <c r="F7077">
        <v>4</v>
      </c>
      <c r="G7077">
        <v>11178136</v>
      </c>
      <c r="H7077">
        <v>2569</v>
      </c>
    </row>
    <row r="7078" spans="1:8">
      <c r="A7078" t="s">
        <v>6299</v>
      </c>
      <c r="B7078" s="10">
        <v>43999</v>
      </c>
      <c r="C7078" t="s">
        <v>4679</v>
      </c>
      <c r="D7078">
        <v>4</v>
      </c>
      <c r="E7078">
        <v>4</v>
      </c>
      <c r="F7078">
        <v>5</v>
      </c>
      <c r="G7078">
        <v>11178136</v>
      </c>
      <c r="H7078">
        <v>2570</v>
      </c>
    </row>
    <row r="7079" spans="1:8">
      <c r="A7079" t="s">
        <v>6299</v>
      </c>
      <c r="B7079" s="10">
        <v>43999</v>
      </c>
      <c r="C7079" t="s">
        <v>4679</v>
      </c>
      <c r="D7079">
        <v>5</v>
      </c>
      <c r="E7079">
        <v>5</v>
      </c>
      <c r="F7079">
        <v>5</v>
      </c>
      <c r="G7079">
        <v>11178136</v>
      </c>
      <c r="H7079">
        <v>2571</v>
      </c>
    </row>
    <row r="7080" spans="1:8">
      <c r="A7080" t="s">
        <v>6299</v>
      </c>
      <c r="B7080" s="10">
        <v>43999</v>
      </c>
      <c r="C7080" t="s">
        <v>4679</v>
      </c>
      <c r="D7080">
        <v>2</v>
      </c>
      <c r="E7080">
        <v>3</v>
      </c>
      <c r="F7080">
        <v>3</v>
      </c>
      <c r="G7080">
        <v>11178136</v>
      </c>
      <c r="H7080">
        <v>2572</v>
      </c>
    </row>
    <row r="7081" spans="1:8">
      <c r="A7081" t="s">
        <v>6299</v>
      </c>
      <c r="B7081" s="10">
        <v>43999</v>
      </c>
      <c r="C7081" t="s">
        <v>4679</v>
      </c>
      <c r="D7081" t="s">
        <v>5977</v>
      </c>
      <c r="E7081">
        <v>5</v>
      </c>
      <c r="F7081">
        <v>1</v>
      </c>
      <c r="G7081">
        <v>11178136</v>
      </c>
      <c r="H7081">
        <v>2573</v>
      </c>
    </row>
    <row r="7082" spans="1:8">
      <c r="A7082" t="s">
        <v>6299</v>
      </c>
      <c r="B7082" s="10">
        <v>43999</v>
      </c>
      <c r="C7082" t="s">
        <v>4679</v>
      </c>
      <c r="D7082">
        <v>1</v>
      </c>
      <c r="E7082">
        <v>2</v>
      </c>
      <c r="F7082">
        <v>1</v>
      </c>
      <c r="G7082">
        <v>11178136</v>
      </c>
      <c r="H7082">
        <v>2574</v>
      </c>
    </row>
    <row r="7083" spans="1:8">
      <c r="A7083" t="s">
        <v>10848</v>
      </c>
      <c r="B7083" s="10">
        <v>43999</v>
      </c>
      <c r="C7083" t="s">
        <v>4679</v>
      </c>
      <c r="D7083">
        <v>3</v>
      </c>
      <c r="E7083">
        <v>4</v>
      </c>
      <c r="F7083">
        <v>3</v>
      </c>
      <c r="G7083">
        <v>11178136</v>
      </c>
      <c r="H7083">
        <v>2575</v>
      </c>
    </row>
    <row r="7084" spans="1:8">
      <c r="A7084" t="s">
        <v>7590</v>
      </c>
      <c r="B7084" s="10">
        <v>43999</v>
      </c>
      <c r="C7084" t="s">
        <v>4679</v>
      </c>
      <c r="D7084">
        <v>1</v>
      </c>
      <c r="E7084">
        <v>2</v>
      </c>
      <c r="F7084">
        <v>2</v>
      </c>
      <c r="G7084">
        <v>11178136</v>
      </c>
      <c r="H7084">
        <v>2576</v>
      </c>
    </row>
    <row r="7085" spans="1:8">
      <c r="A7085" t="s">
        <v>6299</v>
      </c>
      <c r="B7085" s="10">
        <v>43999</v>
      </c>
      <c r="C7085" t="s">
        <v>4679</v>
      </c>
      <c r="D7085">
        <v>4</v>
      </c>
      <c r="E7085">
        <v>3</v>
      </c>
      <c r="F7085">
        <v>3</v>
      </c>
      <c r="G7085">
        <v>11178136</v>
      </c>
      <c r="H7085">
        <v>2577</v>
      </c>
    </row>
    <row r="7086" spans="1:8">
      <c r="A7086" t="s">
        <v>10849</v>
      </c>
      <c r="B7086" s="10">
        <v>43999</v>
      </c>
      <c r="C7086" t="s">
        <v>4679</v>
      </c>
      <c r="D7086">
        <v>2</v>
      </c>
      <c r="E7086">
        <v>3</v>
      </c>
      <c r="F7086">
        <v>2</v>
      </c>
      <c r="G7086">
        <v>11178136</v>
      </c>
      <c r="H7086">
        <v>2578</v>
      </c>
    </row>
    <row r="7087" spans="1:8">
      <c r="A7087" t="s">
        <v>6299</v>
      </c>
      <c r="B7087" s="10">
        <v>43999</v>
      </c>
      <c r="C7087" t="s">
        <v>4679</v>
      </c>
      <c r="D7087">
        <v>5</v>
      </c>
      <c r="E7087">
        <v>5</v>
      </c>
      <c r="F7087">
        <v>4</v>
      </c>
      <c r="G7087">
        <v>11178136</v>
      </c>
      <c r="H7087">
        <v>2579</v>
      </c>
    </row>
    <row r="7088" spans="1:8">
      <c r="A7088" t="s">
        <v>10850</v>
      </c>
      <c r="B7088" s="10">
        <v>43999</v>
      </c>
      <c r="C7088" t="s">
        <v>4679</v>
      </c>
      <c r="D7088">
        <v>5</v>
      </c>
      <c r="E7088">
        <v>5</v>
      </c>
      <c r="F7088">
        <v>5</v>
      </c>
      <c r="G7088">
        <v>11178136</v>
      </c>
      <c r="H7088">
        <v>2582</v>
      </c>
    </row>
    <row r="7089" spans="1:8">
      <c r="A7089" t="s">
        <v>10851</v>
      </c>
      <c r="B7089" s="10">
        <v>43999</v>
      </c>
      <c r="C7089" t="s">
        <v>4679</v>
      </c>
      <c r="D7089">
        <v>1</v>
      </c>
      <c r="E7089">
        <v>4</v>
      </c>
      <c r="F7089">
        <v>2</v>
      </c>
      <c r="G7089">
        <v>11178136</v>
      </c>
      <c r="H7089">
        <v>2583</v>
      </c>
    </row>
    <row r="7090" spans="1:8">
      <c r="A7090" t="s">
        <v>6937</v>
      </c>
      <c r="B7090" s="10">
        <v>43999</v>
      </c>
      <c r="C7090" t="s">
        <v>4679</v>
      </c>
      <c r="D7090">
        <v>4</v>
      </c>
      <c r="E7090">
        <v>4</v>
      </c>
      <c r="F7090">
        <v>4</v>
      </c>
      <c r="G7090">
        <v>11178136</v>
      </c>
      <c r="H7090">
        <v>2584</v>
      </c>
    </row>
    <row r="7091" spans="1:8">
      <c r="A7091" t="s">
        <v>6299</v>
      </c>
      <c r="B7091" s="10">
        <v>43999</v>
      </c>
      <c r="C7091" t="s">
        <v>4679</v>
      </c>
      <c r="D7091">
        <v>4</v>
      </c>
      <c r="E7091">
        <v>4</v>
      </c>
      <c r="F7091">
        <v>4</v>
      </c>
      <c r="G7091">
        <v>11178136</v>
      </c>
      <c r="H7091">
        <v>2585</v>
      </c>
    </row>
    <row r="7092" spans="1:8">
      <c r="A7092" t="s">
        <v>10852</v>
      </c>
      <c r="B7092" s="10">
        <v>43999</v>
      </c>
      <c r="C7092" t="s">
        <v>4679</v>
      </c>
      <c r="D7092">
        <v>1</v>
      </c>
      <c r="E7092">
        <v>3</v>
      </c>
      <c r="F7092">
        <v>1</v>
      </c>
      <c r="G7092">
        <v>11178136</v>
      </c>
      <c r="H7092">
        <v>2586</v>
      </c>
    </row>
    <row r="7093" spans="1:8">
      <c r="A7093" t="s">
        <v>6299</v>
      </c>
      <c r="B7093" s="10">
        <v>43999</v>
      </c>
      <c r="C7093" t="s">
        <v>4679</v>
      </c>
      <c r="D7093">
        <v>5</v>
      </c>
      <c r="E7093">
        <v>5</v>
      </c>
      <c r="F7093">
        <v>5</v>
      </c>
      <c r="G7093">
        <v>11178136</v>
      </c>
      <c r="H7093">
        <v>2587</v>
      </c>
    </row>
    <row r="7094" spans="1:8">
      <c r="A7094" t="s">
        <v>10853</v>
      </c>
      <c r="B7094" s="10">
        <v>43999</v>
      </c>
      <c r="C7094" t="s">
        <v>4679</v>
      </c>
      <c r="D7094">
        <v>4</v>
      </c>
      <c r="E7094">
        <v>4</v>
      </c>
      <c r="F7094">
        <v>4</v>
      </c>
      <c r="G7094">
        <v>11178136</v>
      </c>
      <c r="H7094">
        <v>2588</v>
      </c>
    </row>
    <row r="7095" spans="1:8">
      <c r="A7095" t="s">
        <v>6299</v>
      </c>
      <c r="B7095" s="10">
        <v>43999</v>
      </c>
      <c r="C7095" t="s">
        <v>4679</v>
      </c>
      <c r="D7095">
        <v>5</v>
      </c>
      <c r="E7095">
        <v>5</v>
      </c>
      <c r="F7095">
        <v>5</v>
      </c>
      <c r="G7095">
        <v>11178136</v>
      </c>
      <c r="H7095">
        <v>2589</v>
      </c>
    </row>
    <row r="7096" spans="1:8">
      <c r="A7096" t="s">
        <v>6299</v>
      </c>
      <c r="B7096" s="10">
        <v>43999</v>
      </c>
      <c r="C7096" t="s">
        <v>4679</v>
      </c>
      <c r="D7096">
        <v>5</v>
      </c>
      <c r="E7096">
        <v>5</v>
      </c>
      <c r="F7096">
        <v>5</v>
      </c>
      <c r="G7096">
        <v>11178136</v>
      </c>
      <c r="H7096">
        <v>2590</v>
      </c>
    </row>
    <row r="7097" spans="1:8">
      <c r="A7097" t="s">
        <v>10854</v>
      </c>
      <c r="B7097" s="10">
        <v>43999</v>
      </c>
      <c r="C7097" t="s">
        <v>4679</v>
      </c>
      <c r="D7097">
        <v>2</v>
      </c>
      <c r="E7097">
        <v>3</v>
      </c>
      <c r="F7097">
        <v>1</v>
      </c>
      <c r="G7097">
        <v>11178136</v>
      </c>
      <c r="H7097">
        <v>2591</v>
      </c>
    </row>
    <row r="7098" spans="1:8">
      <c r="A7098" t="s">
        <v>10855</v>
      </c>
      <c r="B7098" s="10">
        <v>43999</v>
      </c>
      <c r="C7098" t="s">
        <v>4679</v>
      </c>
      <c r="D7098">
        <v>1</v>
      </c>
      <c r="E7098">
        <v>4</v>
      </c>
      <c r="F7098">
        <v>3</v>
      </c>
      <c r="G7098">
        <v>11178136</v>
      </c>
      <c r="H7098">
        <v>2592</v>
      </c>
    </row>
    <row r="7099" spans="1:8">
      <c r="A7099" t="s">
        <v>6299</v>
      </c>
      <c r="B7099" s="10">
        <v>43999</v>
      </c>
      <c r="C7099" t="s">
        <v>4679</v>
      </c>
      <c r="D7099">
        <v>4</v>
      </c>
      <c r="E7099">
        <v>5</v>
      </c>
      <c r="F7099">
        <v>5</v>
      </c>
      <c r="G7099">
        <v>11178136</v>
      </c>
      <c r="H7099">
        <v>2593</v>
      </c>
    </row>
    <row r="7100" spans="1:8">
      <c r="A7100" t="s">
        <v>10856</v>
      </c>
      <c r="B7100" s="10">
        <v>43999</v>
      </c>
      <c r="C7100" t="s">
        <v>4679</v>
      </c>
      <c r="D7100">
        <v>5</v>
      </c>
      <c r="E7100">
        <v>5</v>
      </c>
      <c r="F7100">
        <v>5</v>
      </c>
      <c r="G7100">
        <v>11178136</v>
      </c>
      <c r="H7100">
        <v>2594</v>
      </c>
    </row>
    <row r="7101" spans="1:8">
      <c r="A7101" t="s">
        <v>10857</v>
      </c>
      <c r="B7101" s="10">
        <v>43999</v>
      </c>
      <c r="C7101" t="s">
        <v>4679</v>
      </c>
      <c r="D7101">
        <v>5</v>
      </c>
      <c r="E7101">
        <v>5</v>
      </c>
      <c r="F7101">
        <v>5</v>
      </c>
      <c r="G7101">
        <v>11178136</v>
      </c>
      <c r="H7101">
        <v>2595</v>
      </c>
    </row>
    <row r="7102" spans="1:8">
      <c r="A7102" t="s">
        <v>10858</v>
      </c>
      <c r="B7102" s="10">
        <v>43999</v>
      </c>
      <c r="C7102" t="s">
        <v>4679</v>
      </c>
      <c r="D7102">
        <v>1</v>
      </c>
      <c r="E7102">
        <v>2</v>
      </c>
      <c r="F7102">
        <v>2</v>
      </c>
      <c r="G7102">
        <v>11178136</v>
      </c>
      <c r="H7102">
        <v>2596</v>
      </c>
    </row>
    <row r="7103" spans="1:8">
      <c r="A7103" t="s">
        <v>10859</v>
      </c>
      <c r="B7103" s="10">
        <v>43999</v>
      </c>
      <c r="C7103" t="s">
        <v>4679</v>
      </c>
      <c r="D7103">
        <v>3</v>
      </c>
      <c r="E7103">
        <v>5</v>
      </c>
      <c r="F7103">
        <v>2</v>
      </c>
      <c r="G7103">
        <v>11178136</v>
      </c>
      <c r="H7103">
        <v>2597</v>
      </c>
    </row>
    <row r="7104" spans="1:8">
      <c r="A7104" t="s">
        <v>10860</v>
      </c>
      <c r="B7104" s="10">
        <v>43999</v>
      </c>
      <c r="C7104" t="s">
        <v>4679</v>
      </c>
      <c r="D7104">
        <v>1</v>
      </c>
      <c r="E7104">
        <v>3</v>
      </c>
      <c r="F7104">
        <v>1</v>
      </c>
      <c r="G7104">
        <v>11178136</v>
      </c>
      <c r="H7104">
        <v>2598</v>
      </c>
    </row>
    <row r="7105" spans="1:8">
      <c r="A7105" t="s">
        <v>10861</v>
      </c>
      <c r="B7105" s="10">
        <v>43999</v>
      </c>
      <c r="C7105" t="s">
        <v>4679</v>
      </c>
      <c r="D7105">
        <v>1</v>
      </c>
      <c r="E7105">
        <v>1</v>
      </c>
      <c r="F7105">
        <v>1</v>
      </c>
      <c r="G7105">
        <v>11178136</v>
      </c>
      <c r="H7105">
        <v>2599</v>
      </c>
    </row>
    <row r="7106" spans="1:8">
      <c r="A7106" t="s">
        <v>6299</v>
      </c>
      <c r="B7106" s="10">
        <v>43999</v>
      </c>
      <c r="C7106" t="s">
        <v>4679</v>
      </c>
      <c r="D7106">
        <v>5</v>
      </c>
      <c r="E7106">
        <v>5</v>
      </c>
      <c r="F7106">
        <v>5</v>
      </c>
      <c r="G7106">
        <v>11178136</v>
      </c>
      <c r="H7106">
        <v>2600</v>
      </c>
    </row>
    <row r="7107" spans="1:8">
      <c r="A7107" t="s">
        <v>6299</v>
      </c>
      <c r="B7107" s="10">
        <v>43999</v>
      </c>
      <c r="C7107" t="s">
        <v>4679</v>
      </c>
      <c r="D7107">
        <v>5</v>
      </c>
      <c r="E7107">
        <v>5</v>
      </c>
      <c r="F7107">
        <v>5</v>
      </c>
      <c r="G7107">
        <v>11178136</v>
      </c>
      <c r="H7107">
        <v>2601</v>
      </c>
    </row>
    <row r="7108" spans="1:8">
      <c r="A7108" t="s">
        <v>9257</v>
      </c>
      <c r="B7108" s="10">
        <v>43999</v>
      </c>
      <c r="C7108" t="s">
        <v>4679</v>
      </c>
      <c r="D7108">
        <v>5</v>
      </c>
      <c r="E7108">
        <v>5</v>
      </c>
      <c r="F7108">
        <v>5</v>
      </c>
      <c r="G7108">
        <v>11178136</v>
      </c>
      <c r="H7108">
        <v>2602</v>
      </c>
    </row>
    <row r="7109" spans="1:8">
      <c r="A7109" t="s">
        <v>10862</v>
      </c>
      <c r="B7109" s="10">
        <v>43999</v>
      </c>
      <c r="C7109" t="s">
        <v>4679</v>
      </c>
      <c r="D7109">
        <v>3</v>
      </c>
      <c r="E7109">
        <v>5</v>
      </c>
      <c r="F7109">
        <v>4</v>
      </c>
      <c r="G7109">
        <v>11178136</v>
      </c>
      <c r="H7109">
        <v>2603</v>
      </c>
    </row>
    <row r="7110" spans="1:8">
      <c r="A7110" t="s">
        <v>10863</v>
      </c>
      <c r="B7110" s="10">
        <v>43999</v>
      </c>
      <c r="C7110" t="s">
        <v>4679</v>
      </c>
      <c r="D7110">
        <v>1</v>
      </c>
      <c r="E7110">
        <v>4</v>
      </c>
      <c r="F7110">
        <v>2</v>
      </c>
      <c r="G7110">
        <v>11178136</v>
      </c>
      <c r="H7110">
        <v>2604</v>
      </c>
    </row>
    <row r="7111" spans="1:8">
      <c r="A7111" t="s">
        <v>10864</v>
      </c>
      <c r="B7111" s="10">
        <v>43999</v>
      </c>
      <c r="C7111" t="s">
        <v>4679</v>
      </c>
      <c r="D7111">
        <v>2</v>
      </c>
      <c r="E7111">
        <v>3</v>
      </c>
      <c r="F7111">
        <v>2</v>
      </c>
      <c r="G7111">
        <v>11178136</v>
      </c>
      <c r="H7111">
        <v>2605</v>
      </c>
    </row>
    <row r="7112" spans="1:8">
      <c r="A7112" t="s">
        <v>10865</v>
      </c>
      <c r="B7112" s="10">
        <v>43999</v>
      </c>
      <c r="C7112" t="s">
        <v>4679</v>
      </c>
      <c r="D7112">
        <v>2</v>
      </c>
      <c r="E7112">
        <v>3</v>
      </c>
      <c r="F7112">
        <v>2</v>
      </c>
      <c r="G7112">
        <v>11178136</v>
      </c>
      <c r="H7112">
        <v>2606</v>
      </c>
    </row>
    <row r="7113" spans="1:8">
      <c r="A7113" t="s">
        <v>6299</v>
      </c>
      <c r="B7113" s="10">
        <v>43999</v>
      </c>
      <c r="C7113" t="s">
        <v>4679</v>
      </c>
      <c r="D7113">
        <v>5</v>
      </c>
      <c r="E7113">
        <v>5</v>
      </c>
      <c r="F7113">
        <v>5</v>
      </c>
      <c r="G7113">
        <v>11178136</v>
      </c>
      <c r="H7113">
        <v>2607</v>
      </c>
    </row>
    <row r="7114" spans="1:8">
      <c r="A7114" t="s">
        <v>10866</v>
      </c>
      <c r="B7114" s="10">
        <v>43999</v>
      </c>
      <c r="C7114" t="s">
        <v>4679</v>
      </c>
      <c r="D7114">
        <v>1</v>
      </c>
      <c r="E7114" t="s">
        <v>5977</v>
      </c>
      <c r="F7114">
        <v>2</v>
      </c>
      <c r="G7114">
        <v>11178136</v>
      </c>
      <c r="H7114">
        <v>2608</v>
      </c>
    </row>
    <row r="7115" spans="1:8">
      <c r="A7115" t="s">
        <v>6299</v>
      </c>
      <c r="B7115" s="10">
        <v>43999</v>
      </c>
      <c r="C7115" t="s">
        <v>4679</v>
      </c>
      <c r="D7115">
        <v>1</v>
      </c>
      <c r="E7115">
        <v>4</v>
      </c>
      <c r="F7115">
        <v>2</v>
      </c>
      <c r="G7115">
        <v>11178136</v>
      </c>
      <c r="H7115">
        <v>2609</v>
      </c>
    </row>
    <row r="7116" spans="1:8">
      <c r="A7116" t="s">
        <v>6299</v>
      </c>
      <c r="B7116" s="10">
        <v>43999</v>
      </c>
      <c r="C7116" t="s">
        <v>4679</v>
      </c>
      <c r="D7116">
        <v>5</v>
      </c>
      <c r="E7116">
        <v>5</v>
      </c>
      <c r="F7116">
        <v>5</v>
      </c>
      <c r="G7116">
        <v>11178136</v>
      </c>
      <c r="H7116">
        <v>2610</v>
      </c>
    </row>
    <row r="7117" spans="1:8">
      <c r="A7117" t="s">
        <v>10867</v>
      </c>
      <c r="B7117" s="10">
        <v>43999</v>
      </c>
      <c r="C7117" t="s">
        <v>4679</v>
      </c>
      <c r="D7117">
        <v>5</v>
      </c>
      <c r="E7117">
        <v>5</v>
      </c>
      <c r="F7117">
        <v>5</v>
      </c>
      <c r="G7117">
        <v>11178136</v>
      </c>
      <c r="H7117">
        <v>2611</v>
      </c>
    </row>
    <row r="7118" spans="1:8">
      <c r="A7118" t="s">
        <v>10868</v>
      </c>
      <c r="B7118" s="10">
        <v>43999</v>
      </c>
      <c r="C7118" t="s">
        <v>4679</v>
      </c>
      <c r="D7118">
        <v>2</v>
      </c>
      <c r="E7118">
        <v>4</v>
      </c>
      <c r="F7118">
        <v>3</v>
      </c>
      <c r="G7118">
        <v>11178136</v>
      </c>
      <c r="H7118">
        <v>2612</v>
      </c>
    </row>
    <row r="7119" spans="1:8">
      <c r="A7119" t="s">
        <v>6299</v>
      </c>
      <c r="B7119" s="10">
        <v>43999</v>
      </c>
      <c r="C7119" t="s">
        <v>4679</v>
      </c>
      <c r="D7119">
        <v>5</v>
      </c>
      <c r="E7119">
        <v>5</v>
      </c>
      <c r="F7119">
        <v>5</v>
      </c>
      <c r="G7119">
        <v>11178136</v>
      </c>
      <c r="H7119">
        <v>2613</v>
      </c>
    </row>
    <row r="7120" spans="1:8">
      <c r="A7120" t="s">
        <v>6299</v>
      </c>
      <c r="B7120" s="10">
        <v>43999</v>
      </c>
      <c r="C7120" t="s">
        <v>4679</v>
      </c>
      <c r="D7120">
        <v>4</v>
      </c>
      <c r="E7120">
        <v>5</v>
      </c>
      <c r="F7120">
        <v>5</v>
      </c>
      <c r="G7120">
        <v>11178136</v>
      </c>
      <c r="H7120">
        <v>2614</v>
      </c>
    </row>
    <row r="7121" spans="1:8">
      <c r="A7121" t="s">
        <v>10869</v>
      </c>
      <c r="B7121" s="10">
        <v>43999</v>
      </c>
      <c r="C7121" t="s">
        <v>4679</v>
      </c>
      <c r="D7121">
        <v>1</v>
      </c>
      <c r="E7121">
        <v>4</v>
      </c>
      <c r="F7121">
        <v>5</v>
      </c>
      <c r="G7121">
        <v>11178136</v>
      </c>
      <c r="H7121">
        <v>2615</v>
      </c>
    </row>
    <row r="7122" spans="1:8">
      <c r="A7122" t="s">
        <v>10870</v>
      </c>
      <c r="B7122" s="10">
        <v>43999</v>
      </c>
      <c r="C7122" t="s">
        <v>4679</v>
      </c>
      <c r="D7122">
        <v>1</v>
      </c>
      <c r="E7122">
        <v>4</v>
      </c>
      <c r="F7122">
        <v>2</v>
      </c>
      <c r="G7122">
        <v>11178136</v>
      </c>
      <c r="H7122">
        <v>2616</v>
      </c>
    </row>
    <row r="7123" spans="1:8">
      <c r="A7123" t="s">
        <v>10871</v>
      </c>
      <c r="B7123" s="10">
        <v>43999</v>
      </c>
      <c r="C7123" t="s">
        <v>4679</v>
      </c>
      <c r="D7123">
        <v>4</v>
      </c>
      <c r="E7123">
        <v>4</v>
      </c>
      <c r="F7123">
        <v>4</v>
      </c>
      <c r="G7123">
        <v>11178136</v>
      </c>
      <c r="H7123">
        <v>2617</v>
      </c>
    </row>
    <row r="7124" spans="1:8">
      <c r="A7124" t="s">
        <v>10872</v>
      </c>
      <c r="B7124" s="10">
        <v>43999</v>
      </c>
      <c r="C7124" t="s">
        <v>4679</v>
      </c>
      <c r="D7124">
        <v>3</v>
      </c>
      <c r="E7124">
        <v>3</v>
      </c>
      <c r="F7124">
        <v>3</v>
      </c>
      <c r="G7124">
        <v>11178136</v>
      </c>
      <c r="H7124">
        <v>2618</v>
      </c>
    </row>
    <row r="7125" spans="1:8">
      <c r="A7125" t="s">
        <v>6299</v>
      </c>
      <c r="B7125" s="10">
        <v>43999</v>
      </c>
      <c r="C7125" t="s">
        <v>4679</v>
      </c>
      <c r="D7125">
        <v>1</v>
      </c>
      <c r="E7125">
        <v>3</v>
      </c>
      <c r="F7125">
        <v>2</v>
      </c>
      <c r="G7125">
        <v>11178136</v>
      </c>
      <c r="H7125">
        <v>2619</v>
      </c>
    </row>
    <row r="7126" spans="1:8">
      <c r="A7126" t="s">
        <v>10873</v>
      </c>
      <c r="B7126" s="10">
        <v>43999</v>
      </c>
      <c r="C7126" t="s">
        <v>4679</v>
      </c>
      <c r="D7126">
        <v>1</v>
      </c>
      <c r="E7126">
        <v>5</v>
      </c>
      <c r="F7126">
        <v>2</v>
      </c>
      <c r="G7126">
        <v>11178136</v>
      </c>
      <c r="H7126">
        <v>2620</v>
      </c>
    </row>
    <row r="7127" spans="1:8">
      <c r="A7127" t="s">
        <v>6299</v>
      </c>
      <c r="B7127" s="10">
        <v>43999</v>
      </c>
      <c r="C7127" t="s">
        <v>4679</v>
      </c>
      <c r="D7127">
        <v>4</v>
      </c>
      <c r="E7127">
        <v>5</v>
      </c>
      <c r="F7127">
        <v>5</v>
      </c>
      <c r="G7127">
        <v>11178136</v>
      </c>
      <c r="H7127">
        <v>2621</v>
      </c>
    </row>
    <row r="7128" spans="1:8">
      <c r="A7128" t="s">
        <v>10874</v>
      </c>
      <c r="B7128" s="10">
        <v>43999</v>
      </c>
      <c r="C7128" t="s">
        <v>4679</v>
      </c>
      <c r="D7128">
        <v>4</v>
      </c>
      <c r="E7128">
        <v>5</v>
      </c>
      <c r="F7128">
        <v>1</v>
      </c>
      <c r="G7128">
        <v>11178136</v>
      </c>
      <c r="H7128">
        <v>2622</v>
      </c>
    </row>
    <row r="7129" spans="1:8">
      <c r="A7129" t="s">
        <v>8390</v>
      </c>
      <c r="B7129" s="10">
        <v>43999</v>
      </c>
      <c r="C7129" t="s">
        <v>4679</v>
      </c>
      <c r="D7129">
        <v>5</v>
      </c>
      <c r="E7129">
        <v>5</v>
      </c>
      <c r="F7129">
        <v>5</v>
      </c>
      <c r="G7129">
        <v>11178136</v>
      </c>
      <c r="H7129">
        <v>2623</v>
      </c>
    </row>
    <row r="7130" spans="1:8">
      <c r="A7130" t="s">
        <v>6299</v>
      </c>
      <c r="B7130" s="10">
        <v>43999</v>
      </c>
      <c r="C7130" t="s">
        <v>4679</v>
      </c>
      <c r="D7130">
        <v>4</v>
      </c>
      <c r="E7130">
        <v>5</v>
      </c>
      <c r="F7130">
        <v>4</v>
      </c>
      <c r="G7130">
        <v>11178136</v>
      </c>
      <c r="H7130">
        <v>2624</v>
      </c>
    </row>
    <row r="7131" spans="1:8">
      <c r="A7131" t="s">
        <v>6299</v>
      </c>
      <c r="B7131" s="10">
        <v>43999</v>
      </c>
      <c r="C7131" t="s">
        <v>4679</v>
      </c>
      <c r="D7131">
        <v>4</v>
      </c>
      <c r="E7131">
        <v>5</v>
      </c>
      <c r="F7131">
        <v>1</v>
      </c>
      <c r="G7131">
        <v>11178136</v>
      </c>
      <c r="H7131">
        <v>2625</v>
      </c>
    </row>
    <row r="7132" spans="1:8">
      <c r="A7132" t="s">
        <v>10875</v>
      </c>
      <c r="B7132" s="10">
        <v>43999</v>
      </c>
      <c r="C7132" t="s">
        <v>4679</v>
      </c>
      <c r="D7132">
        <v>4</v>
      </c>
      <c r="E7132">
        <v>5</v>
      </c>
      <c r="F7132">
        <v>5</v>
      </c>
      <c r="G7132">
        <v>11178136</v>
      </c>
      <c r="H7132">
        <v>2626</v>
      </c>
    </row>
    <row r="7133" spans="1:8">
      <c r="A7133" t="s">
        <v>10876</v>
      </c>
      <c r="B7133" s="10">
        <v>43999</v>
      </c>
      <c r="C7133" t="s">
        <v>4679</v>
      </c>
      <c r="D7133">
        <v>5</v>
      </c>
      <c r="E7133">
        <v>5</v>
      </c>
      <c r="F7133">
        <v>3</v>
      </c>
      <c r="G7133">
        <v>11178136</v>
      </c>
      <c r="H7133">
        <v>2627</v>
      </c>
    </row>
    <row r="7134" spans="1:8">
      <c r="A7134" t="s">
        <v>6299</v>
      </c>
      <c r="B7134" s="10">
        <v>43999</v>
      </c>
      <c r="C7134" t="s">
        <v>4679</v>
      </c>
      <c r="D7134">
        <v>5</v>
      </c>
      <c r="E7134">
        <v>5</v>
      </c>
      <c r="F7134">
        <v>5</v>
      </c>
      <c r="G7134">
        <v>11178136</v>
      </c>
      <c r="H7134">
        <v>2628</v>
      </c>
    </row>
    <row r="7135" spans="1:8">
      <c r="A7135" t="s">
        <v>6299</v>
      </c>
      <c r="B7135" s="10">
        <v>43999</v>
      </c>
      <c r="C7135" t="s">
        <v>4679</v>
      </c>
      <c r="D7135">
        <v>5</v>
      </c>
      <c r="E7135">
        <v>4</v>
      </c>
      <c r="F7135">
        <v>5</v>
      </c>
      <c r="G7135">
        <v>11178136</v>
      </c>
      <c r="H7135">
        <v>2629</v>
      </c>
    </row>
    <row r="7136" spans="1:8">
      <c r="A7136" t="s">
        <v>6776</v>
      </c>
      <c r="B7136" s="10">
        <v>43999</v>
      </c>
      <c r="C7136" t="s">
        <v>4679</v>
      </c>
      <c r="D7136">
        <v>5</v>
      </c>
      <c r="E7136">
        <v>5</v>
      </c>
      <c r="F7136">
        <v>5</v>
      </c>
      <c r="G7136">
        <v>11178136</v>
      </c>
      <c r="H7136">
        <v>2630</v>
      </c>
    </row>
    <row r="7137" spans="1:8">
      <c r="A7137" t="s">
        <v>6299</v>
      </c>
      <c r="B7137" s="10">
        <v>43999</v>
      </c>
      <c r="C7137" t="s">
        <v>4679</v>
      </c>
      <c r="D7137">
        <v>5</v>
      </c>
      <c r="E7137">
        <v>5</v>
      </c>
      <c r="F7137">
        <v>5</v>
      </c>
      <c r="G7137">
        <v>11178136</v>
      </c>
      <c r="H7137">
        <v>2631</v>
      </c>
    </row>
    <row r="7138" spans="1:8">
      <c r="A7138" t="s">
        <v>10877</v>
      </c>
      <c r="B7138" s="10">
        <v>43999</v>
      </c>
      <c r="C7138" t="s">
        <v>4679</v>
      </c>
      <c r="D7138">
        <v>4</v>
      </c>
      <c r="E7138">
        <v>4</v>
      </c>
      <c r="F7138">
        <v>4</v>
      </c>
      <c r="G7138">
        <v>11178136</v>
      </c>
      <c r="H7138">
        <v>2632</v>
      </c>
    </row>
    <row r="7139" spans="1:8">
      <c r="A7139" t="s">
        <v>10878</v>
      </c>
      <c r="B7139" s="10">
        <v>43999</v>
      </c>
      <c r="C7139" t="s">
        <v>4679</v>
      </c>
      <c r="D7139">
        <v>5</v>
      </c>
      <c r="E7139">
        <v>5</v>
      </c>
      <c r="F7139">
        <v>5</v>
      </c>
      <c r="G7139">
        <v>11178136</v>
      </c>
      <c r="H7139">
        <v>2633</v>
      </c>
    </row>
    <row r="7140" spans="1:8">
      <c r="A7140" t="s">
        <v>10879</v>
      </c>
      <c r="B7140" s="10">
        <v>43999</v>
      </c>
      <c r="C7140" t="s">
        <v>4679</v>
      </c>
      <c r="D7140">
        <v>4</v>
      </c>
      <c r="E7140">
        <v>3</v>
      </c>
      <c r="F7140">
        <v>3</v>
      </c>
      <c r="G7140">
        <v>11178136</v>
      </c>
      <c r="H7140">
        <v>2634</v>
      </c>
    </row>
    <row r="7141" spans="1:8">
      <c r="A7141" t="s">
        <v>6299</v>
      </c>
      <c r="B7141" s="10">
        <v>43999</v>
      </c>
      <c r="C7141" t="s">
        <v>4679</v>
      </c>
      <c r="D7141">
        <v>5</v>
      </c>
      <c r="E7141">
        <v>5</v>
      </c>
      <c r="F7141">
        <v>5</v>
      </c>
      <c r="G7141">
        <v>11178136</v>
      </c>
      <c r="H7141">
        <v>2635</v>
      </c>
    </row>
    <row r="7142" spans="1:8">
      <c r="A7142" t="s">
        <v>10880</v>
      </c>
      <c r="B7142" s="10">
        <v>43999</v>
      </c>
      <c r="C7142" t="s">
        <v>4679</v>
      </c>
      <c r="D7142">
        <v>2</v>
      </c>
      <c r="E7142">
        <v>3</v>
      </c>
      <c r="F7142">
        <v>3</v>
      </c>
      <c r="G7142">
        <v>11178136</v>
      </c>
      <c r="H7142">
        <v>2636</v>
      </c>
    </row>
    <row r="7143" spans="1:8">
      <c r="A7143" t="s">
        <v>10881</v>
      </c>
      <c r="B7143" s="10">
        <v>43999</v>
      </c>
      <c r="C7143" t="s">
        <v>4679</v>
      </c>
      <c r="D7143">
        <v>1</v>
      </c>
      <c r="E7143" t="s">
        <v>5977</v>
      </c>
      <c r="F7143">
        <v>3</v>
      </c>
      <c r="G7143">
        <v>11178136</v>
      </c>
      <c r="H7143">
        <v>2637</v>
      </c>
    </row>
    <row r="7144" spans="1:8">
      <c r="A7144" t="s">
        <v>10882</v>
      </c>
      <c r="B7144" s="10">
        <v>43999</v>
      </c>
      <c r="C7144" t="s">
        <v>4679</v>
      </c>
      <c r="D7144">
        <v>5</v>
      </c>
      <c r="E7144">
        <v>4</v>
      </c>
      <c r="F7144">
        <v>4</v>
      </c>
      <c r="G7144">
        <v>11178136</v>
      </c>
      <c r="H7144">
        <v>2638</v>
      </c>
    </row>
    <row r="7145" spans="1:8">
      <c r="A7145" t="s">
        <v>6299</v>
      </c>
      <c r="B7145" s="10">
        <v>43999</v>
      </c>
      <c r="C7145" t="s">
        <v>4679</v>
      </c>
      <c r="D7145">
        <v>4</v>
      </c>
      <c r="E7145">
        <v>5</v>
      </c>
      <c r="F7145">
        <v>5</v>
      </c>
      <c r="G7145">
        <v>11178136</v>
      </c>
      <c r="H7145">
        <v>2639</v>
      </c>
    </row>
    <row r="7146" spans="1:8">
      <c r="A7146" t="s">
        <v>10883</v>
      </c>
      <c r="B7146" s="10">
        <v>43999</v>
      </c>
      <c r="C7146" t="s">
        <v>4679</v>
      </c>
      <c r="D7146">
        <v>5</v>
      </c>
      <c r="E7146">
        <v>5</v>
      </c>
      <c r="F7146">
        <v>5</v>
      </c>
      <c r="G7146">
        <v>11178136</v>
      </c>
      <c r="H7146">
        <v>2640</v>
      </c>
    </row>
    <row r="7147" spans="1:8">
      <c r="A7147" t="s">
        <v>10884</v>
      </c>
      <c r="B7147" s="10">
        <v>43999</v>
      </c>
      <c r="C7147" t="s">
        <v>4679</v>
      </c>
      <c r="D7147">
        <v>2</v>
      </c>
      <c r="E7147">
        <v>4</v>
      </c>
      <c r="F7147">
        <v>2</v>
      </c>
      <c r="G7147">
        <v>11178136</v>
      </c>
      <c r="H7147">
        <v>2641</v>
      </c>
    </row>
    <row r="7148" spans="1:8">
      <c r="A7148" t="s">
        <v>6299</v>
      </c>
      <c r="B7148" s="10">
        <v>43999</v>
      </c>
      <c r="C7148" t="s">
        <v>4679</v>
      </c>
      <c r="D7148">
        <v>5</v>
      </c>
      <c r="E7148">
        <v>5</v>
      </c>
      <c r="F7148">
        <v>5</v>
      </c>
      <c r="G7148">
        <v>11178136</v>
      </c>
      <c r="H7148">
        <v>2642</v>
      </c>
    </row>
    <row r="7149" spans="1:8">
      <c r="A7149" t="s">
        <v>10885</v>
      </c>
      <c r="B7149" s="10">
        <v>43999</v>
      </c>
      <c r="C7149" t="s">
        <v>4679</v>
      </c>
      <c r="D7149">
        <v>4</v>
      </c>
      <c r="E7149">
        <v>5</v>
      </c>
      <c r="F7149">
        <v>5</v>
      </c>
      <c r="G7149">
        <v>11178136</v>
      </c>
      <c r="H7149">
        <v>2643</v>
      </c>
    </row>
    <row r="7150" spans="1:8">
      <c r="A7150" t="s">
        <v>10886</v>
      </c>
      <c r="B7150" s="10">
        <v>43999</v>
      </c>
      <c r="C7150" t="s">
        <v>4679</v>
      </c>
      <c r="D7150">
        <v>1</v>
      </c>
      <c r="E7150">
        <v>4</v>
      </c>
      <c r="F7150">
        <v>2</v>
      </c>
      <c r="G7150">
        <v>11178136</v>
      </c>
      <c r="H7150">
        <v>2644</v>
      </c>
    </row>
    <row r="7151" spans="1:8">
      <c r="A7151" t="s">
        <v>10887</v>
      </c>
      <c r="B7151" s="10">
        <v>43999</v>
      </c>
      <c r="C7151" t="s">
        <v>4679</v>
      </c>
      <c r="D7151">
        <v>5</v>
      </c>
      <c r="E7151">
        <v>5</v>
      </c>
      <c r="F7151">
        <v>5</v>
      </c>
      <c r="G7151">
        <v>11178136</v>
      </c>
      <c r="H7151">
        <v>2645</v>
      </c>
    </row>
    <row r="7152" spans="1:8">
      <c r="A7152" t="s">
        <v>10888</v>
      </c>
      <c r="B7152" s="10">
        <v>43999</v>
      </c>
      <c r="C7152" t="s">
        <v>4679</v>
      </c>
      <c r="D7152">
        <v>3</v>
      </c>
      <c r="E7152">
        <v>5</v>
      </c>
      <c r="F7152">
        <v>3</v>
      </c>
      <c r="G7152">
        <v>11178136</v>
      </c>
      <c r="H7152">
        <v>2646</v>
      </c>
    </row>
    <row r="7153" spans="1:8">
      <c r="A7153" t="s">
        <v>10889</v>
      </c>
      <c r="B7153" s="10">
        <v>43999</v>
      </c>
      <c r="C7153" t="s">
        <v>4679</v>
      </c>
      <c r="D7153">
        <v>4</v>
      </c>
      <c r="E7153">
        <v>4</v>
      </c>
      <c r="F7153">
        <v>5</v>
      </c>
      <c r="G7153">
        <v>11178839</v>
      </c>
      <c r="H7153">
        <v>2647</v>
      </c>
    </row>
    <row r="7154" spans="1:8">
      <c r="A7154" t="s">
        <v>6299</v>
      </c>
      <c r="B7154" s="10">
        <v>43999</v>
      </c>
      <c r="C7154" t="s">
        <v>4679</v>
      </c>
      <c r="D7154">
        <v>4</v>
      </c>
      <c r="E7154">
        <v>5</v>
      </c>
      <c r="F7154">
        <v>4</v>
      </c>
      <c r="G7154">
        <v>11178839</v>
      </c>
      <c r="H7154">
        <v>2648</v>
      </c>
    </row>
    <row r="7155" spans="1:8">
      <c r="A7155" t="s">
        <v>6299</v>
      </c>
      <c r="B7155" s="10">
        <v>43999</v>
      </c>
      <c r="C7155" t="s">
        <v>4679</v>
      </c>
      <c r="D7155">
        <v>1</v>
      </c>
      <c r="E7155">
        <v>1</v>
      </c>
      <c r="F7155">
        <v>1</v>
      </c>
      <c r="G7155">
        <v>11178839</v>
      </c>
      <c r="H7155">
        <v>2649</v>
      </c>
    </row>
    <row r="7156" spans="1:8">
      <c r="A7156" t="s">
        <v>6299</v>
      </c>
      <c r="B7156" s="10">
        <v>43999</v>
      </c>
      <c r="C7156" t="s">
        <v>4679</v>
      </c>
      <c r="D7156">
        <v>5</v>
      </c>
      <c r="E7156">
        <v>4</v>
      </c>
      <c r="F7156">
        <v>5</v>
      </c>
      <c r="G7156">
        <v>11178839</v>
      </c>
      <c r="H7156">
        <v>2650</v>
      </c>
    </row>
    <row r="7157" spans="1:8">
      <c r="A7157" t="s">
        <v>6020</v>
      </c>
      <c r="B7157" s="10">
        <v>43999</v>
      </c>
      <c r="C7157" t="s">
        <v>4679</v>
      </c>
      <c r="D7157">
        <v>5</v>
      </c>
      <c r="E7157">
        <v>5</v>
      </c>
      <c r="F7157">
        <v>5</v>
      </c>
      <c r="G7157">
        <v>11178839</v>
      </c>
      <c r="H7157">
        <v>2651</v>
      </c>
    </row>
    <row r="7158" spans="1:8">
      <c r="A7158" t="s">
        <v>6246</v>
      </c>
      <c r="B7158" s="10">
        <v>43999</v>
      </c>
      <c r="C7158" t="s">
        <v>4679</v>
      </c>
      <c r="D7158">
        <v>5</v>
      </c>
      <c r="E7158">
        <v>5</v>
      </c>
      <c r="F7158">
        <v>5</v>
      </c>
      <c r="G7158">
        <v>11178839</v>
      </c>
      <c r="H7158">
        <v>2652</v>
      </c>
    </row>
    <row r="7159" spans="1:8">
      <c r="A7159" t="s">
        <v>10890</v>
      </c>
      <c r="B7159" s="10">
        <v>43999</v>
      </c>
      <c r="C7159" t="s">
        <v>4679</v>
      </c>
      <c r="D7159">
        <v>5</v>
      </c>
      <c r="E7159">
        <v>5</v>
      </c>
      <c r="F7159">
        <v>5</v>
      </c>
      <c r="G7159">
        <v>11178839</v>
      </c>
      <c r="H7159">
        <v>2653</v>
      </c>
    </row>
    <row r="7160" spans="1:8">
      <c r="A7160" t="s">
        <v>6299</v>
      </c>
      <c r="B7160" s="10">
        <v>43999</v>
      </c>
      <c r="C7160" t="s">
        <v>4679</v>
      </c>
      <c r="D7160">
        <v>5</v>
      </c>
      <c r="E7160">
        <v>5</v>
      </c>
      <c r="F7160">
        <v>5</v>
      </c>
      <c r="G7160">
        <v>11178839</v>
      </c>
      <c r="H7160">
        <v>2654</v>
      </c>
    </row>
    <row r="7161" spans="1:8">
      <c r="A7161" t="s">
        <v>6299</v>
      </c>
      <c r="B7161" s="10">
        <v>43999</v>
      </c>
      <c r="C7161" t="s">
        <v>4679</v>
      </c>
      <c r="D7161">
        <v>5</v>
      </c>
      <c r="E7161">
        <v>4</v>
      </c>
      <c r="F7161">
        <v>4</v>
      </c>
      <c r="G7161">
        <v>11178839</v>
      </c>
      <c r="H7161">
        <v>2655</v>
      </c>
    </row>
    <row r="7162" spans="1:8">
      <c r="A7162" t="s">
        <v>6299</v>
      </c>
      <c r="B7162" s="10">
        <v>43999</v>
      </c>
      <c r="C7162" t="s">
        <v>4679</v>
      </c>
      <c r="D7162">
        <v>5</v>
      </c>
      <c r="E7162">
        <v>5</v>
      </c>
      <c r="F7162">
        <v>5</v>
      </c>
      <c r="G7162">
        <v>11178839</v>
      </c>
      <c r="H7162">
        <v>2656</v>
      </c>
    </row>
    <row r="7163" spans="1:8">
      <c r="A7163" t="s">
        <v>10891</v>
      </c>
      <c r="B7163" s="10">
        <v>43999</v>
      </c>
      <c r="C7163" t="s">
        <v>4679</v>
      </c>
      <c r="D7163">
        <v>1</v>
      </c>
      <c r="E7163">
        <v>4</v>
      </c>
      <c r="F7163">
        <v>1</v>
      </c>
      <c r="G7163">
        <v>11178839</v>
      </c>
      <c r="H7163">
        <v>2657</v>
      </c>
    </row>
    <row r="7164" spans="1:8">
      <c r="A7164" t="s">
        <v>6299</v>
      </c>
      <c r="B7164" s="10">
        <v>43999</v>
      </c>
      <c r="C7164" t="s">
        <v>4679</v>
      </c>
      <c r="D7164">
        <v>4</v>
      </c>
      <c r="E7164">
        <v>5</v>
      </c>
      <c r="F7164">
        <v>5</v>
      </c>
      <c r="G7164">
        <v>11178839</v>
      </c>
      <c r="H7164">
        <v>2658</v>
      </c>
    </row>
    <row r="7165" spans="1:8">
      <c r="A7165" t="s">
        <v>10892</v>
      </c>
      <c r="B7165" s="10">
        <v>43999</v>
      </c>
      <c r="C7165" t="s">
        <v>4679</v>
      </c>
      <c r="D7165">
        <v>5</v>
      </c>
      <c r="E7165">
        <v>5</v>
      </c>
      <c r="F7165">
        <v>5</v>
      </c>
      <c r="G7165">
        <v>11178839</v>
      </c>
      <c r="H7165">
        <v>2659</v>
      </c>
    </row>
    <row r="7166" spans="1:8">
      <c r="A7166" t="s">
        <v>10893</v>
      </c>
      <c r="B7166" s="10">
        <v>43999</v>
      </c>
      <c r="C7166" t="s">
        <v>4679</v>
      </c>
      <c r="D7166">
        <v>5</v>
      </c>
      <c r="E7166">
        <v>5</v>
      </c>
      <c r="F7166">
        <v>5</v>
      </c>
      <c r="G7166">
        <v>11178839</v>
      </c>
      <c r="H7166">
        <v>2660</v>
      </c>
    </row>
    <row r="7167" spans="1:8">
      <c r="A7167" t="s">
        <v>6299</v>
      </c>
      <c r="B7167" s="10">
        <v>43999</v>
      </c>
      <c r="C7167" t="s">
        <v>4679</v>
      </c>
      <c r="D7167">
        <v>5</v>
      </c>
      <c r="E7167">
        <v>4</v>
      </c>
      <c r="F7167">
        <v>5</v>
      </c>
      <c r="G7167">
        <v>11178839</v>
      </c>
      <c r="H7167">
        <v>2661</v>
      </c>
    </row>
    <row r="7168" spans="1:8">
      <c r="A7168" t="s">
        <v>10894</v>
      </c>
      <c r="B7168" s="10">
        <v>43999</v>
      </c>
      <c r="C7168" t="s">
        <v>4679</v>
      </c>
      <c r="D7168">
        <v>5</v>
      </c>
      <c r="E7168">
        <v>5</v>
      </c>
      <c r="F7168">
        <v>5</v>
      </c>
      <c r="G7168">
        <v>11178839</v>
      </c>
      <c r="H7168">
        <v>2662</v>
      </c>
    </row>
    <row r="7169" spans="1:8">
      <c r="A7169" t="s">
        <v>6299</v>
      </c>
      <c r="B7169" s="10">
        <v>43999</v>
      </c>
      <c r="C7169" t="s">
        <v>4679</v>
      </c>
      <c r="D7169">
        <v>4</v>
      </c>
      <c r="E7169">
        <v>5</v>
      </c>
      <c r="F7169">
        <v>5</v>
      </c>
      <c r="G7169">
        <v>11178839</v>
      </c>
      <c r="H7169">
        <v>2663</v>
      </c>
    </row>
    <row r="7170" spans="1:8">
      <c r="A7170" t="s">
        <v>10895</v>
      </c>
      <c r="B7170" s="10">
        <v>43999</v>
      </c>
      <c r="C7170" t="s">
        <v>4679</v>
      </c>
      <c r="D7170">
        <v>3</v>
      </c>
      <c r="E7170">
        <v>4</v>
      </c>
      <c r="F7170">
        <v>5</v>
      </c>
      <c r="G7170">
        <v>11178839</v>
      </c>
      <c r="H7170">
        <v>2664</v>
      </c>
    </row>
    <row r="7171" spans="1:8">
      <c r="A7171" t="s">
        <v>10896</v>
      </c>
      <c r="B7171" s="10">
        <v>43999</v>
      </c>
      <c r="C7171" t="s">
        <v>4679</v>
      </c>
      <c r="D7171">
        <v>5</v>
      </c>
      <c r="E7171">
        <v>5</v>
      </c>
      <c r="F7171">
        <v>5</v>
      </c>
      <c r="G7171">
        <v>11178839</v>
      </c>
      <c r="H7171">
        <v>2665</v>
      </c>
    </row>
    <row r="7172" spans="1:8">
      <c r="A7172" t="s">
        <v>6299</v>
      </c>
      <c r="B7172" s="10">
        <v>43999</v>
      </c>
      <c r="C7172" t="s">
        <v>4679</v>
      </c>
      <c r="D7172">
        <v>5</v>
      </c>
      <c r="E7172">
        <v>5</v>
      </c>
      <c r="F7172">
        <v>5</v>
      </c>
      <c r="G7172">
        <v>11178839</v>
      </c>
      <c r="H7172">
        <v>2666</v>
      </c>
    </row>
    <row r="7173" spans="1:8">
      <c r="A7173" t="s">
        <v>10897</v>
      </c>
      <c r="B7173" s="10">
        <v>43999</v>
      </c>
      <c r="C7173" t="s">
        <v>4679</v>
      </c>
      <c r="D7173">
        <v>5</v>
      </c>
      <c r="E7173">
        <v>5</v>
      </c>
      <c r="F7173">
        <v>5</v>
      </c>
      <c r="G7173">
        <v>11178839</v>
      </c>
      <c r="H7173">
        <v>2667</v>
      </c>
    </row>
    <row r="7174" spans="1:8">
      <c r="A7174" t="s">
        <v>10898</v>
      </c>
      <c r="B7174" s="10">
        <v>43999</v>
      </c>
      <c r="C7174" t="s">
        <v>4679</v>
      </c>
      <c r="D7174">
        <v>5</v>
      </c>
      <c r="E7174">
        <v>5</v>
      </c>
      <c r="F7174">
        <v>5</v>
      </c>
      <c r="G7174">
        <v>11178839</v>
      </c>
      <c r="H7174">
        <v>2668</v>
      </c>
    </row>
    <row r="7175" spans="1:8">
      <c r="A7175" t="s">
        <v>10899</v>
      </c>
      <c r="B7175" s="10">
        <v>43999</v>
      </c>
      <c r="C7175" t="s">
        <v>4679</v>
      </c>
      <c r="D7175">
        <v>5</v>
      </c>
      <c r="E7175">
        <v>4</v>
      </c>
      <c r="F7175">
        <v>4</v>
      </c>
      <c r="G7175">
        <v>11178839</v>
      </c>
      <c r="H7175">
        <v>2669</v>
      </c>
    </row>
    <row r="7176" spans="1:8">
      <c r="A7176" t="s">
        <v>6299</v>
      </c>
      <c r="B7176" s="10">
        <v>43999</v>
      </c>
      <c r="C7176" t="s">
        <v>4679</v>
      </c>
      <c r="D7176">
        <v>5</v>
      </c>
      <c r="E7176">
        <v>4</v>
      </c>
      <c r="F7176">
        <v>5</v>
      </c>
      <c r="G7176">
        <v>11178839</v>
      </c>
      <c r="H7176">
        <v>2670</v>
      </c>
    </row>
    <row r="7177" spans="1:8">
      <c r="A7177" t="s">
        <v>6299</v>
      </c>
      <c r="B7177" s="10">
        <v>43999</v>
      </c>
      <c r="C7177" t="s">
        <v>4679</v>
      </c>
      <c r="D7177">
        <v>5</v>
      </c>
      <c r="E7177">
        <v>5</v>
      </c>
      <c r="F7177">
        <v>5</v>
      </c>
      <c r="G7177">
        <v>11178839</v>
      </c>
      <c r="H7177">
        <v>2671</v>
      </c>
    </row>
    <row r="7178" spans="1:8">
      <c r="A7178" t="s">
        <v>10900</v>
      </c>
      <c r="B7178" s="10">
        <v>43999</v>
      </c>
      <c r="C7178" t="s">
        <v>4679</v>
      </c>
      <c r="D7178">
        <v>5</v>
      </c>
      <c r="E7178">
        <v>5</v>
      </c>
      <c r="F7178">
        <v>5</v>
      </c>
      <c r="G7178">
        <v>11178839</v>
      </c>
      <c r="H7178">
        <v>2672</v>
      </c>
    </row>
    <row r="7179" spans="1:8">
      <c r="A7179" t="s">
        <v>6299</v>
      </c>
      <c r="B7179" s="10">
        <v>43999</v>
      </c>
      <c r="C7179" t="s">
        <v>4679</v>
      </c>
      <c r="D7179">
        <v>5</v>
      </c>
      <c r="E7179">
        <v>5</v>
      </c>
      <c r="F7179">
        <v>5</v>
      </c>
      <c r="G7179">
        <v>11178839</v>
      </c>
      <c r="H7179">
        <v>2673</v>
      </c>
    </row>
    <row r="7180" spans="1:8">
      <c r="A7180" t="s">
        <v>10901</v>
      </c>
      <c r="B7180" s="10">
        <v>43999</v>
      </c>
      <c r="C7180" t="s">
        <v>4679</v>
      </c>
      <c r="D7180">
        <v>5</v>
      </c>
      <c r="E7180">
        <v>5</v>
      </c>
      <c r="F7180">
        <v>5</v>
      </c>
      <c r="G7180">
        <v>11178839</v>
      </c>
      <c r="H7180">
        <v>2674</v>
      </c>
    </row>
    <row r="7181" spans="1:8">
      <c r="A7181" t="s">
        <v>6299</v>
      </c>
      <c r="B7181" s="10">
        <v>43999</v>
      </c>
      <c r="C7181" t="s">
        <v>4679</v>
      </c>
      <c r="D7181">
        <v>5</v>
      </c>
      <c r="E7181">
        <v>5</v>
      </c>
      <c r="F7181">
        <v>5</v>
      </c>
      <c r="G7181">
        <v>11178839</v>
      </c>
      <c r="H7181">
        <v>2675</v>
      </c>
    </row>
    <row r="7182" spans="1:8">
      <c r="A7182" t="s">
        <v>10902</v>
      </c>
      <c r="B7182" s="10">
        <v>43999</v>
      </c>
      <c r="C7182" t="s">
        <v>4679</v>
      </c>
      <c r="D7182">
        <v>5</v>
      </c>
      <c r="E7182">
        <v>5</v>
      </c>
      <c r="F7182">
        <v>5</v>
      </c>
      <c r="G7182">
        <v>11178839</v>
      </c>
      <c r="H7182">
        <v>2676</v>
      </c>
    </row>
    <row r="7183" spans="1:8">
      <c r="A7183" t="s">
        <v>10903</v>
      </c>
      <c r="B7183" s="10">
        <v>43999</v>
      </c>
      <c r="C7183" t="s">
        <v>4679</v>
      </c>
      <c r="D7183">
        <v>5</v>
      </c>
      <c r="E7183">
        <v>4</v>
      </c>
      <c r="F7183">
        <v>5</v>
      </c>
      <c r="G7183">
        <v>11178839</v>
      </c>
      <c r="H7183">
        <v>2677</v>
      </c>
    </row>
    <row r="7184" spans="1:8">
      <c r="A7184" t="s">
        <v>6299</v>
      </c>
      <c r="B7184" s="10">
        <v>43999</v>
      </c>
      <c r="C7184" t="s">
        <v>4679</v>
      </c>
      <c r="D7184">
        <v>2</v>
      </c>
      <c r="E7184">
        <v>5</v>
      </c>
      <c r="F7184">
        <v>5</v>
      </c>
      <c r="G7184">
        <v>11178839</v>
      </c>
      <c r="H7184">
        <v>2678</v>
      </c>
    </row>
    <row r="7185" spans="1:8">
      <c r="A7185" t="s">
        <v>6299</v>
      </c>
      <c r="B7185" s="10">
        <v>43999</v>
      </c>
      <c r="C7185" t="s">
        <v>4679</v>
      </c>
      <c r="D7185">
        <v>3</v>
      </c>
      <c r="E7185">
        <v>5</v>
      </c>
      <c r="F7185">
        <v>3</v>
      </c>
      <c r="G7185">
        <v>11178839</v>
      </c>
      <c r="H7185">
        <v>2679</v>
      </c>
    </row>
    <row r="7186" spans="1:8">
      <c r="A7186" t="s">
        <v>5889</v>
      </c>
      <c r="B7186" s="10">
        <v>43999</v>
      </c>
      <c r="C7186" t="s">
        <v>4679</v>
      </c>
      <c r="D7186">
        <v>4</v>
      </c>
      <c r="E7186">
        <v>5</v>
      </c>
      <c r="F7186">
        <v>5</v>
      </c>
      <c r="G7186">
        <v>11178839</v>
      </c>
      <c r="H7186">
        <v>2680</v>
      </c>
    </row>
    <row r="7187" spans="1:8">
      <c r="A7187" t="s">
        <v>10904</v>
      </c>
      <c r="B7187" s="10">
        <v>43999</v>
      </c>
      <c r="C7187" t="s">
        <v>4679</v>
      </c>
      <c r="D7187">
        <v>5</v>
      </c>
      <c r="E7187">
        <v>5</v>
      </c>
      <c r="F7187">
        <v>5</v>
      </c>
      <c r="G7187">
        <v>11178839</v>
      </c>
      <c r="H7187">
        <v>2681</v>
      </c>
    </row>
    <row r="7188" spans="1:8">
      <c r="A7188" t="s">
        <v>6299</v>
      </c>
      <c r="B7188" s="10">
        <v>43999</v>
      </c>
      <c r="C7188" t="s">
        <v>4679</v>
      </c>
      <c r="D7188">
        <v>5</v>
      </c>
      <c r="E7188">
        <v>5</v>
      </c>
      <c r="F7188">
        <v>5</v>
      </c>
      <c r="G7188">
        <v>11178839</v>
      </c>
      <c r="H7188">
        <v>2682</v>
      </c>
    </row>
    <row r="7189" spans="1:8">
      <c r="A7189" t="s">
        <v>6299</v>
      </c>
      <c r="B7189" s="10">
        <v>43999</v>
      </c>
      <c r="C7189" t="s">
        <v>4679</v>
      </c>
      <c r="D7189">
        <v>4</v>
      </c>
      <c r="E7189">
        <v>3</v>
      </c>
      <c r="F7189">
        <v>4</v>
      </c>
      <c r="G7189">
        <v>11178839</v>
      </c>
      <c r="H7189">
        <v>2683</v>
      </c>
    </row>
    <row r="7190" spans="1:8">
      <c r="A7190" t="s">
        <v>6299</v>
      </c>
      <c r="B7190" s="10">
        <v>43999</v>
      </c>
      <c r="C7190" t="s">
        <v>4679</v>
      </c>
      <c r="D7190">
        <v>5</v>
      </c>
      <c r="E7190">
        <v>5</v>
      </c>
      <c r="F7190">
        <v>5</v>
      </c>
      <c r="G7190">
        <v>11178839</v>
      </c>
      <c r="H7190">
        <v>2684</v>
      </c>
    </row>
    <row r="7191" spans="1:8">
      <c r="A7191" t="s">
        <v>6299</v>
      </c>
      <c r="B7191" s="10">
        <v>43999</v>
      </c>
      <c r="C7191" t="s">
        <v>4679</v>
      </c>
      <c r="D7191">
        <v>2</v>
      </c>
      <c r="E7191">
        <v>3</v>
      </c>
      <c r="F7191">
        <v>2</v>
      </c>
      <c r="G7191">
        <v>11178839</v>
      </c>
      <c r="H7191">
        <v>2685</v>
      </c>
    </row>
    <row r="7192" spans="1:8">
      <c r="A7192" t="s">
        <v>10905</v>
      </c>
      <c r="B7192" s="10">
        <v>43999</v>
      </c>
      <c r="C7192" t="s">
        <v>4679</v>
      </c>
      <c r="D7192">
        <v>5</v>
      </c>
      <c r="E7192">
        <v>5</v>
      </c>
      <c r="F7192">
        <v>5</v>
      </c>
      <c r="G7192">
        <v>11178839</v>
      </c>
      <c r="H7192">
        <v>2686</v>
      </c>
    </row>
    <row r="7193" spans="1:8">
      <c r="A7193" t="s">
        <v>6299</v>
      </c>
      <c r="B7193" s="10">
        <v>43999</v>
      </c>
      <c r="C7193" t="s">
        <v>4679</v>
      </c>
      <c r="D7193">
        <v>5</v>
      </c>
      <c r="E7193">
        <v>5</v>
      </c>
      <c r="F7193">
        <v>5</v>
      </c>
      <c r="G7193">
        <v>11178839</v>
      </c>
      <c r="H7193">
        <v>2687</v>
      </c>
    </row>
    <row r="7194" spans="1:8">
      <c r="A7194" t="s">
        <v>10906</v>
      </c>
      <c r="B7194" s="10">
        <v>43999</v>
      </c>
      <c r="C7194" t="s">
        <v>4679</v>
      </c>
      <c r="D7194">
        <v>5</v>
      </c>
      <c r="E7194">
        <v>5</v>
      </c>
      <c r="F7194">
        <v>5</v>
      </c>
      <c r="G7194">
        <v>11178839</v>
      </c>
      <c r="H7194">
        <v>2688</v>
      </c>
    </row>
    <row r="7195" spans="1:8">
      <c r="A7195" t="s">
        <v>10907</v>
      </c>
      <c r="B7195" s="10">
        <v>43999</v>
      </c>
      <c r="C7195" t="s">
        <v>4679</v>
      </c>
      <c r="D7195">
        <v>5</v>
      </c>
      <c r="E7195">
        <v>5</v>
      </c>
      <c r="F7195">
        <v>5</v>
      </c>
      <c r="G7195">
        <v>11178839</v>
      </c>
      <c r="H7195">
        <v>2689</v>
      </c>
    </row>
    <row r="7196" spans="1:8">
      <c r="A7196" t="s">
        <v>6299</v>
      </c>
      <c r="B7196" s="10">
        <v>43999</v>
      </c>
      <c r="C7196" t="s">
        <v>4679</v>
      </c>
      <c r="D7196">
        <v>4</v>
      </c>
      <c r="E7196">
        <v>5</v>
      </c>
      <c r="F7196">
        <v>4</v>
      </c>
      <c r="G7196">
        <v>11178839</v>
      </c>
      <c r="H7196">
        <v>2690</v>
      </c>
    </row>
    <row r="7197" spans="1:8">
      <c r="A7197" t="s">
        <v>6299</v>
      </c>
      <c r="B7197" s="10">
        <v>43999</v>
      </c>
      <c r="C7197" t="s">
        <v>4679</v>
      </c>
      <c r="D7197">
        <v>5</v>
      </c>
      <c r="E7197">
        <v>5</v>
      </c>
      <c r="F7197">
        <v>5</v>
      </c>
      <c r="G7197">
        <v>11178839</v>
      </c>
      <c r="H7197">
        <v>2691</v>
      </c>
    </row>
    <row r="7198" spans="1:8">
      <c r="A7198" t="s">
        <v>6299</v>
      </c>
      <c r="B7198" s="10">
        <v>43999</v>
      </c>
      <c r="C7198" t="s">
        <v>4679</v>
      </c>
      <c r="D7198">
        <v>5</v>
      </c>
      <c r="E7198">
        <v>4</v>
      </c>
      <c r="F7198">
        <v>5</v>
      </c>
      <c r="G7198">
        <v>11178839</v>
      </c>
      <c r="H7198">
        <v>2692</v>
      </c>
    </row>
    <row r="7199" spans="1:8">
      <c r="A7199" t="s">
        <v>6299</v>
      </c>
      <c r="B7199" s="10">
        <v>43999</v>
      </c>
      <c r="C7199" t="s">
        <v>4679</v>
      </c>
      <c r="D7199">
        <v>5</v>
      </c>
      <c r="E7199">
        <v>5</v>
      </c>
      <c r="F7199">
        <v>5</v>
      </c>
      <c r="G7199">
        <v>11178839</v>
      </c>
      <c r="H7199">
        <v>2693</v>
      </c>
    </row>
    <row r="7200" spans="1:8">
      <c r="A7200" t="s">
        <v>6299</v>
      </c>
      <c r="B7200" s="10">
        <v>43999</v>
      </c>
      <c r="C7200" t="s">
        <v>4679</v>
      </c>
      <c r="D7200">
        <v>5</v>
      </c>
      <c r="E7200">
        <v>5</v>
      </c>
      <c r="F7200">
        <v>5</v>
      </c>
      <c r="G7200">
        <v>11178839</v>
      </c>
      <c r="H7200">
        <v>2694</v>
      </c>
    </row>
    <row r="7201" spans="1:8">
      <c r="A7201" t="s">
        <v>10908</v>
      </c>
      <c r="B7201" s="10">
        <v>43999</v>
      </c>
      <c r="C7201" t="s">
        <v>4679</v>
      </c>
      <c r="D7201">
        <v>5</v>
      </c>
      <c r="E7201">
        <v>5</v>
      </c>
      <c r="F7201">
        <v>5</v>
      </c>
      <c r="G7201">
        <v>11178839</v>
      </c>
      <c r="H7201">
        <v>2695</v>
      </c>
    </row>
    <row r="7202" spans="1:8">
      <c r="A7202" t="s">
        <v>10909</v>
      </c>
      <c r="B7202" s="10">
        <v>43999</v>
      </c>
      <c r="C7202" t="s">
        <v>4679</v>
      </c>
      <c r="D7202">
        <v>1</v>
      </c>
      <c r="E7202">
        <v>3</v>
      </c>
      <c r="F7202">
        <v>2</v>
      </c>
      <c r="G7202">
        <v>11178839</v>
      </c>
      <c r="H7202">
        <v>2696</v>
      </c>
    </row>
    <row r="7203" spans="1:8">
      <c r="A7203" t="s">
        <v>6299</v>
      </c>
      <c r="B7203" s="10">
        <v>43999</v>
      </c>
      <c r="C7203" t="s">
        <v>4679</v>
      </c>
      <c r="D7203">
        <v>5</v>
      </c>
      <c r="E7203">
        <v>5</v>
      </c>
      <c r="F7203">
        <v>5</v>
      </c>
      <c r="G7203">
        <v>11178839</v>
      </c>
      <c r="H7203">
        <v>2697</v>
      </c>
    </row>
    <row r="7204" spans="1:8">
      <c r="A7204" t="s">
        <v>10910</v>
      </c>
      <c r="B7204" s="10">
        <v>43999</v>
      </c>
      <c r="C7204" t="s">
        <v>4679</v>
      </c>
      <c r="D7204">
        <v>5</v>
      </c>
      <c r="E7204">
        <v>5</v>
      </c>
      <c r="F7204">
        <v>5</v>
      </c>
      <c r="G7204">
        <v>11178839</v>
      </c>
      <c r="H7204">
        <v>2698</v>
      </c>
    </row>
    <row r="7205" spans="1:8">
      <c r="A7205" t="s">
        <v>6299</v>
      </c>
      <c r="B7205" s="10">
        <v>43999</v>
      </c>
      <c r="C7205" t="s">
        <v>4679</v>
      </c>
      <c r="D7205">
        <v>4</v>
      </c>
      <c r="E7205">
        <v>5</v>
      </c>
      <c r="F7205">
        <v>5</v>
      </c>
      <c r="G7205">
        <v>11178839</v>
      </c>
      <c r="H7205">
        <v>2699</v>
      </c>
    </row>
    <row r="7206" spans="1:8">
      <c r="A7206" t="s">
        <v>6299</v>
      </c>
      <c r="B7206" s="10">
        <v>43999</v>
      </c>
      <c r="C7206" t="s">
        <v>4679</v>
      </c>
      <c r="D7206">
        <v>4</v>
      </c>
      <c r="E7206">
        <v>5</v>
      </c>
      <c r="F7206">
        <v>5</v>
      </c>
      <c r="G7206">
        <v>11178839</v>
      </c>
      <c r="H7206">
        <v>2700</v>
      </c>
    </row>
    <row r="7207" spans="1:8">
      <c r="A7207" t="s">
        <v>10911</v>
      </c>
      <c r="B7207" s="10">
        <v>43999</v>
      </c>
      <c r="C7207" t="s">
        <v>4679</v>
      </c>
      <c r="D7207">
        <v>3</v>
      </c>
      <c r="E7207">
        <v>5</v>
      </c>
      <c r="F7207">
        <v>5</v>
      </c>
      <c r="G7207">
        <v>11178839</v>
      </c>
      <c r="H7207">
        <v>2701</v>
      </c>
    </row>
    <row r="7208" spans="1:8">
      <c r="A7208" t="s">
        <v>6299</v>
      </c>
      <c r="B7208" s="10">
        <v>43999</v>
      </c>
      <c r="C7208" t="s">
        <v>4679</v>
      </c>
      <c r="D7208">
        <v>5</v>
      </c>
      <c r="E7208">
        <v>5</v>
      </c>
      <c r="F7208">
        <v>5</v>
      </c>
      <c r="G7208">
        <v>11178839</v>
      </c>
      <c r="H7208">
        <v>2702</v>
      </c>
    </row>
    <row r="7209" spans="1:8">
      <c r="A7209" t="s">
        <v>6299</v>
      </c>
      <c r="B7209" s="10">
        <v>43999</v>
      </c>
      <c r="C7209" t="s">
        <v>4679</v>
      </c>
      <c r="D7209">
        <v>5</v>
      </c>
      <c r="E7209">
        <v>5</v>
      </c>
      <c r="F7209">
        <v>5</v>
      </c>
      <c r="G7209">
        <v>11178839</v>
      </c>
      <c r="H7209">
        <v>2703</v>
      </c>
    </row>
    <row r="7210" spans="1:8">
      <c r="A7210" t="s">
        <v>6299</v>
      </c>
      <c r="B7210" s="10">
        <v>43999</v>
      </c>
      <c r="C7210" t="s">
        <v>4679</v>
      </c>
      <c r="D7210">
        <v>5</v>
      </c>
      <c r="E7210">
        <v>5</v>
      </c>
      <c r="F7210">
        <v>5</v>
      </c>
      <c r="G7210">
        <v>11178839</v>
      </c>
      <c r="H7210">
        <v>2704</v>
      </c>
    </row>
    <row r="7211" spans="1:8">
      <c r="A7211" t="s">
        <v>6299</v>
      </c>
      <c r="B7211" s="10">
        <v>43999</v>
      </c>
      <c r="C7211" t="s">
        <v>4679</v>
      </c>
      <c r="D7211">
        <v>5</v>
      </c>
      <c r="E7211">
        <v>4</v>
      </c>
      <c r="F7211">
        <v>5</v>
      </c>
      <c r="G7211">
        <v>11179528</v>
      </c>
      <c r="H7211">
        <v>2722</v>
      </c>
    </row>
    <row r="7212" spans="1:8">
      <c r="A7212" t="s">
        <v>10912</v>
      </c>
      <c r="B7212" s="10">
        <v>43999</v>
      </c>
      <c r="C7212" t="s">
        <v>4679</v>
      </c>
      <c r="D7212">
        <v>5</v>
      </c>
      <c r="E7212">
        <v>5</v>
      </c>
      <c r="F7212">
        <v>5</v>
      </c>
      <c r="G7212">
        <v>11178839</v>
      </c>
      <c r="H7212">
        <v>2705</v>
      </c>
    </row>
    <row r="7213" spans="1:8">
      <c r="A7213" t="s">
        <v>10913</v>
      </c>
      <c r="B7213" s="10">
        <v>43999</v>
      </c>
      <c r="C7213" t="s">
        <v>4679</v>
      </c>
      <c r="D7213">
        <v>5</v>
      </c>
      <c r="E7213">
        <v>5</v>
      </c>
      <c r="F7213">
        <v>5</v>
      </c>
      <c r="G7213">
        <v>11178839</v>
      </c>
      <c r="H7213">
        <v>2706</v>
      </c>
    </row>
    <row r="7214" spans="1:8">
      <c r="A7214" t="s">
        <v>10914</v>
      </c>
      <c r="B7214" s="10">
        <v>43999</v>
      </c>
      <c r="C7214" t="s">
        <v>4679</v>
      </c>
      <c r="D7214">
        <v>5</v>
      </c>
      <c r="E7214">
        <v>5</v>
      </c>
      <c r="F7214">
        <v>5</v>
      </c>
      <c r="G7214">
        <v>11178839</v>
      </c>
      <c r="H7214">
        <v>2707</v>
      </c>
    </row>
    <row r="7215" spans="1:8">
      <c r="A7215" t="s">
        <v>10915</v>
      </c>
      <c r="B7215" s="10">
        <v>43999</v>
      </c>
      <c r="C7215" t="s">
        <v>4679</v>
      </c>
      <c r="D7215">
        <v>1</v>
      </c>
      <c r="E7215">
        <v>3</v>
      </c>
      <c r="F7215">
        <v>2</v>
      </c>
      <c r="G7215">
        <v>11178839</v>
      </c>
      <c r="H7215">
        <v>2708</v>
      </c>
    </row>
    <row r="7216" spans="1:8">
      <c r="A7216" t="s">
        <v>6299</v>
      </c>
      <c r="B7216" s="10">
        <v>43999</v>
      </c>
      <c r="C7216" t="s">
        <v>4679</v>
      </c>
      <c r="D7216">
        <v>2</v>
      </c>
      <c r="E7216">
        <v>4</v>
      </c>
      <c r="F7216">
        <v>4</v>
      </c>
      <c r="G7216">
        <v>11178839</v>
      </c>
      <c r="H7216">
        <v>2709</v>
      </c>
    </row>
    <row r="7217" spans="1:8">
      <c r="A7217" t="s">
        <v>10916</v>
      </c>
      <c r="B7217" s="10">
        <v>43999</v>
      </c>
      <c r="C7217" t="s">
        <v>4679</v>
      </c>
      <c r="D7217">
        <v>1</v>
      </c>
      <c r="E7217">
        <v>2</v>
      </c>
      <c r="F7217">
        <v>4</v>
      </c>
      <c r="G7217">
        <v>11178839</v>
      </c>
      <c r="H7217">
        <v>2710</v>
      </c>
    </row>
    <row r="7218" spans="1:8">
      <c r="A7218" t="s">
        <v>10917</v>
      </c>
      <c r="B7218" s="10">
        <v>43999</v>
      </c>
      <c r="C7218" t="s">
        <v>4679</v>
      </c>
      <c r="D7218">
        <v>3</v>
      </c>
      <c r="E7218">
        <v>3</v>
      </c>
      <c r="F7218">
        <v>5</v>
      </c>
      <c r="G7218">
        <v>11178839</v>
      </c>
      <c r="H7218">
        <v>2711</v>
      </c>
    </row>
    <row r="7219" spans="1:8">
      <c r="A7219" t="s">
        <v>10918</v>
      </c>
      <c r="B7219" s="10">
        <v>43999</v>
      </c>
      <c r="C7219" t="s">
        <v>4679</v>
      </c>
      <c r="D7219">
        <v>1</v>
      </c>
      <c r="E7219">
        <v>3</v>
      </c>
      <c r="F7219">
        <v>1</v>
      </c>
      <c r="G7219">
        <v>11178839</v>
      </c>
      <c r="H7219">
        <v>2712</v>
      </c>
    </row>
    <row r="7220" spans="1:8">
      <c r="A7220" t="s">
        <v>6299</v>
      </c>
      <c r="B7220" s="10">
        <v>43999</v>
      </c>
      <c r="C7220" t="s">
        <v>4679</v>
      </c>
      <c r="D7220">
        <v>5</v>
      </c>
      <c r="E7220">
        <v>5</v>
      </c>
      <c r="F7220">
        <v>5</v>
      </c>
      <c r="G7220">
        <v>11179528</v>
      </c>
      <c r="H7220">
        <v>2713</v>
      </c>
    </row>
    <row r="7221" spans="1:8">
      <c r="A7221" t="s">
        <v>10919</v>
      </c>
      <c r="B7221" s="10">
        <v>43999</v>
      </c>
      <c r="C7221" t="s">
        <v>4679</v>
      </c>
      <c r="D7221">
        <v>1</v>
      </c>
      <c r="E7221">
        <v>2</v>
      </c>
      <c r="F7221">
        <v>5</v>
      </c>
      <c r="G7221">
        <v>11179528</v>
      </c>
      <c r="H7221">
        <v>2714</v>
      </c>
    </row>
    <row r="7222" spans="1:8">
      <c r="A7222" t="s">
        <v>10920</v>
      </c>
      <c r="B7222" s="10">
        <v>43999</v>
      </c>
      <c r="C7222" t="s">
        <v>4679</v>
      </c>
      <c r="D7222">
        <v>2</v>
      </c>
      <c r="E7222">
        <v>3</v>
      </c>
      <c r="F7222">
        <v>5</v>
      </c>
      <c r="G7222">
        <v>11179528</v>
      </c>
      <c r="H7222">
        <v>2715</v>
      </c>
    </row>
    <row r="7223" spans="1:8">
      <c r="A7223" t="s">
        <v>10921</v>
      </c>
      <c r="B7223" s="10">
        <v>43999</v>
      </c>
      <c r="C7223" t="s">
        <v>4679</v>
      </c>
      <c r="D7223">
        <v>5</v>
      </c>
      <c r="E7223">
        <v>5</v>
      </c>
      <c r="F7223">
        <v>5</v>
      </c>
      <c r="G7223">
        <v>11179528</v>
      </c>
      <c r="H7223">
        <v>2716</v>
      </c>
    </row>
    <row r="7224" spans="1:8">
      <c r="A7224" t="s">
        <v>10922</v>
      </c>
      <c r="B7224" s="10">
        <v>43999</v>
      </c>
      <c r="C7224" t="s">
        <v>4679</v>
      </c>
      <c r="D7224">
        <v>5</v>
      </c>
      <c r="E7224">
        <v>3</v>
      </c>
      <c r="F7224">
        <v>1</v>
      </c>
      <c r="G7224">
        <v>11179528</v>
      </c>
      <c r="H7224">
        <v>2717</v>
      </c>
    </row>
    <row r="7225" spans="1:8">
      <c r="A7225" t="s">
        <v>10923</v>
      </c>
      <c r="B7225" s="10">
        <v>43999</v>
      </c>
      <c r="C7225" t="s">
        <v>4679</v>
      </c>
      <c r="D7225">
        <v>5</v>
      </c>
      <c r="E7225">
        <v>5</v>
      </c>
      <c r="F7225">
        <v>5</v>
      </c>
      <c r="G7225">
        <v>11179528</v>
      </c>
      <c r="H7225">
        <v>2718</v>
      </c>
    </row>
    <row r="7226" spans="1:8">
      <c r="A7226" t="s">
        <v>6299</v>
      </c>
      <c r="B7226" s="10">
        <v>43999</v>
      </c>
      <c r="C7226" t="s">
        <v>4679</v>
      </c>
      <c r="D7226">
        <v>5</v>
      </c>
      <c r="E7226">
        <v>5</v>
      </c>
      <c r="F7226">
        <v>5</v>
      </c>
      <c r="G7226">
        <v>11179528</v>
      </c>
      <c r="H7226">
        <v>2719</v>
      </c>
    </row>
    <row r="7227" spans="1:8">
      <c r="A7227" t="s">
        <v>10924</v>
      </c>
      <c r="B7227" s="10">
        <v>43999</v>
      </c>
      <c r="C7227" t="s">
        <v>4679</v>
      </c>
      <c r="D7227">
        <v>3</v>
      </c>
      <c r="E7227">
        <v>3</v>
      </c>
      <c r="F7227">
        <v>2</v>
      </c>
      <c r="G7227">
        <v>11179528</v>
      </c>
      <c r="H7227">
        <v>2720</v>
      </c>
    </row>
    <row r="7228" spans="1:8">
      <c r="A7228" t="s">
        <v>10925</v>
      </c>
      <c r="B7228" s="10">
        <v>43999</v>
      </c>
      <c r="C7228" t="s">
        <v>4679</v>
      </c>
      <c r="D7228">
        <v>5</v>
      </c>
      <c r="E7228">
        <v>3</v>
      </c>
      <c r="F7228">
        <v>4</v>
      </c>
      <c r="G7228">
        <v>11179528</v>
      </c>
      <c r="H7228">
        <v>2721</v>
      </c>
    </row>
    <row r="7229" spans="1:8">
      <c r="A7229" t="s">
        <v>10926</v>
      </c>
      <c r="B7229" s="10">
        <v>43999</v>
      </c>
      <c r="C7229" t="s">
        <v>4679</v>
      </c>
      <c r="D7229">
        <v>5</v>
      </c>
      <c r="E7229">
        <v>5</v>
      </c>
      <c r="F7229">
        <v>5</v>
      </c>
      <c r="G7229">
        <v>11179528</v>
      </c>
      <c r="H7229">
        <v>2723</v>
      </c>
    </row>
    <row r="7230" spans="1:8">
      <c r="A7230" t="s">
        <v>10927</v>
      </c>
      <c r="B7230" s="10">
        <v>43999</v>
      </c>
      <c r="C7230" t="s">
        <v>4679</v>
      </c>
      <c r="D7230">
        <v>1</v>
      </c>
      <c r="E7230">
        <v>5</v>
      </c>
      <c r="F7230">
        <v>1</v>
      </c>
      <c r="G7230">
        <v>11179528</v>
      </c>
      <c r="H7230">
        <v>2724</v>
      </c>
    </row>
    <row r="7231" spans="1:8">
      <c r="A7231" t="s">
        <v>6299</v>
      </c>
      <c r="B7231" s="10">
        <v>43999</v>
      </c>
      <c r="C7231" t="s">
        <v>4679</v>
      </c>
      <c r="D7231">
        <v>5</v>
      </c>
      <c r="E7231">
        <v>5</v>
      </c>
      <c r="F7231">
        <v>5</v>
      </c>
      <c r="G7231">
        <v>11179528</v>
      </c>
      <c r="H7231">
        <v>2725</v>
      </c>
    </row>
    <row r="7232" spans="1:8">
      <c r="A7232" t="s">
        <v>10928</v>
      </c>
      <c r="B7232" s="10">
        <v>43999</v>
      </c>
      <c r="C7232" t="s">
        <v>4679</v>
      </c>
      <c r="D7232">
        <v>5</v>
      </c>
      <c r="E7232">
        <v>5</v>
      </c>
      <c r="F7232">
        <v>5</v>
      </c>
      <c r="G7232">
        <v>11179528</v>
      </c>
      <c r="H7232">
        <v>2726</v>
      </c>
    </row>
    <row r="7233" spans="1:8">
      <c r="A7233" t="s">
        <v>10929</v>
      </c>
      <c r="B7233" s="10">
        <v>43999</v>
      </c>
      <c r="C7233" t="s">
        <v>4679</v>
      </c>
      <c r="D7233">
        <v>5</v>
      </c>
      <c r="E7233">
        <v>5</v>
      </c>
      <c r="F7233">
        <v>5</v>
      </c>
      <c r="G7233">
        <v>11179528</v>
      </c>
      <c r="H7233">
        <v>2727</v>
      </c>
    </row>
    <row r="7234" spans="1:8">
      <c r="A7234" t="s">
        <v>10930</v>
      </c>
      <c r="B7234" s="10">
        <v>43999</v>
      </c>
      <c r="C7234" t="s">
        <v>4679</v>
      </c>
      <c r="D7234">
        <v>5</v>
      </c>
      <c r="E7234">
        <v>5</v>
      </c>
      <c r="F7234">
        <v>5</v>
      </c>
      <c r="G7234">
        <v>11179528</v>
      </c>
      <c r="H7234">
        <v>2728</v>
      </c>
    </row>
    <row r="7235" spans="1:8">
      <c r="A7235" t="s">
        <v>6299</v>
      </c>
      <c r="B7235" s="10">
        <v>43999</v>
      </c>
      <c r="C7235" t="s">
        <v>4679</v>
      </c>
      <c r="D7235">
        <v>5</v>
      </c>
      <c r="E7235">
        <v>5</v>
      </c>
      <c r="F7235">
        <v>5</v>
      </c>
      <c r="G7235">
        <v>11179528</v>
      </c>
      <c r="H7235">
        <v>2729</v>
      </c>
    </row>
    <row r="7236" spans="1:8">
      <c r="A7236" t="s">
        <v>10931</v>
      </c>
      <c r="B7236" s="10">
        <v>43999</v>
      </c>
      <c r="C7236" t="s">
        <v>4679</v>
      </c>
      <c r="D7236">
        <v>3</v>
      </c>
      <c r="E7236">
        <v>4</v>
      </c>
      <c r="F7236">
        <v>5</v>
      </c>
      <c r="G7236">
        <v>11179528</v>
      </c>
      <c r="H7236">
        <v>2730</v>
      </c>
    </row>
    <row r="7237" spans="1:8">
      <c r="A7237" t="s">
        <v>10932</v>
      </c>
      <c r="B7237" s="10">
        <v>43999</v>
      </c>
      <c r="C7237" t="s">
        <v>4679</v>
      </c>
      <c r="D7237">
        <v>5</v>
      </c>
      <c r="E7237">
        <v>4</v>
      </c>
      <c r="F7237">
        <v>5</v>
      </c>
      <c r="G7237">
        <v>11179528</v>
      </c>
      <c r="H7237">
        <v>2731</v>
      </c>
    </row>
    <row r="7238" spans="1:8">
      <c r="A7238" t="s">
        <v>6299</v>
      </c>
      <c r="B7238" s="10">
        <v>43999</v>
      </c>
      <c r="C7238" t="s">
        <v>4679</v>
      </c>
      <c r="D7238">
        <v>5</v>
      </c>
      <c r="E7238">
        <v>4</v>
      </c>
      <c r="F7238">
        <v>5</v>
      </c>
      <c r="G7238">
        <v>11179528</v>
      </c>
      <c r="H7238">
        <v>2732</v>
      </c>
    </row>
    <row r="7239" spans="1:8">
      <c r="A7239" t="s">
        <v>10933</v>
      </c>
      <c r="B7239" s="10">
        <v>43999</v>
      </c>
      <c r="C7239" t="s">
        <v>4679</v>
      </c>
      <c r="D7239">
        <v>5</v>
      </c>
      <c r="E7239">
        <v>4</v>
      </c>
      <c r="F7239">
        <v>4</v>
      </c>
      <c r="G7239">
        <v>11179528</v>
      </c>
      <c r="H7239">
        <v>2733</v>
      </c>
    </row>
    <row r="7240" spans="1:8">
      <c r="A7240" t="s">
        <v>10934</v>
      </c>
      <c r="B7240" s="10">
        <v>43999</v>
      </c>
      <c r="C7240" t="s">
        <v>4679</v>
      </c>
      <c r="D7240">
        <v>2</v>
      </c>
      <c r="E7240">
        <v>3</v>
      </c>
      <c r="F7240">
        <v>3</v>
      </c>
      <c r="G7240">
        <v>11179528</v>
      </c>
      <c r="H7240">
        <v>2734</v>
      </c>
    </row>
    <row r="7241" spans="1:8">
      <c r="A7241" t="s">
        <v>10935</v>
      </c>
      <c r="B7241" s="10">
        <v>43999</v>
      </c>
      <c r="C7241" t="s">
        <v>4679</v>
      </c>
      <c r="D7241">
        <v>5</v>
      </c>
      <c r="E7241">
        <v>5</v>
      </c>
      <c r="F7241">
        <v>4</v>
      </c>
      <c r="G7241">
        <v>11179528</v>
      </c>
      <c r="H7241">
        <v>2735</v>
      </c>
    </row>
    <row r="7242" spans="1:8">
      <c r="A7242" t="s">
        <v>10936</v>
      </c>
      <c r="B7242" s="10">
        <v>43999</v>
      </c>
      <c r="C7242" t="s">
        <v>4679</v>
      </c>
      <c r="D7242">
        <v>5</v>
      </c>
      <c r="E7242">
        <v>4</v>
      </c>
      <c r="F7242">
        <v>5</v>
      </c>
      <c r="G7242">
        <v>11179528</v>
      </c>
      <c r="H7242">
        <v>2736</v>
      </c>
    </row>
    <row r="7243" spans="1:8">
      <c r="A7243" t="s">
        <v>10937</v>
      </c>
      <c r="B7243" s="10">
        <v>43999</v>
      </c>
      <c r="C7243" t="s">
        <v>4679</v>
      </c>
      <c r="D7243">
        <v>5</v>
      </c>
      <c r="E7243">
        <v>5</v>
      </c>
      <c r="F7243">
        <v>5</v>
      </c>
      <c r="G7243">
        <v>11179528</v>
      </c>
      <c r="H7243">
        <v>2737</v>
      </c>
    </row>
    <row r="7244" spans="1:8">
      <c r="A7244" t="s">
        <v>6299</v>
      </c>
      <c r="B7244" s="10">
        <v>43999</v>
      </c>
      <c r="C7244" t="s">
        <v>4679</v>
      </c>
      <c r="D7244">
        <v>5</v>
      </c>
      <c r="E7244">
        <v>4</v>
      </c>
      <c r="F7244">
        <v>5</v>
      </c>
      <c r="G7244">
        <v>11179528</v>
      </c>
      <c r="H7244">
        <v>2738</v>
      </c>
    </row>
    <row r="7245" spans="1:8">
      <c r="A7245" t="s">
        <v>10938</v>
      </c>
      <c r="B7245" s="10">
        <v>43999</v>
      </c>
      <c r="C7245" t="s">
        <v>4679</v>
      </c>
      <c r="D7245">
        <v>4</v>
      </c>
      <c r="E7245">
        <v>5</v>
      </c>
      <c r="F7245">
        <v>5</v>
      </c>
      <c r="G7245">
        <v>11179528</v>
      </c>
      <c r="H7245">
        <v>2739</v>
      </c>
    </row>
    <row r="7246" spans="1:8">
      <c r="A7246" t="s">
        <v>10939</v>
      </c>
      <c r="B7246" s="10">
        <v>43999</v>
      </c>
      <c r="C7246" t="s">
        <v>4679</v>
      </c>
      <c r="D7246">
        <v>5</v>
      </c>
      <c r="E7246">
        <v>5</v>
      </c>
      <c r="F7246">
        <v>5</v>
      </c>
      <c r="G7246">
        <v>11179528</v>
      </c>
      <c r="H7246">
        <v>2740</v>
      </c>
    </row>
    <row r="7247" spans="1:8">
      <c r="A7247" t="s">
        <v>10940</v>
      </c>
      <c r="B7247" s="10">
        <v>43999</v>
      </c>
      <c r="C7247" t="s">
        <v>4679</v>
      </c>
      <c r="D7247">
        <v>2</v>
      </c>
      <c r="E7247">
        <v>3</v>
      </c>
      <c r="F7247">
        <v>5</v>
      </c>
      <c r="G7247">
        <v>11179528</v>
      </c>
      <c r="H7247">
        <v>2741</v>
      </c>
    </row>
    <row r="7248" spans="1:8">
      <c r="A7248" t="s">
        <v>6299</v>
      </c>
      <c r="B7248" s="10">
        <v>43999</v>
      </c>
      <c r="C7248" t="s">
        <v>4679</v>
      </c>
      <c r="D7248">
        <v>4</v>
      </c>
      <c r="E7248">
        <v>4</v>
      </c>
      <c r="F7248">
        <v>5</v>
      </c>
      <c r="G7248">
        <v>11179528</v>
      </c>
      <c r="H7248">
        <v>2742</v>
      </c>
    </row>
    <row r="7249" spans="1:8">
      <c r="A7249" t="s">
        <v>10941</v>
      </c>
      <c r="B7249" s="10">
        <v>43999</v>
      </c>
      <c r="C7249" t="s">
        <v>4679</v>
      </c>
      <c r="D7249">
        <v>1</v>
      </c>
      <c r="E7249">
        <v>5</v>
      </c>
      <c r="F7249">
        <v>1</v>
      </c>
      <c r="G7249">
        <v>11179528</v>
      </c>
      <c r="H7249">
        <v>2743</v>
      </c>
    </row>
    <row r="7250" spans="1:8">
      <c r="A7250" t="s">
        <v>10942</v>
      </c>
      <c r="B7250" s="10">
        <v>43999</v>
      </c>
      <c r="C7250" t="s">
        <v>4679</v>
      </c>
      <c r="D7250">
        <v>5</v>
      </c>
      <c r="E7250">
        <v>5</v>
      </c>
      <c r="F7250">
        <v>5</v>
      </c>
      <c r="G7250">
        <v>11179528</v>
      </c>
      <c r="H7250">
        <v>2744</v>
      </c>
    </row>
    <row r="7251" spans="1:8">
      <c r="A7251" t="s">
        <v>6299</v>
      </c>
      <c r="B7251" s="10">
        <v>43999</v>
      </c>
      <c r="C7251" t="s">
        <v>4679</v>
      </c>
      <c r="D7251">
        <v>5</v>
      </c>
      <c r="E7251">
        <v>5</v>
      </c>
      <c r="F7251">
        <v>5</v>
      </c>
      <c r="G7251">
        <v>11179528</v>
      </c>
      <c r="H7251">
        <v>2745</v>
      </c>
    </row>
    <row r="7252" spans="1:8">
      <c r="A7252" t="s">
        <v>10943</v>
      </c>
      <c r="B7252" s="10">
        <v>43999</v>
      </c>
      <c r="C7252" t="s">
        <v>4679</v>
      </c>
      <c r="D7252">
        <v>5</v>
      </c>
      <c r="E7252">
        <v>4</v>
      </c>
      <c r="F7252">
        <v>5</v>
      </c>
      <c r="G7252">
        <v>11179528</v>
      </c>
      <c r="H7252">
        <v>2746</v>
      </c>
    </row>
    <row r="7253" spans="1:8">
      <c r="A7253" t="s">
        <v>6299</v>
      </c>
      <c r="B7253" s="10">
        <v>43999</v>
      </c>
      <c r="C7253" t="s">
        <v>4679</v>
      </c>
      <c r="D7253">
        <v>4</v>
      </c>
      <c r="E7253">
        <v>4</v>
      </c>
      <c r="F7253">
        <v>4</v>
      </c>
      <c r="G7253">
        <v>11179528</v>
      </c>
      <c r="H7253">
        <v>2747</v>
      </c>
    </row>
    <row r="7254" spans="1:8">
      <c r="A7254" t="s">
        <v>6299</v>
      </c>
      <c r="B7254" s="10">
        <v>43999</v>
      </c>
      <c r="C7254" t="s">
        <v>4679</v>
      </c>
      <c r="D7254">
        <v>5</v>
      </c>
      <c r="E7254">
        <v>5</v>
      </c>
      <c r="F7254">
        <v>4</v>
      </c>
      <c r="G7254">
        <v>11179528</v>
      </c>
      <c r="H7254">
        <v>2748</v>
      </c>
    </row>
    <row r="7255" spans="1:8">
      <c r="A7255" t="s">
        <v>10944</v>
      </c>
      <c r="B7255" s="10">
        <v>43999</v>
      </c>
      <c r="C7255" t="s">
        <v>4679</v>
      </c>
      <c r="D7255">
        <v>5</v>
      </c>
      <c r="E7255">
        <v>5</v>
      </c>
      <c r="F7255">
        <v>5</v>
      </c>
      <c r="G7255">
        <v>11179528</v>
      </c>
      <c r="H7255">
        <v>2749</v>
      </c>
    </row>
    <row r="7256" spans="1:8">
      <c r="A7256" t="s">
        <v>10945</v>
      </c>
      <c r="B7256" s="10">
        <v>43999</v>
      </c>
      <c r="C7256" t="s">
        <v>4679</v>
      </c>
      <c r="D7256">
        <v>5</v>
      </c>
      <c r="E7256">
        <v>5</v>
      </c>
      <c r="F7256">
        <v>5</v>
      </c>
      <c r="G7256">
        <v>11179528</v>
      </c>
      <c r="H7256">
        <v>2750</v>
      </c>
    </row>
    <row r="7257" spans="1:8">
      <c r="A7257" t="s">
        <v>10946</v>
      </c>
      <c r="B7257" s="10">
        <v>43999</v>
      </c>
      <c r="C7257" t="s">
        <v>4679</v>
      </c>
      <c r="D7257">
        <v>5</v>
      </c>
      <c r="E7257">
        <v>5</v>
      </c>
      <c r="F7257">
        <v>5</v>
      </c>
      <c r="G7257">
        <v>11179528</v>
      </c>
      <c r="H7257">
        <v>2751</v>
      </c>
    </row>
    <row r="7258" spans="1:8">
      <c r="A7258" t="s">
        <v>6299</v>
      </c>
      <c r="B7258" s="10">
        <v>43999</v>
      </c>
      <c r="C7258" t="s">
        <v>4679</v>
      </c>
      <c r="D7258">
        <v>4</v>
      </c>
      <c r="E7258">
        <v>5</v>
      </c>
      <c r="F7258">
        <v>5</v>
      </c>
      <c r="G7258">
        <v>11179528</v>
      </c>
      <c r="H7258">
        <v>2752</v>
      </c>
    </row>
    <row r="7259" spans="1:8">
      <c r="A7259" t="s">
        <v>10947</v>
      </c>
      <c r="B7259" s="10">
        <v>43999</v>
      </c>
      <c r="C7259" t="s">
        <v>4679</v>
      </c>
      <c r="D7259">
        <v>4</v>
      </c>
      <c r="E7259">
        <v>4</v>
      </c>
      <c r="F7259">
        <v>5</v>
      </c>
      <c r="G7259">
        <v>11179528</v>
      </c>
      <c r="H7259">
        <v>2753</v>
      </c>
    </row>
    <row r="7260" spans="1:8">
      <c r="A7260" t="s">
        <v>10948</v>
      </c>
      <c r="B7260" s="10">
        <v>43999</v>
      </c>
      <c r="C7260" t="s">
        <v>4679</v>
      </c>
      <c r="D7260">
        <v>5</v>
      </c>
      <c r="E7260">
        <v>5</v>
      </c>
      <c r="F7260">
        <v>5</v>
      </c>
      <c r="G7260">
        <v>11179528</v>
      </c>
      <c r="H7260">
        <v>2754</v>
      </c>
    </row>
    <row r="7261" spans="1:8">
      <c r="A7261" t="s">
        <v>6299</v>
      </c>
      <c r="B7261" s="10">
        <v>43999</v>
      </c>
      <c r="C7261" t="s">
        <v>4679</v>
      </c>
      <c r="D7261">
        <v>5</v>
      </c>
      <c r="E7261">
        <v>5</v>
      </c>
      <c r="F7261">
        <v>5</v>
      </c>
      <c r="G7261">
        <v>11179528</v>
      </c>
      <c r="H7261">
        <v>2755</v>
      </c>
    </row>
    <row r="7262" spans="1:8">
      <c r="A7262" t="s">
        <v>10949</v>
      </c>
      <c r="B7262" s="10">
        <v>43999</v>
      </c>
      <c r="C7262" t="s">
        <v>4679</v>
      </c>
      <c r="D7262">
        <v>5</v>
      </c>
      <c r="E7262">
        <v>5</v>
      </c>
      <c r="F7262">
        <v>5</v>
      </c>
      <c r="G7262">
        <v>11179528</v>
      </c>
      <c r="H7262">
        <v>2756</v>
      </c>
    </row>
    <row r="7263" spans="1:8">
      <c r="A7263" t="s">
        <v>6299</v>
      </c>
      <c r="B7263" s="10">
        <v>43999</v>
      </c>
      <c r="C7263" t="s">
        <v>4679</v>
      </c>
      <c r="D7263">
        <v>5</v>
      </c>
      <c r="E7263">
        <v>5</v>
      </c>
      <c r="F7263">
        <v>5</v>
      </c>
      <c r="G7263">
        <v>11179528</v>
      </c>
      <c r="H7263">
        <v>2757</v>
      </c>
    </row>
    <row r="7264" spans="1:8">
      <c r="A7264" t="s">
        <v>10950</v>
      </c>
      <c r="B7264" s="10">
        <v>43999</v>
      </c>
      <c r="C7264" t="s">
        <v>4679</v>
      </c>
      <c r="D7264">
        <v>5</v>
      </c>
      <c r="E7264">
        <v>5</v>
      </c>
      <c r="F7264">
        <v>5</v>
      </c>
      <c r="G7264">
        <v>11179528</v>
      </c>
      <c r="H7264">
        <v>2758</v>
      </c>
    </row>
    <row r="7265" spans="1:8">
      <c r="A7265" t="s">
        <v>10951</v>
      </c>
      <c r="B7265" s="10">
        <v>43999</v>
      </c>
      <c r="C7265" t="s">
        <v>4679</v>
      </c>
      <c r="D7265">
        <v>1</v>
      </c>
      <c r="E7265">
        <v>3</v>
      </c>
      <c r="F7265">
        <v>2</v>
      </c>
      <c r="G7265">
        <v>11179528</v>
      </c>
      <c r="H7265">
        <v>2759</v>
      </c>
    </row>
    <row r="7266" spans="1:8">
      <c r="A7266" t="s">
        <v>10952</v>
      </c>
      <c r="B7266" s="10">
        <v>43999</v>
      </c>
      <c r="C7266" t="s">
        <v>4679</v>
      </c>
      <c r="D7266">
        <v>5</v>
      </c>
      <c r="E7266">
        <v>5</v>
      </c>
      <c r="F7266">
        <v>5</v>
      </c>
      <c r="G7266">
        <v>11179528</v>
      </c>
      <c r="H7266">
        <v>2760</v>
      </c>
    </row>
    <row r="7267" spans="1:8">
      <c r="A7267" t="s">
        <v>10953</v>
      </c>
      <c r="B7267" s="10">
        <v>43999</v>
      </c>
      <c r="C7267" t="s">
        <v>4679</v>
      </c>
      <c r="D7267">
        <v>1</v>
      </c>
      <c r="E7267">
        <v>5</v>
      </c>
      <c r="F7267">
        <v>2</v>
      </c>
      <c r="G7267">
        <v>11179528</v>
      </c>
      <c r="H7267">
        <v>2761</v>
      </c>
    </row>
    <row r="7268" spans="1:8">
      <c r="A7268" t="s">
        <v>10954</v>
      </c>
      <c r="B7268" s="10">
        <v>43999</v>
      </c>
      <c r="C7268" t="s">
        <v>4679</v>
      </c>
      <c r="D7268">
        <v>4</v>
      </c>
      <c r="E7268">
        <v>5</v>
      </c>
      <c r="F7268">
        <v>4</v>
      </c>
      <c r="G7268">
        <v>11179528</v>
      </c>
      <c r="H7268">
        <v>2762</v>
      </c>
    </row>
    <row r="7269" spans="1:8">
      <c r="A7269" t="s">
        <v>6299</v>
      </c>
      <c r="B7269" s="10">
        <v>43999</v>
      </c>
      <c r="C7269" t="s">
        <v>4679</v>
      </c>
      <c r="D7269">
        <v>5</v>
      </c>
      <c r="E7269">
        <v>5</v>
      </c>
      <c r="F7269">
        <v>5</v>
      </c>
      <c r="G7269">
        <v>11179528</v>
      </c>
      <c r="H7269">
        <v>2763</v>
      </c>
    </row>
    <row r="7270" spans="1:8">
      <c r="A7270" t="s">
        <v>10955</v>
      </c>
      <c r="B7270" s="10">
        <v>43999</v>
      </c>
      <c r="C7270" t="s">
        <v>4679</v>
      </c>
      <c r="D7270">
        <v>1</v>
      </c>
      <c r="E7270">
        <v>2</v>
      </c>
      <c r="F7270">
        <v>2</v>
      </c>
      <c r="G7270">
        <v>11179528</v>
      </c>
      <c r="H7270">
        <v>2764</v>
      </c>
    </row>
    <row r="7271" spans="1:8">
      <c r="A7271" t="s">
        <v>6299</v>
      </c>
      <c r="B7271" s="10">
        <v>43999</v>
      </c>
      <c r="C7271" t="s">
        <v>4679</v>
      </c>
      <c r="D7271">
        <v>4</v>
      </c>
      <c r="E7271">
        <v>4</v>
      </c>
      <c r="F7271">
        <v>4</v>
      </c>
      <c r="G7271">
        <v>11179528</v>
      </c>
      <c r="H7271">
        <v>2765</v>
      </c>
    </row>
    <row r="7272" spans="1:8">
      <c r="A7272" t="s">
        <v>10956</v>
      </c>
      <c r="B7272" s="10">
        <v>43999</v>
      </c>
      <c r="C7272" t="s">
        <v>4679</v>
      </c>
      <c r="D7272">
        <v>5</v>
      </c>
      <c r="E7272">
        <v>5</v>
      </c>
      <c r="F7272">
        <v>4</v>
      </c>
      <c r="G7272">
        <v>11179528</v>
      </c>
      <c r="H7272">
        <v>2766</v>
      </c>
    </row>
    <row r="7273" spans="1:8">
      <c r="A7273" t="s">
        <v>10957</v>
      </c>
      <c r="B7273" s="10">
        <v>43999</v>
      </c>
      <c r="C7273" t="s">
        <v>4679</v>
      </c>
      <c r="D7273">
        <v>5</v>
      </c>
      <c r="E7273">
        <v>5</v>
      </c>
      <c r="F7273">
        <v>5</v>
      </c>
      <c r="G7273">
        <v>11179528</v>
      </c>
      <c r="H7273">
        <v>2767</v>
      </c>
    </row>
    <row r="7274" spans="1:8">
      <c r="A7274" t="s">
        <v>10958</v>
      </c>
      <c r="B7274" s="10">
        <v>43999</v>
      </c>
      <c r="C7274" t="s">
        <v>4679</v>
      </c>
      <c r="D7274">
        <v>4</v>
      </c>
      <c r="E7274">
        <v>5</v>
      </c>
      <c r="F7274">
        <v>4</v>
      </c>
      <c r="G7274">
        <v>11179528</v>
      </c>
      <c r="H7274">
        <v>2768</v>
      </c>
    </row>
    <row r="7275" spans="1:8">
      <c r="A7275" t="s">
        <v>6299</v>
      </c>
      <c r="B7275" s="10">
        <v>43999</v>
      </c>
      <c r="C7275" t="s">
        <v>4679</v>
      </c>
      <c r="D7275">
        <v>4</v>
      </c>
      <c r="E7275">
        <v>5</v>
      </c>
      <c r="F7275">
        <v>5</v>
      </c>
      <c r="G7275">
        <v>11179528</v>
      </c>
      <c r="H7275">
        <v>2769</v>
      </c>
    </row>
    <row r="7276" spans="1:8">
      <c r="A7276" t="s">
        <v>10959</v>
      </c>
      <c r="B7276" s="10">
        <v>43999</v>
      </c>
      <c r="C7276" t="s">
        <v>4679</v>
      </c>
      <c r="D7276">
        <v>4</v>
      </c>
      <c r="E7276">
        <v>4</v>
      </c>
      <c r="F7276">
        <v>3</v>
      </c>
      <c r="G7276">
        <v>11179528</v>
      </c>
      <c r="H7276">
        <v>2770</v>
      </c>
    </row>
    <row r="7277" spans="1:8">
      <c r="A7277" t="s">
        <v>10960</v>
      </c>
      <c r="B7277" s="10">
        <v>43999</v>
      </c>
      <c r="C7277" t="s">
        <v>4679</v>
      </c>
      <c r="D7277">
        <v>1</v>
      </c>
      <c r="E7277">
        <v>1</v>
      </c>
      <c r="F7277">
        <v>1</v>
      </c>
      <c r="G7277">
        <v>11179528</v>
      </c>
      <c r="H7277">
        <v>2771</v>
      </c>
    </row>
    <row r="7278" spans="1:8">
      <c r="A7278" t="s">
        <v>6299</v>
      </c>
      <c r="B7278" s="10">
        <v>43999</v>
      </c>
      <c r="C7278" t="s">
        <v>4679</v>
      </c>
      <c r="D7278">
        <v>5</v>
      </c>
      <c r="E7278">
        <v>4</v>
      </c>
      <c r="F7278">
        <v>4</v>
      </c>
      <c r="G7278">
        <v>11179528</v>
      </c>
      <c r="H7278">
        <v>2772</v>
      </c>
    </row>
    <row r="7279" spans="1:8">
      <c r="A7279" t="s">
        <v>6299</v>
      </c>
      <c r="B7279" s="10">
        <v>43999</v>
      </c>
      <c r="C7279" t="s">
        <v>4679</v>
      </c>
      <c r="D7279">
        <v>5</v>
      </c>
      <c r="E7279">
        <v>5</v>
      </c>
      <c r="F7279">
        <v>4</v>
      </c>
      <c r="G7279">
        <v>11179528</v>
      </c>
      <c r="H7279">
        <v>2773</v>
      </c>
    </row>
    <row r="7280" spans="1:8">
      <c r="A7280" t="s">
        <v>10961</v>
      </c>
      <c r="B7280" s="10">
        <v>43999</v>
      </c>
      <c r="C7280" t="s">
        <v>4679</v>
      </c>
      <c r="D7280">
        <v>5</v>
      </c>
      <c r="E7280">
        <v>5</v>
      </c>
      <c r="F7280">
        <v>5</v>
      </c>
      <c r="G7280">
        <v>11179528</v>
      </c>
      <c r="H7280">
        <v>2774</v>
      </c>
    </row>
    <row r="7281" spans="1:8">
      <c r="A7281" t="s">
        <v>10962</v>
      </c>
      <c r="B7281" s="10">
        <v>43999</v>
      </c>
      <c r="C7281" t="s">
        <v>4679</v>
      </c>
      <c r="D7281">
        <v>4</v>
      </c>
      <c r="E7281">
        <v>4</v>
      </c>
      <c r="F7281">
        <v>3</v>
      </c>
      <c r="G7281">
        <v>11179528</v>
      </c>
      <c r="H7281">
        <v>2775</v>
      </c>
    </row>
    <row r="7282" spans="1:8">
      <c r="A7282" t="s">
        <v>10963</v>
      </c>
      <c r="B7282" s="10">
        <v>43999</v>
      </c>
      <c r="C7282" t="s">
        <v>4679</v>
      </c>
      <c r="D7282">
        <v>5</v>
      </c>
      <c r="E7282">
        <v>5</v>
      </c>
      <c r="F7282">
        <v>5</v>
      </c>
      <c r="G7282">
        <v>11179528</v>
      </c>
      <c r="H7282">
        <v>2776</v>
      </c>
    </row>
    <row r="7283" spans="1:8">
      <c r="A7283" t="s">
        <v>6299</v>
      </c>
      <c r="B7283" s="10">
        <v>43999</v>
      </c>
      <c r="C7283" t="s">
        <v>4679</v>
      </c>
      <c r="D7283">
        <v>4</v>
      </c>
      <c r="E7283">
        <v>4</v>
      </c>
      <c r="F7283">
        <v>4</v>
      </c>
      <c r="G7283">
        <v>11179528</v>
      </c>
      <c r="H7283">
        <v>2777</v>
      </c>
    </row>
    <row r="7284" spans="1:8">
      <c r="A7284" t="s">
        <v>6299</v>
      </c>
      <c r="B7284" s="10">
        <v>43999</v>
      </c>
      <c r="C7284" t="s">
        <v>4679</v>
      </c>
      <c r="D7284">
        <v>5</v>
      </c>
      <c r="E7284">
        <v>5</v>
      </c>
      <c r="F7284">
        <v>5</v>
      </c>
      <c r="G7284">
        <v>11179528</v>
      </c>
      <c r="H7284">
        <v>2778</v>
      </c>
    </row>
    <row r="7285" spans="1:8">
      <c r="A7285" t="s">
        <v>10964</v>
      </c>
      <c r="B7285" s="10">
        <v>43999</v>
      </c>
      <c r="C7285" t="s">
        <v>4679</v>
      </c>
      <c r="D7285">
        <v>5</v>
      </c>
      <c r="E7285">
        <v>5</v>
      </c>
      <c r="F7285">
        <v>5</v>
      </c>
      <c r="G7285">
        <v>11179528</v>
      </c>
      <c r="H7285">
        <v>2779</v>
      </c>
    </row>
    <row r="7286" spans="1:8">
      <c r="A7286" t="s">
        <v>10965</v>
      </c>
      <c r="B7286" s="10">
        <v>43999</v>
      </c>
      <c r="C7286" t="s">
        <v>4679</v>
      </c>
      <c r="D7286">
        <v>3</v>
      </c>
      <c r="E7286">
        <v>4</v>
      </c>
      <c r="F7286">
        <v>5</v>
      </c>
      <c r="G7286">
        <v>11179528</v>
      </c>
      <c r="H7286">
        <v>2780</v>
      </c>
    </row>
    <row r="7287" spans="1:8">
      <c r="A7287" t="s">
        <v>6299</v>
      </c>
      <c r="B7287" s="10">
        <v>43999</v>
      </c>
      <c r="C7287" t="s">
        <v>4679</v>
      </c>
      <c r="D7287">
        <v>5</v>
      </c>
      <c r="E7287">
        <v>5</v>
      </c>
      <c r="F7287">
        <v>5</v>
      </c>
      <c r="G7287">
        <v>11179528</v>
      </c>
      <c r="H7287">
        <v>2781</v>
      </c>
    </row>
    <row r="7288" spans="1:8">
      <c r="A7288" t="s">
        <v>10966</v>
      </c>
      <c r="B7288" s="10">
        <v>43999</v>
      </c>
      <c r="C7288" t="s">
        <v>4679</v>
      </c>
      <c r="D7288">
        <v>5</v>
      </c>
      <c r="E7288">
        <v>5</v>
      </c>
      <c r="F7288">
        <v>5</v>
      </c>
      <c r="G7288">
        <v>11179528</v>
      </c>
      <c r="H7288">
        <v>2782</v>
      </c>
    </row>
    <row r="7289" spans="1:8">
      <c r="A7289" t="s">
        <v>10967</v>
      </c>
      <c r="B7289" s="10">
        <v>43999</v>
      </c>
      <c r="C7289" t="s">
        <v>4679</v>
      </c>
      <c r="D7289">
        <v>5</v>
      </c>
      <c r="E7289">
        <v>4</v>
      </c>
      <c r="F7289">
        <v>5</v>
      </c>
      <c r="G7289">
        <v>11179528</v>
      </c>
      <c r="H7289">
        <v>2783</v>
      </c>
    </row>
    <row r="7290" spans="1:8">
      <c r="A7290" t="s">
        <v>10968</v>
      </c>
      <c r="B7290" s="10">
        <v>43999</v>
      </c>
      <c r="C7290" t="s">
        <v>4679</v>
      </c>
      <c r="D7290">
        <v>1</v>
      </c>
      <c r="E7290" t="s">
        <v>5977</v>
      </c>
      <c r="F7290">
        <v>1</v>
      </c>
      <c r="G7290">
        <v>11179528</v>
      </c>
      <c r="H7290">
        <v>2784</v>
      </c>
    </row>
    <row r="7291" spans="1:8">
      <c r="A7291" t="s">
        <v>10969</v>
      </c>
      <c r="B7291" s="10">
        <v>43999</v>
      </c>
      <c r="C7291" t="s">
        <v>4679</v>
      </c>
      <c r="D7291">
        <v>4</v>
      </c>
      <c r="E7291">
        <v>4</v>
      </c>
      <c r="F7291">
        <v>5</v>
      </c>
      <c r="G7291">
        <v>11179528</v>
      </c>
      <c r="H7291">
        <v>2785</v>
      </c>
    </row>
    <row r="7292" spans="1:8">
      <c r="A7292" t="s">
        <v>6299</v>
      </c>
      <c r="B7292" s="10">
        <v>43999</v>
      </c>
      <c r="C7292" t="s">
        <v>4679</v>
      </c>
      <c r="D7292">
        <v>5</v>
      </c>
      <c r="E7292">
        <v>5</v>
      </c>
      <c r="F7292">
        <v>5</v>
      </c>
      <c r="G7292">
        <v>11179528</v>
      </c>
      <c r="H7292">
        <v>2786</v>
      </c>
    </row>
    <row r="7293" spans="1:8">
      <c r="A7293" t="s">
        <v>6299</v>
      </c>
      <c r="B7293" s="10">
        <v>43999</v>
      </c>
      <c r="C7293" t="s">
        <v>4679</v>
      </c>
      <c r="D7293">
        <v>4</v>
      </c>
      <c r="E7293">
        <v>4</v>
      </c>
      <c r="F7293">
        <v>5</v>
      </c>
      <c r="G7293">
        <v>11179528</v>
      </c>
      <c r="H7293">
        <v>2787</v>
      </c>
    </row>
    <row r="7294" spans="1:8">
      <c r="A7294" t="s">
        <v>10970</v>
      </c>
      <c r="B7294" s="10">
        <v>43999</v>
      </c>
      <c r="C7294" t="s">
        <v>4679</v>
      </c>
      <c r="D7294">
        <v>5</v>
      </c>
      <c r="E7294">
        <v>4</v>
      </c>
      <c r="F7294">
        <v>5</v>
      </c>
      <c r="G7294">
        <v>11179528</v>
      </c>
      <c r="H7294">
        <v>2788</v>
      </c>
    </row>
    <row r="7295" spans="1:8">
      <c r="A7295" t="s">
        <v>6299</v>
      </c>
      <c r="B7295" s="10">
        <v>43999</v>
      </c>
      <c r="C7295" t="s">
        <v>4679</v>
      </c>
      <c r="D7295">
        <v>3</v>
      </c>
      <c r="E7295">
        <v>4</v>
      </c>
      <c r="F7295">
        <v>4</v>
      </c>
      <c r="G7295">
        <v>11179528</v>
      </c>
      <c r="H7295">
        <v>2789</v>
      </c>
    </row>
    <row r="7296" spans="1:8">
      <c r="A7296" t="s">
        <v>6299</v>
      </c>
      <c r="B7296" s="10">
        <v>43999</v>
      </c>
      <c r="C7296" t="s">
        <v>4679</v>
      </c>
      <c r="D7296">
        <v>2</v>
      </c>
      <c r="E7296">
        <v>3</v>
      </c>
      <c r="F7296">
        <v>4</v>
      </c>
      <c r="G7296">
        <v>11179528</v>
      </c>
      <c r="H7296">
        <v>2790</v>
      </c>
    </row>
    <row r="7297" spans="1:8">
      <c r="A7297" t="s">
        <v>6299</v>
      </c>
      <c r="B7297" s="10">
        <v>43999</v>
      </c>
      <c r="C7297" t="s">
        <v>4679</v>
      </c>
      <c r="D7297">
        <v>5</v>
      </c>
      <c r="E7297">
        <v>5</v>
      </c>
      <c r="F7297">
        <v>5</v>
      </c>
      <c r="G7297">
        <v>11179528</v>
      </c>
      <c r="H7297">
        <v>2791</v>
      </c>
    </row>
    <row r="7298" spans="1:8">
      <c r="A7298" t="s">
        <v>10971</v>
      </c>
      <c r="B7298" s="10">
        <v>43999</v>
      </c>
      <c r="C7298" t="s">
        <v>4679</v>
      </c>
      <c r="D7298">
        <v>3</v>
      </c>
      <c r="E7298">
        <v>2</v>
      </c>
      <c r="F7298">
        <v>4</v>
      </c>
      <c r="G7298">
        <v>11179528</v>
      </c>
      <c r="H7298">
        <v>2792</v>
      </c>
    </row>
    <row r="7299" spans="1:8">
      <c r="A7299" t="s">
        <v>6299</v>
      </c>
      <c r="B7299" s="10">
        <v>43999</v>
      </c>
      <c r="C7299" t="s">
        <v>4679</v>
      </c>
      <c r="D7299">
        <v>5</v>
      </c>
      <c r="E7299">
        <v>5</v>
      </c>
      <c r="F7299">
        <v>5</v>
      </c>
      <c r="G7299">
        <v>11179528</v>
      </c>
      <c r="H7299">
        <v>2793</v>
      </c>
    </row>
    <row r="7300" spans="1:8">
      <c r="A7300" t="s">
        <v>10972</v>
      </c>
      <c r="B7300" s="10">
        <v>43999</v>
      </c>
      <c r="C7300" t="s">
        <v>4679</v>
      </c>
      <c r="D7300">
        <v>5</v>
      </c>
      <c r="E7300">
        <v>5</v>
      </c>
      <c r="F7300">
        <v>4</v>
      </c>
      <c r="G7300">
        <v>11179528</v>
      </c>
      <c r="H7300">
        <v>2794</v>
      </c>
    </row>
    <row r="7301" spans="1:8">
      <c r="A7301" t="s">
        <v>10973</v>
      </c>
      <c r="B7301" s="10">
        <v>43999</v>
      </c>
      <c r="C7301" t="s">
        <v>4679</v>
      </c>
      <c r="D7301">
        <v>5</v>
      </c>
      <c r="E7301">
        <v>4</v>
      </c>
      <c r="F7301">
        <v>5</v>
      </c>
      <c r="G7301">
        <v>11179528</v>
      </c>
      <c r="H7301">
        <v>2795</v>
      </c>
    </row>
    <row r="7302" spans="1:8">
      <c r="A7302" t="s">
        <v>10974</v>
      </c>
      <c r="B7302" s="10">
        <v>43999</v>
      </c>
      <c r="C7302" t="s">
        <v>4679</v>
      </c>
      <c r="D7302">
        <v>1</v>
      </c>
      <c r="E7302">
        <v>3</v>
      </c>
      <c r="F7302">
        <v>1</v>
      </c>
      <c r="G7302">
        <v>11179528</v>
      </c>
      <c r="H7302">
        <v>2796</v>
      </c>
    </row>
    <row r="7303" spans="1:8">
      <c r="A7303" t="s">
        <v>6299</v>
      </c>
      <c r="B7303" s="10">
        <v>43999</v>
      </c>
      <c r="C7303" t="s">
        <v>4679</v>
      </c>
      <c r="D7303">
        <v>5</v>
      </c>
      <c r="E7303">
        <v>5</v>
      </c>
      <c r="F7303">
        <v>5</v>
      </c>
      <c r="G7303">
        <v>11179528</v>
      </c>
      <c r="H7303">
        <v>2797</v>
      </c>
    </row>
    <row r="7304" spans="1:8">
      <c r="A7304" t="s">
        <v>10975</v>
      </c>
      <c r="B7304" s="10">
        <v>43999</v>
      </c>
      <c r="C7304" t="s">
        <v>4679</v>
      </c>
      <c r="D7304">
        <v>5</v>
      </c>
      <c r="E7304">
        <v>5</v>
      </c>
      <c r="F7304">
        <v>5</v>
      </c>
      <c r="G7304">
        <v>11179528</v>
      </c>
      <c r="H7304">
        <v>2798</v>
      </c>
    </row>
    <row r="7305" spans="1:8">
      <c r="A7305" t="s">
        <v>6299</v>
      </c>
      <c r="B7305" s="10">
        <v>43999</v>
      </c>
      <c r="C7305" t="s">
        <v>4679</v>
      </c>
      <c r="D7305">
        <v>5</v>
      </c>
      <c r="E7305">
        <v>5</v>
      </c>
      <c r="F7305">
        <v>5</v>
      </c>
      <c r="G7305">
        <v>11179528</v>
      </c>
      <c r="H7305">
        <v>2799</v>
      </c>
    </row>
    <row r="7306" spans="1:8">
      <c r="A7306" t="s">
        <v>6299</v>
      </c>
      <c r="B7306" s="10">
        <v>43999</v>
      </c>
      <c r="C7306" t="s">
        <v>4679</v>
      </c>
      <c r="D7306">
        <v>5</v>
      </c>
      <c r="E7306">
        <v>5</v>
      </c>
      <c r="F7306">
        <v>5</v>
      </c>
      <c r="G7306">
        <v>11179528</v>
      </c>
      <c r="H7306">
        <v>2800</v>
      </c>
    </row>
    <row r="7307" spans="1:8">
      <c r="A7307" t="s">
        <v>6299</v>
      </c>
      <c r="B7307" s="10">
        <v>43999</v>
      </c>
      <c r="C7307" t="s">
        <v>4679</v>
      </c>
      <c r="D7307">
        <v>5</v>
      </c>
      <c r="E7307">
        <v>4</v>
      </c>
      <c r="F7307">
        <v>5</v>
      </c>
      <c r="G7307">
        <v>11179528</v>
      </c>
      <c r="H7307">
        <v>2801</v>
      </c>
    </row>
    <row r="7308" spans="1:8">
      <c r="A7308" t="s">
        <v>6299</v>
      </c>
      <c r="B7308" s="10">
        <v>43999</v>
      </c>
      <c r="C7308" t="s">
        <v>4679</v>
      </c>
      <c r="D7308">
        <v>1</v>
      </c>
      <c r="E7308">
        <v>2</v>
      </c>
      <c r="F7308">
        <v>3</v>
      </c>
      <c r="G7308">
        <v>11179528</v>
      </c>
      <c r="H7308">
        <v>2802</v>
      </c>
    </row>
    <row r="7309" spans="1:8">
      <c r="A7309" t="s">
        <v>6299</v>
      </c>
      <c r="B7309" s="10">
        <v>43999</v>
      </c>
      <c r="C7309" t="s">
        <v>4679</v>
      </c>
      <c r="D7309">
        <v>5</v>
      </c>
      <c r="E7309">
        <v>5</v>
      </c>
      <c r="F7309">
        <v>5</v>
      </c>
      <c r="G7309">
        <v>11179528</v>
      </c>
      <c r="H7309">
        <v>2803</v>
      </c>
    </row>
    <row r="7310" spans="1:8">
      <c r="A7310" t="s">
        <v>56</v>
      </c>
      <c r="B7310" s="10">
        <v>43999</v>
      </c>
      <c r="C7310" t="s">
        <v>4679</v>
      </c>
      <c r="D7310">
        <v>5</v>
      </c>
      <c r="E7310">
        <v>5</v>
      </c>
      <c r="F7310">
        <v>5</v>
      </c>
      <c r="G7310">
        <v>11179528</v>
      </c>
      <c r="H7310">
        <v>2804</v>
      </c>
    </row>
    <row r="7311" spans="1:8">
      <c r="A7311" t="s">
        <v>10976</v>
      </c>
      <c r="B7311" s="10">
        <v>43999</v>
      </c>
      <c r="C7311" t="s">
        <v>4679</v>
      </c>
      <c r="D7311">
        <v>5</v>
      </c>
      <c r="E7311">
        <v>5</v>
      </c>
      <c r="F7311">
        <v>5</v>
      </c>
      <c r="G7311">
        <v>11179528</v>
      </c>
      <c r="H7311">
        <v>2805</v>
      </c>
    </row>
    <row r="7312" spans="1:8">
      <c r="A7312" t="s">
        <v>10977</v>
      </c>
      <c r="B7312" s="10">
        <v>43999</v>
      </c>
      <c r="C7312" t="s">
        <v>4679</v>
      </c>
      <c r="D7312">
        <v>5</v>
      </c>
      <c r="E7312">
        <v>5</v>
      </c>
      <c r="F7312">
        <v>5</v>
      </c>
      <c r="G7312">
        <v>11179528</v>
      </c>
      <c r="H7312">
        <v>2806</v>
      </c>
    </row>
    <row r="7313" spans="1:8">
      <c r="A7313" t="s">
        <v>10978</v>
      </c>
      <c r="B7313" s="10">
        <v>43999</v>
      </c>
      <c r="C7313" t="s">
        <v>4679</v>
      </c>
      <c r="D7313">
        <v>5</v>
      </c>
      <c r="E7313">
        <v>5</v>
      </c>
      <c r="F7313">
        <v>5</v>
      </c>
      <c r="G7313">
        <v>11179528</v>
      </c>
      <c r="H7313">
        <v>2807</v>
      </c>
    </row>
    <row r="7314" spans="1:8">
      <c r="A7314" t="s">
        <v>6299</v>
      </c>
      <c r="B7314" s="10">
        <v>43999</v>
      </c>
      <c r="C7314" t="s">
        <v>4679</v>
      </c>
      <c r="D7314">
        <v>5</v>
      </c>
      <c r="E7314">
        <v>5</v>
      </c>
      <c r="F7314">
        <v>5</v>
      </c>
      <c r="G7314">
        <v>11179528</v>
      </c>
      <c r="H7314">
        <v>2808</v>
      </c>
    </row>
    <row r="7315" spans="1:8">
      <c r="A7315" t="s">
        <v>10979</v>
      </c>
      <c r="B7315" s="10">
        <v>43999</v>
      </c>
      <c r="C7315" t="s">
        <v>4679</v>
      </c>
      <c r="D7315">
        <v>3</v>
      </c>
      <c r="E7315">
        <v>3</v>
      </c>
      <c r="F7315">
        <v>3</v>
      </c>
      <c r="G7315">
        <v>11179528</v>
      </c>
      <c r="H7315">
        <v>2809</v>
      </c>
    </row>
    <row r="7316" spans="1:8">
      <c r="A7316" t="s">
        <v>10980</v>
      </c>
      <c r="B7316" s="10">
        <v>43999</v>
      </c>
      <c r="C7316" t="s">
        <v>4679</v>
      </c>
      <c r="D7316">
        <v>5</v>
      </c>
      <c r="E7316">
        <v>4</v>
      </c>
      <c r="F7316">
        <v>5</v>
      </c>
      <c r="G7316">
        <v>11179528</v>
      </c>
      <c r="H7316">
        <v>2810</v>
      </c>
    </row>
    <row r="7317" spans="1:8">
      <c r="A7317" t="s">
        <v>6299</v>
      </c>
      <c r="B7317" s="10">
        <v>43999</v>
      </c>
      <c r="C7317" t="s">
        <v>4679</v>
      </c>
      <c r="D7317">
        <v>5</v>
      </c>
      <c r="E7317">
        <v>4</v>
      </c>
      <c r="F7317">
        <v>5</v>
      </c>
      <c r="G7317">
        <v>11179528</v>
      </c>
      <c r="H7317">
        <v>2811</v>
      </c>
    </row>
    <row r="7318" spans="1:8">
      <c r="A7318" t="s">
        <v>10981</v>
      </c>
      <c r="B7318" s="10">
        <v>43999</v>
      </c>
      <c r="C7318" t="s">
        <v>4679</v>
      </c>
      <c r="D7318">
        <v>4</v>
      </c>
      <c r="E7318">
        <v>4</v>
      </c>
      <c r="F7318">
        <v>5</v>
      </c>
      <c r="G7318">
        <v>11179528</v>
      </c>
      <c r="H7318">
        <v>2812</v>
      </c>
    </row>
    <row r="7319" spans="1:8">
      <c r="A7319" t="s">
        <v>10982</v>
      </c>
      <c r="B7319" s="10">
        <v>43999</v>
      </c>
      <c r="C7319" t="s">
        <v>4679</v>
      </c>
      <c r="D7319">
        <v>5</v>
      </c>
      <c r="E7319">
        <v>4</v>
      </c>
      <c r="F7319">
        <v>5</v>
      </c>
      <c r="G7319">
        <v>11179528</v>
      </c>
      <c r="H7319">
        <v>2813</v>
      </c>
    </row>
    <row r="7320" spans="1:8">
      <c r="A7320" t="s">
        <v>6299</v>
      </c>
      <c r="B7320" s="10">
        <v>43999</v>
      </c>
      <c r="C7320" t="s">
        <v>4679</v>
      </c>
      <c r="D7320">
        <v>5</v>
      </c>
      <c r="E7320">
        <v>4</v>
      </c>
      <c r="F7320">
        <v>4</v>
      </c>
      <c r="G7320">
        <v>11179528</v>
      </c>
      <c r="H7320">
        <v>2814</v>
      </c>
    </row>
    <row r="7321" spans="1:8">
      <c r="A7321" t="s">
        <v>10983</v>
      </c>
      <c r="B7321" s="10">
        <v>43999</v>
      </c>
      <c r="C7321" t="s">
        <v>4679</v>
      </c>
      <c r="D7321">
        <v>5</v>
      </c>
      <c r="E7321">
        <v>5</v>
      </c>
      <c r="F7321">
        <v>5</v>
      </c>
      <c r="G7321">
        <v>11179528</v>
      </c>
      <c r="H7321">
        <v>2815</v>
      </c>
    </row>
    <row r="7322" spans="1:8">
      <c r="A7322" t="s">
        <v>10984</v>
      </c>
      <c r="B7322" s="10">
        <v>43999</v>
      </c>
      <c r="C7322" t="s">
        <v>4679</v>
      </c>
      <c r="D7322">
        <v>5</v>
      </c>
      <c r="E7322">
        <v>5</v>
      </c>
      <c r="F7322">
        <v>5</v>
      </c>
      <c r="G7322">
        <v>11179528</v>
      </c>
      <c r="H7322">
        <v>2816</v>
      </c>
    </row>
    <row r="7323" spans="1:8">
      <c r="A7323" t="s">
        <v>10985</v>
      </c>
      <c r="B7323" s="10">
        <v>43999</v>
      </c>
      <c r="C7323" t="s">
        <v>4679</v>
      </c>
      <c r="D7323">
        <v>1</v>
      </c>
      <c r="E7323">
        <v>1</v>
      </c>
      <c r="F7323">
        <v>1</v>
      </c>
      <c r="G7323">
        <v>11179528</v>
      </c>
      <c r="H7323">
        <v>2817</v>
      </c>
    </row>
    <row r="7324" spans="1:8">
      <c r="A7324" t="s">
        <v>10986</v>
      </c>
      <c r="B7324" s="10">
        <v>43999</v>
      </c>
      <c r="C7324" t="s">
        <v>4679</v>
      </c>
      <c r="D7324">
        <v>4</v>
      </c>
      <c r="E7324">
        <v>5</v>
      </c>
      <c r="F7324">
        <v>5</v>
      </c>
      <c r="G7324">
        <v>11179528</v>
      </c>
      <c r="H7324">
        <v>2818</v>
      </c>
    </row>
    <row r="7325" spans="1:8">
      <c r="A7325" t="s">
        <v>6299</v>
      </c>
      <c r="B7325" s="10">
        <v>43999</v>
      </c>
      <c r="C7325" t="s">
        <v>4679</v>
      </c>
      <c r="D7325">
        <v>2</v>
      </c>
      <c r="E7325">
        <v>3</v>
      </c>
      <c r="F7325">
        <v>2</v>
      </c>
      <c r="G7325">
        <v>11179528</v>
      </c>
      <c r="H7325">
        <v>2819</v>
      </c>
    </row>
    <row r="7326" spans="1:8">
      <c r="A7326" t="s">
        <v>10987</v>
      </c>
      <c r="B7326" s="10">
        <v>43999</v>
      </c>
      <c r="C7326" t="s">
        <v>4679</v>
      </c>
      <c r="D7326">
        <v>5</v>
      </c>
      <c r="E7326">
        <v>5</v>
      </c>
      <c r="F7326">
        <v>5</v>
      </c>
      <c r="G7326">
        <v>11179528</v>
      </c>
      <c r="H7326">
        <v>2820</v>
      </c>
    </row>
    <row r="7327" spans="1:8">
      <c r="A7327" t="s">
        <v>6299</v>
      </c>
      <c r="B7327" s="10">
        <v>43999</v>
      </c>
      <c r="C7327" t="s">
        <v>4679</v>
      </c>
      <c r="D7327">
        <v>5</v>
      </c>
      <c r="E7327">
        <v>5</v>
      </c>
      <c r="F7327">
        <v>5</v>
      </c>
      <c r="G7327">
        <v>11179528</v>
      </c>
      <c r="H7327">
        <v>2821</v>
      </c>
    </row>
    <row r="7328" spans="1:8">
      <c r="A7328" t="s">
        <v>6299</v>
      </c>
      <c r="B7328" s="10">
        <v>43999</v>
      </c>
      <c r="C7328" t="s">
        <v>4679</v>
      </c>
      <c r="D7328">
        <v>5</v>
      </c>
      <c r="E7328">
        <v>5</v>
      </c>
      <c r="F7328">
        <v>5</v>
      </c>
      <c r="G7328">
        <v>11179528</v>
      </c>
      <c r="H7328">
        <v>2822</v>
      </c>
    </row>
    <row r="7329" spans="1:8">
      <c r="A7329" t="s">
        <v>10988</v>
      </c>
      <c r="B7329" s="10">
        <v>43999</v>
      </c>
      <c r="C7329" t="s">
        <v>4679</v>
      </c>
      <c r="D7329">
        <v>3</v>
      </c>
      <c r="E7329">
        <v>5</v>
      </c>
      <c r="F7329">
        <v>3</v>
      </c>
      <c r="G7329">
        <v>11179528</v>
      </c>
      <c r="H7329">
        <v>2823</v>
      </c>
    </row>
    <row r="7330" spans="1:8">
      <c r="A7330" t="s">
        <v>10989</v>
      </c>
      <c r="B7330" s="10">
        <v>43999</v>
      </c>
      <c r="C7330" t="s">
        <v>4679</v>
      </c>
      <c r="D7330">
        <v>1</v>
      </c>
      <c r="E7330">
        <v>5</v>
      </c>
      <c r="F7330">
        <v>1</v>
      </c>
      <c r="G7330">
        <v>11179528</v>
      </c>
      <c r="H7330">
        <v>2824</v>
      </c>
    </row>
    <row r="7331" spans="1:8">
      <c r="A7331" t="s">
        <v>10990</v>
      </c>
      <c r="B7331" s="10">
        <v>43999</v>
      </c>
      <c r="C7331" t="s">
        <v>4679</v>
      </c>
      <c r="D7331">
        <v>5</v>
      </c>
      <c r="E7331">
        <v>5</v>
      </c>
      <c r="F7331">
        <v>5</v>
      </c>
      <c r="G7331">
        <v>11179528</v>
      </c>
      <c r="H7331">
        <v>2825</v>
      </c>
    </row>
    <row r="7332" spans="1:8">
      <c r="A7332" t="s">
        <v>6299</v>
      </c>
      <c r="B7332" s="10">
        <v>43999</v>
      </c>
      <c r="C7332" t="s">
        <v>4679</v>
      </c>
      <c r="D7332">
        <v>5</v>
      </c>
      <c r="E7332">
        <v>5</v>
      </c>
      <c r="F7332">
        <v>4</v>
      </c>
      <c r="G7332">
        <v>11179528</v>
      </c>
      <c r="H7332">
        <v>2826</v>
      </c>
    </row>
    <row r="7333" spans="1:8">
      <c r="A7333" t="s">
        <v>10991</v>
      </c>
      <c r="B7333" s="10">
        <v>43999</v>
      </c>
      <c r="C7333" t="s">
        <v>4679</v>
      </c>
      <c r="D7333">
        <v>5</v>
      </c>
      <c r="E7333">
        <v>5</v>
      </c>
      <c r="F7333">
        <v>5</v>
      </c>
      <c r="G7333">
        <v>11179528</v>
      </c>
      <c r="H7333">
        <v>2827</v>
      </c>
    </row>
    <row r="7334" spans="1:8">
      <c r="A7334" t="s">
        <v>10992</v>
      </c>
      <c r="B7334" s="10">
        <v>43999</v>
      </c>
      <c r="C7334" t="s">
        <v>4679</v>
      </c>
      <c r="D7334">
        <v>5</v>
      </c>
      <c r="E7334">
        <v>5</v>
      </c>
      <c r="F7334">
        <v>5</v>
      </c>
      <c r="G7334">
        <v>11179528</v>
      </c>
      <c r="H7334">
        <v>2828</v>
      </c>
    </row>
    <row r="7335" spans="1:8">
      <c r="A7335" t="s">
        <v>6299</v>
      </c>
      <c r="B7335" s="10">
        <v>43999</v>
      </c>
      <c r="C7335" t="s">
        <v>4679</v>
      </c>
      <c r="D7335">
        <v>4</v>
      </c>
      <c r="E7335">
        <v>3</v>
      </c>
      <c r="F7335">
        <v>5</v>
      </c>
      <c r="G7335">
        <v>11179528</v>
      </c>
      <c r="H7335">
        <v>2829</v>
      </c>
    </row>
    <row r="7336" spans="1:8">
      <c r="A7336" t="s">
        <v>6299</v>
      </c>
      <c r="B7336" s="10">
        <v>43999</v>
      </c>
      <c r="C7336" t="s">
        <v>4679</v>
      </c>
      <c r="D7336">
        <v>2</v>
      </c>
      <c r="E7336">
        <v>4</v>
      </c>
      <c r="F7336">
        <v>4</v>
      </c>
      <c r="G7336">
        <v>11179528</v>
      </c>
      <c r="H7336">
        <v>2830</v>
      </c>
    </row>
    <row r="7337" spans="1:8">
      <c r="A7337" t="s">
        <v>6299</v>
      </c>
      <c r="B7337" s="10">
        <v>43999</v>
      </c>
      <c r="C7337" t="s">
        <v>4679</v>
      </c>
      <c r="D7337">
        <v>5</v>
      </c>
      <c r="E7337">
        <v>5</v>
      </c>
      <c r="F7337">
        <v>5</v>
      </c>
      <c r="G7337">
        <v>11179528</v>
      </c>
      <c r="H7337">
        <v>2831</v>
      </c>
    </row>
    <row r="7338" spans="1:8">
      <c r="A7338" t="s">
        <v>10993</v>
      </c>
      <c r="B7338" s="10">
        <v>43999</v>
      </c>
      <c r="C7338" t="s">
        <v>4679</v>
      </c>
      <c r="D7338">
        <v>4</v>
      </c>
      <c r="E7338">
        <v>5</v>
      </c>
      <c r="F7338">
        <v>5</v>
      </c>
      <c r="G7338">
        <v>11179528</v>
      </c>
      <c r="H7338">
        <v>2832</v>
      </c>
    </row>
    <row r="7339" spans="1:8">
      <c r="A7339" t="s">
        <v>10994</v>
      </c>
      <c r="B7339" s="10">
        <v>43999</v>
      </c>
      <c r="C7339" t="s">
        <v>4679</v>
      </c>
      <c r="D7339">
        <v>1</v>
      </c>
      <c r="E7339">
        <v>4</v>
      </c>
      <c r="F7339">
        <v>5</v>
      </c>
      <c r="G7339">
        <v>11179528</v>
      </c>
      <c r="H7339">
        <v>2833</v>
      </c>
    </row>
    <row r="7340" spans="1:8">
      <c r="A7340" t="s">
        <v>10995</v>
      </c>
      <c r="B7340" s="10">
        <v>43999</v>
      </c>
      <c r="C7340" t="s">
        <v>4679</v>
      </c>
      <c r="D7340">
        <v>5</v>
      </c>
      <c r="E7340">
        <v>5</v>
      </c>
      <c r="F7340">
        <v>5</v>
      </c>
      <c r="G7340">
        <v>11179528</v>
      </c>
      <c r="H7340">
        <v>2834</v>
      </c>
    </row>
    <row r="7341" spans="1:8">
      <c r="A7341" t="s">
        <v>10996</v>
      </c>
      <c r="B7341" s="10">
        <v>43999</v>
      </c>
      <c r="C7341" t="s">
        <v>4679</v>
      </c>
      <c r="D7341">
        <v>5</v>
      </c>
      <c r="E7341">
        <v>4</v>
      </c>
      <c r="F7341">
        <v>5</v>
      </c>
      <c r="G7341">
        <v>11179528</v>
      </c>
      <c r="H7341">
        <v>2835</v>
      </c>
    </row>
    <row r="7342" spans="1:8">
      <c r="A7342" t="s">
        <v>10997</v>
      </c>
      <c r="B7342" s="10">
        <v>43999</v>
      </c>
      <c r="C7342" t="s">
        <v>4679</v>
      </c>
      <c r="D7342">
        <v>4</v>
      </c>
      <c r="E7342">
        <v>4</v>
      </c>
      <c r="F7342">
        <v>5</v>
      </c>
      <c r="G7342">
        <v>11179528</v>
      </c>
      <c r="H7342">
        <v>2836</v>
      </c>
    </row>
    <row r="7343" spans="1:8">
      <c r="A7343" t="s">
        <v>6299</v>
      </c>
      <c r="B7343" s="10">
        <v>43999</v>
      </c>
      <c r="C7343" t="s">
        <v>4679</v>
      </c>
      <c r="D7343">
        <v>4</v>
      </c>
      <c r="E7343">
        <v>5</v>
      </c>
      <c r="F7343">
        <v>5</v>
      </c>
      <c r="G7343">
        <v>11179528</v>
      </c>
      <c r="H7343">
        <v>2837</v>
      </c>
    </row>
    <row r="7344" spans="1:8">
      <c r="A7344" t="s">
        <v>6299</v>
      </c>
      <c r="B7344" s="10">
        <v>43999</v>
      </c>
      <c r="C7344" t="s">
        <v>4679</v>
      </c>
      <c r="D7344">
        <v>5</v>
      </c>
      <c r="E7344">
        <v>5</v>
      </c>
      <c r="F7344">
        <v>5</v>
      </c>
      <c r="G7344">
        <v>11179528</v>
      </c>
      <c r="H7344">
        <v>2838</v>
      </c>
    </row>
    <row r="7345" spans="1:8">
      <c r="A7345" t="s">
        <v>10998</v>
      </c>
      <c r="B7345" s="10">
        <v>43999</v>
      </c>
      <c r="C7345" t="s">
        <v>4679</v>
      </c>
      <c r="D7345">
        <v>4</v>
      </c>
      <c r="E7345">
        <v>4</v>
      </c>
      <c r="F7345">
        <v>5</v>
      </c>
      <c r="G7345">
        <v>11179528</v>
      </c>
      <c r="H7345">
        <v>2839</v>
      </c>
    </row>
    <row r="7346" spans="1:8">
      <c r="A7346" t="s">
        <v>10999</v>
      </c>
      <c r="B7346" s="10">
        <v>43999</v>
      </c>
      <c r="C7346" t="s">
        <v>4679</v>
      </c>
      <c r="D7346">
        <v>5</v>
      </c>
      <c r="E7346">
        <v>5</v>
      </c>
      <c r="F7346">
        <v>5</v>
      </c>
      <c r="G7346">
        <v>11179528</v>
      </c>
      <c r="H7346">
        <v>2840</v>
      </c>
    </row>
    <row r="7347" spans="1:8">
      <c r="A7347" t="s">
        <v>11000</v>
      </c>
      <c r="B7347" s="10">
        <v>43999</v>
      </c>
      <c r="C7347" t="s">
        <v>4679</v>
      </c>
      <c r="D7347">
        <v>5</v>
      </c>
      <c r="E7347">
        <v>5</v>
      </c>
      <c r="F7347">
        <v>5</v>
      </c>
      <c r="G7347">
        <v>11179528</v>
      </c>
      <c r="H7347">
        <v>2841</v>
      </c>
    </row>
    <row r="7348" spans="1:8">
      <c r="A7348" t="s">
        <v>6299</v>
      </c>
      <c r="B7348" s="10">
        <v>43999</v>
      </c>
      <c r="C7348" t="s">
        <v>4679</v>
      </c>
      <c r="D7348">
        <v>5</v>
      </c>
      <c r="E7348">
        <v>5</v>
      </c>
      <c r="F7348">
        <v>4</v>
      </c>
      <c r="G7348">
        <v>11179528</v>
      </c>
      <c r="H7348">
        <v>2842</v>
      </c>
    </row>
    <row r="7349" spans="1:8">
      <c r="A7349" t="s">
        <v>6299</v>
      </c>
      <c r="B7349" s="10">
        <v>43999</v>
      </c>
      <c r="C7349" t="s">
        <v>4679</v>
      </c>
      <c r="D7349">
        <v>5</v>
      </c>
      <c r="E7349">
        <v>4</v>
      </c>
      <c r="F7349">
        <v>4</v>
      </c>
      <c r="G7349">
        <v>11179528</v>
      </c>
      <c r="H7349">
        <v>2843</v>
      </c>
    </row>
    <row r="7350" spans="1:8">
      <c r="A7350" t="s">
        <v>11001</v>
      </c>
      <c r="B7350" s="10">
        <v>43999</v>
      </c>
      <c r="C7350" t="s">
        <v>4679</v>
      </c>
      <c r="D7350">
        <v>5</v>
      </c>
      <c r="E7350">
        <v>5</v>
      </c>
      <c r="F7350">
        <v>5</v>
      </c>
      <c r="G7350">
        <v>11179528</v>
      </c>
      <c r="H7350">
        <v>2844</v>
      </c>
    </row>
    <row r="7351" spans="1:8">
      <c r="A7351" t="s">
        <v>11002</v>
      </c>
      <c r="B7351" s="10">
        <v>43999</v>
      </c>
      <c r="C7351" t="s">
        <v>4679</v>
      </c>
      <c r="D7351">
        <v>5</v>
      </c>
      <c r="E7351">
        <v>5</v>
      </c>
      <c r="F7351">
        <v>5</v>
      </c>
      <c r="G7351">
        <v>11179528</v>
      </c>
      <c r="H7351">
        <v>2845</v>
      </c>
    </row>
    <row r="7352" spans="1:8">
      <c r="A7352" t="s">
        <v>11003</v>
      </c>
      <c r="B7352" s="10">
        <v>43999</v>
      </c>
      <c r="C7352" t="s">
        <v>4679</v>
      </c>
      <c r="D7352">
        <v>5</v>
      </c>
      <c r="E7352">
        <v>5</v>
      </c>
      <c r="F7352">
        <v>5</v>
      </c>
      <c r="G7352">
        <v>11179528</v>
      </c>
      <c r="H7352">
        <v>2846</v>
      </c>
    </row>
    <row r="7353" spans="1:8">
      <c r="A7353" t="s">
        <v>11004</v>
      </c>
      <c r="B7353" s="10">
        <v>43999</v>
      </c>
      <c r="C7353" t="s">
        <v>4679</v>
      </c>
      <c r="D7353">
        <v>5</v>
      </c>
      <c r="E7353">
        <v>5</v>
      </c>
      <c r="F7353">
        <v>5</v>
      </c>
      <c r="G7353">
        <v>11179528</v>
      </c>
      <c r="H7353">
        <v>2847</v>
      </c>
    </row>
    <row r="7354" spans="1:8">
      <c r="A7354" t="s">
        <v>6299</v>
      </c>
      <c r="B7354" s="10">
        <v>43999</v>
      </c>
      <c r="C7354" t="s">
        <v>4679</v>
      </c>
      <c r="D7354">
        <v>4</v>
      </c>
      <c r="E7354">
        <v>5</v>
      </c>
      <c r="F7354">
        <v>5</v>
      </c>
      <c r="G7354">
        <v>11179528</v>
      </c>
      <c r="H7354">
        <v>2848</v>
      </c>
    </row>
    <row r="7355" spans="1:8">
      <c r="A7355" t="s">
        <v>11005</v>
      </c>
      <c r="B7355" s="10">
        <v>43999</v>
      </c>
      <c r="C7355" t="s">
        <v>4679</v>
      </c>
      <c r="D7355">
        <v>2</v>
      </c>
      <c r="E7355">
        <v>5</v>
      </c>
      <c r="F7355">
        <v>4</v>
      </c>
      <c r="G7355">
        <v>11179528</v>
      </c>
      <c r="H7355">
        <v>2849</v>
      </c>
    </row>
    <row r="7356" spans="1:8">
      <c r="A7356" t="s">
        <v>11006</v>
      </c>
      <c r="B7356" s="10">
        <v>43999</v>
      </c>
      <c r="C7356" t="s">
        <v>4679</v>
      </c>
      <c r="D7356">
        <v>5</v>
      </c>
      <c r="E7356">
        <v>4</v>
      </c>
      <c r="F7356">
        <v>5</v>
      </c>
      <c r="G7356">
        <v>11179528</v>
      </c>
      <c r="H7356">
        <v>2850</v>
      </c>
    </row>
    <row r="7357" spans="1:8">
      <c r="A7357" t="s">
        <v>11007</v>
      </c>
      <c r="B7357" s="10">
        <v>43999</v>
      </c>
      <c r="C7357" t="s">
        <v>4679</v>
      </c>
      <c r="D7357">
        <v>4</v>
      </c>
      <c r="E7357">
        <v>5</v>
      </c>
      <c r="F7357">
        <v>4</v>
      </c>
      <c r="G7357">
        <v>11179528</v>
      </c>
      <c r="H7357">
        <v>2851</v>
      </c>
    </row>
    <row r="7358" spans="1:8">
      <c r="A7358" t="s">
        <v>11008</v>
      </c>
      <c r="B7358" s="10">
        <v>43999</v>
      </c>
      <c r="C7358" t="s">
        <v>4679</v>
      </c>
      <c r="D7358">
        <v>4</v>
      </c>
      <c r="E7358">
        <v>4</v>
      </c>
      <c r="F7358">
        <v>5</v>
      </c>
      <c r="G7358">
        <v>11179528</v>
      </c>
      <c r="H7358">
        <v>2852</v>
      </c>
    </row>
    <row r="7359" spans="1:8">
      <c r="A7359" t="s">
        <v>11009</v>
      </c>
      <c r="B7359" s="10">
        <v>43999</v>
      </c>
      <c r="C7359" t="s">
        <v>4679</v>
      </c>
      <c r="D7359">
        <v>4</v>
      </c>
      <c r="E7359">
        <v>3</v>
      </c>
      <c r="F7359">
        <v>4</v>
      </c>
      <c r="G7359">
        <v>11179528</v>
      </c>
      <c r="H7359">
        <v>2853</v>
      </c>
    </row>
    <row r="7360" spans="1:8">
      <c r="A7360" t="s">
        <v>6299</v>
      </c>
      <c r="B7360" s="10">
        <v>43999</v>
      </c>
      <c r="C7360" t="s">
        <v>4679</v>
      </c>
      <c r="D7360">
        <v>4</v>
      </c>
      <c r="E7360">
        <v>5</v>
      </c>
      <c r="F7360">
        <v>5</v>
      </c>
      <c r="G7360">
        <v>11179528</v>
      </c>
      <c r="H7360">
        <v>2854</v>
      </c>
    </row>
    <row r="7361" spans="1:8">
      <c r="A7361" t="s">
        <v>11010</v>
      </c>
      <c r="B7361" s="10">
        <v>43999</v>
      </c>
      <c r="C7361" t="s">
        <v>4679</v>
      </c>
      <c r="D7361">
        <v>5</v>
      </c>
      <c r="E7361">
        <v>5</v>
      </c>
      <c r="F7361">
        <v>5</v>
      </c>
      <c r="G7361">
        <v>11179528</v>
      </c>
      <c r="H7361">
        <v>2855</v>
      </c>
    </row>
    <row r="7362" spans="1:8">
      <c r="A7362" t="s">
        <v>11011</v>
      </c>
      <c r="B7362" s="10">
        <v>43999</v>
      </c>
      <c r="C7362" t="s">
        <v>4679</v>
      </c>
      <c r="D7362">
        <v>5</v>
      </c>
      <c r="E7362">
        <v>5</v>
      </c>
      <c r="F7362">
        <v>5</v>
      </c>
      <c r="G7362">
        <v>11179528</v>
      </c>
      <c r="H7362">
        <v>2856</v>
      </c>
    </row>
    <row r="7363" spans="1:8">
      <c r="A7363" t="s">
        <v>6299</v>
      </c>
      <c r="B7363" s="10">
        <v>43999</v>
      </c>
      <c r="C7363" t="s">
        <v>4679</v>
      </c>
      <c r="D7363">
        <v>5</v>
      </c>
      <c r="E7363">
        <v>5</v>
      </c>
      <c r="F7363">
        <v>5</v>
      </c>
      <c r="G7363">
        <v>11179528</v>
      </c>
      <c r="H7363">
        <v>2857</v>
      </c>
    </row>
    <row r="7364" spans="1:8">
      <c r="A7364" t="s">
        <v>6299</v>
      </c>
      <c r="B7364" s="10">
        <v>43999</v>
      </c>
      <c r="C7364" t="s">
        <v>4679</v>
      </c>
      <c r="D7364">
        <v>5</v>
      </c>
      <c r="E7364">
        <v>5</v>
      </c>
      <c r="F7364">
        <v>5</v>
      </c>
      <c r="G7364">
        <v>11179528</v>
      </c>
      <c r="H7364">
        <v>2858</v>
      </c>
    </row>
    <row r="7365" spans="1:8">
      <c r="A7365" t="s">
        <v>6299</v>
      </c>
      <c r="B7365" s="10">
        <v>43999</v>
      </c>
      <c r="C7365" t="s">
        <v>4679</v>
      </c>
      <c r="D7365">
        <v>5</v>
      </c>
      <c r="E7365">
        <v>5</v>
      </c>
      <c r="F7365">
        <v>5</v>
      </c>
      <c r="G7365">
        <v>11179528</v>
      </c>
      <c r="H7365">
        <v>2859</v>
      </c>
    </row>
    <row r="7366" spans="1:8">
      <c r="A7366" t="s">
        <v>11012</v>
      </c>
      <c r="B7366" s="10">
        <v>43999</v>
      </c>
      <c r="C7366" t="s">
        <v>4679</v>
      </c>
      <c r="D7366">
        <v>5</v>
      </c>
      <c r="E7366">
        <v>5</v>
      </c>
      <c r="F7366">
        <v>5</v>
      </c>
      <c r="G7366">
        <v>11179528</v>
      </c>
      <c r="H7366">
        <v>2860</v>
      </c>
    </row>
    <row r="7367" spans="1:8">
      <c r="A7367" t="s">
        <v>11013</v>
      </c>
      <c r="B7367" s="10">
        <v>43999</v>
      </c>
      <c r="C7367" t="s">
        <v>4679</v>
      </c>
      <c r="D7367">
        <v>4</v>
      </c>
      <c r="E7367">
        <v>5</v>
      </c>
      <c r="F7367">
        <v>5</v>
      </c>
      <c r="G7367">
        <v>11179528</v>
      </c>
      <c r="H7367">
        <v>2861</v>
      </c>
    </row>
    <row r="7368" spans="1:8">
      <c r="A7368" t="s">
        <v>6299</v>
      </c>
      <c r="B7368" s="10">
        <v>43999</v>
      </c>
      <c r="C7368" t="s">
        <v>4679</v>
      </c>
      <c r="D7368">
        <v>5</v>
      </c>
      <c r="E7368">
        <v>5</v>
      </c>
      <c r="F7368">
        <v>5</v>
      </c>
      <c r="G7368">
        <v>11179528</v>
      </c>
      <c r="H7368">
        <v>2862</v>
      </c>
    </row>
    <row r="7369" spans="1:8">
      <c r="A7369" t="s">
        <v>11014</v>
      </c>
      <c r="B7369" s="10">
        <v>43999</v>
      </c>
      <c r="C7369" t="s">
        <v>4679</v>
      </c>
      <c r="D7369">
        <v>5</v>
      </c>
      <c r="E7369">
        <v>5</v>
      </c>
      <c r="F7369">
        <v>5</v>
      </c>
      <c r="G7369">
        <v>11179528</v>
      </c>
      <c r="H7369">
        <v>2863</v>
      </c>
    </row>
    <row r="7370" spans="1:8">
      <c r="A7370" t="s">
        <v>11015</v>
      </c>
      <c r="B7370" s="10">
        <v>43999</v>
      </c>
      <c r="C7370" t="s">
        <v>4679</v>
      </c>
      <c r="D7370">
        <v>4</v>
      </c>
      <c r="E7370">
        <v>3</v>
      </c>
      <c r="F7370">
        <v>5</v>
      </c>
      <c r="G7370">
        <v>11179528</v>
      </c>
      <c r="H7370">
        <v>2864</v>
      </c>
    </row>
    <row r="7371" spans="1:8">
      <c r="A7371" t="s">
        <v>6299</v>
      </c>
      <c r="B7371" s="10">
        <v>43999</v>
      </c>
      <c r="C7371" t="s">
        <v>4679</v>
      </c>
      <c r="D7371">
        <v>5</v>
      </c>
      <c r="E7371">
        <v>5</v>
      </c>
      <c r="F7371">
        <v>5</v>
      </c>
      <c r="G7371">
        <v>11179528</v>
      </c>
      <c r="H7371">
        <v>2865</v>
      </c>
    </row>
    <row r="7372" spans="1:8">
      <c r="A7372" t="s">
        <v>11016</v>
      </c>
      <c r="B7372" s="10">
        <v>43999</v>
      </c>
      <c r="C7372" t="s">
        <v>4679</v>
      </c>
      <c r="D7372">
        <v>5</v>
      </c>
      <c r="E7372">
        <v>5</v>
      </c>
      <c r="F7372">
        <v>5</v>
      </c>
      <c r="G7372">
        <v>11179528</v>
      </c>
      <c r="H7372">
        <v>2866</v>
      </c>
    </row>
    <row r="7373" spans="1:8">
      <c r="A7373" t="s">
        <v>11017</v>
      </c>
      <c r="B7373" s="10">
        <v>43999</v>
      </c>
      <c r="C7373" t="s">
        <v>4679</v>
      </c>
      <c r="D7373">
        <v>5</v>
      </c>
      <c r="E7373">
        <v>5</v>
      </c>
      <c r="F7373">
        <v>5</v>
      </c>
      <c r="G7373">
        <v>11179528</v>
      </c>
      <c r="H7373">
        <v>2867</v>
      </c>
    </row>
    <row r="7374" spans="1:8">
      <c r="A7374" t="s">
        <v>11018</v>
      </c>
      <c r="B7374" s="10">
        <v>43999</v>
      </c>
      <c r="C7374" t="s">
        <v>4679</v>
      </c>
      <c r="D7374">
        <v>5</v>
      </c>
      <c r="E7374">
        <v>5</v>
      </c>
      <c r="F7374">
        <v>5</v>
      </c>
      <c r="G7374">
        <v>11179528</v>
      </c>
      <c r="H7374">
        <v>2868</v>
      </c>
    </row>
    <row r="7375" spans="1:8">
      <c r="A7375" t="s">
        <v>7803</v>
      </c>
      <c r="B7375" s="10">
        <v>43999</v>
      </c>
      <c r="C7375" t="s">
        <v>4679</v>
      </c>
      <c r="D7375">
        <v>5</v>
      </c>
      <c r="E7375">
        <v>5</v>
      </c>
      <c r="F7375">
        <v>5</v>
      </c>
      <c r="G7375">
        <v>11179528</v>
      </c>
      <c r="H7375">
        <v>2869</v>
      </c>
    </row>
    <row r="7376" spans="1:8">
      <c r="A7376" t="s">
        <v>11019</v>
      </c>
      <c r="B7376" s="10">
        <v>43999</v>
      </c>
      <c r="C7376" t="s">
        <v>4679</v>
      </c>
      <c r="D7376">
        <v>1</v>
      </c>
      <c r="E7376">
        <v>3</v>
      </c>
      <c r="F7376">
        <v>1</v>
      </c>
      <c r="G7376">
        <v>11179528</v>
      </c>
      <c r="H7376">
        <v>2870</v>
      </c>
    </row>
    <row r="7377" spans="1:8">
      <c r="A7377" t="s">
        <v>6299</v>
      </c>
      <c r="B7377" s="10">
        <v>43999</v>
      </c>
      <c r="C7377" t="s">
        <v>4679</v>
      </c>
      <c r="D7377">
        <v>5</v>
      </c>
      <c r="E7377">
        <v>4</v>
      </c>
      <c r="F7377">
        <v>5</v>
      </c>
      <c r="G7377">
        <v>11179528</v>
      </c>
      <c r="H7377">
        <v>2871</v>
      </c>
    </row>
    <row r="7378" spans="1:8">
      <c r="A7378" t="s">
        <v>11020</v>
      </c>
      <c r="B7378" s="10">
        <v>43999</v>
      </c>
      <c r="C7378" t="s">
        <v>4679</v>
      </c>
      <c r="D7378">
        <v>5</v>
      </c>
      <c r="E7378">
        <v>5</v>
      </c>
      <c r="F7378">
        <v>5</v>
      </c>
      <c r="G7378">
        <v>11179528</v>
      </c>
      <c r="H7378">
        <v>2872</v>
      </c>
    </row>
    <row r="7379" spans="1:8">
      <c r="A7379" t="s">
        <v>11021</v>
      </c>
      <c r="B7379" s="10">
        <v>43999</v>
      </c>
      <c r="C7379" t="s">
        <v>4679</v>
      </c>
      <c r="D7379">
        <v>1</v>
      </c>
      <c r="E7379">
        <v>3</v>
      </c>
      <c r="F7379">
        <v>4</v>
      </c>
      <c r="G7379">
        <v>11179528</v>
      </c>
      <c r="H7379">
        <v>2873</v>
      </c>
    </row>
    <row r="7380" spans="1:8">
      <c r="A7380" t="s">
        <v>6299</v>
      </c>
      <c r="B7380" s="10">
        <v>43999</v>
      </c>
      <c r="C7380" t="s">
        <v>4679</v>
      </c>
      <c r="D7380">
        <v>5</v>
      </c>
      <c r="E7380">
        <v>4</v>
      </c>
      <c r="F7380">
        <v>5</v>
      </c>
      <c r="G7380">
        <v>11179528</v>
      </c>
      <c r="H7380">
        <v>2874</v>
      </c>
    </row>
    <row r="7381" spans="1:8">
      <c r="A7381" t="s">
        <v>11022</v>
      </c>
      <c r="B7381" s="10">
        <v>43999</v>
      </c>
      <c r="C7381" t="s">
        <v>4679</v>
      </c>
      <c r="D7381">
        <v>5</v>
      </c>
      <c r="E7381">
        <v>5</v>
      </c>
      <c r="F7381">
        <v>5</v>
      </c>
      <c r="G7381">
        <v>11179528</v>
      </c>
      <c r="H7381">
        <v>2875</v>
      </c>
    </row>
    <row r="7382" spans="1:8">
      <c r="A7382" t="s">
        <v>6299</v>
      </c>
      <c r="B7382" s="10">
        <v>43999</v>
      </c>
      <c r="C7382" t="s">
        <v>4679</v>
      </c>
      <c r="D7382">
        <v>5</v>
      </c>
      <c r="E7382">
        <v>4</v>
      </c>
      <c r="F7382">
        <v>5</v>
      </c>
      <c r="G7382">
        <v>11179528</v>
      </c>
      <c r="H7382">
        <v>2876</v>
      </c>
    </row>
    <row r="7383" spans="1:8">
      <c r="A7383" t="s">
        <v>11023</v>
      </c>
      <c r="B7383" s="10">
        <v>43999</v>
      </c>
      <c r="C7383" t="s">
        <v>4679</v>
      </c>
      <c r="D7383">
        <v>3</v>
      </c>
      <c r="E7383">
        <v>5</v>
      </c>
      <c r="F7383">
        <v>5</v>
      </c>
      <c r="G7383">
        <v>11179528</v>
      </c>
      <c r="H7383">
        <v>2877</v>
      </c>
    </row>
    <row r="7384" spans="1:8">
      <c r="A7384" t="s">
        <v>6299</v>
      </c>
      <c r="B7384" s="10">
        <v>43999</v>
      </c>
      <c r="C7384" t="s">
        <v>4679</v>
      </c>
      <c r="D7384">
        <v>5</v>
      </c>
      <c r="E7384">
        <v>5</v>
      </c>
      <c r="F7384">
        <v>5</v>
      </c>
      <c r="G7384">
        <v>11179528</v>
      </c>
      <c r="H7384">
        <v>2878</v>
      </c>
    </row>
    <row r="7385" spans="1:8">
      <c r="A7385" t="s">
        <v>6299</v>
      </c>
      <c r="B7385" s="10">
        <v>43999</v>
      </c>
      <c r="C7385" t="s">
        <v>4679</v>
      </c>
      <c r="D7385">
        <v>5</v>
      </c>
      <c r="E7385">
        <v>5</v>
      </c>
      <c r="F7385">
        <v>5</v>
      </c>
      <c r="G7385">
        <v>11179528</v>
      </c>
      <c r="H7385">
        <v>2879</v>
      </c>
    </row>
    <row r="7386" spans="1:8">
      <c r="A7386" t="s">
        <v>11024</v>
      </c>
      <c r="B7386" s="10">
        <v>43999</v>
      </c>
      <c r="C7386" t="s">
        <v>4679</v>
      </c>
      <c r="D7386">
        <v>1</v>
      </c>
      <c r="E7386">
        <v>5</v>
      </c>
      <c r="F7386">
        <v>2</v>
      </c>
      <c r="G7386">
        <v>11179528</v>
      </c>
      <c r="H7386">
        <v>2880</v>
      </c>
    </row>
    <row r="7387" spans="1:8">
      <c r="A7387" t="s">
        <v>11025</v>
      </c>
      <c r="B7387" s="10">
        <v>43999</v>
      </c>
      <c r="C7387" t="s">
        <v>4679</v>
      </c>
      <c r="D7387">
        <v>3</v>
      </c>
      <c r="E7387">
        <v>5</v>
      </c>
      <c r="F7387">
        <v>5</v>
      </c>
      <c r="G7387">
        <v>11179528</v>
      </c>
      <c r="H7387">
        <v>2881</v>
      </c>
    </row>
    <row r="7388" spans="1:8">
      <c r="A7388" t="s">
        <v>11026</v>
      </c>
      <c r="B7388" s="10">
        <v>43999</v>
      </c>
      <c r="C7388" t="s">
        <v>4679</v>
      </c>
      <c r="D7388">
        <v>5</v>
      </c>
      <c r="E7388">
        <v>5</v>
      </c>
      <c r="F7388">
        <v>5</v>
      </c>
      <c r="G7388">
        <v>11179528</v>
      </c>
      <c r="H7388">
        <v>2882</v>
      </c>
    </row>
    <row r="7389" spans="1:8">
      <c r="A7389" t="s">
        <v>11027</v>
      </c>
      <c r="B7389" s="10">
        <v>43999</v>
      </c>
      <c r="C7389" t="s">
        <v>4679</v>
      </c>
      <c r="D7389">
        <v>3</v>
      </c>
      <c r="E7389">
        <v>5</v>
      </c>
      <c r="F7389">
        <v>5</v>
      </c>
      <c r="G7389">
        <v>11179528</v>
      </c>
      <c r="H7389">
        <v>2883</v>
      </c>
    </row>
    <row r="7390" spans="1:8">
      <c r="A7390" t="s">
        <v>11028</v>
      </c>
      <c r="B7390" s="10">
        <v>43999</v>
      </c>
      <c r="C7390" t="s">
        <v>4679</v>
      </c>
      <c r="D7390">
        <v>1</v>
      </c>
      <c r="E7390">
        <v>4</v>
      </c>
      <c r="F7390">
        <v>2</v>
      </c>
      <c r="G7390">
        <v>11179528</v>
      </c>
      <c r="H7390">
        <v>2884</v>
      </c>
    </row>
    <row r="7391" spans="1:8">
      <c r="A7391" t="s">
        <v>6299</v>
      </c>
      <c r="B7391" s="10">
        <v>43999</v>
      </c>
      <c r="C7391" t="s">
        <v>4679</v>
      </c>
      <c r="D7391">
        <v>3</v>
      </c>
      <c r="E7391">
        <v>4</v>
      </c>
      <c r="F7391">
        <v>3</v>
      </c>
      <c r="G7391">
        <v>11179528</v>
      </c>
      <c r="H7391">
        <v>2885</v>
      </c>
    </row>
    <row r="7392" spans="1:8">
      <c r="A7392" t="s">
        <v>11029</v>
      </c>
      <c r="B7392" s="10">
        <v>43999</v>
      </c>
      <c r="C7392" t="s">
        <v>4679</v>
      </c>
      <c r="D7392">
        <v>5</v>
      </c>
      <c r="E7392">
        <v>4</v>
      </c>
      <c r="F7392">
        <v>5</v>
      </c>
      <c r="G7392">
        <v>11179528</v>
      </c>
      <c r="H7392">
        <v>2886</v>
      </c>
    </row>
    <row r="7393" spans="1:8">
      <c r="A7393" t="s">
        <v>11030</v>
      </c>
      <c r="B7393" s="10">
        <v>43999</v>
      </c>
      <c r="C7393" t="s">
        <v>4679</v>
      </c>
      <c r="D7393">
        <v>5</v>
      </c>
      <c r="E7393">
        <v>3</v>
      </c>
      <c r="F7393">
        <v>5</v>
      </c>
      <c r="G7393">
        <v>11179528</v>
      </c>
      <c r="H7393">
        <v>2887</v>
      </c>
    </row>
    <row r="7394" spans="1:8">
      <c r="A7394" t="s">
        <v>11031</v>
      </c>
      <c r="B7394" s="10">
        <v>43999</v>
      </c>
      <c r="C7394" t="s">
        <v>4679</v>
      </c>
      <c r="D7394">
        <v>5</v>
      </c>
      <c r="E7394">
        <v>5</v>
      </c>
      <c r="F7394">
        <v>5</v>
      </c>
      <c r="G7394">
        <v>11179528</v>
      </c>
      <c r="H7394">
        <v>2888</v>
      </c>
    </row>
    <row r="7395" spans="1:8">
      <c r="A7395" t="s">
        <v>11032</v>
      </c>
      <c r="B7395" s="10">
        <v>43999</v>
      </c>
      <c r="C7395" t="s">
        <v>4679</v>
      </c>
      <c r="D7395">
        <v>5</v>
      </c>
      <c r="E7395">
        <v>5</v>
      </c>
      <c r="F7395">
        <v>5</v>
      </c>
      <c r="G7395">
        <v>11179528</v>
      </c>
      <c r="H7395">
        <v>2889</v>
      </c>
    </row>
    <row r="7396" spans="1:8">
      <c r="A7396" t="s">
        <v>6299</v>
      </c>
      <c r="B7396" s="10">
        <v>43999</v>
      </c>
      <c r="C7396" t="s">
        <v>4679</v>
      </c>
      <c r="D7396">
        <v>5</v>
      </c>
      <c r="E7396">
        <v>4</v>
      </c>
      <c r="F7396">
        <v>5</v>
      </c>
      <c r="G7396">
        <v>11179528</v>
      </c>
      <c r="H7396">
        <v>2890</v>
      </c>
    </row>
    <row r="7397" spans="1:8">
      <c r="A7397" t="s">
        <v>11033</v>
      </c>
      <c r="B7397" s="10">
        <v>43999</v>
      </c>
      <c r="C7397" t="s">
        <v>4679</v>
      </c>
      <c r="D7397">
        <v>5</v>
      </c>
      <c r="E7397">
        <v>5</v>
      </c>
      <c r="F7397">
        <v>4</v>
      </c>
      <c r="G7397">
        <v>11179528</v>
      </c>
      <c r="H7397">
        <v>2891</v>
      </c>
    </row>
    <row r="7398" spans="1:8">
      <c r="A7398" t="s">
        <v>6299</v>
      </c>
      <c r="B7398" s="10">
        <v>43999</v>
      </c>
      <c r="C7398" t="s">
        <v>4679</v>
      </c>
      <c r="D7398">
        <v>3</v>
      </c>
      <c r="E7398">
        <v>4</v>
      </c>
      <c r="F7398">
        <v>3</v>
      </c>
      <c r="G7398">
        <v>11179528</v>
      </c>
      <c r="H7398">
        <v>2892</v>
      </c>
    </row>
    <row r="7399" spans="1:8">
      <c r="A7399" t="s">
        <v>6299</v>
      </c>
      <c r="B7399" s="10">
        <v>43999</v>
      </c>
      <c r="C7399" t="s">
        <v>4679</v>
      </c>
      <c r="D7399">
        <v>4</v>
      </c>
      <c r="E7399">
        <v>5</v>
      </c>
      <c r="F7399">
        <v>4</v>
      </c>
      <c r="G7399">
        <v>11179528</v>
      </c>
      <c r="H7399">
        <v>2893</v>
      </c>
    </row>
    <row r="7400" spans="1:8">
      <c r="A7400" t="s">
        <v>6299</v>
      </c>
      <c r="B7400" s="10">
        <v>43999</v>
      </c>
      <c r="C7400" t="s">
        <v>4679</v>
      </c>
      <c r="D7400">
        <v>2</v>
      </c>
      <c r="E7400">
        <v>5</v>
      </c>
      <c r="F7400">
        <v>5</v>
      </c>
      <c r="G7400">
        <v>11179528</v>
      </c>
      <c r="H7400">
        <v>2894</v>
      </c>
    </row>
    <row r="7401" spans="1:8">
      <c r="A7401" t="s">
        <v>11034</v>
      </c>
      <c r="B7401" s="10">
        <v>43999</v>
      </c>
      <c r="C7401" t="s">
        <v>4679</v>
      </c>
      <c r="D7401">
        <v>5</v>
      </c>
      <c r="E7401">
        <v>5</v>
      </c>
      <c r="F7401">
        <v>5</v>
      </c>
      <c r="G7401">
        <v>11179528</v>
      </c>
      <c r="H7401">
        <v>2895</v>
      </c>
    </row>
    <row r="7402" spans="1:8">
      <c r="A7402" t="s">
        <v>11035</v>
      </c>
      <c r="B7402" s="10">
        <v>43999</v>
      </c>
      <c r="C7402" t="s">
        <v>4679</v>
      </c>
      <c r="D7402">
        <v>2</v>
      </c>
      <c r="E7402">
        <v>3</v>
      </c>
      <c r="F7402">
        <v>4</v>
      </c>
      <c r="G7402">
        <v>11179528</v>
      </c>
      <c r="H7402">
        <v>2896</v>
      </c>
    </row>
    <row r="7403" spans="1:8">
      <c r="A7403" t="s">
        <v>11036</v>
      </c>
      <c r="B7403" s="10">
        <v>43999</v>
      </c>
      <c r="C7403" t="s">
        <v>4679</v>
      </c>
      <c r="D7403">
        <v>5</v>
      </c>
      <c r="E7403">
        <v>5</v>
      </c>
      <c r="F7403">
        <v>5</v>
      </c>
      <c r="G7403">
        <v>11179528</v>
      </c>
      <c r="H7403">
        <v>2897</v>
      </c>
    </row>
    <row r="7404" spans="1:8">
      <c r="A7404" t="s">
        <v>11037</v>
      </c>
      <c r="B7404" s="10">
        <v>43999</v>
      </c>
      <c r="C7404" t="s">
        <v>4679</v>
      </c>
      <c r="D7404">
        <v>5</v>
      </c>
      <c r="E7404">
        <v>5</v>
      </c>
      <c r="F7404">
        <v>5</v>
      </c>
      <c r="G7404">
        <v>11179528</v>
      </c>
      <c r="H7404">
        <v>2898</v>
      </c>
    </row>
    <row r="7405" spans="1:8">
      <c r="A7405" t="s">
        <v>11038</v>
      </c>
      <c r="B7405" s="10">
        <v>43999</v>
      </c>
      <c r="C7405" t="s">
        <v>4679</v>
      </c>
      <c r="D7405">
        <v>5</v>
      </c>
      <c r="E7405">
        <v>4</v>
      </c>
      <c r="F7405">
        <v>5</v>
      </c>
      <c r="G7405">
        <v>11179528</v>
      </c>
      <c r="H7405">
        <v>2899</v>
      </c>
    </row>
    <row r="7406" spans="1:8">
      <c r="A7406" t="s">
        <v>11039</v>
      </c>
      <c r="B7406" s="10">
        <v>43999</v>
      </c>
      <c r="C7406" t="s">
        <v>4679</v>
      </c>
      <c r="D7406">
        <v>5</v>
      </c>
      <c r="E7406">
        <v>5</v>
      </c>
      <c r="F7406">
        <v>5</v>
      </c>
      <c r="G7406">
        <v>11179528</v>
      </c>
      <c r="H7406">
        <v>2943</v>
      </c>
    </row>
    <row r="7407" spans="1:8">
      <c r="A7407" t="s">
        <v>6299</v>
      </c>
      <c r="B7407" s="10">
        <v>43999</v>
      </c>
      <c r="C7407" t="s">
        <v>4679</v>
      </c>
      <c r="D7407">
        <v>5</v>
      </c>
      <c r="E7407">
        <v>5</v>
      </c>
      <c r="F7407">
        <v>5</v>
      </c>
      <c r="G7407">
        <v>11179528</v>
      </c>
      <c r="H7407">
        <v>2944</v>
      </c>
    </row>
    <row r="7408" spans="1:8">
      <c r="A7408" t="s">
        <v>11040</v>
      </c>
      <c r="B7408" s="10">
        <v>43999</v>
      </c>
      <c r="C7408" t="s">
        <v>4679</v>
      </c>
      <c r="D7408">
        <v>3</v>
      </c>
      <c r="E7408">
        <v>4</v>
      </c>
      <c r="F7408">
        <v>5</v>
      </c>
      <c r="G7408">
        <v>11179528</v>
      </c>
      <c r="H7408">
        <v>2900</v>
      </c>
    </row>
    <row r="7409" spans="1:8">
      <c r="A7409" t="s">
        <v>11041</v>
      </c>
      <c r="B7409" s="10">
        <v>43999</v>
      </c>
      <c r="C7409" t="s">
        <v>4679</v>
      </c>
      <c r="D7409">
        <v>4</v>
      </c>
      <c r="E7409">
        <v>4</v>
      </c>
      <c r="F7409">
        <v>5</v>
      </c>
      <c r="G7409">
        <v>11179528</v>
      </c>
      <c r="H7409">
        <v>2901</v>
      </c>
    </row>
    <row r="7410" spans="1:8">
      <c r="A7410" t="s">
        <v>6299</v>
      </c>
      <c r="B7410" s="10">
        <v>43999</v>
      </c>
      <c r="C7410" t="s">
        <v>4679</v>
      </c>
      <c r="D7410">
        <v>4</v>
      </c>
      <c r="E7410">
        <v>5</v>
      </c>
      <c r="F7410">
        <v>5</v>
      </c>
      <c r="G7410">
        <v>11179528</v>
      </c>
      <c r="H7410">
        <v>2902</v>
      </c>
    </row>
    <row r="7411" spans="1:8">
      <c r="A7411" t="s">
        <v>6299</v>
      </c>
      <c r="B7411" s="10">
        <v>43999</v>
      </c>
      <c r="C7411" t="s">
        <v>4679</v>
      </c>
      <c r="D7411">
        <v>5</v>
      </c>
      <c r="E7411">
        <v>4</v>
      </c>
      <c r="F7411">
        <v>5</v>
      </c>
      <c r="G7411">
        <v>11179528</v>
      </c>
      <c r="H7411">
        <v>2903</v>
      </c>
    </row>
    <row r="7412" spans="1:8">
      <c r="A7412" t="s">
        <v>11042</v>
      </c>
      <c r="B7412" s="10">
        <v>43999</v>
      </c>
      <c r="C7412" t="s">
        <v>4679</v>
      </c>
      <c r="D7412">
        <v>5</v>
      </c>
      <c r="E7412">
        <v>5</v>
      </c>
      <c r="F7412">
        <v>5</v>
      </c>
      <c r="G7412">
        <v>11179528</v>
      </c>
      <c r="H7412">
        <v>2904</v>
      </c>
    </row>
    <row r="7413" spans="1:8">
      <c r="A7413" t="s">
        <v>6299</v>
      </c>
      <c r="B7413" s="10">
        <v>43999</v>
      </c>
      <c r="C7413" t="s">
        <v>4679</v>
      </c>
      <c r="D7413">
        <v>5</v>
      </c>
      <c r="E7413">
        <v>5</v>
      </c>
      <c r="F7413">
        <v>5</v>
      </c>
      <c r="G7413">
        <v>11179528</v>
      </c>
      <c r="H7413">
        <v>2905</v>
      </c>
    </row>
    <row r="7414" spans="1:8">
      <c r="A7414" t="s">
        <v>6299</v>
      </c>
      <c r="B7414" s="10">
        <v>43999</v>
      </c>
      <c r="C7414" t="s">
        <v>4679</v>
      </c>
      <c r="D7414">
        <v>5</v>
      </c>
      <c r="E7414">
        <v>5</v>
      </c>
      <c r="F7414">
        <v>5</v>
      </c>
      <c r="G7414">
        <v>11179528</v>
      </c>
      <c r="H7414">
        <v>2906</v>
      </c>
    </row>
    <row r="7415" spans="1:8">
      <c r="A7415" t="s">
        <v>6299</v>
      </c>
      <c r="B7415" s="10">
        <v>43999</v>
      </c>
      <c r="C7415" t="s">
        <v>4679</v>
      </c>
      <c r="D7415">
        <v>5</v>
      </c>
      <c r="E7415">
        <v>5</v>
      </c>
      <c r="F7415">
        <v>5</v>
      </c>
      <c r="G7415">
        <v>11179528</v>
      </c>
      <c r="H7415">
        <v>2907</v>
      </c>
    </row>
    <row r="7416" spans="1:8">
      <c r="A7416" t="s">
        <v>6299</v>
      </c>
      <c r="B7416" s="10">
        <v>43999</v>
      </c>
      <c r="C7416" t="s">
        <v>4679</v>
      </c>
      <c r="D7416">
        <v>5</v>
      </c>
      <c r="E7416">
        <v>5</v>
      </c>
      <c r="F7416">
        <v>5</v>
      </c>
      <c r="G7416">
        <v>11179528</v>
      </c>
      <c r="H7416">
        <v>2908</v>
      </c>
    </row>
    <row r="7417" spans="1:8">
      <c r="A7417" t="s">
        <v>11043</v>
      </c>
      <c r="B7417" s="10">
        <v>43999</v>
      </c>
      <c r="C7417" t="s">
        <v>4679</v>
      </c>
      <c r="D7417">
        <v>4</v>
      </c>
      <c r="E7417">
        <v>2</v>
      </c>
      <c r="F7417">
        <v>2</v>
      </c>
      <c r="G7417">
        <v>11179528</v>
      </c>
      <c r="H7417">
        <v>2909</v>
      </c>
    </row>
    <row r="7418" spans="1:8">
      <c r="A7418" t="s">
        <v>6299</v>
      </c>
      <c r="B7418" s="10">
        <v>43999</v>
      </c>
      <c r="C7418" t="s">
        <v>4679</v>
      </c>
      <c r="D7418">
        <v>4</v>
      </c>
      <c r="E7418">
        <v>4</v>
      </c>
      <c r="F7418">
        <v>5</v>
      </c>
      <c r="G7418">
        <v>11179528</v>
      </c>
      <c r="H7418">
        <v>2910</v>
      </c>
    </row>
    <row r="7419" spans="1:8">
      <c r="A7419" t="s">
        <v>11044</v>
      </c>
      <c r="B7419" s="10">
        <v>43999</v>
      </c>
      <c r="C7419" t="s">
        <v>4679</v>
      </c>
      <c r="D7419">
        <v>3</v>
      </c>
      <c r="E7419">
        <v>3</v>
      </c>
      <c r="F7419">
        <v>5</v>
      </c>
      <c r="G7419">
        <v>11179528</v>
      </c>
      <c r="H7419">
        <v>2911</v>
      </c>
    </row>
    <row r="7420" spans="1:8">
      <c r="A7420" t="s">
        <v>6299</v>
      </c>
      <c r="B7420" s="10">
        <v>43999</v>
      </c>
      <c r="C7420" t="s">
        <v>4679</v>
      </c>
      <c r="D7420">
        <v>4</v>
      </c>
      <c r="E7420">
        <v>4</v>
      </c>
      <c r="F7420">
        <v>4</v>
      </c>
      <c r="G7420">
        <v>11179528</v>
      </c>
      <c r="H7420">
        <v>2912</v>
      </c>
    </row>
    <row r="7421" spans="1:8">
      <c r="A7421" t="s">
        <v>6299</v>
      </c>
      <c r="B7421" s="10">
        <v>43999</v>
      </c>
      <c r="C7421" t="s">
        <v>4679</v>
      </c>
      <c r="D7421">
        <v>4</v>
      </c>
      <c r="E7421">
        <v>4</v>
      </c>
      <c r="F7421">
        <v>4</v>
      </c>
      <c r="G7421">
        <v>11179528</v>
      </c>
      <c r="H7421">
        <v>2913</v>
      </c>
    </row>
    <row r="7422" spans="1:8">
      <c r="A7422" t="s">
        <v>11045</v>
      </c>
      <c r="B7422" s="10">
        <v>43999</v>
      </c>
      <c r="C7422" t="s">
        <v>4679</v>
      </c>
      <c r="D7422">
        <v>2</v>
      </c>
      <c r="E7422">
        <v>4</v>
      </c>
      <c r="F7422">
        <v>4</v>
      </c>
      <c r="G7422">
        <v>11179528</v>
      </c>
      <c r="H7422">
        <v>2914</v>
      </c>
    </row>
    <row r="7423" spans="1:8">
      <c r="A7423" t="s">
        <v>11046</v>
      </c>
      <c r="B7423" s="10">
        <v>43999</v>
      </c>
      <c r="C7423" t="s">
        <v>4679</v>
      </c>
      <c r="D7423">
        <v>5</v>
      </c>
      <c r="E7423">
        <v>5</v>
      </c>
      <c r="F7423">
        <v>5</v>
      </c>
      <c r="G7423">
        <v>11179528</v>
      </c>
      <c r="H7423">
        <v>2915</v>
      </c>
    </row>
    <row r="7424" spans="1:8">
      <c r="A7424" t="s">
        <v>56</v>
      </c>
      <c r="B7424" s="10">
        <v>43999</v>
      </c>
      <c r="C7424" t="s">
        <v>4679</v>
      </c>
      <c r="D7424">
        <v>5</v>
      </c>
      <c r="E7424">
        <v>4</v>
      </c>
      <c r="F7424">
        <v>5</v>
      </c>
      <c r="G7424">
        <v>11179528</v>
      </c>
      <c r="H7424">
        <v>2916</v>
      </c>
    </row>
    <row r="7425" spans="1:8">
      <c r="A7425" t="s">
        <v>11047</v>
      </c>
      <c r="B7425" s="10">
        <v>43999</v>
      </c>
      <c r="C7425" t="s">
        <v>4679</v>
      </c>
      <c r="D7425">
        <v>5</v>
      </c>
      <c r="E7425">
        <v>5</v>
      </c>
      <c r="F7425">
        <v>5</v>
      </c>
      <c r="G7425">
        <v>11179528</v>
      </c>
      <c r="H7425">
        <v>2917</v>
      </c>
    </row>
    <row r="7426" spans="1:8">
      <c r="A7426" t="s">
        <v>6299</v>
      </c>
      <c r="B7426" s="10">
        <v>43999</v>
      </c>
      <c r="C7426" t="s">
        <v>4679</v>
      </c>
      <c r="D7426">
        <v>4</v>
      </c>
      <c r="E7426">
        <v>4</v>
      </c>
      <c r="F7426">
        <v>4</v>
      </c>
      <c r="G7426">
        <v>11179528</v>
      </c>
      <c r="H7426">
        <v>2918</v>
      </c>
    </row>
    <row r="7427" spans="1:8">
      <c r="A7427" t="s">
        <v>11048</v>
      </c>
      <c r="B7427" s="10">
        <v>43999</v>
      </c>
      <c r="C7427" t="s">
        <v>4679</v>
      </c>
      <c r="D7427">
        <v>5</v>
      </c>
      <c r="E7427">
        <v>5</v>
      </c>
      <c r="F7427">
        <v>5</v>
      </c>
      <c r="G7427">
        <v>11179528</v>
      </c>
      <c r="H7427">
        <v>2919</v>
      </c>
    </row>
    <row r="7428" spans="1:8">
      <c r="A7428" t="s">
        <v>11049</v>
      </c>
      <c r="B7428" s="10">
        <v>43999</v>
      </c>
      <c r="C7428" t="s">
        <v>4679</v>
      </c>
      <c r="D7428">
        <v>3</v>
      </c>
      <c r="E7428">
        <v>3</v>
      </c>
      <c r="F7428">
        <v>3</v>
      </c>
      <c r="G7428">
        <v>11179528</v>
      </c>
      <c r="H7428">
        <v>2920</v>
      </c>
    </row>
    <row r="7429" spans="1:8">
      <c r="A7429" t="s">
        <v>6299</v>
      </c>
      <c r="B7429" s="10">
        <v>43999</v>
      </c>
      <c r="C7429" t="s">
        <v>4679</v>
      </c>
      <c r="D7429">
        <v>5</v>
      </c>
      <c r="E7429">
        <v>4</v>
      </c>
      <c r="F7429">
        <v>5</v>
      </c>
      <c r="G7429">
        <v>11179528</v>
      </c>
      <c r="H7429">
        <v>2921</v>
      </c>
    </row>
    <row r="7430" spans="1:8">
      <c r="A7430" t="s">
        <v>11050</v>
      </c>
      <c r="B7430" s="10">
        <v>43999</v>
      </c>
      <c r="C7430" t="s">
        <v>4679</v>
      </c>
      <c r="D7430">
        <v>3</v>
      </c>
      <c r="E7430">
        <v>3</v>
      </c>
      <c r="F7430">
        <v>2</v>
      </c>
      <c r="G7430">
        <v>11179528</v>
      </c>
      <c r="H7430">
        <v>2922</v>
      </c>
    </row>
    <row r="7431" spans="1:8">
      <c r="A7431" t="s">
        <v>6299</v>
      </c>
      <c r="B7431" s="10">
        <v>43999</v>
      </c>
      <c r="C7431" t="s">
        <v>4679</v>
      </c>
      <c r="D7431">
        <v>1</v>
      </c>
      <c r="E7431">
        <v>2</v>
      </c>
      <c r="F7431">
        <v>1</v>
      </c>
      <c r="G7431">
        <v>11179528</v>
      </c>
      <c r="H7431">
        <v>2923</v>
      </c>
    </row>
    <row r="7432" spans="1:8">
      <c r="A7432" t="s">
        <v>11051</v>
      </c>
      <c r="B7432" s="10">
        <v>43999</v>
      </c>
      <c r="C7432" t="s">
        <v>4679</v>
      </c>
      <c r="D7432">
        <v>5</v>
      </c>
      <c r="E7432">
        <v>5</v>
      </c>
      <c r="F7432">
        <v>4</v>
      </c>
      <c r="G7432">
        <v>11179528</v>
      </c>
      <c r="H7432">
        <v>2924</v>
      </c>
    </row>
    <row r="7433" spans="1:8">
      <c r="A7433" t="s">
        <v>6299</v>
      </c>
      <c r="B7433" s="10">
        <v>43999</v>
      </c>
      <c r="C7433" t="s">
        <v>4679</v>
      </c>
      <c r="D7433">
        <v>5</v>
      </c>
      <c r="E7433">
        <v>4</v>
      </c>
      <c r="F7433">
        <v>5</v>
      </c>
      <c r="G7433">
        <v>11179528</v>
      </c>
      <c r="H7433">
        <v>2925</v>
      </c>
    </row>
    <row r="7434" spans="1:8">
      <c r="A7434" t="s">
        <v>11052</v>
      </c>
      <c r="B7434" s="10">
        <v>43999</v>
      </c>
      <c r="C7434" t="s">
        <v>4679</v>
      </c>
      <c r="D7434">
        <v>5</v>
      </c>
      <c r="E7434">
        <v>5</v>
      </c>
      <c r="F7434">
        <v>5</v>
      </c>
      <c r="G7434">
        <v>11179528</v>
      </c>
      <c r="H7434">
        <v>2926</v>
      </c>
    </row>
    <row r="7435" spans="1:8">
      <c r="A7435" t="s">
        <v>6299</v>
      </c>
      <c r="B7435" s="10">
        <v>43999</v>
      </c>
      <c r="C7435" t="s">
        <v>4679</v>
      </c>
      <c r="D7435">
        <v>4</v>
      </c>
      <c r="E7435">
        <v>3</v>
      </c>
      <c r="F7435">
        <v>4</v>
      </c>
      <c r="G7435">
        <v>11179528</v>
      </c>
      <c r="H7435">
        <v>2927</v>
      </c>
    </row>
    <row r="7436" spans="1:8">
      <c r="A7436" t="s">
        <v>11053</v>
      </c>
      <c r="B7436" s="10">
        <v>43999</v>
      </c>
      <c r="C7436" t="s">
        <v>4679</v>
      </c>
      <c r="D7436">
        <v>5</v>
      </c>
      <c r="E7436">
        <v>5</v>
      </c>
      <c r="F7436">
        <v>5</v>
      </c>
      <c r="G7436">
        <v>11179528</v>
      </c>
      <c r="H7436">
        <v>2928</v>
      </c>
    </row>
    <row r="7437" spans="1:8">
      <c r="A7437" t="s">
        <v>11054</v>
      </c>
      <c r="B7437" s="10">
        <v>43999</v>
      </c>
      <c r="C7437" t="s">
        <v>4679</v>
      </c>
      <c r="D7437">
        <v>5</v>
      </c>
      <c r="E7437">
        <v>4</v>
      </c>
      <c r="F7437">
        <v>5</v>
      </c>
      <c r="G7437">
        <v>11179528</v>
      </c>
      <c r="H7437">
        <v>2929</v>
      </c>
    </row>
    <row r="7438" spans="1:8">
      <c r="A7438" t="s">
        <v>11055</v>
      </c>
      <c r="B7438" s="10">
        <v>43999</v>
      </c>
      <c r="C7438" t="s">
        <v>4679</v>
      </c>
      <c r="D7438">
        <v>5</v>
      </c>
      <c r="E7438">
        <v>5</v>
      </c>
      <c r="F7438">
        <v>5</v>
      </c>
      <c r="G7438">
        <v>11179528</v>
      </c>
      <c r="H7438">
        <v>2930</v>
      </c>
    </row>
    <row r="7439" spans="1:8">
      <c r="A7439" t="s">
        <v>11056</v>
      </c>
      <c r="B7439" s="10">
        <v>43999</v>
      </c>
      <c r="C7439" t="s">
        <v>4679</v>
      </c>
      <c r="D7439">
        <v>5</v>
      </c>
      <c r="E7439">
        <v>5</v>
      </c>
      <c r="F7439">
        <v>5</v>
      </c>
      <c r="G7439">
        <v>11179528</v>
      </c>
      <c r="H7439">
        <v>2931</v>
      </c>
    </row>
    <row r="7440" spans="1:8">
      <c r="A7440" t="s">
        <v>11057</v>
      </c>
      <c r="B7440" s="10">
        <v>43999</v>
      </c>
      <c r="C7440" t="s">
        <v>4679</v>
      </c>
      <c r="D7440">
        <v>5</v>
      </c>
      <c r="E7440">
        <v>5</v>
      </c>
      <c r="F7440">
        <v>4</v>
      </c>
      <c r="G7440">
        <v>11179528</v>
      </c>
      <c r="H7440">
        <v>2932</v>
      </c>
    </row>
    <row r="7441" spans="1:8">
      <c r="A7441" t="s">
        <v>6299</v>
      </c>
      <c r="B7441" s="10">
        <v>43999</v>
      </c>
      <c r="C7441" t="s">
        <v>4679</v>
      </c>
      <c r="D7441">
        <v>5</v>
      </c>
      <c r="E7441">
        <v>5</v>
      </c>
      <c r="F7441">
        <v>4</v>
      </c>
      <c r="G7441">
        <v>11179528</v>
      </c>
      <c r="H7441">
        <v>2933</v>
      </c>
    </row>
    <row r="7442" spans="1:8">
      <c r="A7442" t="s">
        <v>6299</v>
      </c>
      <c r="B7442" s="10">
        <v>43999</v>
      </c>
      <c r="C7442" t="s">
        <v>4679</v>
      </c>
      <c r="D7442">
        <v>4</v>
      </c>
      <c r="E7442">
        <v>4</v>
      </c>
      <c r="F7442">
        <v>4</v>
      </c>
      <c r="G7442">
        <v>11179528</v>
      </c>
      <c r="H7442">
        <v>2934</v>
      </c>
    </row>
    <row r="7443" spans="1:8">
      <c r="A7443" t="s">
        <v>11058</v>
      </c>
      <c r="B7443" s="10">
        <v>43999</v>
      </c>
      <c r="C7443" t="s">
        <v>4679</v>
      </c>
      <c r="D7443">
        <v>1</v>
      </c>
      <c r="E7443">
        <v>2</v>
      </c>
      <c r="F7443">
        <v>3</v>
      </c>
      <c r="G7443">
        <v>11179528</v>
      </c>
      <c r="H7443">
        <v>2935</v>
      </c>
    </row>
    <row r="7444" spans="1:8">
      <c r="A7444" t="s">
        <v>11059</v>
      </c>
      <c r="B7444" s="10">
        <v>43999</v>
      </c>
      <c r="C7444" t="s">
        <v>4679</v>
      </c>
      <c r="D7444">
        <v>5</v>
      </c>
      <c r="E7444">
        <v>5</v>
      </c>
      <c r="F7444">
        <v>5</v>
      </c>
      <c r="G7444">
        <v>11179528</v>
      </c>
      <c r="H7444">
        <v>2936</v>
      </c>
    </row>
    <row r="7445" spans="1:8">
      <c r="A7445" t="s">
        <v>11060</v>
      </c>
      <c r="B7445" s="10">
        <v>43999</v>
      </c>
      <c r="C7445" t="s">
        <v>4679</v>
      </c>
      <c r="D7445">
        <v>5</v>
      </c>
      <c r="E7445">
        <v>5</v>
      </c>
      <c r="F7445">
        <v>5</v>
      </c>
      <c r="G7445">
        <v>11179528</v>
      </c>
      <c r="H7445">
        <v>2937</v>
      </c>
    </row>
    <row r="7446" spans="1:8">
      <c r="A7446" t="s">
        <v>11061</v>
      </c>
      <c r="B7446" s="10">
        <v>43999</v>
      </c>
      <c r="C7446" t="s">
        <v>4679</v>
      </c>
      <c r="D7446">
        <v>5</v>
      </c>
      <c r="E7446">
        <v>5</v>
      </c>
      <c r="F7446">
        <v>5</v>
      </c>
      <c r="G7446">
        <v>11179528</v>
      </c>
      <c r="H7446">
        <v>2938</v>
      </c>
    </row>
    <row r="7447" spans="1:8">
      <c r="A7447" t="s">
        <v>6299</v>
      </c>
      <c r="B7447" s="10">
        <v>43999</v>
      </c>
      <c r="C7447" t="s">
        <v>4679</v>
      </c>
      <c r="D7447">
        <v>5</v>
      </c>
      <c r="E7447">
        <v>5</v>
      </c>
      <c r="F7447">
        <v>3</v>
      </c>
      <c r="G7447">
        <v>11179528</v>
      </c>
      <c r="H7447">
        <v>2939</v>
      </c>
    </row>
    <row r="7448" spans="1:8">
      <c r="A7448" t="s">
        <v>11062</v>
      </c>
      <c r="B7448" s="10">
        <v>43999</v>
      </c>
      <c r="C7448" t="s">
        <v>4679</v>
      </c>
      <c r="D7448">
        <v>1</v>
      </c>
      <c r="E7448">
        <v>2</v>
      </c>
      <c r="F7448">
        <v>1</v>
      </c>
      <c r="G7448">
        <v>11179528</v>
      </c>
      <c r="H7448">
        <v>2940</v>
      </c>
    </row>
    <row r="7449" spans="1:8">
      <c r="A7449" t="s">
        <v>6299</v>
      </c>
      <c r="B7449" s="10">
        <v>43999</v>
      </c>
      <c r="C7449" t="s">
        <v>4679</v>
      </c>
      <c r="D7449">
        <v>5</v>
      </c>
      <c r="E7449">
        <v>5</v>
      </c>
      <c r="F7449">
        <v>5</v>
      </c>
      <c r="G7449">
        <v>11179528</v>
      </c>
      <c r="H7449">
        <v>2941</v>
      </c>
    </row>
    <row r="7450" spans="1:8">
      <c r="A7450" t="s">
        <v>6299</v>
      </c>
      <c r="B7450" s="10">
        <v>43999</v>
      </c>
      <c r="C7450" t="s">
        <v>4679</v>
      </c>
      <c r="D7450">
        <v>5</v>
      </c>
      <c r="E7450">
        <v>5</v>
      </c>
      <c r="F7450">
        <v>5</v>
      </c>
      <c r="G7450">
        <v>11179528</v>
      </c>
      <c r="H7450">
        <v>2942</v>
      </c>
    </row>
    <row r="7451" spans="1:8">
      <c r="A7451" t="s">
        <v>6299</v>
      </c>
      <c r="B7451" s="10">
        <v>43999</v>
      </c>
      <c r="C7451" t="s">
        <v>4679</v>
      </c>
      <c r="D7451">
        <v>5</v>
      </c>
      <c r="E7451">
        <v>5</v>
      </c>
      <c r="F7451">
        <v>5</v>
      </c>
      <c r="G7451">
        <v>11179528</v>
      </c>
      <c r="H7451">
        <v>2945</v>
      </c>
    </row>
    <row r="7452" spans="1:8">
      <c r="A7452" t="s">
        <v>11063</v>
      </c>
      <c r="B7452" s="10">
        <v>43999</v>
      </c>
      <c r="C7452" t="s">
        <v>4679</v>
      </c>
      <c r="D7452">
        <v>3</v>
      </c>
      <c r="E7452">
        <v>4</v>
      </c>
      <c r="F7452">
        <v>4</v>
      </c>
      <c r="G7452">
        <v>11179528</v>
      </c>
      <c r="H7452">
        <v>2946</v>
      </c>
    </row>
    <row r="7453" spans="1:8">
      <c r="A7453" t="s">
        <v>11064</v>
      </c>
      <c r="B7453" s="10">
        <v>43999</v>
      </c>
      <c r="C7453" t="s">
        <v>4679</v>
      </c>
      <c r="D7453">
        <v>5</v>
      </c>
      <c r="E7453">
        <v>5</v>
      </c>
      <c r="F7453">
        <v>5</v>
      </c>
      <c r="G7453">
        <v>11179528</v>
      </c>
      <c r="H7453">
        <v>2947</v>
      </c>
    </row>
    <row r="7454" spans="1:8">
      <c r="A7454" t="s">
        <v>6299</v>
      </c>
      <c r="B7454" s="10">
        <v>43999</v>
      </c>
      <c r="C7454" t="s">
        <v>4679</v>
      </c>
      <c r="D7454">
        <v>5</v>
      </c>
      <c r="E7454">
        <v>5</v>
      </c>
      <c r="F7454">
        <v>5</v>
      </c>
      <c r="G7454">
        <v>11179528</v>
      </c>
      <c r="H7454">
        <v>2948</v>
      </c>
    </row>
    <row r="7455" spans="1:8">
      <c r="A7455" t="s">
        <v>11065</v>
      </c>
      <c r="B7455" s="10">
        <v>43999</v>
      </c>
      <c r="C7455" t="s">
        <v>4679</v>
      </c>
      <c r="D7455">
        <v>5</v>
      </c>
      <c r="E7455">
        <v>5</v>
      </c>
      <c r="F7455">
        <v>5</v>
      </c>
      <c r="G7455">
        <v>11179528</v>
      </c>
      <c r="H7455">
        <v>2949</v>
      </c>
    </row>
    <row r="7456" spans="1:8">
      <c r="A7456" t="s">
        <v>11066</v>
      </c>
      <c r="B7456" s="10">
        <v>43999</v>
      </c>
      <c r="C7456" t="s">
        <v>4679</v>
      </c>
      <c r="D7456">
        <v>2</v>
      </c>
      <c r="E7456" t="s">
        <v>5977</v>
      </c>
      <c r="F7456">
        <v>2</v>
      </c>
      <c r="G7456">
        <v>11179528</v>
      </c>
      <c r="H7456">
        <v>2950</v>
      </c>
    </row>
    <row r="7457" spans="1:8">
      <c r="A7457" t="s">
        <v>6299</v>
      </c>
      <c r="B7457" s="10">
        <v>43999</v>
      </c>
      <c r="C7457" t="s">
        <v>4679</v>
      </c>
      <c r="D7457">
        <v>4</v>
      </c>
      <c r="E7457">
        <v>4</v>
      </c>
      <c r="F7457">
        <v>5</v>
      </c>
      <c r="G7457">
        <v>11179528</v>
      </c>
      <c r="H7457">
        <v>2951</v>
      </c>
    </row>
    <row r="7458" spans="1:8">
      <c r="A7458" t="s">
        <v>6299</v>
      </c>
      <c r="B7458" s="10">
        <v>43999</v>
      </c>
      <c r="C7458" t="s">
        <v>4679</v>
      </c>
      <c r="D7458">
        <v>5</v>
      </c>
      <c r="E7458">
        <v>5</v>
      </c>
      <c r="F7458">
        <v>5</v>
      </c>
      <c r="G7458">
        <v>11179528</v>
      </c>
      <c r="H7458">
        <v>2952</v>
      </c>
    </row>
    <row r="7459" spans="1:8">
      <c r="A7459" t="s">
        <v>11067</v>
      </c>
      <c r="B7459" s="10">
        <v>43999</v>
      </c>
      <c r="C7459" t="s">
        <v>4679</v>
      </c>
      <c r="D7459">
        <v>1</v>
      </c>
      <c r="E7459">
        <v>1</v>
      </c>
      <c r="F7459">
        <v>4</v>
      </c>
      <c r="G7459">
        <v>11179528</v>
      </c>
      <c r="H7459">
        <v>2953</v>
      </c>
    </row>
    <row r="7460" spans="1:8">
      <c r="A7460" t="s">
        <v>11068</v>
      </c>
      <c r="B7460" s="10">
        <v>43999</v>
      </c>
      <c r="C7460" t="s">
        <v>4679</v>
      </c>
      <c r="D7460">
        <v>4</v>
      </c>
      <c r="E7460">
        <v>4</v>
      </c>
      <c r="F7460">
        <v>4</v>
      </c>
      <c r="G7460">
        <v>11179528</v>
      </c>
      <c r="H7460">
        <v>2954</v>
      </c>
    </row>
    <row r="7461" spans="1:8">
      <c r="A7461" t="s">
        <v>11069</v>
      </c>
      <c r="B7461" s="10">
        <v>43999</v>
      </c>
      <c r="C7461" t="s">
        <v>4679</v>
      </c>
      <c r="D7461">
        <v>5</v>
      </c>
      <c r="E7461">
        <v>5</v>
      </c>
      <c r="F7461">
        <v>5</v>
      </c>
      <c r="G7461">
        <v>11179528</v>
      </c>
      <c r="H7461">
        <v>2955</v>
      </c>
    </row>
    <row r="7462" spans="1:8">
      <c r="A7462" t="s">
        <v>11070</v>
      </c>
      <c r="B7462" s="10">
        <v>43999</v>
      </c>
      <c r="C7462" t="s">
        <v>4679</v>
      </c>
      <c r="D7462">
        <v>5</v>
      </c>
      <c r="E7462">
        <v>5</v>
      </c>
      <c r="F7462">
        <v>5</v>
      </c>
      <c r="G7462">
        <v>11179528</v>
      </c>
      <c r="H7462">
        <v>2956</v>
      </c>
    </row>
    <row r="7463" spans="1:8">
      <c r="A7463" t="s">
        <v>6299</v>
      </c>
      <c r="B7463" s="10">
        <v>43999</v>
      </c>
      <c r="C7463" t="s">
        <v>4679</v>
      </c>
      <c r="D7463">
        <v>5</v>
      </c>
      <c r="E7463">
        <v>5</v>
      </c>
      <c r="F7463">
        <v>5</v>
      </c>
      <c r="G7463">
        <v>11179528</v>
      </c>
      <c r="H7463">
        <v>2957</v>
      </c>
    </row>
    <row r="7464" spans="1:8">
      <c r="A7464" t="s">
        <v>11071</v>
      </c>
      <c r="B7464" s="10">
        <v>43999</v>
      </c>
      <c r="C7464" t="s">
        <v>4679</v>
      </c>
      <c r="D7464">
        <v>2</v>
      </c>
      <c r="E7464">
        <v>2</v>
      </c>
      <c r="F7464">
        <v>2</v>
      </c>
      <c r="G7464">
        <v>11179528</v>
      </c>
      <c r="H7464">
        <v>2958</v>
      </c>
    </row>
    <row r="7465" spans="1:8">
      <c r="A7465" t="s">
        <v>11072</v>
      </c>
      <c r="B7465" s="10">
        <v>43999</v>
      </c>
      <c r="C7465" t="s">
        <v>4679</v>
      </c>
      <c r="D7465">
        <v>5</v>
      </c>
      <c r="E7465">
        <v>5</v>
      </c>
      <c r="F7465">
        <v>5</v>
      </c>
      <c r="G7465">
        <v>11179528</v>
      </c>
      <c r="H7465">
        <v>2959</v>
      </c>
    </row>
    <row r="7466" spans="1:8">
      <c r="A7466" t="s">
        <v>11073</v>
      </c>
      <c r="B7466" s="10">
        <v>43999</v>
      </c>
      <c r="C7466" t="s">
        <v>4679</v>
      </c>
      <c r="D7466">
        <v>5</v>
      </c>
      <c r="E7466">
        <v>5</v>
      </c>
      <c r="F7466">
        <v>3</v>
      </c>
      <c r="G7466">
        <v>11179528</v>
      </c>
      <c r="H7466">
        <v>2960</v>
      </c>
    </row>
    <row r="7467" spans="1:8">
      <c r="A7467" t="s">
        <v>11074</v>
      </c>
      <c r="B7467" s="10">
        <v>43999</v>
      </c>
      <c r="C7467" t="s">
        <v>4679</v>
      </c>
      <c r="D7467">
        <v>5</v>
      </c>
      <c r="E7467">
        <v>5</v>
      </c>
      <c r="F7467">
        <v>5</v>
      </c>
      <c r="G7467">
        <v>11179528</v>
      </c>
      <c r="H7467">
        <v>2961</v>
      </c>
    </row>
    <row r="7468" spans="1:8">
      <c r="A7468" t="s">
        <v>11075</v>
      </c>
      <c r="B7468" s="10">
        <v>43999</v>
      </c>
      <c r="C7468" t="s">
        <v>4679</v>
      </c>
      <c r="D7468">
        <v>4</v>
      </c>
      <c r="E7468">
        <v>5</v>
      </c>
      <c r="F7468">
        <v>3</v>
      </c>
      <c r="G7468">
        <v>11179528</v>
      </c>
      <c r="H7468">
        <v>2962</v>
      </c>
    </row>
    <row r="7469" spans="1:8">
      <c r="A7469" t="s">
        <v>11076</v>
      </c>
      <c r="B7469" s="10">
        <v>43999</v>
      </c>
      <c r="C7469" t="s">
        <v>4679</v>
      </c>
      <c r="D7469">
        <v>4</v>
      </c>
      <c r="E7469">
        <v>3</v>
      </c>
      <c r="F7469">
        <v>4</v>
      </c>
      <c r="G7469">
        <v>11179528</v>
      </c>
      <c r="H7469">
        <v>2963</v>
      </c>
    </row>
    <row r="7470" spans="1:8">
      <c r="A7470" t="s">
        <v>11077</v>
      </c>
      <c r="B7470" s="10">
        <v>43999</v>
      </c>
      <c r="C7470" t="s">
        <v>4679</v>
      </c>
      <c r="D7470">
        <v>5</v>
      </c>
      <c r="E7470">
        <v>5</v>
      </c>
      <c r="F7470">
        <v>5</v>
      </c>
      <c r="G7470">
        <v>11179528</v>
      </c>
      <c r="H7470">
        <v>2964</v>
      </c>
    </row>
    <row r="7471" spans="1:8">
      <c r="A7471" t="s">
        <v>11078</v>
      </c>
      <c r="B7471" s="10">
        <v>43999</v>
      </c>
      <c r="C7471" t="s">
        <v>4679</v>
      </c>
      <c r="D7471">
        <v>4</v>
      </c>
      <c r="E7471">
        <v>3</v>
      </c>
      <c r="F7471">
        <v>4</v>
      </c>
      <c r="G7471">
        <v>11179528</v>
      </c>
      <c r="H7471">
        <v>2965</v>
      </c>
    </row>
    <row r="7472" spans="1:8">
      <c r="A7472" t="s">
        <v>11079</v>
      </c>
      <c r="B7472" s="10">
        <v>43999</v>
      </c>
      <c r="C7472" t="s">
        <v>4679</v>
      </c>
      <c r="D7472">
        <v>5</v>
      </c>
      <c r="E7472">
        <v>5</v>
      </c>
      <c r="F7472">
        <v>5</v>
      </c>
      <c r="G7472">
        <v>11179528</v>
      </c>
      <c r="H7472">
        <v>2966</v>
      </c>
    </row>
    <row r="7473" spans="1:8">
      <c r="A7473" t="s">
        <v>6299</v>
      </c>
      <c r="B7473" s="10">
        <v>43999</v>
      </c>
      <c r="C7473" t="s">
        <v>4679</v>
      </c>
      <c r="D7473">
        <v>5</v>
      </c>
      <c r="E7473">
        <v>5</v>
      </c>
      <c r="F7473">
        <v>5</v>
      </c>
      <c r="G7473">
        <v>11179528</v>
      </c>
      <c r="H7473">
        <v>2967</v>
      </c>
    </row>
    <row r="7474" spans="1:8">
      <c r="A7474" t="s">
        <v>11080</v>
      </c>
      <c r="B7474" s="10">
        <v>43999</v>
      </c>
      <c r="C7474" t="s">
        <v>4679</v>
      </c>
      <c r="D7474">
        <v>5</v>
      </c>
      <c r="E7474">
        <v>4</v>
      </c>
      <c r="F7474">
        <v>5</v>
      </c>
      <c r="G7474">
        <v>11179528</v>
      </c>
      <c r="H7474">
        <v>2968</v>
      </c>
    </row>
    <row r="7475" spans="1:8">
      <c r="A7475" t="s">
        <v>6299</v>
      </c>
      <c r="B7475" s="10">
        <v>43999</v>
      </c>
      <c r="C7475" t="s">
        <v>4679</v>
      </c>
      <c r="D7475">
        <v>5</v>
      </c>
      <c r="E7475">
        <v>5</v>
      </c>
      <c r="F7475">
        <v>5</v>
      </c>
      <c r="G7475">
        <v>11179528</v>
      </c>
      <c r="H7475">
        <v>2969</v>
      </c>
    </row>
    <row r="7476" spans="1:8">
      <c r="A7476" t="s">
        <v>11081</v>
      </c>
      <c r="B7476" s="10">
        <v>43999</v>
      </c>
      <c r="C7476" t="s">
        <v>4679</v>
      </c>
      <c r="D7476">
        <v>4</v>
      </c>
      <c r="E7476">
        <v>5</v>
      </c>
      <c r="F7476">
        <v>5</v>
      </c>
      <c r="G7476">
        <v>11179528</v>
      </c>
      <c r="H7476">
        <v>2970</v>
      </c>
    </row>
    <row r="7477" spans="1:8">
      <c r="A7477" t="s">
        <v>6299</v>
      </c>
      <c r="B7477" s="10">
        <v>43999</v>
      </c>
      <c r="C7477" t="s">
        <v>4679</v>
      </c>
      <c r="D7477">
        <v>5</v>
      </c>
      <c r="E7477">
        <v>5</v>
      </c>
      <c r="F7477">
        <v>5</v>
      </c>
      <c r="G7477">
        <v>11179528</v>
      </c>
      <c r="H7477">
        <v>2971</v>
      </c>
    </row>
    <row r="7478" spans="1:8">
      <c r="A7478" t="s">
        <v>6299</v>
      </c>
      <c r="B7478" s="10">
        <v>43999</v>
      </c>
      <c r="C7478" t="s">
        <v>4679</v>
      </c>
      <c r="D7478">
        <v>4</v>
      </c>
      <c r="E7478">
        <v>4</v>
      </c>
      <c r="F7478">
        <v>4</v>
      </c>
      <c r="G7478">
        <v>11179528</v>
      </c>
      <c r="H7478">
        <v>2972</v>
      </c>
    </row>
    <row r="7479" spans="1:8">
      <c r="A7479" t="s">
        <v>6299</v>
      </c>
      <c r="B7479" s="10">
        <v>43999</v>
      </c>
      <c r="C7479" t="s">
        <v>4679</v>
      </c>
      <c r="D7479">
        <v>4</v>
      </c>
      <c r="E7479">
        <v>4</v>
      </c>
      <c r="F7479">
        <v>5</v>
      </c>
      <c r="G7479">
        <v>11179528</v>
      </c>
      <c r="H7479">
        <v>2973</v>
      </c>
    </row>
    <row r="7480" spans="1:8">
      <c r="A7480" t="s">
        <v>6299</v>
      </c>
      <c r="B7480" s="10">
        <v>43999</v>
      </c>
      <c r="C7480" t="s">
        <v>4679</v>
      </c>
      <c r="D7480">
        <v>5</v>
      </c>
      <c r="E7480">
        <v>5</v>
      </c>
      <c r="F7480">
        <v>5</v>
      </c>
      <c r="G7480">
        <v>11179528</v>
      </c>
      <c r="H7480">
        <v>2974</v>
      </c>
    </row>
    <row r="7481" spans="1:8">
      <c r="A7481" t="s">
        <v>11082</v>
      </c>
      <c r="B7481" s="10">
        <v>43999</v>
      </c>
      <c r="C7481" t="s">
        <v>4679</v>
      </c>
      <c r="D7481">
        <v>5</v>
      </c>
      <c r="E7481">
        <v>3</v>
      </c>
      <c r="F7481">
        <v>5</v>
      </c>
      <c r="G7481">
        <v>11179528</v>
      </c>
      <c r="H7481">
        <v>2975</v>
      </c>
    </row>
    <row r="7482" spans="1:8">
      <c r="A7482" t="s">
        <v>6299</v>
      </c>
      <c r="B7482" s="10">
        <v>43999</v>
      </c>
      <c r="C7482" t="s">
        <v>4679</v>
      </c>
      <c r="D7482">
        <v>5</v>
      </c>
      <c r="E7482">
        <v>5</v>
      </c>
      <c r="F7482">
        <v>5</v>
      </c>
      <c r="G7482">
        <v>11179528</v>
      </c>
      <c r="H7482">
        <v>2976</v>
      </c>
    </row>
    <row r="7483" spans="1:8">
      <c r="A7483" t="s">
        <v>11083</v>
      </c>
      <c r="B7483" s="10">
        <v>43999</v>
      </c>
      <c r="C7483" t="s">
        <v>4679</v>
      </c>
      <c r="D7483">
        <v>5</v>
      </c>
      <c r="E7483">
        <v>5</v>
      </c>
      <c r="F7483">
        <v>5</v>
      </c>
      <c r="G7483">
        <v>11179528</v>
      </c>
      <c r="H7483">
        <v>2977</v>
      </c>
    </row>
    <row r="7484" spans="1:8">
      <c r="A7484" t="s">
        <v>11084</v>
      </c>
      <c r="B7484" s="10">
        <v>43999</v>
      </c>
      <c r="C7484" t="s">
        <v>4679</v>
      </c>
      <c r="D7484">
        <v>5</v>
      </c>
      <c r="E7484">
        <v>5</v>
      </c>
      <c r="F7484">
        <v>5</v>
      </c>
      <c r="G7484">
        <v>11179528</v>
      </c>
      <c r="H7484">
        <v>2978</v>
      </c>
    </row>
    <row r="7485" spans="1:8">
      <c r="A7485" t="s">
        <v>11085</v>
      </c>
      <c r="B7485" s="10">
        <v>43999</v>
      </c>
      <c r="C7485" t="s">
        <v>4679</v>
      </c>
      <c r="D7485">
        <v>5</v>
      </c>
      <c r="E7485">
        <v>5</v>
      </c>
      <c r="F7485">
        <v>5</v>
      </c>
      <c r="G7485">
        <v>11179528</v>
      </c>
      <c r="H7485">
        <v>2979</v>
      </c>
    </row>
    <row r="7486" spans="1:8">
      <c r="A7486" t="s">
        <v>6299</v>
      </c>
      <c r="B7486" s="10">
        <v>43999</v>
      </c>
      <c r="C7486" t="s">
        <v>4679</v>
      </c>
      <c r="D7486">
        <v>4</v>
      </c>
      <c r="E7486">
        <v>5</v>
      </c>
      <c r="F7486">
        <v>3</v>
      </c>
      <c r="G7486">
        <v>11179528</v>
      </c>
      <c r="H7486">
        <v>2980</v>
      </c>
    </row>
    <row r="7487" spans="1:8">
      <c r="A7487" t="s">
        <v>11086</v>
      </c>
      <c r="B7487" s="10">
        <v>43999</v>
      </c>
      <c r="C7487" t="s">
        <v>4679</v>
      </c>
      <c r="D7487">
        <v>3</v>
      </c>
      <c r="E7487">
        <v>3</v>
      </c>
      <c r="F7487">
        <v>4</v>
      </c>
      <c r="G7487">
        <v>11179528</v>
      </c>
      <c r="H7487">
        <v>2981</v>
      </c>
    </row>
    <row r="7488" spans="1:8">
      <c r="A7488" t="s">
        <v>11087</v>
      </c>
      <c r="B7488" s="10">
        <v>43999</v>
      </c>
      <c r="C7488" t="s">
        <v>4679</v>
      </c>
      <c r="D7488">
        <v>5</v>
      </c>
      <c r="E7488">
        <v>4</v>
      </c>
      <c r="F7488">
        <v>5</v>
      </c>
      <c r="G7488">
        <v>11179528</v>
      </c>
      <c r="H7488">
        <v>2982</v>
      </c>
    </row>
    <row r="7489" spans="1:8">
      <c r="A7489" t="s">
        <v>6299</v>
      </c>
      <c r="B7489" s="10">
        <v>43999</v>
      </c>
      <c r="C7489" t="s">
        <v>4679</v>
      </c>
      <c r="D7489">
        <v>5</v>
      </c>
      <c r="E7489">
        <v>5</v>
      </c>
      <c r="F7489">
        <v>5</v>
      </c>
      <c r="G7489">
        <v>11179528</v>
      </c>
      <c r="H7489">
        <v>2983</v>
      </c>
    </row>
    <row r="7490" spans="1:8">
      <c r="A7490" t="s">
        <v>11088</v>
      </c>
      <c r="B7490" s="10">
        <v>43999</v>
      </c>
      <c r="C7490" t="s">
        <v>4679</v>
      </c>
      <c r="D7490">
        <v>4</v>
      </c>
      <c r="E7490">
        <v>5</v>
      </c>
      <c r="F7490">
        <v>5</v>
      </c>
      <c r="G7490">
        <v>11179528</v>
      </c>
      <c r="H7490">
        <v>3037</v>
      </c>
    </row>
    <row r="7491" spans="1:8">
      <c r="A7491" t="s">
        <v>6299</v>
      </c>
      <c r="B7491" s="10">
        <v>43999</v>
      </c>
      <c r="C7491" t="s">
        <v>4679</v>
      </c>
      <c r="D7491">
        <v>5</v>
      </c>
      <c r="E7491">
        <v>4</v>
      </c>
      <c r="F7491">
        <v>5</v>
      </c>
      <c r="G7491">
        <v>11179528</v>
      </c>
      <c r="H7491">
        <v>3038</v>
      </c>
    </row>
    <row r="7492" spans="1:8">
      <c r="A7492" t="s">
        <v>11089</v>
      </c>
      <c r="B7492" s="10">
        <v>43999</v>
      </c>
      <c r="C7492" t="s">
        <v>4679</v>
      </c>
      <c r="D7492">
        <v>5</v>
      </c>
      <c r="E7492">
        <v>4</v>
      </c>
      <c r="F7492">
        <v>5</v>
      </c>
      <c r="G7492">
        <v>11179528</v>
      </c>
      <c r="H7492">
        <v>2984</v>
      </c>
    </row>
    <row r="7493" spans="1:8">
      <c r="A7493" t="s">
        <v>6299</v>
      </c>
      <c r="B7493" s="10">
        <v>43999</v>
      </c>
      <c r="C7493" t="s">
        <v>4679</v>
      </c>
      <c r="D7493">
        <v>5</v>
      </c>
      <c r="E7493">
        <v>5</v>
      </c>
      <c r="F7493">
        <v>5</v>
      </c>
      <c r="G7493">
        <v>11179528</v>
      </c>
      <c r="H7493">
        <v>2985</v>
      </c>
    </row>
    <row r="7494" spans="1:8">
      <c r="A7494" t="s">
        <v>6299</v>
      </c>
      <c r="B7494" s="10">
        <v>43999</v>
      </c>
      <c r="C7494" t="s">
        <v>4679</v>
      </c>
      <c r="D7494">
        <v>5</v>
      </c>
      <c r="E7494">
        <v>5</v>
      </c>
      <c r="F7494">
        <v>5</v>
      </c>
      <c r="G7494">
        <v>11179528</v>
      </c>
      <c r="H7494">
        <v>2986</v>
      </c>
    </row>
    <row r="7495" spans="1:8">
      <c r="A7495" t="s">
        <v>6299</v>
      </c>
      <c r="B7495" s="10">
        <v>43999</v>
      </c>
      <c r="C7495" t="s">
        <v>4679</v>
      </c>
      <c r="D7495">
        <v>5</v>
      </c>
      <c r="E7495">
        <v>5</v>
      </c>
      <c r="F7495">
        <v>5</v>
      </c>
      <c r="G7495">
        <v>11179528</v>
      </c>
      <c r="H7495">
        <v>2987</v>
      </c>
    </row>
    <row r="7496" spans="1:8">
      <c r="A7496" t="s">
        <v>11090</v>
      </c>
      <c r="B7496" s="10">
        <v>43999</v>
      </c>
      <c r="C7496" t="s">
        <v>4679</v>
      </c>
      <c r="D7496">
        <v>5</v>
      </c>
      <c r="E7496">
        <v>5</v>
      </c>
      <c r="F7496">
        <v>5</v>
      </c>
      <c r="G7496">
        <v>11179528</v>
      </c>
      <c r="H7496">
        <v>2988</v>
      </c>
    </row>
    <row r="7497" spans="1:8">
      <c r="A7497" t="s">
        <v>11091</v>
      </c>
      <c r="B7497" s="10">
        <v>43999</v>
      </c>
      <c r="C7497" t="s">
        <v>4679</v>
      </c>
      <c r="D7497">
        <v>2</v>
      </c>
      <c r="E7497">
        <v>2</v>
      </c>
      <c r="F7497">
        <v>3</v>
      </c>
      <c r="G7497">
        <v>11179528</v>
      </c>
      <c r="H7497">
        <v>2989</v>
      </c>
    </row>
    <row r="7498" spans="1:8">
      <c r="A7498" t="s">
        <v>11092</v>
      </c>
      <c r="B7498" s="10">
        <v>43999</v>
      </c>
      <c r="C7498" t="s">
        <v>4679</v>
      </c>
      <c r="D7498">
        <v>5</v>
      </c>
      <c r="E7498">
        <v>5</v>
      </c>
      <c r="F7498">
        <v>5</v>
      </c>
      <c r="G7498">
        <v>11179528</v>
      </c>
      <c r="H7498">
        <v>2990</v>
      </c>
    </row>
    <row r="7499" spans="1:8">
      <c r="A7499" t="s">
        <v>11093</v>
      </c>
      <c r="B7499" s="10">
        <v>43999</v>
      </c>
      <c r="C7499" t="s">
        <v>4679</v>
      </c>
      <c r="D7499">
        <v>5</v>
      </c>
      <c r="E7499">
        <v>5</v>
      </c>
      <c r="F7499">
        <v>5</v>
      </c>
      <c r="G7499">
        <v>11179528</v>
      </c>
      <c r="H7499">
        <v>2991</v>
      </c>
    </row>
    <row r="7500" spans="1:8">
      <c r="A7500" t="s">
        <v>11094</v>
      </c>
      <c r="B7500" s="10">
        <v>43999</v>
      </c>
      <c r="C7500" t="s">
        <v>4679</v>
      </c>
      <c r="D7500">
        <v>5</v>
      </c>
      <c r="E7500">
        <v>5</v>
      </c>
      <c r="F7500">
        <v>5</v>
      </c>
      <c r="G7500">
        <v>11179528</v>
      </c>
      <c r="H7500">
        <v>2992</v>
      </c>
    </row>
    <row r="7501" spans="1:8">
      <c r="A7501" t="s">
        <v>6299</v>
      </c>
      <c r="B7501" s="10">
        <v>43999</v>
      </c>
      <c r="C7501" t="s">
        <v>4679</v>
      </c>
      <c r="D7501">
        <v>5</v>
      </c>
      <c r="E7501">
        <v>5</v>
      </c>
      <c r="F7501">
        <v>5</v>
      </c>
      <c r="G7501">
        <v>11179528</v>
      </c>
      <c r="H7501">
        <v>2993</v>
      </c>
    </row>
    <row r="7502" spans="1:8">
      <c r="A7502" t="s">
        <v>6299</v>
      </c>
      <c r="B7502" s="10">
        <v>43999</v>
      </c>
      <c r="C7502" t="s">
        <v>4679</v>
      </c>
      <c r="D7502">
        <v>4</v>
      </c>
      <c r="E7502">
        <v>4</v>
      </c>
      <c r="F7502">
        <v>4</v>
      </c>
      <c r="G7502">
        <v>11179528</v>
      </c>
      <c r="H7502">
        <v>2994</v>
      </c>
    </row>
    <row r="7503" spans="1:8">
      <c r="A7503" t="s">
        <v>11095</v>
      </c>
      <c r="B7503" s="10">
        <v>43999</v>
      </c>
      <c r="C7503" t="s">
        <v>4679</v>
      </c>
      <c r="D7503">
        <v>5</v>
      </c>
      <c r="E7503">
        <v>5</v>
      </c>
      <c r="F7503">
        <v>5</v>
      </c>
      <c r="G7503">
        <v>11179528</v>
      </c>
      <c r="H7503">
        <v>2995</v>
      </c>
    </row>
    <row r="7504" spans="1:8">
      <c r="A7504" t="s">
        <v>11096</v>
      </c>
      <c r="B7504" s="10">
        <v>43999</v>
      </c>
      <c r="C7504" t="s">
        <v>4679</v>
      </c>
      <c r="D7504">
        <v>2</v>
      </c>
      <c r="E7504">
        <v>4</v>
      </c>
      <c r="F7504">
        <v>3</v>
      </c>
      <c r="G7504">
        <v>11179528</v>
      </c>
      <c r="H7504">
        <v>2996</v>
      </c>
    </row>
    <row r="7505" spans="1:8">
      <c r="A7505" t="s">
        <v>11097</v>
      </c>
      <c r="B7505" s="10">
        <v>43999</v>
      </c>
      <c r="C7505" t="s">
        <v>4679</v>
      </c>
      <c r="D7505">
        <v>1</v>
      </c>
      <c r="E7505">
        <v>3</v>
      </c>
      <c r="F7505">
        <v>4</v>
      </c>
      <c r="G7505">
        <v>11179528</v>
      </c>
      <c r="H7505">
        <v>2997</v>
      </c>
    </row>
    <row r="7506" spans="1:8">
      <c r="A7506" t="s">
        <v>11098</v>
      </c>
      <c r="B7506" s="10">
        <v>43999</v>
      </c>
      <c r="C7506" t="s">
        <v>4679</v>
      </c>
      <c r="D7506">
        <v>5</v>
      </c>
      <c r="E7506">
        <v>5</v>
      </c>
      <c r="F7506">
        <v>5</v>
      </c>
      <c r="G7506">
        <v>11179528</v>
      </c>
      <c r="H7506">
        <v>2998</v>
      </c>
    </row>
    <row r="7507" spans="1:8">
      <c r="A7507" t="s">
        <v>11099</v>
      </c>
      <c r="B7507" s="10">
        <v>43999</v>
      </c>
      <c r="C7507" t="s">
        <v>4679</v>
      </c>
      <c r="D7507">
        <v>3</v>
      </c>
      <c r="E7507">
        <v>4</v>
      </c>
      <c r="F7507">
        <v>5</v>
      </c>
      <c r="G7507">
        <v>11179528</v>
      </c>
      <c r="H7507">
        <v>2999</v>
      </c>
    </row>
    <row r="7508" spans="1:8">
      <c r="A7508" t="s">
        <v>11100</v>
      </c>
      <c r="B7508" s="10">
        <v>43999</v>
      </c>
      <c r="C7508" t="s">
        <v>4679</v>
      </c>
      <c r="D7508">
        <v>1</v>
      </c>
      <c r="E7508">
        <v>2</v>
      </c>
      <c r="F7508">
        <v>1</v>
      </c>
      <c r="G7508">
        <v>11179528</v>
      </c>
      <c r="H7508">
        <v>3000</v>
      </c>
    </row>
    <row r="7509" spans="1:8">
      <c r="A7509" t="s">
        <v>11101</v>
      </c>
      <c r="B7509" s="10">
        <v>43999</v>
      </c>
      <c r="C7509" t="s">
        <v>4679</v>
      </c>
      <c r="D7509">
        <v>5</v>
      </c>
      <c r="E7509">
        <v>5</v>
      </c>
      <c r="F7509">
        <v>5</v>
      </c>
      <c r="G7509">
        <v>11179528</v>
      </c>
      <c r="H7509">
        <v>3039</v>
      </c>
    </row>
    <row r="7510" spans="1:8">
      <c r="A7510" t="s">
        <v>6299</v>
      </c>
      <c r="B7510" s="10">
        <v>43999</v>
      </c>
      <c r="C7510" t="s">
        <v>4679</v>
      </c>
      <c r="D7510">
        <v>5</v>
      </c>
      <c r="E7510">
        <v>5</v>
      </c>
      <c r="F7510">
        <v>5</v>
      </c>
      <c r="G7510">
        <v>11179528</v>
      </c>
      <c r="H7510">
        <v>3040</v>
      </c>
    </row>
    <row r="7511" spans="1:8">
      <c r="A7511" t="s">
        <v>11102</v>
      </c>
      <c r="B7511" s="10">
        <v>43999</v>
      </c>
      <c r="C7511" t="s">
        <v>4679</v>
      </c>
      <c r="D7511">
        <v>1</v>
      </c>
      <c r="E7511">
        <v>3</v>
      </c>
      <c r="F7511">
        <v>1</v>
      </c>
      <c r="G7511">
        <v>11179528</v>
      </c>
      <c r="H7511">
        <v>3001</v>
      </c>
    </row>
    <row r="7512" spans="1:8">
      <c r="A7512" t="s">
        <v>11103</v>
      </c>
      <c r="B7512" s="10">
        <v>43999</v>
      </c>
      <c r="C7512" t="s">
        <v>4679</v>
      </c>
      <c r="D7512">
        <v>5</v>
      </c>
      <c r="E7512">
        <v>5</v>
      </c>
      <c r="F7512">
        <v>5</v>
      </c>
      <c r="G7512">
        <v>11179528</v>
      </c>
      <c r="H7512">
        <v>3002</v>
      </c>
    </row>
    <row r="7513" spans="1:8">
      <c r="A7513" t="s">
        <v>6299</v>
      </c>
      <c r="B7513" s="10">
        <v>43999</v>
      </c>
      <c r="C7513" t="s">
        <v>4679</v>
      </c>
      <c r="D7513">
        <v>4</v>
      </c>
      <c r="E7513">
        <v>4</v>
      </c>
      <c r="F7513">
        <v>4</v>
      </c>
      <c r="G7513">
        <v>11179528</v>
      </c>
      <c r="H7513">
        <v>3003</v>
      </c>
    </row>
    <row r="7514" spans="1:8">
      <c r="A7514" t="s">
        <v>6299</v>
      </c>
      <c r="B7514" s="10">
        <v>43999</v>
      </c>
      <c r="C7514" t="s">
        <v>4679</v>
      </c>
      <c r="D7514">
        <v>5</v>
      </c>
      <c r="E7514">
        <v>5</v>
      </c>
      <c r="F7514">
        <v>5</v>
      </c>
      <c r="G7514">
        <v>11179528</v>
      </c>
      <c r="H7514">
        <v>3004</v>
      </c>
    </row>
    <row r="7515" spans="1:8">
      <c r="A7515" t="s">
        <v>11104</v>
      </c>
      <c r="B7515" s="10">
        <v>43999</v>
      </c>
      <c r="C7515" t="s">
        <v>4679</v>
      </c>
      <c r="D7515">
        <v>2</v>
      </c>
      <c r="E7515">
        <v>5</v>
      </c>
      <c r="F7515">
        <v>5</v>
      </c>
      <c r="G7515">
        <v>11179528</v>
      </c>
      <c r="H7515">
        <v>3005</v>
      </c>
    </row>
    <row r="7516" spans="1:8">
      <c r="A7516" t="s">
        <v>11105</v>
      </c>
      <c r="B7516" s="10">
        <v>43999</v>
      </c>
      <c r="C7516" t="s">
        <v>4679</v>
      </c>
      <c r="D7516">
        <v>2</v>
      </c>
      <c r="E7516">
        <v>4</v>
      </c>
      <c r="F7516">
        <v>5</v>
      </c>
      <c r="G7516">
        <v>11179528</v>
      </c>
      <c r="H7516">
        <v>3006</v>
      </c>
    </row>
    <row r="7517" spans="1:8">
      <c r="A7517" t="s">
        <v>11106</v>
      </c>
      <c r="B7517" s="10">
        <v>43999</v>
      </c>
      <c r="C7517" t="s">
        <v>4679</v>
      </c>
      <c r="D7517">
        <v>5</v>
      </c>
      <c r="E7517">
        <v>5</v>
      </c>
      <c r="F7517">
        <v>5</v>
      </c>
      <c r="G7517">
        <v>11179528</v>
      </c>
      <c r="H7517">
        <v>3007</v>
      </c>
    </row>
    <row r="7518" spans="1:8">
      <c r="A7518" t="s">
        <v>11107</v>
      </c>
      <c r="B7518" s="10">
        <v>43999</v>
      </c>
      <c r="C7518" t="s">
        <v>4679</v>
      </c>
      <c r="D7518">
        <v>5</v>
      </c>
      <c r="E7518">
        <v>5</v>
      </c>
      <c r="F7518">
        <v>5</v>
      </c>
      <c r="G7518">
        <v>11179528</v>
      </c>
      <c r="H7518">
        <v>3008</v>
      </c>
    </row>
    <row r="7519" spans="1:8">
      <c r="A7519" t="s">
        <v>6299</v>
      </c>
      <c r="B7519" s="10">
        <v>43999</v>
      </c>
      <c r="C7519" t="s">
        <v>4679</v>
      </c>
      <c r="D7519">
        <v>5</v>
      </c>
      <c r="E7519">
        <v>5</v>
      </c>
      <c r="F7519">
        <v>5</v>
      </c>
      <c r="G7519">
        <v>11179528</v>
      </c>
      <c r="H7519">
        <v>3009</v>
      </c>
    </row>
    <row r="7520" spans="1:8">
      <c r="A7520" t="s">
        <v>11108</v>
      </c>
      <c r="B7520" s="10">
        <v>43999</v>
      </c>
      <c r="C7520" t="s">
        <v>4679</v>
      </c>
      <c r="D7520">
        <v>5</v>
      </c>
      <c r="E7520">
        <v>4</v>
      </c>
      <c r="F7520">
        <v>5</v>
      </c>
      <c r="G7520">
        <v>11179528</v>
      </c>
      <c r="H7520">
        <v>3010</v>
      </c>
    </row>
    <row r="7521" spans="1:8">
      <c r="A7521" t="s">
        <v>11109</v>
      </c>
      <c r="B7521" s="10">
        <v>43999</v>
      </c>
      <c r="C7521" t="s">
        <v>4679</v>
      </c>
      <c r="D7521">
        <v>5</v>
      </c>
      <c r="E7521">
        <v>5</v>
      </c>
      <c r="F7521">
        <v>5</v>
      </c>
      <c r="G7521">
        <v>11179528</v>
      </c>
      <c r="H7521">
        <v>3011</v>
      </c>
    </row>
    <row r="7522" spans="1:8">
      <c r="A7522" t="s">
        <v>11110</v>
      </c>
      <c r="B7522" s="10">
        <v>43999</v>
      </c>
      <c r="C7522" t="s">
        <v>4679</v>
      </c>
      <c r="D7522">
        <v>5</v>
      </c>
      <c r="E7522">
        <v>5</v>
      </c>
      <c r="F7522">
        <v>5</v>
      </c>
      <c r="G7522">
        <v>11179528</v>
      </c>
      <c r="H7522">
        <v>3012</v>
      </c>
    </row>
    <row r="7523" spans="1:8">
      <c r="A7523" t="s">
        <v>11111</v>
      </c>
      <c r="B7523" s="10">
        <v>43999</v>
      </c>
      <c r="C7523" t="s">
        <v>4679</v>
      </c>
      <c r="D7523">
        <v>5</v>
      </c>
      <c r="E7523">
        <v>5</v>
      </c>
      <c r="F7523">
        <v>5</v>
      </c>
      <c r="G7523">
        <v>11179528</v>
      </c>
      <c r="H7523">
        <v>3013</v>
      </c>
    </row>
    <row r="7524" spans="1:8">
      <c r="A7524" t="s">
        <v>11112</v>
      </c>
      <c r="B7524" s="10">
        <v>43999</v>
      </c>
      <c r="C7524" t="s">
        <v>4679</v>
      </c>
      <c r="D7524">
        <v>5</v>
      </c>
      <c r="E7524">
        <v>5</v>
      </c>
      <c r="F7524">
        <v>5</v>
      </c>
      <c r="G7524">
        <v>11179528</v>
      </c>
      <c r="H7524">
        <v>3014</v>
      </c>
    </row>
    <row r="7525" spans="1:8">
      <c r="A7525" t="s">
        <v>11113</v>
      </c>
      <c r="B7525" s="10">
        <v>43999</v>
      </c>
      <c r="C7525" t="s">
        <v>4679</v>
      </c>
      <c r="D7525">
        <v>5</v>
      </c>
      <c r="E7525">
        <v>5</v>
      </c>
      <c r="F7525">
        <v>5</v>
      </c>
      <c r="G7525">
        <v>11179528</v>
      </c>
      <c r="H7525">
        <v>3015</v>
      </c>
    </row>
    <row r="7526" spans="1:8">
      <c r="A7526" t="s">
        <v>11114</v>
      </c>
      <c r="B7526" s="10">
        <v>43999</v>
      </c>
      <c r="C7526" t="s">
        <v>4679</v>
      </c>
      <c r="D7526">
        <v>5</v>
      </c>
      <c r="E7526">
        <v>4</v>
      </c>
      <c r="F7526">
        <v>5</v>
      </c>
      <c r="G7526">
        <v>11179528</v>
      </c>
      <c r="H7526">
        <v>3016</v>
      </c>
    </row>
    <row r="7527" spans="1:8">
      <c r="A7527" t="s">
        <v>11115</v>
      </c>
      <c r="B7527" s="10">
        <v>43999</v>
      </c>
      <c r="C7527" t="s">
        <v>4679</v>
      </c>
      <c r="D7527">
        <v>5</v>
      </c>
      <c r="E7527">
        <v>2</v>
      </c>
      <c r="F7527">
        <v>5</v>
      </c>
      <c r="G7527">
        <v>11179528</v>
      </c>
      <c r="H7527">
        <v>3017</v>
      </c>
    </row>
    <row r="7528" spans="1:8">
      <c r="A7528" t="s">
        <v>11116</v>
      </c>
      <c r="B7528" s="10">
        <v>43999</v>
      </c>
      <c r="C7528" t="s">
        <v>4679</v>
      </c>
      <c r="D7528">
        <v>5</v>
      </c>
      <c r="E7528">
        <v>5</v>
      </c>
      <c r="F7528">
        <v>5</v>
      </c>
      <c r="G7528">
        <v>11179528</v>
      </c>
      <c r="H7528">
        <v>3018</v>
      </c>
    </row>
    <row r="7529" spans="1:8">
      <c r="A7529" t="s">
        <v>11117</v>
      </c>
      <c r="B7529" s="10">
        <v>43999</v>
      </c>
      <c r="C7529" t="s">
        <v>4679</v>
      </c>
      <c r="D7529">
        <v>5</v>
      </c>
      <c r="E7529">
        <v>4</v>
      </c>
      <c r="F7529">
        <v>5</v>
      </c>
      <c r="G7529">
        <v>11179528</v>
      </c>
      <c r="H7529">
        <v>3019</v>
      </c>
    </row>
    <row r="7530" spans="1:8">
      <c r="A7530" t="s">
        <v>6299</v>
      </c>
      <c r="B7530" s="10">
        <v>43999</v>
      </c>
      <c r="C7530" t="s">
        <v>4679</v>
      </c>
      <c r="D7530">
        <v>4</v>
      </c>
      <c r="E7530">
        <v>4</v>
      </c>
      <c r="F7530">
        <v>4</v>
      </c>
      <c r="G7530">
        <v>11179528</v>
      </c>
      <c r="H7530">
        <v>3020</v>
      </c>
    </row>
    <row r="7531" spans="1:8">
      <c r="A7531" t="s">
        <v>6299</v>
      </c>
      <c r="B7531" s="10">
        <v>43999</v>
      </c>
      <c r="C7531" t="s">
        <v>4679</v>
      </c>
      <c r="D7531">
        <v>5</v>
      </c>
      <c r="E7531">
        <v>4</v>
      </c>
      <c r="F7531">
        <v>5</v>
      </c>
      <c r="G7531">
        <v>11179528</v>
      </c>
      <c r="H7531">
        <v>3041</v>
      </c>
    </row>
    <row r="7532" spans="1:8">
      <c r="A7532" t="s">
        <v>11118</v>
      </c>
      <c r="B7532" s="10">
        <v>43999</v>
      </c>
      <c r="C7532" t="s">
        <v>4679</v>
      </c>
      <c r="D7532">
        <v>2</v>
      </c>
      <c r="E7532">
        <v>3</v>
      </c>
      <c r="F7532">
        <v>3</v>
      </c>
      <c r="G7532">
        <v>11179528</v>
      </c>
      <c r="H7532">
        <v>3021</v>
      </c>
    </row>
    <row r="7533" spans="1:8">
      <c r="A7533" t="s">
        <v>11119</v>
      </c>
      <c r="B7533" s="10">
        <v>43999</v>
      </c>
      <c r="C7533" t="s">
        <v>4679</v>
      </c>
      <c r="D7533">
        <v>5</v>
      </c>
      <c r="E7533">
        <v>5</v>
      </c>
      <c r="F7533">
        <v>5</v>
      </c>
      <c r="G7533">
        <v>11179528</v>
      </c>
      <c r="H7533">
        <v>3022</v>
      </c>
    </row>
    <row r="7534" spans="1:8">
      <c r="A7534" t="s">
        <v>11120</v>
      </c>
      <c r="B7534" s="10">
        <v>43999</v>
      </c>
      <c r="C7534" t="s">
        <v>4679</v>
      </c>
      <c r="D7534">
        <v>5</v>
      </c>
      <c r="E7534">
        <v>5</v>
      </c>
      <c r="F7534">
        <v>5</v>
      </c>
      <c r="G7534">
        <v>11179528</v>
      </c>
      <c r="H7534">
        <v>3023</v>
      </c>
    </row>
    <row r="7535" spans="1:8">
      <c r="A7535" t="s">
        <v>11121</v>
      </c>
      <c r="B7535" s="10">
        <v>43999</v>
      </c>
      <c r="C7535" t="s">
        <v>4679</v>
      </c>
      <c r="D7535">
        <v>5</v>
      </c>
      <c r="E7535">
        <v>5</v>
      </c>
      <c r="F7535">
        <v>5</v>
      </c>
      <c r="G7535">
        <v>11179528</v>
      </c>
      <c r="H7535">
        <v>3024</v>
      </c>
    </row>
    <row r="7536" spans="1:8">
      <c r="A7536" t="s">
        <v>11122</v>
      </c>
      <c r="B7536" s="10">
        <v>43999</v>
      </c>
      <c r="C7536" t="s">
        <v>4679</v>
      </c>
      <c r="D7536">
        <v>1</v>
      </c>
      <c r="E7536">
        <v>4</v>
      </c>
      <c r="F7536">
        <v>5</v>
      </c>
      <c r="G7536">
        <v>11179528</v>
      </c>
      <c r="H7536">
        <v>3025</v>
      </c>
    </row>
    <row r="7537" spans="1:8">
      <c r="A7537" t="s">
        <v>6299</v>
      </c>
      <c r="B7537" s="10">
        <v>43999</v>
      </c>
      <c r="C7537" t="s">
        <v>4679</v>
      </c>
      <c r="D7537">
        <v>5</v>
      </c>
      <c r="E7537">
        <v>5</v>
      </c>
      <c r="F7537">
        <v>5</v>
      </c>
      <c r="G7537">
        <v>11179528</v>
      </c>
      <c r="H7537">
        <v>3026</v>
      </c>
    </row>
    <row r="7538" spans="1:8">
      <c r="A7538" t="s">
        <v>11123</v>
      </c>
      <c r="B7538" s="10">
        <v>43999</v>
      </c>
      <c r="C7538" t="s">
        <v>4679</v>
      </c>
      <c r="D7538">
        <v>5</v>
      </c>
      <c r="E7538">
        <v>5</v>
      </c>
      <c r="F7538">
        <v>5</v>
      </c>
      <c r="G7538">
        <v>11179528</v>
      </c>
      <c r="H7538">
        <v>3027</v>
      </c>
    </row>
    <row r="7539" spans="1:8">
      <c r="A7539" t="s">
        <v>6299</v>
      </c>
      <c r="B7539" s="10">
        <v>43999</v>
      </c>
      <c r="C7539" t="s">
        <v>4679</v>
      </c>
      <c r="D7539">
        <v>5</v>
      </c>
      <c r="E7539">
        <v>5</v>
      </c>
      <c r="F7539">
        <v>5</v>
      </c>
      <c r="G7539">
        <v>11179528</v>
      </c>
      <c r="H7539">
        <v>3028</v>
      </c>
    </row>
    <row r="7540" spans="1:8">
      <c r="A7540" t="s">
        <v>11124</v>
      </c>
      <c r="B7540" s="10">
        <v>43999</v>
      </c>
      <c r="C7540" t="s">
        <v>4679</v>
      </c>
      <c r="D7540">
        <v>5</v>
      </c>
      <c r="E7540">
        <v>5</v>
      </c>
      <c r="F7540">
        <v>5</v>
      </c>
      <c r="G7540">
        <v>11179528</v>
      </c>
      <c r="H7540">
        <v>3029</v>
      </c>
    </row>
    <row r="7541" spans="1:8">
      <c r="A7541" t="s">
        <v>6299</v>
      </c>
      <c r="B7541" s="10">
        <v>43999</v>
      </c>
      <c r="C7541" t="s">
        <v>4679</v>
      </c>
      <c r="D7541">
        <v>4</v>
      </c>
      <c r="E7541">
        <v>5</v>
      </c>
      <c r="F7541">
        <v>4</v>
      </c>
      <c r="G7541">
        <v>11179528</v>
      </c>
      <c r="H7541">
        <v>3030</v>
      </c>
    </row>
    <row r="7542" spans="1:8">
      <c r="A7542" t="s">
        <v>56</v>
      </c>
      <c r="B7542" s="10">
        <v>43999</v>
      </c>
      <c r="C7542" t="s">
        <v>4679</v>
      </c>
      <c r="D7542">
        <v>5</v>
      </c>
      <c r="E7542">
        <v>3</v>
      </c>
      <c r="F7542">
        <v>5</v>
      </c>
      <c r="G7542">
        <v>11179528</v>
      </c>
      <c r="H7542">
        <v>3031</v>
      </c>
    </row>
    <row r="7543" spans="1:8">
      <c r="A7543" t="s">
        <v>11125</v>
      </c>
      <c r="B7543" s="10">
        <v>43999</v>
      </c>
      <c r="C7543" t="s">
        <v>4679</v>
      </c>
      <c r="D7543">
        <v>5</v>
      </c>
      <c r="E7543">
        <v>5</v>
      </c>
      <c r="F7543">
        <v>5</v>
      </c>
      <c r="G7543">
        <v>11179528</v>
      </c>
      <c r="H7543">
        <v>3032</v>
      </c>
    </row>
    <row r="7544" spans="1:8">
      <c r="A7544" t="s">
        <v>11126</v>
      </c>
      <c r="B7544" s="10">
        <v>43999</v>
      </c>
      <c r="C7544" t="s">
        <v>4679</v>
      </c>
      <c r="D7544">
        <v>1</v>
      </c>
      <c r="E7544">
        <v>2</v>
      </c>
      <c r="F7544">
        <v>2</v>
      </c>
      <c r="G7544">
        <v>11179528</v>
      </c>
      <c r="H7544">
        <v>3033</v>
      </c>
    </row>
    <row r="7545" spans="1:8">
      <c r="A7545" t="s">
        <v>11127</v>
      </c>
      <c r="B7545" s="10">
        <v>43999</v>
      </c>
      <c r="C7545" t="s">
        <v>4679</v>
      </c>
      <c r="D7545">
        <v>5</v>
      </c>
      <c r="E7545">
        <v>4</v>
      </c>
      <c r="F7545">
        <v>4</v>
      </c>
      <c r="G7545">
        <v>11179528</v>
      </c>
      <c r="H7545">
        <v>3034</v>
      </c>
    </row>
    <row r="7546" spans="1:8">
      <c r="A7546" t="s">
        <v>11128</v>
      </c>
      <c r="B7546" s="10">
        <v>43999</v>
      </c>
      <c r="C7546" t="s">
        <v>4679</v>
      </c>
      <c r="D7546">
        <v>5</v>
      </c>
      <c r="E7546">
        <v>4</v>
      </c>
      <c r="F7546">
        <v>5</v>
      </c>
      <c r="G7546">
        <v>11179528</v>
      </c>
      <c r="H7546">
        <v>3035</v>
      </c>
    </row>
    <row r="7547" spans="1:8">
      <c r="A7547" t="s">
        <v>11129</v>
      </c>
      <c r="B7547" s="10">
        <v>43999</v>
      </c>
      <c r="C7547" t="s">
        <v>4679</v>
      </c>
      <c r="D7547">
        <v>3</v>
      </c>
      <c r="E7547">
        <v>3</v>
      </c>
      <c r="F7547">
        <v>3</v>
      </c>
      <c r="G7547">
        <v>11179528</v>
      </c>
      <c r="H7547">
        <v>3036</v>
      </c>
    </row>
    <row r="7548" spans="1:8">
      <c r="A7548" t="s">
        <v>11130</v>
      </c>
      <c r="B7548" s="10">
        <v>43999</v>
      </c>
      <c r="C7548" t="s">
        <v>4679</v>
      </c>
      <c r="D7548">
        <v>5</v>
      </c>
      <c r="E7548">
        <v>5</v>
      </c>
      <c r="F7548">
        <v>5</v>
      </c>
      <c r="G7548">
        <v>11179528</v>
      </c>
      <c r="H7548">
        <v>3042</v>
      </c>
    </row>
    <row r="7549" spans="1:8">
      <c r="A7549" t="s">
        <v>11131</v>
      </c>
      <c r="B7549" s="10">
        <v>43999</v>
      </c>
      <c r="C7549" t="s">
        <v>4679</v>
      </c>
      <c r="D7549">
        <v>5</v>
      </c>
      <c r="E7549">
        <v>3</v>
      </c>
      <c r="F7549">
        <v>5</v>
      </c>
      <c r="G7549">
        <v>11179528</v>
      </c>
      <c r="H7549">
        <v>3043</v>
      </c>
    </row>
    <row r="7550" spans="1:8">
      <c r="A7550" t="s">
        <v>11132</v>
      </c>
      <c r="B7550" s="10">
        <v>43999</v>
      </c>
      <c r="C7550" t="s">
        <v>4679</v>
      </c>
      <c r="D7550">
        <v>2</v>
      </c>
      <c r="E7550">
        <v>4</v>
      </c>
      <c r="F7550">
        <v>4</v>
      </c>
      <c r="G7550">
        <v>11179528</v>
      </c>
      <c r="H7550">
        <v>3044</v>
      </c>
    </row>
    <row r="7551" spans="1:8">
      <c r="A7551" t="s">
        <v>6299</v>
      </c>
      <c r="B7551" s="10">
        <v>43999</v>
      </c>
      <c r="C7551" t="s">
        <v>4679</v>
      </c>
      <c r="D7551">
        <v>5</v>
      </c>
      <c r="E7551">
        <v>5</v>
      </c>
      <c r="F7551">
        <v>5</v>
      </c>
      <c r="G7551">
        <v>11179528</v>
      </c>
      <c r="H7551">
        <v>3045</v>
      </c>
    </row>
    <row r="7552" spans="1:8">
      <c r="A7552" t="s">
        <v>11133</v>
      </c>
      <c r="B7552" s="10">
        <v>43999</v>
      </c>
      <c r="C7552" t="s">
        <v>4679</v>
      </c>
      <c r="D7552">
        <v>5</v>
      </c>
      <c r="E7552">
        <v>5</v>
      </c>
      <c r="F7552">
        <v>5</v>
      </c>
      <c r="G7552">
        <v>11179528</v>
      </c>
      <c r="H7552">
        <v>3046</v>
      </c>
    </row>
    <row r="7553" spans="1:8">
      <c r="A7553" t="s">
        <v>11134</v>
      </c>
      <c r="B7553" s="10">
        <v>43999</v>
      </c>
      <c r="C7553" t="s">
        <v>4679</v>
      </c>
      <c r="D7553">
        <v>5</v>
      </c>
      <c r="E7553">
        <v>5</v>
      </c>
      <c r="F7553">
        <v>5</v>
      </c>
      <c r="G7553">
        <v>11179528</v>
      </c>
      <c r="H7553">
        <v>3047</v>
      </c>
    </row>
    <row r="7554" spans="1:8">
      <c r="A7554" t="s">
        <v>11135</v>
      </c>
      <c r="B7554" s="10">
        <v>43999</v>
      </c>
      <c r="C7554" t="s">
        <v>4679</v>
      </c>
      <c r="D7554">
        <v>5</v>
      </c>
      <c r="E7554">
        <v>5</v>
      </c>
      <c r="F7554">
        <v>5</v>
      </c>
      <c r="G7554">
        <v>11179528</v>
      </c>
      <c r="H7554">
        <v>3048</v>
      </c>
    </row>
    <row r="7555" spans="1:8">
      <c r="A7555" t="s">
        <v>11136</v>
      </c>
      <c r="B7555" s="10">
        <v>43999</v>
      </c>
      <c r="C7555" t="s">
        <v>4679</v>
      </c>
      <c r="D7555">
        <v>5</v>
      </c>
      <c r="E7555">
        <v>5</v>
      </c>
      <c r="F7555">
        <v>5</v>
      </c>
      <c r="G7555">
        <v>11179528</v>
      </c>
      <c r="H7555">
        <v>3049</v>
      </c>
    </row>
    <row r="7556" spans="1:8">
      <c r="A7556" t="s">
        <v>6299</v>
      </c>
      <c r="B7556" s="10">
        <v>43999</v>
      </c>
      <c r="C7556" t="s">
        <v>4679</v>
      </c>
      <c r="D7556">
        <v>5</v>
      </c>
      <c r="E7556">
        <v>3</v>
      </c>
      <c r="F7556">
        <v>4</v>
      </c>
      <c r="G7556">
        <v>11179528</v>
      </c>
      <c r="H7556">
        <v>3050</v>
      </c>
    </row>
    <row r="7557" spans="1:8">
      <c r="A7557" t="s">
        <v>11137</v>
      </c>
      <c r="B7557" s="10">
        <v>43999</v>
      </c>
      <c r="C7557" t="s">
        <v>4679</v>
      </c>
      <c r="D7557">
        <v>4</v>
      </c>
      <c r="E7557">
        <v>5</v>
      </c>
      <c r="F7557">
        <v>5</v>
      </c>
      <c r="G7557">
        <v>11179528</v>
      </c>
      <c r="H7557">
        <v>3051</v>
      </c>
    </row>
    <row r="7558" spans="1:8">
      <c r="A7558" t="s">
        <v>56</v>
      </c>
      <c r="B7558" s="10">
        <v>43999</v>
      </c>
      <c r="C7558" t="s">
        <v>4679</v>
      </c>
      <c r="D7558">
        <v>5</v>
      </c>
      <c r="E7558">
        <v>5</v>
      </c>
      <c r="F7558">
        <v>5</v>
      </c>
      <c r="G7558">
        <v>11179528</v>
      </c>
      <c r="H7558">
        <v>3052</v>
      </c>
    </row>
    <row r="7559" spans="1:8">
      <c r="A7559" t="s">
        <v>11138</v>
      </c>
      <c r="B7559" s="10">
        <v>43999</v>
      </c>
      <c r="C7559" t="s">
        <v>4679</v>
      </c>
      <c r="D7559">
        <v>3</v>
      </c>
      <c r="E7559">
        <v>4</v>
      </c>
      <c r="F7559">
        <v>5</v>
      </c>
      <c r="G7559">
        <v>11179528</v>
      </c>
      <c r="H7559">
        <v>3053</v>
      </c>
    </row>
    <row r="7560" spans="1:8">
      <c r="A7560" t="s">
        <v>11139</v>
      </c>
      <c r="B7560" s="10">
        <v>43999</v>
      </c>
      <c r="C7560" t="s">
        <v>4679</v>
      </c>
      <c r="D7560">
        <v>3</v>
      </c>
      <c r="E7560">
        <v>5</v>
      </c>
      <c r="F7560">
        <v>5</v>
      </c>
      <c r="G7560">
        <v>11179528</v>
      </c>
      <c r="H7560">
        <v>3054</v>
      </c>
    </row>
    <row r="7561" spans="1:8">
      <c r="A7561" t="s">
        <v>11140</v>
      </c>
      <c r="B7561" s="10">
        <v>43999</v>
      </c>
      <c r="C7561" t="s">
        <v>4679</v>
      </c>
      <c r="D7561">
        <v>2</v>
      </c>
      <c r="E7561">
        <v>4</v>
      </c>
      <c r="F7561">
        <v>5</v>
      </c>
      <c r="G7561">
        <v>11179528</v>
      </c>
      <c r="H7561">
        <v>3055</v>
      </c>
    </row>
    <row r="7562" spans="1:8">
      <c r="A7562" t="s">
        <v>11141</v>
      </c>
      <c r="B7562" s="10">
        <v>43999</v>
      </c>
      <c r="C7562" t="s">
        <v>4679</v>
      </c>
      <c r="D7562">
        <v>2</v>
      </c>
      <c r="E7562">
        <v>2</v>
      </c>
      <c r="F7562">
        <v>5</v>
      </c>
      <c r="G7562">
        <v>11179528</v>
      </c>
      <c r="H7562">
        <v>3056</v>
      </c>
    </row>
    <row r="7563" spans="1:8">
      <c r="A7563" t="s">
        <v>11142</v>
      </c>
      <c r="B7563" s="10">
        <v>43999</v>
      </c>
      <c r="C7563" t="s">
        <v>4679</v>
      </c>
      <c r="D7563">
        <v>1</v>
      </c>
      <c r="E7563">
        <v>1</v>
      </c>
      <c r="F7563">
        <v>1</v>
      </c>
      <c r="G7563">
        <v>11179528</v>
      </c>
      <c r="H7563">
        <v>3057</v>
      </c>
    </row>
    <row r="7564" spans="1:8">
      <c r="A7564" t="s">
        <v>11143</v>
      </c>
      <c r="B7564" s="10">
        <v>43999</v>
      </c>
      <c r="C7564" t="s">
        <v>4679</v>
      </c>
      <c r="D7564">
        <v>5</v>
      </c>
      <c r="E7564">
        <v>5</v>
      </c>
      <c r="F7564">
        <v>5</v>
      </c>
      <c r="G7564">
        <v>11179528</v>
      </c>
      <c r="H7564">
        <v>3058</v>
      </c>
    </row>
    <row r="7565" spans="1:8">
      <c r="A7565" t="s">
        <v>11144</v>
      </c>
      <c r="B7565" s="10">
        <v>43999</v>
      </c>
      <c r="C7565" t="s">
        <v>4679</v>
      </c>
      <c r="D7565">
        <v>5</v>
      </c>
      <c r="E7565">
        <v>5</v>
      </c>
      <c r="F7565">
        <v>5</v>
      </c>
      <c r="G7565">
        <v>11179528</v>
      </c>
      <c r="H7565">
        <v>3059</v>
      </c>
    </row>
    <row r="7566" spans="1:8">
      <c r="A7566" t="s">
        <v>6299</v>
      </c>
      <c r="B7566" s="10">
        <v>43999</v>
      </c>
      <c r="C7566" t="s">
        <v>4679</v>
      </c>
      <c r="D7566">
        <v>5</v>
      </c>
      <c r="E7566">
        <v>5</v>
      </c>
      <c r="F7566">
        <v>5</v>
      </c>
      <c r="G7566">
        <v>11179528</v>
      </c>
      <c r="H7566">
        <v>3060</v>
      </c>
    </row>
    <row r="7567" spans="1:8">
      <c r="A7567" t="s">
        <v>11145</v>
      </c>
      <c r="B7567" s="10">
        <v>43999</v>
      </c>
      <c r="C7567" t="s">
        <v>4679</v>
      </c>
      <c r="D7567">
        <v>2</v>
      </c>
      <c r="E7567">
        <v>3</v>
      </c>
      <c r="F7567">
        <v>4</v>
      </c>
      <c r="G7567">
        <v>11179528</v>
      </c>
      <c r="H7567">
        <v>3061</v>
      </c>
    </row>
    <row r="7568" spans="1:8">
      <c r="A7568" t="s">
        <v>11146</v>
      </c>
      <c r="B7568" s="10">
        <v>43999</v>
      </c>
      <c r="C7568" t="s">
        <v>4679</v>
      </c>
      <c r="D7568">
        <v>5</v>
      </c>
      <c r="E7568">
        <v>5</v>
      </c>
      <c r="F7568">
        <v>5</v>
      </c>
      <c r="G7568">
        <v>11179528</v>
      </c>
      <c r="H7568">
        <v>3062</v>
      </c>
    </row>
    <row r="7569" spans="1:8">
      <c r="A7569" t="s">
        <v>6299</v>
      </c>
      <c r="B7569" s="10">
        <v>43999</v>
      </c>
      <c r="C7569" t="s">
        <v>4679</v>
      </c>
      <c r="D7569">
        <v>5</v>
      </c>
      <c r="E7569">
        <v>5</v>
      </c>
      <c r="F7569">
        <v>4</v>
      </c>
      <c r="G7569">
        <v>11179528</v>
      </c>
      <c r="H7569">
        <v>3063</v>
      </c>
    </row>
    <row r="7570" spans="1:8">
      <c r="A7570" t="s">
        <v>11147</v>
      </c>
      <c r="B7570" s="10">
        <v>43999</v>
      </c>
      <c r="C7570" t="s">
        <v>4679</v>
      </c>
      <c r="D7570">
        <v>5</v>
      </c>
      <c r="E7570">
        <v>4</v>
      </c>
      <c r="F7570">
        <v>5</v>
      </c>
      <c r="G7570">
        <v>11179528</v>
      </c>
      <c r="H7570">
        <v>3064</v>
      </c>
    </row>
    <row r="7571" spans="1:8">
      <c r="A7571" t="s">
        <v>6299</v>
      </c>
      <c r="B7571" s="10">
        <v>43999</v>
      </c>
      <c r="C7571" t="s">
        <v>4679</v>
      </c>
      <c r="D7571">
        <v>5</v>
      </c>
      <c r="E7571">
        <v>5</v>
      </c>
      <c r="F7571">
        <v>5</v>
      </c>
      <c r="G7571">
        <v>11179528</v>
      </c>
      <c r="H7571">
        <v>3065</v>
      </c>
    </row>
    <row r="7572" spans="1:8">
      <c r="A7572" t="s">
        <v>6299</v>
      </c>
      <c r="B7572" s="10">
        <v>43999</v>
      </c>
      <c r="C7572" t="s">
        <v>4679</v>
      </c>
      <c r="D7572">
        <v>5</v>
      </c>
      <c r="E7572">
        <v>5</v>
      </c>
      <c r="F7572">
        <v>4</v>
      </c>
      <c r="G7572">
        <v>11179528</v>
      </c>
      <c r="H7572">
        <v>3066</v>
      </c>
    </row>
    <row r="7573" spans="1:8">
      <c r="A7573" t="s">
        <v>11148</v>
      </c>
      <c r="B7573" s="10">
        <v>43999</v>
      </c>
      <c r="C7573" t="s">
        <v>4679</v>
      </c>
      <c r="D7573">
        <v>5</v>
      </c>
      <c r="E7573">
        <v>5</v>
      </c>
      <c r="F7573">
        <v>5</v>
      </c>
      <c r="G7573">
        <v>11179528</v>
      </c>
      <c r="H7573">
        <v>3067</v>
      </c>
    </row>
    <row r="7574" spans="1:8">
      <c r="A7574" t="s">
        <v>6299</v>
      </c>
      <c r="B7574" s="10">
        <v>43999</v>
      </c>
      <c r="C7574" t="s">
        <v>4679</v>
      </c>
      <c r="D7574">
        <v>5</v>
      </c>
      <c r="E7574">
        <v>4</v>
      </c>
      <c r="F7574">
        <v>4</v>
      </c>
      <c r="G7574">
        <v>11179528</v>
      </c>
      <c r="H7574">
        <v>3068</v>
      </c>
    </row>
    <row r="7575" spans="1:8">
      <c r="A7575" t="s">
        <v>6299</v>
      </c>
      <c r="B7575" s="10">
        <v>43999</v>
      </c>
      <c r="C7575" t="s">
        <v>4679</v>
      </c>
      <c r="D7575">
        <v>5</v>
      </c>
      <c r="E7575">
        <v>5</v>
      </c>
      <c r="F7575">
        <v>5</v>
      </c>
      <c r="G7575">
        <v>11179528</v>
      </c>
      <c r="H7575">
        <v>3069</v>
      </c>
    </row>
    <row r="7576" spans="1:8">
      <c r="A7576" t="s">
        <v>11149</v>
      </c>
      <c r="B7576" s="10">
        <v>43999</v>
      </c>
      <c r="C7576" t="s">
        <v>4679</v>
      </c>
      <c r="D7576">
        <v>2</v>
      </c>
      <c r="E7576">
        <v>3</v>
      </c>
      <c r="F7576">
        <v>5</v>
      </c>
      <c r="G7576">
        <v>11179528</v>
      </c>
      <c r="H7576">
        <v>3070</v>
      </c>
    </row>
    <row r="7577" spans="1:8">
      <c r="A7577" t="s">
        <v>11150</v>
      </c>
      <c r="B7577" s="10">
        <v>43999</v>
      </c>
      <c r="C7577" t="s">
        <v>4679</v>
      </c>
      <c r="D7577">
        <v>5</v>
      </c>
      <c r="E7577">
        <v>5</v>
      </c>
      <c r="F7577">
        <v>5</v>
      </c>
      <c r="G7577">
        <v>11179528</v>
      </c>
      <c r="H7577">
        <v>3071</v>
      </c>
    </row>
    <row r="7578" spans="1:8">
      <c r="A7578" t="s">
        <v>6299</v>
      </c>
      <c r="B7578" s="10">
        <v>43999</v>
      </c>
      <c r="C7578" t="s">
        <v>4679</v>
      </c>
      <c r="D7578">
        <v>1</v>
      </c>
      <c r="E7578">
        <v>1</v>
      </c>
      <c r="F7578">
        <v>1</v>
      </c>
      <c r="G7578">
        <v>11179528</v>
      </c>
      <c r="H7578">
        <v>3072</v>
      </c>
    </row>
    <row r="7579" spans="1:8">
      <c r="A7579" t="s">
        <v>6299</v>
      </c>
      <c r="B7579" s="10">
        <v>43999</v>
      </c>
      <c r="C7579" t="s">
        <v>4679</v>
      </c>
      <c r="D7579">
        <v>5</v>
      </c>
      <c r="E7579">
        <v>5</v>
      </c>
      <c r="F7579">
        <v>4</v>
      </c>
      <c r="G7579">
        <v>11179528</v>
      </c>
      <c r="H7579">
        <v>3073</v>
      </c>
    </row>
    <row r="7580" spans="1:8">
      <c r="A7580" t="s">
        <v>11151</v>
      </c>
      <c r="B7580" s="10">
        <v>43999</v>
      </c>
      <c r="C7580" t="s">
        <v>4679</v>
      </c>
      <c r="D7580">
        <v>5</v>
      </c>
      <c r="E7580">
        <v>5</v>
      </c>
      <c r="F7580">
        <v>5</v>
      </c>
      <c r="G7580">
        <v>11179528</v>
      </c>
      <c r="H7580">
        <v>3074</v>
      </c>
    </row>
    <row r="7581" spans="1:8">
      <c r="A7581" t="s">
        <v>11152</v>
      </c>
      <c r="B7581" s="10">
        <v>43999</v>
      </c>
      <c r="C7581" t="s">
        <v>4679</v>
      </c>
      <c r="D7581">
        <v>1</v>
      </c>
      <c r="E7581">
        <v>2</v>
      </c>
      <c r="F7581">
        <v>2</v>
      </c>
      <c r="G7581">
        <v>11179528</v>
      </c>
      <c r="H7581">
        <v>3075</v>
      </c>
    </row>
    <row r="7582" spans="1:8">
      <c r="A7582" t="s">
        <v>11153</v>
      </c>
      <c r="B7582" s="10">
        <v>43999</v>
      </c>
      <c r="C7582" t="s">
        <v>4679</v>
      </c>
      <c r="D7582">
        <v>4</v>
      </c>
      <c r="E7582">
        <v>4</v>
      </c>
      <c r="F7582">
        <v>5</v>
      </c>
      <c r="G7582">
        <v>11179528</v>
      </c>
      <c r="H7582">
        <v>3076</v>
      </c>
    </row>
    <row r="7583" spans="1:8">
      <c r="A7583" t="s">
        <v>11154</v>
      </c>
      <c r="B7583" s="10">
        <v>43999</v>
      </c>
      <c r="C7583" t="s">
        <v>4679</v>
      </c>
      <c r="D7583">
        <v>2</v>
      </c>
      <c r="E7583">
        <v>3</v>
      </c>
      <c r="F7583">
        <v>2</v>
      </c>
      <c r="G7583">
        <v>11179528</v>
      </c>
      <c r="H7583">
        <v>3077</v>
      </c>
    </row>
    <row r="7584" spans="1:8">
      <c r="A7584" t="s">
        <v>11155</v>
      </c>
      <c r="B7584" s="10">
        <v>43999</v>
      </c>
      <c r="C7584" t="s">
        <v>4679</v>
      </c>
      <c r="D7584">
        <v>5</v>
      </c>
      <c r="E7584">
        <v>5</v>
      </c>
      <c r="F7584">
        <v>5</v>
      </c>
      <c r="G7584">
        <v>11179528</v>
      </c>
      <c r="H7584">
        <v>3078</v>
      </c>
    </row>
    <row r="7585" spans="1:8">
      <c r="A7585" t="s">
        <v>6299</v>
      </c>
      <c r="B7585" s="10">
        <v>43999</v>
      </c>
      <c r="C7585" t="s">
        <v>4679</v>
      </c>
      <c r="D7585">
        <v>5</v>
      </c>
      <c r="E7585">
        <v>5</v>
      </c>
      <c r="F7585">
        <v>5</v>
      </c>
      <c r="G7585">
        <v>11179528</v>
      </c>
      <c r="H7585">
        <v>3079</v>
      </c>
    </row>
    <row r="7586" spans="1:8">
      <c r="A7586" t="s">
        <v>11156</v>
      </c>
      <c r="B7586" s="10">
        <v>43999</v>
      </c>
      <c r="C7586" t="s">
        <v>4679</v>
      </c>
      <c r="D7586">
        <v>5</v>
      </c>
      <c r="E7586">
        <v>5</v>
      </c>
      <c r="F7586">
        <v>5</v>
      </c>
      <c r="G7586">
        <v>11179528</v>
      </c>
      <c r="H7586">
        <v>3080</v>
      </c>
    </row>
    <row r="7587" spans="1:8">
      <c r="A7587" t="s">
        <v>11157</v>
      </c>
      <c r="B7587" s="10">
        <v>43999</v>
      </c>
      <c r="C7587" t="s">
        <v>4679</v>
      </c>
      <c r="D7587">
        <v>5</v>
      </c>
      <c r="E7587">
        <v>4</v>
      </c>
      <c r="F7587">
        <v>5</v>
      </c>
      <c r="G7587">
        <v>11179528</v>
      </c>
      <c r="H7587">
        <v>3081</v>
      </c>
    </row>
    <row r="7588" spans="1:8" ht="187.2">
      <c r="A7588" s="177" t="s">
        <v>11158</v>
      </c>
      <c r="B7588" s="10">
        <v>43999</v>
      </c>
      <c r="C7588" t="s">
        <v>4679</v>
      </c>
      <c r="D7588">
        <v>5</v>
      </c>
      <c r="E7588">
        <v>5</v>
      </c>
      <c r="F7588">
        <v>5</v>
      </c>
      <c r="G7588">
        <v>11179528</v>
      </c>
      <c r="H7588">
        <v>3083</v>
      </c>
    </row>
    <row r="7589" spans="1:8">
      <c r="A7589" t="s">
        <v>6532</v>
      </c>
      <c r="B7589" s="10">
        <v>43999</v>
      </c>
      <c r="C7589" t="s">
        <v>4679</v>
      </c>
      <c r="D7589">
        <v>5</v>
      </c>
      <c r="E7589">
        <v>5</v>
      </c>
      <c r="F7589">
        <v>5</v>
      </c>
      <c r="G7589">
        <v>11179528</v>
      </c>
      <c r="H7589">
        <v>3084</v>
      </c>
    </row>
    <row r="7590" spans="1:8">
      <c r="A7590" t="s">
        <v>11159</v>
      </c>
      <c r="B7590" s="10">
        <v>43999</v>
      </c>
      <c r="C7590" t="s">
        <v>4679</v>
      </c>
      <c r="D7590">
        <v>5</v>
      </c>
      <c r="E7590">
        <v>4</v>
      </c>
      <c r="F7590">
        <v>4</v>
      </c>
      <c r="G7590">
        <v>11179528</v>
      </c>
      <c r="H7590">
        <v>3085</v>
      </c>
    </row>
    <row r="7591" spans="1:8">
      <c r="A7591" t="s">
        <v>11160</v>
      </c>
      <c r="B7591" s="10">
        <v>43999</v>
      </c>
      <c r="C7591" t="s">
        <v>4679</v>
      </c>
      <c r="D7591">
        <v>5</v>
      </c>
      <c r="E7591">
        <v>5</v>
      </c>
      <c r="F7591">
        <v>5</v>
      </c>
      <c r="G7591">
        <v>11179528</v>
      </c>
      <c r="H7591">
        <v>3087</v>
      </c>
    </row>
    <row r="7592" spans="1:8">
      <c r="A7592" t="s">
        <v>11161</v>
      </c>
      <c r="B7592" s="10">
        <v>43999</v>
      </c>
      <c r="C7592" t="s">
        <v>4679</v>
      </c>
      <c r="D7592">
        <v>5</v>
      </c>
      <c r="E7592">
        <v>5</v>
      </c>
      <c r="F7592">
        <v>5</v>
      </c>
      <c r="G7592">
        <v>11179528</v>
      </c>
      <c r="H7592">
        <v>3088</v>
      </c>
    </row>
    <row r="7593" spans="1:8">
      <c r="A7593" t="s">
        <v>11162</v>
      </c>
      <c r="B7593" s="10">
        <v>43999</v>
      </c>
      <c r="C7593" t="s">
        <v>4679</v>
      </c>
      <c r="D7593">
        <v>5</v>
      </c>
      <c r="E7593">
        <v>4</v>
      </c>
      <c r="F7593">
        <v>5</v>
      </c>
      <c r="G7593">
        <v>11179528</v>
      </c>
      <c r="H7593">
        <v>3089</v>
      </c>
    </row>
    <row r="7594" spans="1:8">
      <c r="A7594" t="s">
        <v>11163</v>
      </c>
      <c r="B7594" s="10">
        <v>43999</v>
      </c>
      <c r="C7594" t="s">
        <v>4679</v>
      </c>
      <c r="D7594">
        <v>5</v>
      </c>
      <c r="E7594">
        <v>5</v>
      </c>
      <c r="F7594">
        <v>5</v>
      </c>
      <c r="G7594">
        <v>11179528</v>
      </c>
      <c r="H7594">
        <v>3091</v>
      </c>
    </row>
    <row r="7595" spans="1:8">
      <c r="A7595" t="s">
        <v>56</v>
      </c>
      <c r="B7595" s="10">
        <v>43999</v>
      </c>
      <c r="C7595" t="s">
        <v>4679</v>
      </c>
      <c r="D7595">
        <v>5</v>
      </c>
      <c r="E7595">
        <v>5</v>
      </c>
      <c r="F7595">
        <v>5</v>
      </c>
      <c r="G7595">
        <v>11179528</v>
      </c>
      <c r="H7595">
        <v>3093</v>
      </c>
    </row>
    <row r="7596" spans="1:8" ht="72">
      <c r="A7596" s="177" t="s">
        <v>11164</v>
      </c>
      <c r="B7596" s="10">
        <v>43999</v>
      </c>
      <c r="C7596" t="s">
        <v>4679</v>
      </c>
      <c r="D7596">
        <v>5</v>
      </c>
      <c r="E7596">
        <v>5</v>
      </c>
      <c r="F7596">
        <v>5</v>
      </c>
      <c r="G7596">
        <v>11179528</v>
      </c>
      <c r="H7596">
        <v>3094</v>
      </c>
    </row>
    <row r="7597" spans="1:8">
      <c r="A7597" t="s">
        <v>11165</v>
      </c>
      <c r="B7597" s="10">
        <v>43999</v>
      </c>
      <c r="C7597" t="s">
        <v>4679</v>
      </c>
      <c r="D7597">
        <v>5</v>
      </c>
      <c r="E7597">
        <v>5</v>
      </c>
      <c r="F7597">
        <v>5</v>
      </c>
      <c r="G7597">
        <v>11179528</v>
      </c>
      <c r="H7597">
        <v>3096</v>
      </c>
    </row>
    <row r="7598" spans="1:8">
      <c r="A7598" t="s">
        <v>11166</v>
      </c>
      <c r="B7598" s="10">
        <v>43999</v>
      </c>
      <c r="C7598" t="s">
        <v>4679</v>
      </c>
      <c r="D7598">
        <v>5</v>
      </c>
      <c r="E7598">
        <v>5</v>
      </c>
      <c r="F7598">
        <v>5</v>
      </c>
      <c r="G7598">
        <v>11179528</v>
      </c>
      <c r="H7598">
        <v>3098</v>
      </c>
    </row>
    <row r="7599" spans="1:8">
      <c r="A7599" t="s">
        <v>11167</v>
      </c>
      <c r="B7599" s="10">
        <v>43999</v>
      </c>
      <c r="C7599" t="s">
        <v>4679</v>
      </c>
      <c r="D7599">
        <v>4</v>
      </c>
      <c r="E7599">
        <v>5</v>
      </c>
      <c r="F7599">
        <v>5</v>
      </c>
      <c r="G7599">
        <v>11179528</v>
      </c>
      <c r="H7599">
        <v>3099</v>
      </c>
    </row>
    <row r="7600" spans="1:8">
      <c r="A7600" t="s">
        <v>11168</v>
      </c>
      <c r="B7600" s="10">
        <v>43999</v>
      </c>
      <c r="C7600" t="s">
        <v>4679</v>
      </c>
      <c r="D7600">
        <v>5</v>
      </c>
      <c r="E7600">
        <v>4</v>
      </c>
      <c r="F7600">
        <v>5</v>
      </c>
      <c r="G7600">
        <v>11179528</v>
      </c>
      <c r="H7600">
        <v>3102</v>
      </c>
    </row>
    <row r="7601" spans="1:8">
      <c r="A7601" t="s">
        <v>11169</v>
      </c>
      <c r="B7601" s="10">
        <v>43999</v>
      </c>
      <c r="C7601" t="s">
        <v>4679</v>
      </c>
      <c r="D7601">
        <v>5</v>
      </c>
      <c r="E7601">
        <v>5</v>
      </c>
      <c r="F7601">
        <v>5</v>
      </c>
      <c r="G7601">
        <v>11179528</v>
      </c>
      <c r="H7601">
        <v>3103</v>
      </c>
    </row>
    <row r="7602" spans="1:8">
      <c r="A7602" t="s">
        <v>11170</v>
      </c>
      <c r="B7602" s="10">
        <v>43999</v>
      </c>
      <c r="C7602" t="s">
        <v>4679</v>
      </c>
      <c r="D7602">
        <v>1</v>
      </c>
      <c r="E7602">
        <v>4</v>
      </c>
      <c r="F7602">
        <v>2</v>
      </c>
      <c r="G7602">
        <v>11179528</v>
      </c>
      <c r="H7602">
        <v>3104</v>
      </c>
    </row>
    <row r="7603" spans="1:8">
      <c r="A7603" t="s">
        <v>11171</v>
      </c>
      <c r="B7603" s="10">
        <v>43999</v>
      </c>
      <c r="C7603" t="s">
        <v>4679</v>
      </c>
      <c r="D7603">
        <v>4</v>
      </c>
      <c r="E7603">
        <v>3</v>
      </c>
      <c r="F7603">
        <v>4</v>
      </c>
      <c r="G7603">
        <v>11179528</v>
      </c>
      <c r="H7603">
        <v>3105</v>
      </c>
    </row>
    <row r="7604" spans="1:8">
      <c r="A7604" t="s">
        <v>11172</v>
      </c>
      <c r="B7604" s="10">
        <v>43999</v>
      </c>
      <c r="C7604" t="s">
        <v>4679</v>
      </c>
      <c r="D7604">
        <v>1</v>
      </c>
      <c r="E7604">
        <v>1</v>
      </c>
      <c r="F7604">
        <v>1</v>
      </c>
      <c r="G7604">
        <v>11179528</v>
      </c>
      <c r="H7604">
        <v>3106</v>
      </c>
    </row>
    <row r="7605" spans="1:8">
      <c r="A7605" t="s">
        <v>11173</v>
      </c>
      <c r="B7605" s="10">
        <v>43999</v>
      </c>
      <c r="C7605" t="s">
        <v>4679</v>
      </c>
      <c r="D7605">
        <v>3</v>
      </c>
      <c r="E7605">
        <v>4</v>
      </c>
      <c r="F7605">
        <v>4</v>
      </c>
      <c r="G7605">
        <v>11179528</v>
      </c>
      <c r="H7605">
        <v>3107</v>
      </c>
    </row>
    <row r="7606" spans="1:8" ht="129.6">
      <c r="A7606" s="177" t="s">
        <v>11174</v>
      </c>
      <c r="B7606" s="10">
        <v>43999</v>
      </c>
      <c r="C7606" t="s">
        <v>4679</v>
      </c>
      <c r="D7606">
        <v>5</v>
      </c>
      <c r="E7606">
        <v>5</v>
      </c>
      <c r="F7606">
        <v>5</v>
      </c>
      <c r="G7606">
        <v>11179528</v>
      </c>
      <c r="H7606">
        <v>3109</v>
      </c>
    </row>
    <row r="7607" spans="1:8">
      <c r="A7607" t="s">
        <v>8843</v>
      </c>
      <c r="B7607" s="10">
        <v>43999</v>
      </c>
      <c r="C7607" t="s">
        <v>4679</v>
      </c>
      <c r="D7607">
        <v>3</v>
      </c>
      <c r="E7607">
        <v>5</v>
      </c>
      <c r="F7607">
        <v>5</v>
      </c>
      <c r="G7607">
        <v>11179528</v>
      </c>
      <c r="H7607">
        <v>3112</v>
      </c>
    </row>
    <row r="7608" spans="1:8">
      <c r="A7608" t="s">
        <v>11175</v>
      </c>
      <c r="B7608" s="10">
        <v>43999</v>
      </c>
      <c r="C7608" t="s">
        <v>4679</v>
      </c>
      <c r="D7608">
        <v>1</v>
      </c>
      <c r="E7608">
        <v>3</v>
      </c>
      <c r="F7608">
        <v>1</v>
      </c>
      <c r="G7608">
        <v>11179528</v>
      </c>
      <c r="H7608">
        <v>3113</v>
      </c>
    </row>
    <row r="7609" spans="1:8">
      <c r="A7609" t="s">
        <v>11176</v>
      </c>
      <c r="B7609" s="10">
        <v>43999</v>
      </c>
      <c r="C7609" t="s">
        <v>4679</v>
      </c>
      <c r="D7609">
        <v>1</v>
      </c>
      <c r="E7609">
        <v>1</v>
      </c>
      <c r="F7609">
        <v>1</v>
      </c>
      <c r="G7609">
        <v>11179528</v>
      </c>
      <c r="H7609">
        <v>3114</v>
      </c>
    </row>
    <row r="7610" spans="1:8">
      <c r="A7610" t="s">
        <v>6299</v>
      </c>
      <c r="B7610" s="10">
        <v>43999</v>
      </c>
      <c r="C7610" t="s">
        <v>4679</v>
      </c>
      <c r="D7610">
        <v>5</v>
      </c>
      <c r="E7610">
        <v>5</v>
      </c>
      <c r="F7610">
        <v>5</v>
      </c>
      <c r="G7610">
        <v>11179554</v>
      </c>
      <c r="H7610">
        <v>3116</v>
      </c>
    </row>
    <row r="7611" spans="1:8">
      <c r="A7611" t="s">
        <v>11177</v>
      </c>
      <c r="B7611" s="10">
        <v>43999</v>
      </c>
      <c r="C7611" t="s">
        <v>4679</v>
      </c>
      <c r="D7611">
        <v>2</v>
      </c>
      <c r="E7611">
        <v>4</v>
      </c>
      <c r="F7611">
        <v>4</v>
      </c>
      <c r="G7611">
        <v>11179528</v>
      </c>
      <c r="H7611">
        <v>3117</v>
      </c>
    </row>
    <row r="7612" spans="1:8">
      <c r="A7612" t="s">
        <v>11178</v>
      </c>
      <c r="B7612" s="10">
        <v>43999</v>
      </c>
      <c r="C7612" t="s">
        <v>4679</v>
      </c>
      <c r="D7612">
        <v>1</v>
      </c>
      <c r="E7612">
        <v>3</v>
      </c>
      <c r="F7612">
        <v>1</v>
      </c>
      <c r="G7612">
        <v>11179528</v>
      </c>
      <c r="H7612">
        <v>3118</v>
      </c>
    </row>
    <row r="7613" spans="1:8" ht="57.6">
      <c r="A7613" s="177" t="s">
        <v>11179</v>
      </c>
      <c r="B7613" s="10">
        <v>43999</v>
      </c>
      <c r="C7613" t="s">
        <v>4679</v>
      </c>
      <c r="D7613">
        <v>5</v>
      </c>
      <c r="E7613">
        <v>5</v>
      </c>
      <c r="F7613">
        <v>5</v>
      </c>
      <c r="G7613">
        <v>11179528</v>
      </c>
      <c r="H7613">
        <v>3120</v>
      </c>
    </row>
    <row r="7614" spans="1:8" ht="100.8">
      <c r="A7614" s="177" t="s">
        <v>11180</v>
      </c>
      <c r="B7614" s="10">
        <v>43999</v>
      </c>
      <c r="C7614" t="s">
        <v>4679</v>
      </c>
      <c r="D7614">
        <v>5</v>
      </c>
      <c r="E7614">
        <v>4</v>
      </c>
      <c r="F7614">
        <v>5</v>
      </c>
      <c r="G7614">
        <v>11179528</v>
      </c>
      <c r="H7614">
        <v>3121</v>
      </c>
    </row>
    <row r="7615" spans="1:8">
      <c r="A7615" t="s">
        <v>11181</v>
      </c>
      <c r="B7615" s="10">
        <v>43999</v>
      </c>
      <c r="C7615" t="s">
        <v>4679</v>
      </c>
      <c r="D7615">
        <v>4</v>
      </c>
      <c r="E7615">
        <v>5</v>
      </c>
      <c r="F7615">
        <v>4</v>
      </c>
      <c r="G7615">
        <v>11179528</v>
      </c>
      <c r="H7615">
        <v>3123</v>
      </c>
    </row>
    <row r="7616" spans="1:8">
      <c r="A7616" t="s">
        <v>11182</v>
      </c>
      <c r="B7616" s="10">
        <v>43999</v>
      </c>
      <c r="C7616" t="s">
        <v>4679</v>
      </c>
      <c r="D7616">
        <v>5</v>
      </c>
      <c r="E7616">
        <v>5</v>
      </c>
      <c r="F7616">
        <v>5</v>
      </c>
      <c r="G7616">
        <v>11179528</v>
      </c>
      <c r="H7616">
        <v>3124</v>
      </c>
    </row>
    <row r="7617" spans="1:8">
      <c r="A7617" t="s">
        <v>11183</v>
      </c>
      <c r="B7617" s="10">
        <v>43999</v>
      </c>
      <c r="C7617" t="s">
        <v>4679</v>
      </c>
      <c r="D7617">
        <v>4</v>
      </c>
      <c r="E7617">
        <v>4</v>
      </c>
      <c r="F7617">
        <v>5</v>
      </c>
      <c r="G7617">
        <v>11179528</v>
      </c>
      <c r="H7617">
        <v>3125</v>
      </c>
    </row>
    <row r="7618" spans="1:8">
      <c r="A7618" t="s">
        <v>11184</v>
      </c>
      <c r="B7618" s="10">
        <v>43999</v>
      </c>
      <c r="C7618" t="s">
        <v>4679</v>
      </c>
      <c r="D7618">
        <v>5</v>
      </c>
      <c r="E7618">
        <v>5</v>
      </c>
      <c r="F7618">
        <v>5</v>
      </c>
      <c r="G7618">
        <v>11179528</v>
      </c>
      <c r="H7618">
        <v>3126</v>
      </c>
    </row>
    <row r="7619" spans="1:8">
      <c r="A7619" t="s">
        <v>10305</v>
      </c>
      <c r="B7619" s="10">
        <v>43999</v>
      </c>
      <c r="C7619" t="s">
        <v>4679</v>
      </c>
      <c r="D7619">
        <v>5</v>
      </c>
      <c r="E7619">
        <v>5</v>
      </c>
      <c r="F7619">
        <v>5</v>
      </c>
      <c r="G7619">
        <v>11179528</v>
      </c>
      <c r="H7619">
        <v>3127</v>
      </c>
    </row>
    <row r="7620" spans="1:8">
      <c r="A7620" t="s">
        <v>11185</v>
      </c>
      <c r="B7620" s="10">
        <v>43999</v>
      </c>
      <c r="C7620" t="s">
        <v>4679</v>
      </c>
      <c r="D7620">
        <v>2</v>
      </c>
      <c r="E7620">
        <v>4</v>
      </c>
      <c r="F7620">
        <v>2</v>
      </c>
      <c r="G7620">
        <v>11179528</v>
      </c>
      <c r="H7620">
        <v>3128</v>
      </c>
    </row>
    <row r="7621" spans="1:8" ht="86.4">
      <c r="A7621" s="177" t="s">
        <v>11186</v>
      </c>
      <c r="B7621" s="10">
        <v>43999</v>
      </c>
      <c r="C7621" t="s">
        <v>4679</v>
      </c>
      <c r="D7621">
        <v>1</v>
      </c>
      <c r="E7621">
        <v>4</v>
      </c>
      <c r="F7621">
        <v>3</v>
      </c>
      <c r="G7621">
        <v>11179528</v>
      </c>
      <c r="H7621">
        <v>3129</v>
      </c>
    </row>
    <row r="7622" spans="1:8">
      <c r="A7622" t="s">
        <v>11187</v>
      </c>
      <c r="B7622" s="10">
        <v>43999</v>
      </c>
      <c r="C7622" t="s">
        <v>4679</v>
      </c>
      <c r="D7622">
        <v>1</v>
      </c>
      <c r="E7622">
        <v>3</v>
      </c>
      <c r="F7622">
        <v>4</v>
      </c>
      <c r="G7622">
        <v>11179528</v>
      </c>
      <c r="H7622">
        <v>3130</v>
      </c>
    </row>
    <row r="7623" spans="1:8">
      <c r="A7623" t="s">
        <v>11188</v>
      </c>
      <c r="B7623" s="10">
        <v>43999</v>
      </c>
      <c r="C7623" t="s">
        <v>4679</v>
      </c>
      <c r="D7623">
        <v>5</v>
      </c>
      <c r="E7623">
        <v>5</v>
      </c>
      <c r="F7623">
        <v>5</v>
      </c>
      <c r="G7623">
        <v>11179528</v>
      </c>
      <c r="H7623">
        <v>3133</v>
      </c>
    </row>
    <row r="7624" spans="1:8">
      <c r="A7624" t="s">
        <v>9093</v>
      </c>
      <c r="B7624" s="10">
        <v>43999</v>
      </c>
      <c r="C7624" t="s">
        <v>4679</v>
      </c>
      <c r="D7624">
        <v>3</v>
      </c>
      <c r="E7624">
        <v>5</v>
      </c>
      <c r="F7624">
        <v>4</v>
      </c>
      <c r="G7624">
        <v>11179528</v>
      </c>
      <c r="H7624">
        <v>3134</v>
      </c>
    </row>
    <row r="7625" spans="1:8">
      <c r="A7625" t="s">
        <v>6299</v>
      </c>
      <c r="B7625" s="10">
        <v>43999</v>
      </c>
      <c r="C7625" t="s">
        <v>4679</v>
      </c>
      <c r="D7625">
        <v>5</v>
      </c>
      <c r="E7625">
        <v>5</v>
      </c>
      <c r="F7625">
        <v>5</v>
      </c>
      <c r="G7625">
        <v>11179554</v>
      </c>
      <c r="H7625">
        <v>3135</v>
      </c>
    </row>
    <row r="7626" spans="1:8">
      <c r="A7626" t="s">
        <v>6299</v>
      </c>
      <c r="B7626" s="10">
        <v>43999</v>
      </c>
      <c r="C7626" t="s">
        <v>4679</v>
      </c>
      <c r="D7626">
        <v>5</v>
      </c>
      <c r="E7626">
        <v>4</v>
      </c>
      <c r="F7626">
        <v>5</v>
      </c>
      <c r="G7626">
        <v>11179554</v>
      </c>
      <c r="H7626">
        <v>3136</v>
      </c>
    </row>
    <row r="7627" spans="1:8">
      <c r="A7627" t="s">
        <v>11189</v>
      </c>
      <c r="B7627" s="10">
        <v>43999</v>
      </c>
      <c r="C7627" t="s">
        <v>4679</v>
      </c>
      <c r="D7627">
        <v>2</v>
      </c>
      <c r="E7627">
        <v>3</v>
      </c>
      <c r="F7627">
        <v>4</v>
      </c>
      <c r="G7627">
        <v>11179528</v>
      </c>
      <c r="H7627">
        <v>3137</v>
      </c>
    </row>
    <row r="7628" spans="1:8">
      <c r="A7628" t="s">
        <v>11190</v>
      </c>
      <c r="B7628" s="10">
        <v>43999</v>
      </c>
      <c r="C7628" t="s">
        <v>4679</v>
      </c>
      <c r="D7628">
        <v>1</v>
      </c>
      <c r="E7628">
        <v>1</v>
      </c>
      <c r="F7628">
        <v>1</v>
      </c>
      <c r="G7628">
        <v>11179528</v>
      </c>
      <c r="H7628">
        <v>3138</v>
      </c>
    </row>
    <row r="7629" spans="1:8" ht="115.2">
      <c r="A7629" s="177" t="s">
        <v>11191</v>
      </c>
      <c r="B7629" s="10">
        <v>43999</v>
      </c>
      <c r="C7629" t="s">
        <v>4679</v>
      </c>
      <c r="D7629">
        <v>5</v>
      </c>
      <c r="E7629">
        <v>5</v>
      </c>
      <c r="F7629">
        <v>5</v>
      </c>
      <c r="G7629">
        <v>11179528</v>
      </c>
      <c r="H7629">
        <v>3140</v>
      </c>
    </row>
    <row r="7630" spans="1:8" ht="115.2">
      <c r="A7630" s="177" t="s">
        <v>11192</v>
      </c>
      <c r="B7630" s="10">
        <v>43999</v>
      </c>
      <c r="C7630" t="s">
        <v>4679</v>
      </c>
      <c r="D7630">
        <v>5</v>
      </c>
      <c r="E7630">
        <v>5</v>
      </c>
      <c r="F7630">
        <v>5</v>
      </c>
      <c r="G7630">
        <v>11179528</v>
      </c>
      <c r="H7630">
        <v>3142</v>
      </c>
    </row>
    <row r="7631" spans="1:8" ht="57.6">
      <c r="A7631" s="177" t="s">
        <v>11193</v>
      </c>
      <c r="B7631" s="10">
        <v>43999</v>
      </c>
      <c r="C7631" t="s">
        <v>4679</v>
      </c>
      <c r="D7631">
        <v>5</v>
      </c>
      <c r="E7631">
        <v>5</v>
      </c>
      <c r="F7631">
        <v>5</v>
      </c>
      <c r="G7631">
        <v>11179528</v>
      </c>
      <c r="H7631">
        <v>3143</v>
      </c>
    </row>
    <row r="7632" spans="1:8">
      <c r="A7632" t="s">
        <v>6299</v>
      </c>
      <c r="B7632" s="10">
        <v>43999</v>
      </c>
      <c r="C7632" t="s">
        <v>4679</v>
      </c>
      <c r="D7632">
        <v>5</v>
      </c>
      <c r="E7632">
        <v>5</v>
      </c>
      <c r="F7632">
        <v>5</v>
      </c>
      <c r="G7632">
        <v>11179554</v>
      </c>
      <c r="H7632">
        <v>3144</v>
      </c>
    </row>
    <row r="7633" spans="1:8">
      <c r="A7633" t="s">
        <v>11194</v>
      </c>
      <c r="B7633" s="10">
        <v>43999</v>
      </c>
      <c r="C7633" t="s">
        <v>4679</v>
      </c>
      <c r="D7633">
        <v>3</v>
      </c>
      <c r="E7633">
        <v>4</v>
      </c>
      <c r="F7633">
        <v>5</v>
      </c>
      <c r="G7633">
        <v>11179554</v>
      </c>
      <c r="H7633">
        <v>3145</v>
      </c>
    </row>
    <row r="7634" spans="1:8">
      <c r="A7634" t="s">
        <v>11195</v>
      </c>
      <c r="B7634" s="10">
        <v>43999</v>
      </c>
      <c r="C7634" t="s">
        <v>4679</v>
      </c>
      <c r="D7634">
        <v>3</v>
      </c>
      <c r="E7634">
        <v>4</v>
      </c>
      <c r="F7634">
        <v>2</v>
      </c>
      <c r="G7634">
        <v>11179554</v>
      </c>
      <c r="H7634">
        <v>3146</v>
      </c>
    </row>
    <row r="7635" spans="1:8">
      <c r="A7635" t="s">
        <v>11196</v>
      </c>
      <c r="B7635" s="10">
        <v>43999</v>
      </c>
      <c r="C7635" t="s">
        <v>4679</v>
      </c>
      <c r="D7635">
        <v>5</v>
      </c>
      <c r="E7635">
        <v>5</v>
      </c>
      <c r="F7635">
        <v>5</v>
      </c>
      <c r="G7635">
        <v>11179554</v>
      </c>
      <c r="H7635">
        <v>3147</v>
      </c>
    </row>
    <row r="7636" spans="1:8">
      <c r="A7636" t="s">
        <v>11197</v>
      </c>
      <c r="B7636" s="10">
        <v>43999</v>
      </c>
      <c r="C7636" t="s">
        <v>4679</v>
      </c>
      <c r="D7636">
        <v>1</v>
      </c>
      <c r="E7636">
        <v>3</v>
      </c>
      <c r="F7636">
        <v>2</v>
      </c>
      <c r="G7636">
        <v>11179554</v>
      </c>
      <c r="H7636">
        <v>3148</v>
      </c>
    </row>
    <row r="7637" spans="1:8">
      <c r="A7637" t="s">
        <v>6299</v>
      </c>
      <c r="B7637" s="10">
        <v>43999</v>
      </c>
      <c r="C7637" t="s">
        <v>4679</v>
      </c>
      <c r="D7637">
        <v>5</v>
      </c>
      <c r="E7637">
        <v>4</v>
      </c>
      <c r="F7637">
        <v>5</v>
      </c>
      <c r="G7637">
        <v>11179554</v>
      </c>
      <c r="H7637">
        <v>3149</v>
      </c>
    </row>
    <row r="7638" spans="1:8">
      <c r="A7638" t="s">
        <v>11198</v>
      </c>
      <c r="B7638" s="10">
        <v>43999</v>
      </c>
      <c r="C7638" t="s">
        <v>4679</v>
      </c>
      <c r="D7638">
        <v>1</v>
      </c>
      <c r="E7638">
        <v>1</v>
      </c>
      <c r="F7638">
        <v>1</v>
      </c>
      <c r="G7638">
        <v>11179554</v>
      </c>
      <c r="H7638">
        <v>3150</v>
      </c>
    </row>
    <row r="7639" spans="1:8">
      <c r="A7639" t="s">
        <v>6299</v>
      </c>
      <c r="B7639" s="10">
        <v>43999</v>
      </c>
      <c r="C7639" t="s">
        <v>4679</v>
      </c>
      <c r="D7639">
        <v>5</v>
      </c>
      <c r="E7639">
        <v>5</v>
      </c>
      <c r="F7639">
        <v>5</v>
      </c>
      <c r="G7639">
        <v>11179554</v>
      </c>
      <c r="H7639">
        <v>3151</v>
      </c>
    </row>
    <row r="7640" spans="1:8">
      <c r="A7640" t="s">
        <v>6299</v>
      </c>
      <c r="B7640" s="10">
        <v>43999</v>
      </c>
      <c r="C7640" t="s">
        <v>4679</v>
      </c>
      <c r="D7640">
        <v>5</v>
      </c>
      <c r="E7640">
        <v>5</v>
      </c>
      <c r="F7640">
        <v>5</v>
      </c>
      <c r="G7640">
        <v>11179554</v>
      </c>
      <c r="H7640">
        <v>3152</v>
      </c>
    </row>
    <row r="7641" spans="1:8">
      <c r="A7641" t="s">
        <v>11199</v>
      </c>
      <c r="B7641" s="10">
        <v>43999</v>
      </c>
      <c r="C7641" t="s">
        <v>4679</v>
      </c>
      <c r="D7641">
        <v>1</v>
      </c>
      <c r="E7641">
        <v>4</v>
      </c>
      <c r="F7641">
        <v>1</v>
      </c>
      <c r="G7641">
        <v>11179554</v>
      </c>
      <c r="H7641">
        <v>3153</v>
      </c>
    </row>
    <row r="7642" spans="1:8">
      <c r="A7642" t="s">
        <v>11200</v>
      </c>
      <c r="B7642" s="10">
        <v>43999</v>
      </c>
      <c r="C7642" t="s">
        <v>4679</v>
      </c>
      <c r="D7642">
        <v>5</v>
      </c>
      <c r="E7642">
        <v>5</v>
      </c>
      <c r="F7642">
        <v>5</v>
      </c>
      <c r="G7642">
        <v>11179554</v>
      </c>
      <c r="H7642">
        <v>3154</v>
      </c>
    </row>
    <row r="7643" spans="1:8">
      <c r="A7643" t="s">
        <v>11201</v>
      </c>
      <c r="B7643" s="10">
        <v>43999</v>
      </c>
      <c r="C7643" t="s">
        <v>4679</v>
      </c>
      <c r="D7643">
        <v>4</v>
      </c>
      <c r="E7643">
        <v>5</v>
      </c>
      <c r="F7643">
        <v>4</v>
      </c>
      <c r="G7643">
        <v>11179554</v>
      </c>
      <c r="H7643">
        <v>3155</v>
      </c>
    </row>
    <row r="7644" spans="1:8">
      <c r="A7644" t="s">
        <v>11202</v>
      </c>
      <c r="B7644" s="10">
        <v>43999</v>
      </c>
      <c r="C7644" t="s">
        <v>4679</v>
      </c>
      <c r="D7644">
        <v>1</v>
      </c>
      <c r="E7644">
        <v>5</v>
      </c>
      <c r="F7644">
        <v>3</v>
      </c>
      <c r="G7644">
        <v>11179554</v>
      </c>
      <c r="H7644">
        <v>3156</v>
      </c>
    </row>
    <row r="7645" spans="1:8">
      <c r="A7645" t="s">
        <v>11203</v>
      </c>
      <c r="B7645" s="10">
        <v>43999</v>
      </c>
      <c r="C7645" t="s">
        <v>4679</v>
      </c>
      <c r="D7645">
        <v>1</v>
      </c>
      <c r="E7645">
        <v>1</v>
      </c>
      <c r="F7645">
        <v>1</v>
      </c>
      <c r="G7645">
        <v>11179554</v>
      </c>
      <c r="H7645">
        <v>3157</v>
      </c>
    </row>
    <row r="7646" spans="1:8">
      <c r="A7646" t="s">
        <v>11204</v>
      </c>
      <c r="B7646" s="10">
        <v>43999</v>
      </c>
      <c r="C7646" t="s">
        <v>4679</v>
      </c>
      <c r="D7646">
        <v>5</v>
      </c>
      <c r="E7646">
        <v>5</v>
      </c>
      <c r="F7646">
        <v>5</v>
      </c>
      <c r="G7646">
        <v>11179554</v>
      </c>
      <c r="H7646">
        <v>3158</v>
      </c>
    </row>
    <row r="7647" spans="1:8">
      <c r="A7647" t="s">
        <v>11205</v>
      </c>
      <c r="B7647" s="10">
        <v>43999</v>
      </c>
      <c r="C7647" t="s">
        <v>4679</v>
      </c>
      <c r="D7647">
        <v>4</v>
      </c>
      <c r="E7647">
        <v>5</v>
      </c>
      <c r="F7647">
        <v>4</v>
      </c>
      <c r="G7647">
        <v>11179554</v>
      </c>
      <c r="H7647">
        <v>3159</v>
      </c>
    </row>
    <row r="7648" spans="1:8">
      <c r="A7648" t="s">
        <v>6299</v>
      </c>
      <c r="B7648" s="10">
        <v>43999</v>
      </c>
      <c r="C7648" t="s">
        <v>4679</v>
      </c>
      <c r="D7648">
        <v>5</v>
      </c>
      <c r="E7648">
        <v>4</v>
      </c>
      <c r="F7648">
        <v>5</v>
      </c>
      <c r="G7648">
        <v>11179554</v>
      </c>
      <c r="H7648">
        <v>3160</v>
      </c>
    </row>
    <row r="7649" spans="1:8">
      <c r="A7649" t="s">
        <v>11206</v>
      </c>
      <c r="B7649" s="10">
        <v>43999</v>
      </c>
      <c r="C7649" t="s">
        <v>4679</v>
      </c>
      <c r="D7649">
        <v>4</v>
      </c>
      <c r="E7649">
        <v>5</v>
      </c>
      <c r="F7649">
        <v>5</v>
      </c>
      <c r="G7649">
        <v>11179554</v>
      </c>
      <c r="H7649">
        <v>3161</v>
      </c>
    </row>
    <row r="7650" spans="1:8">
      <c r="A7650" t="s">
        <v>11207</v>
      </c>
      <c r="B7650" s="10">
        <v>43999</v>
      </c>
      <c r="C7650" t="s">
        <v>4679</v>
      </c>
      <c r="D7650">
        <v>2</v>
      </c>
      <c r="E7650">
        <v>4</v>
      </c>
      <c r="F7650">
        <v>4</v>
      </c>
      <c r="G7650">
        <v>11179554</v>
      </c>
      <c r="H7650">
        <v>3162</v>
      </c>
    </row>
    <row r="7651" spans="1:8">
      <c r="A7651" t="s">
        <v>6299</v>
      </c>
      <c r="B7651" s="10">
        <v>43999</v>
      </c>
      <c r="C7651" t="s">
        <v>4679</v>
      </c>
      <c r="D7651">
        <v>5</v>
      </c>
      <c r="E7651">
        <v>5</v>
      </c>
      <c r="F7651">
        <v>5</v>
      </c>
      <c r="G7651">
        <v>11179554</v>
      </c>
      <c r="H7651">
        <v>3181</v>
      </c>
    </row>
    <row r="7652" spans="1:8">
      <c r="A7652" t="s">
        <v>11208</v>
      </c>
      <c r="B7652" s="10">
        <v>43999</v>
      </c>
      <c r="C7652" t="s">
        <v>4679</v>
      </c>
      <c r="D7652">
        <v>1</v>
      </c>
      <c r="E7652">
        <v>1</v>
      </c>
      <c r="F7652">
        <v>2</v>
      </c>
      <c r="G7652">
        <v>11179554</v>
      </c>
      <c r="H7652">
        <v>3163</v>
      </c>
    </row>
    <row r="7653" spans="1:8">
      <c r="A7653" t="s">
        <v>11209</v>
      </c>
      <c r="B7653" s="10">
        <v>43999</v>
      </c>
      <c r="C7653" t="s">
        <v>4679</v>
      </c>
      <c r="D7653">
        <v>5</v>
      </c>
      <c r="E7653">
        <v>5</v>
      </c>
      <c r="F7653">
        <v>5</v>
      </c>
      <c r="G7653">
        <v>11179554</v>
      </c>
      <c r="H7653">
        <v>3164</v>
      </c>
    </row>
    <row r="7654" spans="1:8">
      <c r="A7654" t="s">
        <v>6299</v>
      </c>
      <c r="B7654" s="10">
        <v>43999</v>
      </c>
      <c r="C7654" t="s">
        <v>4679</v>
      </c>
      <c r="D7654">
        <v>5</v>
      </c>
      <c r="E7654">
        <v>5</v>
      </c>
      <c r="F7654">
        <v>5</v>
      </c>
      <c r="G7654">
        <v>11179554</v>
      </c>
      <c r="H7654">
        <v>3165</v>
      </c>
    </row>
    <row r="7655" spans="1:8">
      <c r="A7655" t="s">
        <v>11210</v>
      </c>
      <c r="B7655" s="10">
        <v>43999</v>
      </c>
      <c r="C7655" t="s">
        <v>4679</v>
      </c>
      <c r="D7655">
        <v>4</v>
      </c>
      <c r="E7655">
        <v>5</v>
      </c>
      <c r="F7655">
        <v>3</v>
      </c>
      <c r="G7655">
        <v>11179554</v>
      </c>
      <c r="H7655">
        <v>3166</v>
      </c>
    </row>
    <row r="7656" spans="1:8">
      <c r="A7656" t="s">
        <v>11211</v>
      </c>
      <c r="B7656" s="10">
        <v>43999</v>
      </c>
      <c r="C7656" t="s">
        <v>4679</v>
      </c>
      <c r="D7656">
        <v>5</v>
      </c>
      <c r="E7656">
        <v>4</v>
      </c>
      <c r="F7656">
        <v>4</v>
      </c>
      <c r="G7656">
        <v>11179554</v>
      </c>
      <c r="H7656">
        <v>3167</v>
      </c>
    </row>
    <row r="7657" spans="1:8">
      <c r="A7657" t="s">
        <v>11212</v>
      </c>
      <c r="B7657" s="10">
        <v>43999</v>
      </c>
      <c r="C7657" t="s">
        <v>4679</v>
      </c>
      <c r="D7657">
        <v>3</v>
      </c>
      <c r="E7657">
        <v>5</v>
      </c>
      <c r="F7657">
        <v>5</v>
      </c>
      <c r="G7657">
        <v>11179554</v>
      </c>
      <c r="H7657">
        <v>3168</v>
      </c>
    </row>
    <row r="7658" spans="1:8">
      <c r="A7658" t="s">
        <v>6299</v>
      </c>
      <c r="B7658" s="10">
        <v>43999</v>
      </c>
      <c r="C7658" t="s">
        <v>4679</v>
      </c>
      <c r="D7658">
        <v>3</v>
      </c>
      <c r="E7658">
        <v>3</v>
      </c>
      <c r="F7658">
        <v>3</v>
      </c>
      <c r="G7658">
        <v>11179554</v>
      </c>
      <c r="H7658">
        <v>3169</v>
      </c>
    </row>
    <row r="7659" spans="1:8">
      <c r="A7659" t="s">
        <v>11213</v>
      </c>
      <c r="B7659" s="10">
        <v>43999</v>
      </c>
      <c r="C7659" t="s">
        <v>4679</v>
      </c>
      <c r="D7659">
        <v>5</v>
      </c>
      <c r="E7659">
        <v>5</v>
      </c>
      <c r="F7659">
        <v>5</v>
      </c>
      <c r="G7659">
        <v>11179554</v>
      </c>
      <c r="H7659">
        <v>3170</v>
      </c>
    </row>
    <row r="7660" spans="1:8">
      <c r="A7660" t="s">
        <v>6299</v>
      </c>
      <c r="B7660" s="10">
        <v>43999</v>
      </c>
      <c r="C7660" t="s">
        <v>4679</v>
      </c>
      <c r="D7660">
        <v>5</v>
      </c>
      <c r="E7660">
        <v>5</v>
      </c>
      <c r="F7660">
        <v>5</v>
      </c>
      <c r="G7660">
        <v>11179554</v>
      </c>
      <c r="H7660">
        <v>3171</v>
      </c>
    </row>
    <row r="7661" spans="1:8">
      <c r="A7661" t="s">
        <v>6299</v>
      </c>
      <c r="B7661" s="10">
        <v>43999</v>
      </c>
      <c r="C7661" t="s">
        <v>4679</v>
      </c>
      <c r="D7661">
        <v>5</v>
      </c>
      <c r="E7661">
        <v>5</v>
      </c>
      <c r="F7661">
        <v>5</v>
      </c>
      <c r="G7661">
        <v>11179554</v>
      </c>
      <c r="H7661">
        <v>3172</v>
      </c>
    </row>
    <row r="7662" spans="1:8">
      <c r="A7662" t="s">
        <v>6299</v>
      </c>
      <c r="B7662" s="10">
        <v>43999</v>
      </c>
      <c r="C7662" t="s">
        <v>4679</v>
      </c>
      <c r="D7662">
        <v>5</v>
      </c>
      <c r="E7662">
        <v>5</v>
      </c>
      <c r="F7662">
        <v>5</v>
      </c>
      <c r="G7662">
        <v>11179554</v>
      </c>
      <c r="H7662">
        <v>3173</v>
      </c>
    </row>
    <row r="7663" spans="1:8">
      <c r="A7663" t="s">
        <v>6299</v>
      </c>
      <c r="B7663" s="10">
        <v>43999</v>
      </c>
      <c r="C7663" t="s">
        <v>4679</v>
      </c>
      <c r="D7663">
        <v>5</v>
      </c>
      <c r="E7663">
        <v>4</v>
      </c>
      <c r="F7663">
        <v>5</v>
      </c>
      <c r="G7663">
        <v>11179554</v>
      </c>
      <c r="H7663">
        <v>3174</v>
      </c>
    </row>
    <row r="7664" spans="1:8">
      <c r="A7664" t="s">
        <v>6299</v>
      </c>
      <c r="B7664" s="10">
        <v>43999</v>
      </c>
      <c r="C7664" t="s">
        <v>4679</v>
      </c>
      <c r="D7664">
        <v>5</v>
      </c>
      <c r="E7664">
        <v>4</v>
      </c>
      <c r="F7664">
        <v>5</v>
      </c>
      <c r="G7664">
        <v>11179554</v>
      </c>
      <c r="H7664">
        <v>3175</v>
      </c>
    </row>
    <row r="7665" spans="1:8">
      <c r="A7665" t="s">
        <v>11214</v>
      </c>
      <c r="B7665" s="10">
        <v>43999</v>
      </c>
      <c r="C7665" t="s">
        <v>4679</v>
      </c>
      <c r="D7665">
        <v>1</v>
      </c>
      <c r="E7665">
        <v>3</v>
      </c>
      <c r="F7665">
        <v>2</v>
      </c>
      <c r="G7665">
        <v>11179554</v>
      </c>
      <c r="H7665">
        <v>3176</v>
      </c>
    </row>
    <row r="7666" spans="1:8">
      <c r="A7666" t="s">
        <v>11215</v>
      </c>
      <c r="B7666" s="10">
        <v>43999</v>
      </c>
      <c r="C7666" t="s">
        <v>4679</v>
      </c>
      <c r="D7666">
        <v>5</v>
      </c>
      <c r="E7666">
        <v>5</v>
      </c>
      <c r="F7666">
        <v>5</v>
      </c>
      <c r="G7666">
        <v>11179554</v>
      </c>
      <c r="H7666">
        <v>3177</v>
      </c>
    </row>
    <row r="7667" spans="1:8">
      <c r="A7667" t="s">
        <v>11216</v>
      </c>
      <c r="B7667" s="10">
        <v>43999</v>
      </c>
      <c r="C7667" t="s">
        <v>4679</v>
      </c>
      <c r="D7667">
        <v>5</v>
      </c>
      <c r="E7667">
        <v>3</v>
      </c>
      <c r="F7667">
        <v>5</v>
      </c>
      <c r="G7667">
        <v>11179554</v>
      </c>
      <c r="H7667">
        <v>3178</v>
      </c>
    </row>
    <row r="7668" spans="1:8">
      <c r="A7668" t="s">
        <v>11217</v>
      </c>
      <c r="B7668" s="10">
        <v>43999</v>
      </c>
      <c r="C7668" t="s">
        <v>4679</v>
      </c>
      <c r="D7668">
        <v>3</v>
      </c>
      <c r="E7668">
        <v>4</v>
      </c>
      <c r="F7668">
        <v>5</v>
      </c>
      <c r="G7668">
        <v>11179554</v>
      </c>
      <c r="H7668">
        <v>3179</v>
      </c>
    </row>
    <row r="7669" spans="1:8">
      <c r="A7669" t="s">
        <v>6299</v>
      </c>
      <c r="B7669" s="10">
        <v>43999</v>
      </c>
      <c r="C7669" t="s">
        <v>4679</v>
      </c>
      <c r="D7669">
        <v>5</v>
      </c>
      <c r="E7669">
        <v>4</v>
      </c>
      <c r="F7669">
        <v>4</v>
      </c>
      <c r="G7669">
        <v>11179554</v>
      </c>
      <c r="H7669">
        <v>3180</v>
      </c>
    </row>
    <row r="7670" spans="1:8">
      <c r="A7670" t="s">
        <v>6299</v>
      </c>
      <c r="B7670" s="10">
        <v>43999</v>
      </c>
      <c r="C7670" t="s">
        <v>4679</v>
      </c>
      <c r="D7670">
        <v>4</v>
      </c>
      <c r="E7670">
        <v>5</v>
      </c>
      <c r="F7670">
        <v>4</v>
      </c>
      <c r="G7670">
        <v>11179554</v>
      </c>
      <c r="H7670">
        <v>3182</v>
      </c>
    </row>
    <row r="7671" spans="1:8">
      <c r="A7671" t="s">
        <v>6299</v>
      </c>
      <c r="B7671" s="10">
        <v>43999</v>
      </c>
      <c r="C7671" t="s">
        <v>4679</v>
      </c>
      <c r="D7671">
        <v>2</v>
      </c>
      <c r="E7671">
        <v>2</v>
      </c>
      <c r="F7671">
        <v>3</v>
      </c>
      <c r="G7671">
        <v>11179554</v>
      </c>
      <c r="H7671">
        <v>3183</v>
      </c>
    </row>
    <row r="7672" spans="1:8">
      <c r="A7672" t="s">
        <v>11218</v>
      </c>
      <c r="B7672" s="10">
        <v>43999</v>
      </c>
      <c r="C7672" t="s">
        <v>4679</v>
      </c>
      <c r="D7672">
        <v>5</v>
      </c>
      <c r="E7672">
        <v>5</v>
      </c>
      <c r="F7672">
        <v>5</v>
      </c>
      <c r="G7672">
        <v>11179554</v>
      </c>
      <c r="H7672">
        <v>3184</v>
      </c>
    </row>
    <row r="7673" spans="1:8">
      <c r="A7673" t="s">
        <v>6299</v>
      </c>
      <c r="B7673" s="10">
        <v>43999</v>
      </c>
      <c r="C7673" t="s">
        <v>4679</v>
      </c>
      <c r="D7673">
        <v>5</v>
      </c>
      <c r="E7673">
        <v>5</v>
      </c>
      <c r="F7673">
        <v>5</v>
      </c>
      <c r="G7673">
        <v>11179554</v>
      </c>
      <c r="H7673">
        <v>3185</v>
      </c>
    </row>
    <row r="7674" spans="1:8">
      <c r="A7674" t="s">
        <v>11219</v>
      </c>
      <c r="B7674" s="10">
        <v>43999</v>
      </c>
      <c r="C7674" t="s">
        <v>4679</v>
      </c>
      <c r="D7674">
        <v>5</v>
      </c>
      <c r="E7674">
        <v>5</v>
      </c>
      <c r="F7674">
        <v>4</v>
      </c>
      <c r="G7674">
        <v>11179554</v>
      </c>
      <c r="H7674">
        <v>3186</v>
      </c>
    </row>
    <row r="7675" spans="1:8">
      <c r="A7675" t="s">
        <v>6299</v>
      </c>
      <c r="B7675" s="10">
        <v>43999</v>
      </c>
      <c r="C7675" t="s">
        <v>4679</v>
      </c>
      <c r="D7675">
        <v>4</v>
      </c>
      <c r="E7675">
        <v>5</v>
      </c>
      <c r="F7675">
        <v>4</v>
      </c>
      <c r="G7675">
        <v>11179554</v>
      </c>
      <c r="H7675">
        <v>3187</v>
      </c>
    </row>
    <row r="7676" spans="1:8">
      <c r="A7676" t="s">
        <v>11220</v>
      </c>
      <c r="B7676" s="10">
        <v>43999</v>
      </c>
      <c r="C7676" t="s">
        <v>4679</v>
      </c>
      <c r="D7676">
        <v>5</v>
      </c>
      <c r="E7676">
        <v>5</v>
      </c>
      <c r="F7676">
        <v>4</v>
      </c>
      <c r="G7676">
        <v>11179554</v>
      </c>
      <c r="H7676">
        <v>3188</v>
      </c>
    </row>
    <row r="7677" spans="1:8">
      <c r="A7677" t="s">
        <v>6299</v>
      </c>
      <c r="B7677" s="10">
        <v>43999</v>
      </c>
      <c r="C7677" t="s">
        <v>4679</v>
      </c>
      <c r="D7677">
        <v>5</v>
      </c>
      <c r="E7677">
        <v>3</v>
      </c>
      <c r="F7677">
        <v>5</v>
      </c>
      <c r="G7677">
        <v>11179554</v>
      </c>
      <c r="H7677">
        <v>3189</v>
      </c>
    </row>
    <row r="7678" spans="1:8">
      <c r="A7678" t="s">
        <v>11221</v>
      </c>
      <c r="B7678" s="10">
        <v>43999</v>
      </c>
      <c r="C7678" t="s">
        <v>4679</v>
      </c>
      <c r="D7678">
        <v>1</v>
      </c>
      <c r="E7678">
        <v>4</v>
      </c>
      <c r="F7678">
        <v>4</v>
      </c>
      <c r="G7678">
        <v>11179554</v>
      </c>
      <c r="H7678">
        <v>3190</v>
      </c>
    </row>
    <row r="7679" spans="1:8">
      <c r="A7679" t="s">
        <v>11222</v>
      </c>
      <c r="B7679" s="10">
        <v>43999</v>
      </c>
      <c r="C7679" t="s">
        <v>4679</v>
      </c>
      <c r="D7679">
        <v>3</v>
      </c>
      <c r="E7679">
        <v>3</v>
      </c>
      <c r="F7679">
        <v>2</v>
      </c>
      <c r="G7679">
        <v>11179554</v>
      </c>
      <c r="H7679">
        <v>3191</v>
      </c>
    </row>
    <row r="7680" spans="1:8">
      <c r="A7680" t="s">
        <v>6299</v>
      </c>
      <c r="B7680" s="10">
        <v>43999</v>
      </c>
      <c r="C7680" t="s">
        <v>4679</v>
      </c>
      <c r="D7680">
        <v>2</v>
      </c>
      <c r="E7680">
        <v>3</v>
      </c>
      <c r="F7680">
        <v>2</v>
      </c>
      <c r="G7680">
        <v>11179554</v>
      </c>
      <c r="H7680">
        <v>3192</v>
      </c>
    </row>
    <row r="7681" spans="1:8">
      <c r="A7681" t="s">
        <v>11223</v>
      </c>
      <c r="B7681" s="10">
        <v>43999</v>
      </c>
      <c r="C7681" t="s">
        <v>4679</v>
      </c>
      <c r="D7681">
        <v>1</v>
      </c>
      <c r="E7681">
        <v>1</v>
      </c>
      <c r="F7681">
        <v>1</v>
      </c>
      <c r="G7681">
        <v>11179554</v>
      </c>
      <c r="H7681">
        <v>3193</v>
      </c>
    </row>
    <row r="7682" spans="1:8">
      <c r="A7682" t="s">
        <v>6299</v>
      </c>
      <c r="B7682" s="10">
        <v>43999</v>
      </c>
      <c r="C7682" t="s">
        <v>4679</v>
      </c>
      <c r="D7682">
        <v>5</v>
      </c>
      <c r="E7682">
        <v>4</v>
      </c>
      <c r="F7682">
        <v>5</v>
      </c>
      <c r="G7682">
        <v>11179554</v>
      </c>
      <c r="H7682">
        <v>3194</v>
      </c>
    </row>
    <row r="7683" spans="1:8">
      <c r="A7683" t="s">
        <v>6299</v>
      </c>
      <c r="B7683" s="10">
        <v>43999</v>
      </c>
      <c r="C7683" t="s">
        <v>4679</v>
      </c>
      <c r="D7683">
        <v>5</v>
      </c>
      <c r="E7683">
        <v>4</v>
      </c>
      <c r="F7683">
        <v>5</v>
      </c>
      <c r="G7683">
        <v>11179554</v>
      </c>
      <c r="H7683">
        <v>3195</v>
      </c>
    </row>
    <row r="7684" spans="1:8">
      <c r="A7684" t="s">
        <v>6299</v>
      </c>
      <c r="B7684" s="10">
        <v>43999</v>
      </c>
      <c r="C7684" t="s">
        <v>4679</v>
      </c>
      <c r="D7684">
        <v>5</v>
      </c>
      <c r="E7684">
        <v>4</v>
      </c>
      <c r="F7684">
        <v>4</v>
      </c>
      <c r="G7684">
        <v>11179554</v>
      </c>
      <c r="H7684">
        <v>3196</v>
      </c>
    </row>
    <row r="7685" spans="1:8">
      <c r="A7685" t="s">
        <v>11224</v>
      </c>
      <c r="B7685" s="10">
        <v>43999</v>
      </c>
      <c r="C7685" t="s">
        <v>4679</v>
      </c>
      <c r="D7685">
        <v>1</v>
      </c>
      <c r="E7685">
        <v>3</v>
      </c>
      <c r="F7685">
        <v>1</v>
      </c>
      <c r="G7685">
        <v>11179554</v>
      </c>
      <c r="H7685">
        <v>3197</v>
      </c>
    </row>
    <row r="7686" spans="1:8">
      <c r="A7686" t="s">
        <v>11225</v>
      </c>
      <c r="B7686" s="10">
        <v>43999</v>
      </c>
      <c r="C7686" t="s">
        <v>4679</v>
      </c>
      <c r="D7686">
        <v>1</v>
      </c>
      <c r="E7686">
        <v>3</v>
      </c>
      <c r="F7686">
        <v>1</v>
      </c>
      <c r="G7686">
        <v>11179554</v>
      </c>
      <c r="H7686">
        <v>3198</v>
      </c>
    </row>
    <row r="7687" spans="1:8">
      <c r="A7687" t="s">
        <v>6299</v>
      </c>
      <c r="B7687" s="10">
        <v>43999</v>
      </c>
      <c r="C7687" t="s">
        <v>4679</v>
      </c>
      <c r="D7687">
        <v>5</v>
      </c>
      <c r="E7687">
        <v>4</v>
      </c>
      <c r="F7687">
        <v>5</v>
      </c>
      <c r="G7687">
        <v>11179554</v>
      </c>
      <c r="H7687">
        <v>3199</v>
      </c>
    </row>
    <row r="7688" spans="1:8">
      <c r="A7688" t="s">
        <v>11226</v>
      </c>
      <c r="B7688" s="10">
        <v>43999</v>
      </c>
      <c r="C7688" t="s">
        <v>4679</v>
      </c>
      <c r="D7688">
        <v>1</v>
      </c>
      <c r="E7688">
        <v>1</v>
      </c>
      <c r="F7688">
        <v>1</v>
      </c>
      <c r="G7688">
        <v>11179554</v>
      </c>
      <c r="H7688">
        <v>3200</v>
      </c>
    </row>
    <row r="7689" spans="1:8">
      <c r="A7689" t="s">
        <v>11227</v>
      </c>
      <c r="B7689" s="10">
        <v>43999</v>
      </c>
      <c r="C7689" t="s">
        <v>4679</v>
      </c>
      <c r="D7689">
        <v>1</v>
      </c>
      <c r="E7689">
        <v>3</v>
      </c>
      <c r="F7689">
        <v>1</v>
      </c>
      <c r="G7689">
        <v>11179554</v>
      </c>
      <c r="H7689">
        <v>3201</v>
      </c>
    </row>
    <row r="7690" spans="1:8">
      <c r="A7690" t="s">
        <v>6299</v>
      </c>
      <c r="B7690" s="10">
        <v>43999</v>
      </c>
      <c r="C7690" t="s">
        <v>4679</v>
      </c>
      <c r="D7690">
        <v>5</v>
      </c>
      <c r="E7690">
        <v>5</v>
      </c>
      <c r="F7690">
        <v>5</v>
      </c>
      <c r="G7690">
        <v>11179554</v>
      </c>
      <c r="H7690">
        <v>3202</v>
      </c>
    </row>
    <row r="7691" spans="1:8">
      <c r="A7691" t="s">
        <v>6299</v>
      </c>
      <c r="B7691" s="10">
        <v>43999</v>
      </c>
      <c r="C7691" t="s">
        <v>4679</v>
      </c>
      <c r="D7691">
        <v>4</v>
      </c>
      <c r="E7691">
        <v>4</v>
      </c>
      <c r="F7691">
        <v>4</v>
      </c>
      <c r="G7691">
        <v>11179554</v>
      </c>
      <c r="H7691">
        <v>3203</v>
      </c>
    </row>
    <row r="7692" spans="1:8">
      <c r="A7692" t="s">
        <v>11228</v>
      </c>
      <c r="B7692" s="10">
        <v>44562</v>
      </c>
      <c r="C7692" t="s">
        <v>4679</v>
      </c>
      <c r="D7692">
        <v>5</v>
      </c>
      <c r="E7692">
        <v>5</v>
      </c>
      <c r="F7692">
        <v>5</v>
      </c>
      <c r="G7692">
        <v>127088466</v>
      </c>
      <c r="H7692">
        <v>298129</v>
      </c>
    </row>
    <row r="7693" spans="1:8">
      <c r="A7693" t="s">
        <v>11229</v>
      </c>
      <c r="B7693" s="10">
        <v>44562</v>
      </c>
      <c r="C7693" t="s">
        <v>4680</v>
      </c>
      <c r="D7693">
        <v>1</v>
      </c>
      <c r="E7693">
        <v>1</v>
      </c>
      <c r="F7693">
        <v>1</v>
      </c>
      <c r="G7693">
        <v>129310520</v>
      </c>
      <c r="H7693">
        <v>298130</v>
      </c>
    </row>
    <row r="7694" spans="1:8">
      <c r="A7694" t="s">
        <v>11230</v>
      </c>
      <c r="B7694" s="10">
        <v>44562</v>
      </c>
      <c r="C7694" t="s">
        <v>4681</v>
      </c>
      <c r="D7694">
        <v>4</v>
      </c>
      <c r="E7694">
        <v>3</v>
      </c>
      <c r="F7694">
        <v>5</v>
      </c>
      <c r="G7694">
        <v>129350013</v>
      </c>
      <c r="H7694">
        <v>298131</v>
      </c>
    </row>
    <row r="7695" spans="1:8">
      <c r="A7695" t="s">
        <v>11231</v>
      </c>
      <c r="B7695" s="10">
        <v>44562</v>
      </c>
      <c r="C7695" t="s">
        <v>4679</v>
      </c>
      <c r="D7695">
        <v>5</v>
      </c>
      <c r="E7695">
        <v>5</v>
      </c>
      <c r="F7695">
        <v>5</v>
      </c>
      <c r="G7695">
        <v>129833331</v>
      </c>
      <c r="H7695">
        <v>298133</v>
      </c>
    </row>
    <row r="7696" spans="1:8">
      <c r="A7696" t="s">
        <v>11232</v>
      </c>
      <c r="B7696" s="10">
        <v>44562</v>
      </c>
      <c r="C7696" t="s">
        <v>4679</v>
      </c>
      <c r="D7696">
        <v>5</v>
      </c>
      <c r="E7696">
        <v>5</v>
      </c>
      <c r="F7696">
        <v>5</v>
      </c>
      <c r="G7696">
        <v>129833331</v>
      </c>
      <c r="H7696">
        <v>298134</v>
      </c>
    </row>
    <row r="7697" spans="1:8">
      <c r="A7697" t="s">
        <v>11233</v>
      </c>
      <c r="B7697" s="10">
        <v>44562</v>
      </c>
      <c r="C7697" t="s">
        <v>4679</v>
      </c>
      <c r="D7697">
        <v>1</v>
      </c>
      <c r="E7697">
        <v>3</v>
      </c>
      <c r="F7697">
        <v>1</v>
      </c>
      <c r="G7697">
        <v>129833331</v>
      </c>
      <c r="H7697">
        <v>298135</v>
      </c>
    </row>
    <row r="7698" spans="1:8" ht="288">
      <c r="A7698" s="177" t="s">
        <v>11234</v>
      </c>
      <c r="B7698" s="10">
        <v>44562</v>
      </c>
      <c r="C7698" t="s">
        <v>4680</v>
      </c>
      <c r="D7698">
        <v>2</v>
      </c>
      <c r="E7698">
        <v>3</v>
      </c>
      <c r="F7698">
        <v>2</v>
      </c>
      <c r="G7698">
        <v>130248008</v>
      </c>
      <c r="H7698">
        <v>298137</v>
      </c>
    </row>
    <row r="7699" spans="1:8">
      <c r="A7699" t="s">
        <v>11235</v>
      </c>
      <c r="B7699" s="10">
        <v>44562</v>
      </c>
      <c r="C7699" t="s">
        <v>4680</v>
      </c>
      <c r="D7699">
        <v>5</v>
      </c>
      <c r="E7699">
        <v>5</v>
      </c>
      <c r="F7699">
        <v>5</v>
      </c>
      <c r="G7699">
        <v>130248008</v>
      </c>
      <c r="H7699">
        <v>298139</v>
      </c>
    </row>
    <row r="7700" spans="1:8">
      <c r="A7700" t="s">
        <v>11236</v>
      </c>
      <c r="B7700" s="10">
        <v>44562</v>
      </c>
      <c r="C7700" t="s">
        <v>4681</v>
      </c>
      <c r="D7700">
        <v>2</v>
      </c>
      <c r="E7700">
        <v>3</v>
      </c>
      <c r="F7700">
        <v>3</v>
      </c>
      <c r="G7700">
        <v>130388010</v>
      </c>
      <c r="H7700">
        <v>298142</v>
      </c>
    </row>
    <row r="7701" spans="1:8" ht="374.4">
      <c r="A7701" s="177" t="s">
        <v>11237</v>
      </c>
      <c r="B7701" s="10">
        <v>44562</v>
      </c>
      <c r="C7701" t="s">
        <v>4681</v>
      </c>
      <c r="D7701">
        <v>5</v>
      </c>
      <c r="E7701">
        <v>5</v>
      </c>
      <c r="F7701">
        <v>4</v>
      </c>
      <c r="G7701">
        <v>130388010</v>
      </c>
      <c r="H7701">
        <v>298143</v>
      </c>
    </row>
    <row r="7702" spans="1:8">
      <c r="A7702" t="s">
        <v>11238</v>
      </c>
      <c r="B7702" s="10">
        <v>44562</v>
      </c>
      <c r="C7702" t="s">
        <v>4686</v>
      </c>
      <c r="D7702">
        <v>5</v>
      </c>
      <c r="E7702">
        <v>5</v>
      </c>
      <c r="F7702">
        <v>5</v>
      </c>
      <c r="G7702">
        <v>130772841</v>
      </c>
      <c r="H7702">
        <v>298144</v>
      </c>
    </row>
    <row r="7703" spans="1:8">
      <c r="A7703" t="s">
        <v>11239</v>
      </c>
      <c r="B7703" s="10">
        <v>44562</v>
      </c>
      <c r="C7703" t="s">
        <v>4686</v>
      </c>
      <c r="D7703">
        <v>5</v>
      </c>
      <c r="E7703">
        <v>4</v>
      </c>
      <c r="F7703">
        <v>5</v>
      </c>
      <c r="G7703">
        <v>130772841</v>
      </c>
      <c r="H7703">
        <v>298145</v>
      </c>
    </row>
    <row r="7704" spans="1:8">
      <c r="A7704" t="s">
        <v>11240</v>
      </c>
      <c r="B7704" s="10">
        <v>44562</v>
      </c>
      <c r="C7704" t="s">
        <v>4680</v>
      </c>
      <c r="D7704">
        <v>4</v>
      </c>
      <c r="E7704">
        <v>4</v>
      </c>
      <c r="F7704">
        <v>4</v>
      </c>
      <c r="G7704">
        <v>131758997</v>
      </c>
      <c r="H7704">
        <v>298147</v>
      </c>
    </row>
    <row r="7705" spans="1:8">
      <c r="A7705" t="s">
        <v>11241</v>
      </c>
      <c r="B7705" s="10">
        <v>44562</v>
      </c>
      <c r="C7705" t="s">
        <v>4680</v>
      </c>
      <c r="D7705">
        <v>5</v>
      </c>
      <c r="E7705">
        <v>5</v>
      </c>
      <c r="F7705">
        <v>5</v>
      </c>
      <c r="G7705">
        <v>132027517</v>
      </c>
      <c r="H7705">
        <v>298149</v>
      </c>
    </row>
    <row r="7706" spans="1:8">
      <c r="A7706" t="s">
        <v>11242</v>
      </c>
      <c r="B7706" s="10">
        <v>44562</v>
      </c>
      <c r="C7706" t="s">
        <v>4680</v>
      </c>
      <c r="D7706">
        <v>1</v>
      </c>
      <c r="E7706">
        <v>4</v>
      </c>
      <c r="F7706">
        <v>1</v>
      </c>
      <c r="G7706">
        <v>132036245</v>
      </c>
      <c r="H7706">
        <v>298150</v>
      </c>
    </row>
    <row r="7707" spans="1:8">
      <c r="A7707" t="s">
        <v>11243</v>
      </c>
      <c r="B7707" s="10">
        <v>44562</v>
      </c>
      <c r="C7707" t="s">
        <v>4679</v>
      </c>
      <c r="D7707">
        <v>5</v>
      </c>
      <c r="E7707">
        <v>5</v>
      </c>
      <c r="F7707">
        <v>5</v>
      </c>
      <c r="G7707">
        <v>133171769</v>
      </c>
      <c r="H7707">
        <v>298154</v>
      </c>
    </row>
    <row r="7708" spans="1:8">
      <c r="A7708" t="s">
        <v>11244</v>
      </c>
      <c r="B7708" s="10">
        <v>44562</v>
      </c>
      <c r="C7708" t="s">
        <v>4679</v>
      </c>
      <c r="D7708">
        <v>5</v>
      </c>
      <c r="E7708">
        <v>5</v>
      </c>
      <c r="F7708">
        <v>5</v>
      </c>
      <c r="G7708">
        <v>132267006</v>
      </c>
      <c r="H7708">
        <v>298155</v>
      </c>
    </row>
    <row r="7709" spans="1:8">
      <c r="A7709" t="s">
        <v>11245</v>
      </c>
      <c r="B7709" s="10">
        <v>44562</v>
      </c>
      <c r="C7709" t="s">
        <v>4679</v>
      </c>
      <c r="D7709">
        <v>5</v>
      </c>
      <c r="E7709">
        <v>5</v>
      </c>
      <c r="F7709">
        <v>5</v>
      </c>
      <c r="G7709">
        <v>132267006</v>
      </c>
      <c r="H7709">
        <v>298156</v>
      </c>
    </row>
    <row r="7710" spans="1:8">
      <c r="A7710" t="s">
        <v>11246</v>
      </c>
      <c r="B7710" s="10">
        <v>44562</v>
      </c>
      <c r="C7710" t="s">
        <v>4679</v>
      </c>
      <c r="D7710">
        <v>4</v>
      </c>
      <c r="E7710">
        <v>5</v>
      </c>
      <c r="F7710">
        <v>5</v>
      </c>
      <c r="G7710">
        <v>132395567</v>
      </c>
      <c r="H7710">
        <v>298157</v>
      </c>
    </row>
    <row r="7711" spans="1:8">
      <c r="A7711" t="s">
        <v>11247</v>
      </c>
      <c r="B7711" s="10">
        <v>44562</v>
      </c>
      <c r="C7711" t="s">
        <v>4681</v>
      </c>
      <c r="D7711">
        <v>5</v>
      </c>
      <c r="E7711">
        <v>5</v>
      </c>
      <c r="F7711">
        <v>5</v>
      </c>
      <c r="G7711">
        <v>132527433</v>
      </c>
      <c r="H7711">
        <v>298158</v>
      </c>
    </row>
    <row r="7712" spans="1:8">
      <c r="A7712" t="s">
        <v>11248</v>
      </c>
      <c r="B7712" s="10">
        <v>44562</v>
      </c>
      <c r="C7712" t="s">
        <v>4679</v>
      </c>
      <c r="D7712">
        <v>5</v>
      </c>
      <c r="E7712">
        <v>5</v>
      </c>
      <c r="F7712">
        <v>5</v>
      </c>
      <c r="G7712">
        <v>132569104</v>
      </c>
      <c r="H7712">
        <v>298159</v>
      </c>
    </row>
    <row r="7713" spans="1:8">
      <c r="A7713" t="s">
        <v>11249</v>
      </c>
      <c r="B7713" s="10">
        <v>44562</v>
      </c>
      <c r="C7713" t="s">
        <v>4679</v>
      </c>
      <c r="D7713">
        <v>5</v>
      </c>
      <c r="E7713">
        <v>5</v>
      </c>
      <c r="F7713">
        <v>5</v>
      </c>
      <c r="G7713">
        <v>132569104</v>
      </c>
      <c r="H7713">
        <v>298160</v>
      </c>
    </row>
    <row r="7714" spans="1:8" ht="201.6">
      <c r="A7714" s="177" t="s">
        <v>11250</v>
      </c>
      <c r="B7714" s="10">
        <v>44562</v>
      </c>
      <c r="C7714" t="s">
        <v>4681</v>
      </c>
      <c r="D7714">
        <v>1</v>
      </c>
      <c r="E7714">
        <v>2</v>
      </c>
      <c r="F7714">
        <v>2</v>
      </c>
      <c r="G7714">
        <v>132595455</v>
      </c>
      <c r="H7714">
        <v>298161</v>
      </c>
    </row>
    <row r="7715" spans="1:8">
      <c r="A7715" t="s">
        <v>11251</v>
      </c>
      <c r="B7715" s="10">
        <v>44562</v>
      </c>
      <c r="C7715" t="s">
        <v>4681</v>
      </c>
      <c r="D7715">
        <v>1</v>
      </c>
      <c r="E7715">
        <v>3</v>
      </c>
      <c r="F7715">
        <v>2</v>
      </c>
      <c r="G7715">
        <v>134337443</v>
      </c>
      <c r="H7715">
        <v>298162</v>
      </c>
    </row>
    <row r="7716" spans="1:8">
      <c r="A7716" t="s">
        <v>11252</v>
      </c>
      <c r="B7716" s="10">
        <v>44562</v>
      </c>
      <c r="C7716" t="s">
        <v>4681</v>
      </c>
      <c r="D7716">
        <v>2</v>
      </c>
      <c r="E7716">
        <v>4</v>
      </c>
      <c r="F7716">
        <v>3</v>
      </c>
      <c r="G7716">
        <v>134337443</v>
      </c>
      <c r="H7716">
        <v>298163</v>
      </c>
    </row>
    <row r="7717" spans="1:8">
      <c r="A7717" t="s">
        <v>11253</v>
      </c>
      <c r="B7717" s="10">
        <v>44562</v>
      </c>
      <c r="C7717" t="s">
        <v>4680</v>
      </c>
      <c r="D7717">
        <v>2</v>
      </c>
      <c r="E7717">
        <v>4</v>
      </c>
      <c r="F7717">
        <v>3</v>
      </c>
      <c r="G7717">
        <v>134397447</v>
      </c>
      <c r="H7717">
        <v>298164</v>
      </c>
    </row>
    <row r="7718" spans="1:8" ht="409.6">
      <c r="A7718" s="177" t="s">
        <v>11254</v>
      </c>
      <c r="B7718" s="10">
        <v>44562</v>
      </c>
      <c r="C7718" t="s">
        <v>4680</v>
      </c>
      <c r="D7718">
        <v>1</v>
      </c>
      <c r="E7718">
        <v>3</v>
      </c>
      <c r="F7718">
        <v>1</v>
      </c>
      <c r="G7718">
        <v>134397447</v>
      </c>
      <c r="H7718">
        <v>298165</v>
      </c>
    </row>
    <row r="7719" spans="1:8">
      <c r="A7719" t="s">
        <v>11255</v>
      </c>
      <c r="B7719" s="10">
        <v>44562</v>
      </c>
      <c r="C7719" t="s">
        <v>4686</v>
      </c>
      <c r="D7719">
        <v>1</v>
      </c>
      <c r="E7719">
        <v>1</v>
      </c>
      <c r="F7719">
        <v>2</v>
      </c>
      <c r="G7719">
        <v>135296838</v>
      </c>
      <c r="H7719">
        <v>298166</v>
      </c>
    </row>
    <row r="7720" spans="1:8">
      <c r="A7720" t="s">
        <v>11256</v>
      </c>
      <c r="B7720" s="10">
        <v>44562</v>
      </c>
      <c r="C7720" t="s">
        <v>4680</v>
      </c>
      <c r="D7720">
        <v>1</v>
      </c>
      <c r="E7720">
        <v>2</v>
      </c>
      <c r="F7720">
        <v>2</v>
      </c>
      <c r="G7720">
        <v>135312726</v>
      </c>
      <c r="H7720">
        <v>298167</v>
      </c>
    </row>
    <row r="7721" spans="1:8">
      <c r="A7721" t="s">
        <v>11257</v>
      </c>
      <c r="B7721" s="10">
        <v>44562</v>
      </c>
      <c r="C7721" t="s">
        <v>4680</v>
      </c>
      <c r="D7721">
        <v>1</v>
      </c>
      <c r="E7721">
        <v>1</v>
      </c>
      <c r="F7721">
        <v>1</v>
      </c>
      <c r="G7721">
        <v>135413060</v>
      </c>
      <c r="H7721">
        <v>298168</v>
      </c>
    </row>
    <row r="7722" spans="1:8" ht="158.4">
      <c r="A7722" s="177" t="s">
        <v>11258</v>
      </c>
      <c r="B7722" s="10">
        <v>44562</v>
      </c>
      <c r="C7722" t="s">
        <v>4680</v>
      </c>
      <c r="D7722">
        <v>1</v>
      </c>
      <c r="E7722">
        <v>2</v>
      </c>
      <c r="F7722">
        <v>1</v>
      </c>
      <c r="G7722">
        <v>135413060</v>
      </c>
      <c r="H7722">
        <v>298169</v>
      </c>
    </row>
    <row r="7723" spans="1:8">
      <c r="A7723" t="s">
        <v>11259</v>
      </c>
      <c r="B7723" s="10">
        <v>44562</v>
      </c>
      <c r="C7723" t="s">
        <v>4680</v>
      </c>
      <c r="D7723">
        <v>5</v>
      </c>
      <c r="E7723">
        <v>5</v>
      </c>
      <c r="F7723">
        <v>5</v>
      </c>
      <c r="G7723">
        <v>135413060</v>
      </c>
      <c r="H7723">
        <v>298170</v>
      </c>
    </row>
    <row r="7724" spans="1:8">
      <c r="A7724" t="s">
        <v>11260</v>
      </c>
      <c r="B7724" s="10">
        <v>44562</v>
      </c>
      <c r="C7724" t="s">
        <v>4680</v>
      </c>
      <c r="D7724">
        <v>5</v>
      </c>
      <c r="E7724">
        <v>5</v>
      </c>
      <c r="F7724">
        <v>5</v>
      </c>
      <c r="G7724">
        <v>135430445</v>
      </c>
      <c r="H7724">
        <v>298171</v>
      </c>
    </row>
    <row r="7725" spans="1:8">
      <c r="A7725" t="s">
        <v>11261</v>
      </c>
      <c r="B7725" s="10">
        <v>44562</v>
      </c>
      <c r="C7725" t="s">
        <v>4680</v>
      </c>
      <c r="D7725">
        <v>1</v>
      </c>
      <c r="E7725">
        <v>2</v>
      </c>
      <c r="F7725">
        <v>3</v>
      </c>
      <c r="G7725">
        <v>135430445</v>
      </c>
      <c r="H7725">
        <v>298172</v>
      </c>
    </row>
    <row r="7726" spans="1:8">
      <c r="A7726" t="s">
        <v>11262</v>
      </c>
      <c r="B7726" s="10">
        <v>44562</v>
      </c>
      <c r="C7726" t="s">
        <v>4680</v>
      </c>
      <c r="D7726">
        <v>4</v>
      </c>
      <c r="E7726">
        <v>4</v>
      </c>
      <c r="F7726">
        <v>4</v>
      </c>
      <c r="G7726">
        <v>135430445</v>
      </c>
      <c r="H7726">
        <v>298173</v>
      </c>
    </row>
    <row r="7727" spans="1:8">
      <c r="A7727" t="s">
        <v>11263</v>
      </c>
      <c r="B7727" s="10">
        <v>44562</v>
      </c>
      <c r="C7727" t="s">
        <v>4680</v>
      </c>
      <c r="D7727">
        <v>5</v>
      </c>
      <c r="E7727">
        <v>4</v>
      </c>
      <c r="F7727">
        <v>5</v>
      </c>
      <c r="G7727">
        <v>135430445</v>
      </c>
      <c r="H7727">
        <v>298174</v>
      </c>
    </row>
    <row r="7728" spans="1:8">
      <c r="A7728" t="s">
        <v>11264</v>
      </c>
      <c r="B7728" s="10">
        <v>44562</v>
      </c>
      <c r="C7728" t="s">
        <v>4679</v>
      </c>
      <c r="D7728">
        <v>5</v>
      </c>
      <c r="E7728">
        <v>4</v>
      </c>
      <c r="F7728">
        <v>5</v>
      </c>
      <c r="G7728">
        <v>135523553</v>
      </c>
      <c r="H7728">
        <v>298175</v>
      </c>
    </row>
    <row r="7729" spans="1:8" ht="409.6">
      <c r="A7729" s="177" t="s">
        <v>11265</v>
      </c>
      <c r="B7729" s="10">
        <v>44562</v>
      </c>
      <c r="C7729" t="s">
        <v>4680</v>
      </c>
      <c r="D7729">
        <v>1</v>
      </c>
      <c r="E7729">
        <v>3</v>
      </c>
      <c r="F7729">
        <v>1</v>
      </c>
      <c r="G7729">
        <v>136645116</v>
      </c>
      <c r="H7729">
        <v>298176</v>
      </c>
    </row>
    <row r="7730" spans="1:8">
      <c r="A7730" t="s">
        <v>11266</v>
      </c>
      <c r="B7730" s="10">
        <v>44562</v>
      </c>
      <c r="C7730" t="s">
        <v>4680</v>
      </c>
      <c r="D7730">
        <v>1</v>
      </c>
      <c r="E7730">
        <v>3</v>
      </c>
      <c r="F7730">
        <v>1</v>
      </c>
      <c r="G7730">
        <v>136645116</v>
      </c>
      <c r="H7730">
        <v>298177</v>
      </c>
    </row>
    <row r="7731" spans="1:8">
      <c r="A7731" t="s">
        <v>11267</v>
      </c>
      <c r="B7731" s="10">
        <v>44562</v>
      </c>
      <c r="C7731" t="s">
        <v>4680</v>
      </c>
      <c r="D7731">
        <v>1</v>
      </c>
      <c r="E7731">
        <v>2</v>
      </c>
      <c r="F7731">
        <v>1</v>
      </c>
      <c r="G7731">
        <v>136688140</v>
      </c>
      <c r="H7731">
        <v>298178</v>
      </c>
    </row>
    <row r="7732" spans="1:8">
      <c r="A7732" t="s">
        <v>11268</v>
      </c>
      <c r="B7732" s="10">
        <v>44562</v>
      </c>
      <c r="C7732" t="s">
        <v>4679</v>
      </c>
      <c r="D7732">
        <v>5</v>
      </c>
      <c r="E7732">
        <v>5</v>
      </c>
      <c r="F7732">
        <v>5</v>
      </c>
      <c r="G7732">
        <v>136738614</v>
      </c>
      <c r="H7732">
        <v>298179</v>
      </c>
    </row>
    <row r="7733" spans="1:8">
      <c r="A7733" t="s">
        <v>11269</v>
      </c>
      <c r="B7733" s="10">
        <v>44562</v>
      </c>
      <c r="C7733" t="s">
        <v>4686</v>
      </c>
      <c r="D7733">
        <v>1</v>
      </c>
      <c r="E7733">
        <v>2</v>
      </c>
      <c r="F7733">
        <v>2</v>
      </c>
      <c r="G7733">
        <v>136878907</v>
      </c>
      <c r="H7733">
        <v>298180</v>
      </c>
    </row>
    <row r="7734" spans="1:8">
      <c r="A7734" t="s">
        <v>11270</v>
      </c>
      <c r="B7734" s="10">
        <v>44562</v>
      </c>
      <c r="C7734" t="s">
        <v>4679</v>
      </c>
      <c r="D7734">
        <v>4</v>
      </c>
      <c r="E7734">
        <v>5</v>
      </c>
      <c r="F7734">
        <v>5</v>
      </c>
      <c r="G7734">
        <v>138490701</v>
      </c>
      <c r="H7734">
        <v>298181</v>
      </c>
    </row>
    <row r="7735" spans="1:8">
      <c r="A7735" t="s">
        <v>11271</v>
      </c>
      <c r="B7735" s="10">
        <v>44562</v>
      </c>
      <c r="C7735" t="s">
        <v>4679</v>
      </c>
      <c r="D7735">
        <v>5</v>
      </c>
      <c r="E7735">
        <v>5</v>
      </c>
      <c r="F7735">
        <v>5</v>
      </c>
      <c r="G7735">
        <v>138490701</v>
      </c>
      <c r="H7735">
        <v>298182</v>
      </c>
    </row>
    <row r="7736" spans="1:8">
      <c r="A7736" t="s">
        <v>11272</v>
      </c>
      <c r="B7736" s="10">
        <v>44562</v>
      </c>
      <c r="C7736" t="s">
        <v>4679</v>
      </c>
      <c r="D7736">
        <v>1</v>
      </c>
      <c r="E7736">
        <v>4</v>
      </c>
      <c r="F7736">
        <v>2</v>
      </c>
      <c r="G7736">
        <v>20000358</v>
      </c>
      <c r="H7736">
        <v>298183</v>
      </c>
    </row>
    <row r="7737" spans="1:8">
      <c r="A7737" t="s">
        <v>11273</v>
      </c>
      <c r="B7737" s="10">
        <v>44562</v>
      </c>
      <c r="C7737" t="s">
        <v>4679</v>
      </c>
      <c r="D7737">
        <v>1</v>
      </c>
      <c r="E7737">
        <v>2</v>
      </c>
      <c r="F7737">
        <v>1</v>
      </c>
      <c r="G7737">
        <v>20000373</v>
      </c>
      <c r="H7737">
        <v>298184</v>
      </c>
    </row>
    <row r="7738" spans="1:8">
      <c r="A7738" t="s">
        <v>11274</v>
      </c>
      <c r="B7738" s="10">
        <v>44562</v>
      </c>
      <c r="C7738" t="s">
        <v>4680</v>
      </c>
      <c r="D7738">
        <v>1</v>
      </c>
      <c r="E7738">
        <v>1</v>
      </c>
      <c r="F7738">
        <v>1</v>
      </c>
      <c r="G7738">
        <v>20000429</v>
      </c>
      <c r="H7738">
        <v>298186</v>
      </c>
    </row>
    <row r="7739" spans="1:8">
      <c r="A7739" t="s">
        <v>11275</v>
      </c>
      <c r="B7739" s="10">
        <v>44562</v>
      </c>
      <c r="C7739" t="s">
        <v>4680</v>
      </c>
      <c r="D7739">
        <v>1</v>
      </c>
      <c r="E7739">
        <v>1</v>
      </c>
      <c r="F7739">
        <v>1</v>
      </c>
      <c r="G7739">
        <v>20000429</v>
      </c>
      <c r="H7739">
        <v>298187</v>
      </c>
    </row>
    <row r="7740" spans="1:8">
      <c r="A7740" t="s">
        <v>11276</v>
      </c>
      <c r="B7740" s="10">
        <v>44562</v>
      </c>
      <c r="C7740" t="s">
        <v>4679</v>
      </c>
      <c r="D7740">
        <v>1</v>
      </c>
      <c r="E7740">
        <v>3</v>
      </c>
      <c r="F7740">
        <v>3</v>
      </c>
      <c r="G7740">
        <v>20000469</v>
      </c>
      <c r="H7740">
        <v>298188</v>
      </c>
    </row>
    <row r="7741" spans="1:8">
      <c r="A7741" t="s">
        <v>11277</v>
      </c>
      <c r="B7741" s="10">
        <v>44562</v>
      </c>
      <c r="C7741" t="s">
        <v>4679</v>
      </c>
      <c r="D7741">
        <v>5</v>
      </c>
      <c r="E7741">
        <v>5</v>
      </c>
      <c r="F7741">
        <v>5</v>
      </c>
      <c r="G7741">
        <v>20000498</v>
      </c>
      <c r="H7741">
        <v>298189</v>
      </c>
    </row>
    <row r="7742" spans="1:8">
      <c r="A7742" t="s">
        <v>11278</v>
      </c>
      <c r="B7742" s="10">
        <v>44562</v>
      </c>
      <c r="C7742" t="s">
        <v>4679</v>
      </c>
      <c r="D7742">
        <v>5</v>
      </c>
      <c r="E7742">
        <v>5</v>
      </c>
      <c r="F7742">
        <v>5</v>
      </c>
      <c r="G7742">
        <v>20000513</v>
      </c>
      <c r="H7742">
        <v>298190</v>
      </c>
    </row>
    <row r="7743" spans="1:8">
      <c r="A7743" t="s">
        <v>11279</v>
      </c>
      <c r="B7743" s="10">
        <v>44562</v>
      </c>
      <c r="C7743" t="s">
        <v>4679</v>
      </c>
      <c r="D7743">
        <v>4</v>
      </c>
      <c r="E7743">
        <v>4</v>
      </c>
      <c r="F7743">
        <v>5</v>
      </c>
      <c r="G7743">
        <v>20000516</v>
      </c>
      <c r="H7743">
        <v>298191</v>
      </c>
    </row>
    <row r="7744" spans="1:8">
      <c r="A7744" t="s">
        <v>11280</v>
      </c>
      <c r="B7744" s="10">
        <v>44562</v>
      </c>
      <c r="C7744" t="s">
        <v>4679</v>
      </c>
      <c r="D7744">
        <v>5</v>
      </c>
      <c r="E7744">
        <v>5</v>
      </c>
      <c r="F7744">
        <v>5</v>
      </c>
      <c r="G7744">
        <v>20000526</v>
      </c>
      <c r="H7744">
        <v>298193</v>
      </c>
    </row>
    <row r="7745" spans="1:8">
      <c r="A7745" t="s">
        <v>11281</v>
      </c>
      <c r="B7745" s="10">
        <v>44562</v>
      </c>
      <c r="C7745" t="s">
        <v>4680</v>
      </c>
      <c r="D7745">
        <v>1</v>
      </c>
      <c r="E7745">
        <v>4</v>
      </c>
      <c r="F7745">
        <v>3</v>
      </c>
      <c r="G7745">
        <v>20000624</v>
      </c>
      <c r="H7745">
        <v>298196</v>
      </c>
    </row>
    <row r="7746" spans="1:8">
      <c r="A7746" t="s">
        <v>11282</v>
      </c>
      <c r="B7746" s="10">
        <v>44562</v>
      </c>
      <c r="C7746" t="s">
        <v>4680</v>
      </c>
      <c r="D7746">
        <v>5</v>
      </c>
      <c r="E7746">
        <v>5</v>
      </c>
      <c r="F7746">
        <v>5</v>
      </c>
      <c r="G7746">
        <v>20000624</v>
      </c>
      <c r="H7746">
        <v>298198</v>
      </c>
    </row>
    <row r="7747" spans="1:8">
      <c r="A7747" t="s">
        <v>11283</v>
      </c>
      <c r="B7747" s="10">
        <v>44562</v>
      </c>
      <c r="C7747" t="s">
        <v>4680</v>
      </c>
      <c r="D7747">
        <v>5</v>
      </c>
      <c r="E7747">
        <v>3</v>
      </c>
      <c r="F7747">
        <v>5</v>
      </c>
      <c r="G7747">
        <v>20000629</v>
      </c>
      <c r="H7747">
        <v>298199</v>
      </c>
    </row>
    <row r="7748" spans="1:8">
      <c r="A7748" t="s">
        <v>11284</v>
      </c>
      <c r="B7748" s="10">
        <v>44562</v>
      </c>
      <c r="C7748" t="s">
        <v>4679</v>
      </c>
      <c r="D7748">
        <v>3</v>
      </c>
      <c r="E7748">
        <v>3</v>
      </c>
      <c r="F7748">
        <v>3</v>
      </c>
      <c r="G7748">
        <v>200030537</v>
      </c>
      <c r="H7748">
        <v>298200</v>
      </c>
    </row>
    <row r="7749" spans="1:8">
      <c r="A7749" t="s">
        <v>11285</v>
      </c>
      <c r="B7749" s="10">
        <v>44562</v>
      </c>
      <c r="C7749" t="s">
        <v>4679</v>
      </c>
      <c r="D7749">
        <v>5</v>
      </c>
      <c r="E7749">
        <v>5</v>
      </c>
      <c r="F7749">
        <v>5</v>
      </c>
      <c r="G7749">
        <v>200030537</v>
      </c>
      <c r="H7749">
        <v>298201</v>
      </c>
    </row>
    <row r="7750" spans="1:8">
      <c r="A7750" t="s">
        <v>11286</v>
      </c>
      <c r="B7750" s="10">
        <v>44562</v>
      </c>
      <c r="C7750" t="s">
        <v>4679</v>
      </c>
      <c r="D7750">
        <v>1</v>
      </c>
      <c r="E7750">
        <v>3</v>
      </c>
      <c r="F7750">
        <v>3</v>
      </c>
      <c r="G7750">
        <v>200033157</v>
      </c>
      <c r="H7750">
        <v>298203</v>
      </c>
    </row>
    <row r="7751" spans="1:8" ht="57.6">
      <c r="A7751" s="177" t="s">
        <v>11287</v>
      </c>
      <c r="B7751" s="10">
        <v>44562</v>
      </c>
      <c r="C7751" t="s">
        <v>4679</v>
      </c>
      <c r="D7751">
        <v>5</v>
      </c>
      <c r="E7751">
        <v>5</v>
      </c>
      <c r="F7751">
        <v>5</v>
      </c>
      <c r="G7751">
        <v>200049486</v>
      </c>
      <c r="H7751">
        <v>298204</v>
      </c>
    </row>
    <row r="7752" spans="1:8">
      <c r="A7752" t="s">
        <v>11288</v>
      </c>
      <c r="B7752" s="10">
        <v>44562</v>
      </c>
      <c r="C7752" t="s">
        <v>4679</v>
      </c>
      <c r="D7752">
        <v>5</v>
      </c>
      <c r="E7752">
        <v>5</v>
      </c>
      <c r="F7752">
        <v>5</v>
      </c>
      <c r="G7752">
        <v>200057652</v>
      </c>
      <c r="H7752">
        <v>298205</v>
      </c>
    </row>
    <row r="7753" spans="1:8">
      <c r="A7753" t="s">
        <v>11289</v>
      </c>
      <c r="B7753" s="10">
        <v>44562</v>
      </c>
      <c r="C7753" t="s">
        <v>4679</v>
      </c>
      <c r="D7753">
        <v>4</v>
      </c>
      <c r="E7753">
        <v>4</v>
      </c>
      <c r="F7753">
        <v>4</v>
      </c>
      <c r="G7753">
        <v>61000010</v>
      </c>
      <c r="H7753">
        <v>298224</v>
      </c>
    </row>
    <row r="7754" spans="1:8" ht="259.2">
      <c r="A7754" s="177" t="s">
        <v>11290</v>
      </c>
      <c r="B7754" s="10">
        <v>44562</v>
      </c>
      <c r="C7754" t="s">
        <v>4679</v>
      </c>
      <c r="D7754">
        <v>3</v>
      </c>
      <c r="E7754">
        <v>3</v>
      </c>
      <c r="F7754">
        <v>3</v>
      </c>
      <c r="G7754">
        <v>200106183</v>
      </c>
      <c r="H7754">
        <v>298206</v>
      </c>
    </row>
    <row r="7755" spans="1:8">
      <c r="A7755" t="s">
        <v>11291</v>
      </c>
      <c r="B7755" s="10">
        <v>44562</v>
      </c>
      <c r="C7755" t="s">
        <v>4679</v>
      </c>
      <c r="D7755">
        <v>2</v>
      </c>
      <c r="E7755">
        <v>4</v>
      </c>
      <c r="F7755">
        <v>2</v>
      </c>
      <c r="G7755">
        <v>200388548</v>
      </c>
      <c r="H7755">
        <v>298207</v>
      </c>
    </row>
    <row r="7756" spans="1:8">
      <c r="A7756" t="s">
        <v>11292</v>
      </c>
      <c r="B7756" s="10">
        <v>44562</v>
      </c>
      <c r="C7756" t="s">
        <v>4679</v>
      </c>
      <c r="D7756">
        <v>4</v>
      </c>
      <c r="E7756">
        <v>5</v>
      </c>
      <c r="F7756">
        <v>5</v>
      </c>
      <c r="G7756">
        <v>200388548</v>
      </c>
      <c r="H7756">
        <v>298208</v>
      </c>
    </row>
    <row r="7757" spans="1:8">
      <c r="A7757" t="s">
        <v>11293</v>
      </c>
      <c r="B7757" s="10">
        <v>44562</v>
      </c>
      <c r="C7757" t="s">
        <v>4679</v>
      </c>
      <c r="D7757">
        <v>4</v>
      </c>
      <c r="E7757">
        <v>4</v>
      </c>
      <c r="F7757">
        <v>5</v>
      </c>
      <c r="G7757">
        <v>33000092</v>
      </c>
      <c r="H7757">
        <v>298211</v>
      </c>
    </row>
    <row r="7758" spans="1:8">
      <c r="A7758" t="s">
        <v>11294</v>
      </c>
      <c r="B7758" s="10">
        <v>44562</v>
      </c>
      <c r="C7758" t="s">
        <v>4679</v>
      </c>
      <c r="D7758">
        <v>5</v>
      </c>
      <c r="E7758">
        <v>5</v>
      </c>
      <c r="F7758">
        <v>5</v>
      </c>
      <c r="G7758">
        <v>33000092</v>
      </c>
      <c r="H7758">
        <v>298212</v>
      </c>
    </row>
    <row r="7759" spans="1:8">
      <c r="A7759" t="s">
        <v>11295</v>
      </c>
      <c r="B7759" s="10">
        <v>44562</v>
      </c>
      <c r="C7759" t="s">
        <v>4679</v>
      </c>
      <c r="D7759">
        <v>5</v>
      </c>
      <c r="E7759">
        <v>5</v>
      </c>
      <c r="F7759">
        <v>5</v>
      </c>
      <c r="G7759">
        <v>40000028</v>
      </c>
      <c r="H7759">
        <v>298214</v>
      </c>
    </row>
    <row r="7760" spans="1:8">
      <c r="A7760" t="s">
        <v>11296</v>
      </c>
      <c r="B7760" s="10">
        <v>44562</v>
      </c>
      <c r="C7760" t="s">
        <v>4679</v>
      </c>
      <c r="D7760">
        <v>5</v>
      </c>
      <c r="E7760">
        <v>5</v>
      </c>
      <c r="F7760">
        <v>5</v>
      </c>
      <c r="G7760">
        <v>40000028</v>
      </c>
      <c r="H7760">
        <v>298216</v>
      </c>
    </row>
    <row r="7761" spans="1:8">
      <c r="A7761" t="s">
        <v>11297</v>
      </c>
      <c r="B7761" s="10">
        <v>44562</v>
      </c>
      <c r="C7761" t="s">
        <v>4679</v>
      </c>
      <c r="D7761">
        <v>1</v>
      </c>
      <c r="E7761">
        <v>5</v>
      </c>
      <c r="F7761">
        <v>2</v>
      </c>
      <c r="G7761">
        <v>40000028</v>
      </c>
      <c r="H7761">
        <v>298217</v>
      </c>
    </row>
    <row r="7762" spans="1:8">
      <c r="A7762" t="s">
        <v>11298</v>
      </c>
      <c r="B7762" s="10">
        <v>44562</v>
      </c>
      <c r="C7762" t="s">
        <v>4679</v>
      </c>
      <c r="D7762">
        <v>5</v>
      </c>
      <c r="E7762">
        <v>5</v>
      </c>
      <c r="F7762">
        <v>5</v>
      </c>
      <c r="G7762">
        <v>40000089</v>
      </c>
      <c r="H7762">
        <v>298218</v>
      </c>
    </row>
    <row r="7763" spans="1:8">
      <c r="A7763" t="s">
        <v>11299</v>
      </c>
      <c r="B7763" s="10">
        <v>44562</v>
      </c>
      <c r="C7763" t="s">
        <v>4679</v>
      </c>
      <c r="D7763">
        <v>5</v>
      </c>
      <c r="E7763">
        <v>5</v>
      </c>
      <c r="F7763">
        <v>5</v>
      </c>
      <c r="G7763">
        <v>40000156</v>
      </c>
      <c r="H7763">
        <v>298220</v>
      </c>
    </row>
    <row r="7764" spans="1:8">
      <c r="A7764" t="s">
        <v>11300</v>
      </c>
      <c r="B7764" s="10">
        <v>44562</v>
      </c>
      <c r="C7764" t="s">
        <v>4679</v>
      </c>
      <c r="D7764">
        <v>5</v>
      </c>
      <c r="E7764">
        <v>5</v>
      </c>
      <c r="F7764">
        <v>5</v>
      </c>
      <c r="G7764">
        <v>40000156</v>
      </c>
      <c r="H7764">
        <v>298221</v>
      </c>
    </row>
    <row r="7765" spans="1:8" ht="230.4">
      <c r="A7765" s="177" t="s">
        <v>11301</v>
      </c>
      <c r="B7765" s="10">
        <v>44562</v>
      </c>
      <c r="C7765" t="s">
        <v>4679</v>
      </c>
      <c r="D7765">
        <v>4</v>
      </c>
      <c r="E7765">
        <v>3</v>
      </c>
      <c r="F7765">
        <v>5</v>
      </c>
      <c r="G7765">
        <v>40000156</v>
      </c>
      <c r="H7765">
        <v>298222</v>
      </c>
    </row>
    <row r="7766" spans="1:8">
      <c r="A7766" t="s">
        <v>11302</v>
      </c>
      <c r="B7766" s="10">
        <v>44562</v>
      </c>
      <c r="C7766" t="s">
        <v>4679</v>
      </c>
      <c r="D7766">
        <v>5</v>
      </c>
      <c r="E7766">
        <v>5</v>
      </c>
      <c r="F7766">
        <v>5</v>
      </c>
      <c r="G7766">
        <v>60000075</v>
      </c>
      <c r="H7766">
        <v>298223</v>
      </c>
    </row>
    <row r="7767" spans="1:8">
      <c r="A7767" t="s">
        <v>6299</v>
      </c>
      <c r="B7767" s="10">
        <v>44562</v>
      </c>
      <c r="C7767" t="s">
        <v>4679</v>
      </c>
      <c r="D7767">
        <v>5</v>
      </c>
      <c r="E7767">
        <v>5</v>
      </c>
      <c r="F7767">
        <v>5</v>
      </c>
      <c r="G7767">
        <v>61000010</v>
      </c>
      <c r="H7767">
        <v>298225</v>
      </c>
    </row>
    <row r="7768" spans="1:8">
      <c r="A7768" t="s">
        <v>11303</v>
      </c>
      <c r="B7768" s="10">
        <v>44562</v>
      </c>
      <c r="C7768" t="s">
        <v>4679</v>
      </c>
      <c r="D7768">
        <v>1</v>
      </c>
      <c r="E7768">
        <v>4</v>
      </c>
      <c r="F7768">
        <v>1</v>
      </c>
      <c r="G7768">
        <v>61000010</v>
      </c>
      <c r="H7768">
        <v>298226</v>
      </c>
    </row>
    <row r="7769" spans="1:8">
      <c r="A7769" t="s">
        <v>11304</v>
      </c>
      <c r="B7769" s="10">
        <v>44562</v>
      </c>
      <c r="C7769" t="s">
        <v>4679</v>
      </c>
      <c r="D7769">
        <v>5</v>
      </c>
      <c r="E7769">
        <v>5</v>
      </c>
      <c r="F7769">
        <v>5</v>
      </c>
      <c r="G7769">
        <v>61000023</v>
      </c>
      <c r="H7769">
        <v>298227</v>
      </c>
    </row>
    <row r="7770" spans="1:8">
      <c r="A7770" t="s">
        <v>11305</v>
      </c>
      <c r="B7770" s="10">
        <v>44562</v>
      </c>
      <c r="C7770" t="s">
        <v>4679</v>
      </c>
      <c r="D7770">
        <v>4</v>
      </c>
      <c r="E7770">
        <v>5</v>
      </c>
      <c r="F7770">
        <v>5</v>
      </c>
      <c r="G7770">
        <v>61000077</v>
      </c>
      <c r="H7770">
        <v>298228</v>
      </c>
    </row>
    <row r="7771" spans="1:8">
      <c r="A7771" t="s">
        <v>11306</v>
      </c>
      <c r="B7771" s="10">
        <v>44562</v>
      </c>
      <c r="C7771" t="s">
        <v>4679</v>
      </c>
      <c r="D7771">
        <v>5</v>
      </c>
      <c r="E7771">
        <v>4</v>
      </c>
      <c r="F7771">
        <v>5</v>
      </c>
      <c r="G7771">
        <v>61000077</v>
      </c>
      <c r="H7771">
        <v>298229</v>
      </c>
    </row>
    <row r="7772" spans="1:8">
      <c r="A7772" t="s">
        <v>11307</v>
      </c>
      <c r="B7772" s="10">
        <v>44562</v>
      </c>
      <c r="C7772" t="s">
        <v>4679</v>
      </c>
      <c r="D7772">
        <v>5</v>
      </c>
      <c r="E7772">
        <v>4</v>
      </c>
      <c r="F7772">
        <v>5</v>
      </c>
      <c r="G7772">
        <v>71000093</v>
      </c>
      <c r="H7772">
        <v>298230</v>
      </c>
    </row>
    <row r="7773" spans="1:8">
      <c r="A7773" t="s">
        <v>11308</v>
      </c>
      <c r="B7773" s="10">
        <v>44562</v>
      </c>
      <c r="C7773" t="s">
        <v>4679</v>
      </c>
      <c r="D7773">
        <v>5</v>
      </c>
      <c r="E7773">
        <v>5</v>
      </c>
      <c r="F7773">
        <v>5</v>
      </c>
      <c r="G7773">
        <v>71000093</v>
      </c>
      <c r="H7773">
        <v>298233</v>
      </c>
    </row>
    <row r="7774" spans="1:8">
      <c r="A7774" t="s">
        <v>11309</v>
      </c>
      <c r="B7774" s="10">
        <v>44562</v>
      </c>
      <c r="C7774" t="s">
        <v>4679</v>
      </c>
      <c r="D7774">
        <v>5</v>
      </c>
      <c r="E7774">
        <v>5</v>
      </c>
      <c r="F7774">
        <v>5</v>
      </c>
      <c r="G7774">
        <v>71000107</v>
      </c>
      <c r="H7774">
        <v>298234</v>
      </c>
    </row>
    <row r="7775" spans="1:8">
      <c r="A7775" t="s">
        <v>11310</v>
      </c>
      <c r="B7775" s="10">
        <v>44562</v>
      </c>
      <c r="C7775" t="s">
        <v>4679</v>
      </c>
      <c r="D7775">
        <v>5</v>
      </c>
      <c r="E7775">
        <v>5</v>
      </c>
      <c r="F7775">
        <v>5</v>
      </c>
      <c r="G7775">
        <v>71000195</v>
      </c>
      <c r="H7775">
        <v>298236</v>
      </c>
    </row>
    <row r="7776" spans="1:8">
      <c r="A7776" t="s">
        <v>11311</v>
      </c>
      <c r="B7776" s="10">
        <v>44562</v>
      </c>
      <c r="C7776" t="s">
        <v>4679</v>
      </c>
      <c r="D7776">
        <v>5</v>
      </c>
      <c r="E7776">
        <v>5</v>
      </c>
      <c r="F7776">
        <v>5</v>
      </c>
      <c r="G7776">
        <v>71000195</v>
      </c>
      <c r="H7776">
        <v>298237</v>
      </c>
    </row>
    <row r="7777" spans="1:8">
      <c r="A7777" t="s">
        <v>11312</v>
      </c>
      <c r="B7777" s="10">
        <v>44562</v>
      </c>
      <c r="C7777" t="s">
        <v>4679</v>
      </c>
      <c r="D7777">
        <v>5</v>
      </c>
      <c r="E7777">
        <v>5</v>
      </c>
      <c r="F7777">
        <v>5</v>
      </c>
      <c r="G7777">
        <v>71000195</v>
      </c>
      <c r="H7777">
        <v>298238</v>
      </c>
    </row>
    <row r="7778" spans="1:8">
      <c r="A7778" t="s">
        <v>11313</v>
      </c>
      <c r="B7778" s="10">
        <v>44562</v>
      </c>
      <c r="C7778" t="s">
        <v>4680</v>
      </c>
      <c r="D7778">
        <v>3</v>
      </c>
      <c r="E7778">
        <v>3</v>
      </c>
      <c r="F7778">
        <v>3</v>
      </c>
      <c r="G7778">
        <v>71000206</v>
      </c>
      <c r="H7778">
        <v>298239</v>
      </c>
    </row>
    <row r="7779" spans="1:8">
      <c r="A7779" t="s">
        <v>11314</v>
      </c>
      <c r="B7779" s="10">
        <v>44562</v>
      </c>
      <c r="C7779" t="s">
        <v>4679</v>
      </c>
      <c r="D7779">
        <v>5</v>
      </c>
      <c r="E7779">
        <v>3</v>
      </c>
      <c r="F7779">
        <v>5</v>
      </c>
      <c r="G7779">
        <v>71000215</v>
      </c>
      <c r="H7779">
        <v>298241</v>
      </c>
    </row>
    <row r="7780" spans="1:8" ht="72">
      <c r="A7780" s="177" t="s">
        <v>11315</v>
      </c>
      <c r="B7780" s="10">
        <v>44562</v>
      </c>
      <c r="C7780" t="s">
        <v>4685</v>
      </c>
      <c r="D7780">
        <v>5</v>
      </c>
      <c r="E7780">
        <v>5</v>
      </c>
      <c r="F7780">
        <v>5</v>
      </c>
      <c r="G7780">
        <v>71000218</v>
      </c>
      <c r="H7780">
        <v>298242</v>
      </c>
    </row>
    <row r="7781" spans="1:8">
      <c r="A7781" t="s">
        <v>11316</v>
      </c>
      <c r="B7781" s="10">
        <v>44562</v>
      </c>
      <c r="C7781" t="s">
        <v>4679</v>
      </c>
      <c r="D7781">
        <v>4</v>
      </c>
      <c r="E7781">
        <v>5</v>
      </c>
      <c r="F7781">
        <v>5</v>
      </c>
      <c r="G7781">
        <v>71000224</v>
      </c>
      <c r="H7781">
        <v>298243</v>
      </c>
    </row>
    <row r="7782" spans="1:8">
      <c r="A7782" t="s">
        <v>11317</v>
      </c>
      <c r="B7782" s="10">
        <v>44562</v>
      </c>
      <c r="C7782" t="s">
        <v>4679</v>
      </c>
      <c r="D7782">
        <v>5</v>
      </c>
      <c r="E7782">
        <v>4</v>
      </c>
      <c r="F7782">
        <v>5</v>
      </c>
      <c r="G7782">
        <v>71000282</v>
      </c>
      <c r="H7782">
        <v>298244</v>
      </c>
    </row>
    <row r="7783" spans="1:8">
      <c r="A7783" t="s">
        <v>11318</v>
      </c>
      <c r="B7783" s="10">
        <v>44562</v>
      </c>
      <c r="C7783" t="s">
        <v>4680</v>
      </c>
      <c r="D7783">
        <v>5</v>
      </c>
      <c r="E7783">
        <v>5</v>
      </c>
      <c r="F7783">
        <v>5</v>
      </c>
      <c r="G7783">
        <v>20000619</v>
      </c>
      <c r="H7783">
        <v>298302</v>
      </c>
    </row>
    <row r="7784" spans="1:8">
      <c r="A7784" t="s">
        <v>11319</v>
      </c>
      <c r="B7784" s="10">
        <v>44562</v>
      </c>
      <c r="C7784" t="s">
        <v>4679</v>
      </c>
      <c r="D7784">
        <v>3</v>
      </c>
      <c r="E7784">
        <v>1</v>
      </c>
      <c r="F7784">
        <v>3</v>
      </c>
      <c r="G7784">
        <v>71000302</v>
      </c>
      <c r="H7784">
        <v>298246</v>
      </c>
    </row>
    <row r="7785" spans="1:8">
      <c r="A7785" t="s">
        <v>11320</v>
      </c>
      <c r="B7785" s="10">
        <v>44562</v>
      </c>
      <c r="C7785" t="s">
        <v>4679</v>
      </c>
      <c r="D7785">
        <v>4</v>
      </c>
      <c r="E7785">
        <v>4</v>
      </c>
      <c r="F7785">
        <v>3</v>
      </c>
      <c r="G7785">
        <v>71000313</v>
      </c>
      <c r="H7785">
        <v>298247</v>
      </c>
    </row>
    <row r="7786" spans="1:8">
      <c r="A7786" t="s">
        <v>11321</v>
      </c>
      <c r="B7786" s="10">
        <v>44562</v>
      </c>
      <c r="C7786" t="s">
        <v>4679</v>
      </c>
      <c r="D7786">
        <v>1</v>
      </c>
      <c r="E7786">
        <v>1</v>
      </c>
      <c r="F7786">
        <v>1</v>
      </c>
      <c r="G7786">
        <v>71000324</v>
      </c>
      <c r="H7786">
        <v>298249</v>
      </c>
    </row>
    <row r="7787" spans="1:8">
      <c r="A7787" t="s">
        <v>11322</v>
      </c>
      <c r="B7787" s="10">
        <v>44562</v>
      </c>
      <c r="C7787" t="s">
        <v>4679</v>
      </c>
      <c r="D7787">
        <v>5</v>
      </c>
      <c r="E7787">
        <v>5</v>
      </c>
      <c r="F7787">
        <v>5</v>
      </c>
      <c r="G7787">
        <v>71000328</v>
      </c>
      <c r="H7787">
        <v>298250</v>
      </c>
    </row>
    <row r="7788" spans="1:8" ht="57.6">
      <c r="A7788" s="177" t="s">
        <v>11323</v>
      </c>
      <c r="B7788" s="10">
        <v>44562</v>
      </c>
      <c r="C7788" t="s">
        <v>4679</v>
      </c>
      <c r="D7788">
        <v>5</v>
      </c>
      <c r="E7788">
        <v>4</v>
      </c>
      <c r="F7788">
        <v>5</v>
      </c>
      <c r="G7788">
        <v>71000328</v>
      </c>
      <c r="H7788">
        <v>298251</v>
      </c>
    </row>
    <row r="7789" spans="1:8">
      <c r="A7789" t="s">
        <v>11324</v>
      </c>
      <c r="B7789" s="10">
        <v>44562</v>
      </c>
      <c r="C7789" t="s">
        <v>4679</v>
      </c>
      <c r="D7789">
        <v>5</v>
      </c>
      <c r="E7789">
        <v>5</v>
      </c>
      <c r="F7789">
        <v>5</v>
      </c>
      <c r="G7789">
        <v>71000341</v>
      </c>
      <c r="H7789">
        <v>298252</v>
      </c>
    </row>
    <row r="7790" spans="1:8">
      <c r="A7790" t="s">
        <v>11325</v>
      </c>
      <c r="B7790" s="10">
        <v>44562</v>
      </c>
      <c r="C7790" t="s">
        <v>4679</v>
      </c>
      <c r="D7790">
        <v>4</v>
      </c>
      <c r="E7790">
        <v>4</v>
      </c>
      <c r="F7790">
        <v>5</v>
      </c>
      <c r="G7790">
        <v>71000343</v>
      </c>
      <c r="H7790">
        <v>298254</v>
      </c>
    </row>
    <row r="7791" spans="1:8">
      <c r="A7791" t="s">
        <v>11326</v>
      </c>
      <c r="B7791" s="10">
        <v>44562</v>
      </c>
      <c r="C7791" t="s">
        <v>4679</v>
      </c>
      <c r="D7791">
        <v>5</v>
      </c>
      <c r="E7791">
        <v>4</v>
      </c>
      <c r="F7791">
        <v>5</v>
      </c>
      <c r="G7791">
        <v>11513</v>
      </c>
      <c r="H7791">
        <v>298258</v>
      </c>
    </row>
    <row r="7792" spans="1:8">
      <c r="A7792" t="s">
        <v>11327</v>
      </c>
      <c r="B7792" s="10">
        <v>44562</v>
      </c>
      <c r="C7792" t="s">
        <v>4679</v>
      </c>
      <c r="D7792">
        <v>2</v>
      </c>
      <c r="E7792">
        <v>3</v>
      </c>
      <c r="F7792">
        <v>2</v>
      </c>
      <c r="G7792">
        <v>11534</v>
      </c>
      <c r="H7792">
        <v>298261</v>
      </c>
    </row>
    <row r="7793" spans="1:8">
      <c r="A7793" t="s">
        <v>11328</v>
      </c>
      <c r="B7793" s="10">
        <v>44562</v>
      </c>
      <c r="C7793" t="s">
        <v>4679</v>
      </c>
      <c r="D7793">
        <v>2</v>
      </c>
      <c r="E7793">
        <v>3</v>
      </c>
      <c r="F7793">
        <v>1</v>
      </c>
      <c r="G7793">
        <v>102514809</v>
      </c>
      <c r="H7793">
        <v>298265</v>
      </c>
    </row>
    <row r="7794" spans="1:8">
      <c r="A7794" t="s">
        <v>11329</v>
      </c>
      <c r="B7794" s="10">
        <v>44568</v>
      </c>
      <c r="C7794" t="s">
        <v>4682</v>
      </c>
      <c r="D7794">
        <v>1</v>
      </c>
      <c r="E7794">
        <v>1</v>
      </c>
      <c r="F7794">
        <v>2</v>
      </c>
      <c r="G7794">
        <v>114377880</v>
      </c>
      <c r="H7794">
        <v>299195</v>
      </c>
    </row>
    <row r="7795" spans="1:8">
      <c r="A7795" t="s">
        <v>11330</v>
      </c>
      <c r="B7795" s="10">
        <v>44568</v>
      </c>
      <c r="C7795" t="s">
        <v>4679</v>
      </c>
      <c r="D7795">
        <v>1</v>
      </c>
      <c r="E7795">
        <v>1</v>
      </c>
      <c r="F7795">
        <v>1</v>
      </c>
      <c r="G7795">
        <v>116003369</v>
      </c>
      <c r="H7795">
        <v>299196</v>
      </c>
    </row>
    <row r="7796" spans="1:8" ht="115.2">
      <c r="A7796" s="177" t="s">
        <v>11331</v>
      </c>
      <c r="B7796" s="10">
        <v>44568</v>
      </c>
      <c r="C7796" t="s">
        <v>4679</v>
      </c>
      <c r="D7796">
        <v>1</v>
      </c>
      <c r="E7796">
        <v>5</v>
      </c>
      <c r="F7796">
        <v>5</v>
      </c>
      <c r="G7796">
        <v>116003369</v>
      </c>
      <c r="H7796">
        <v>299197</v>
      </c>
    </row>
    <row r="7797" spans="1:8">
      <c r="A7797" t="s">
        <v>11332</v>
      </c>
      <c r="B7797" s="10">
        <v>44568</v>
      </c>
      <c r="C7797" t="s">
        <v>4679</v>
      </c>
      <c r="D7797">
        <v>5</v>
      </c>
      <c r="E7797">
        <v>4</v>
      </c>
      <c r="F7797">
        <v>3</v>
      </c>
      <c r="G7797">
        <v>116382953</v>
      </c>
      <c r="H7797">
        <v>299198</v>
      </c>
    </row>
    <row r="7798" spans="1:8">
      <c r="A7798" t="s">
        <v>6299</v>
      </c>
      <c r="B7798" s="10">
        <v>44568</v>
      </c>
      <c r="C7798" t="s">
        <v>4680</v>
      </c>
      <c r="D7798">
        <v>1</v>
      </c>
      <c r="E7798">
        <v>5</v>
      </c>
      <c r="F7798">
        <v>4</v>
      </c>
      <c r="G7798">
        <v>117757674</v>
      </c>
      <c r="H7798">
        <v>299200</v>
      </c>
    </row>
    <row r="7799" spans="1:8" ht="259.2">
      <c r="A7799" s="177" t="s">
        <v>11333</v>
      </c>
      <c r="B7799" s="10">
        <v>44568</v>
      </c>
      <c r="C7799" t="s">
        <v>4682</v>
      </c>
      <c r="D7799">
        <v>3</v>
      </c>
      <c r="E7799">
        <v>3</v>
      </c>
      <c r="F7799">
        <v>3</v>
      </c>
      <c r="G7799">
        <v>118143809</v>
      </c>
      <c r="H7799">
        <v>299201</v>
      </c>
    </row>
    <row r="7800" spans="1:8">
      <c r="A7800" t="s">
        <v>11334</v>
      </c>
      <c r="B7800" s="10">
        <v>44568</v>
      </c>
      <c r="C7800" t="s">
        <v>4682</v>
      </c>
      <c r="D7800">
        <v>2</v>
      </c>
      <c r="E7800">
        <v>2</v>
      </c>
      <c r="F7800">
        <v>2</v>
      </c>
      <c r="G7800">
        <v>118513878</v>
      </c>
      <c r="H7800">
        <v>299203</v>
      </c>
    </row>
    <row r="7801" spans="1:8">
      <c r="A7801" t="s">
        <v>11335</v>
      </c>
      <c r="B7801" s="10">
        <v>44568</v>
      </c>
      <c r="C7801" t="s">
        <v>4680</v>
      </c>
      <c r="D7801">
        <v>1</v>
      </c>
      <c r="E7801">
        <v>5</v>
      </c>
      <c r="F7801">
        <v>1</v>
      </c>
      <c r="G7801">
        <v>118933878</v>
      </c>
      <c r="H7801">
        <v>299204</v>
      </c>
    </row>
    <row r="7802" spans="1:8">
      <c r="A7802" t="s">
        <v>11336</v>
      </c>
      <c r="B7802" s="10">
        <v>44568</v>
      </c>
      <c r="C7802" t="s">
        <v>4679</v>
      </c>
      <c r="D7802">
        <v>5</v>
      </c>
      <c r="E7802">
        <v>5</v>
      </c>
      <c r="F7802">
        <v>5</v>
      </c>
      <c r="G7802">
        <v>118960707</v>
      </c>
      <c r="H7802">
        <v>299205</v>
      </c>
    </row>
    <row r="7803" spans="1:8" ht="57.6">
      <c r="A7803" s="177" t="s">
        <v>11337</v>
      </c>
      <c r="B7803" s="10">
        <v>44568</v>
      </c>
      <c r="C7803" t="s">
        <v>4680</v>
      </c>
      <c r="D7803">
        <v>5</v>
      </c>
      <c r="E7803">
        <v>5</v>
      </c>
      <c r="F7803">
        <v>5</v>
      </c>
      <c r="G7803">
        <v>119250454</v>
      </c>
      <c r="H7803">
        <v>299206</v>
      </c>
    </row>
    <row r="7804" spans="1:8" ht="86.4">
      <c r="A7804" s="177" t="s">
        <v>11338</v>
      </c>
      <c r="B7804" s="10">
        <v>44568</v>
      </c>
      <c r="C7804" t="s">
        <v>4679</v>
      </c>
      <c r="D7804">
        <v>5</v>
      </c>
      <c r="E7804">
        <v>5</v>
      </c>
      <c r="F7804">
        <v>5</v>
      </c>
      <c r="G7804">
        <v>122470909</v>
      </c>
      <c r="H7804">
        <v>299207</v>
      </c>
    </row>
    <row r="7805" spans="1:8">
      <c r="A7805" t="s">
        <v>11339</v>
      </c>
      <c r="B7805" s="10">
        <v>44568</v>
      </c>
      <c r="C7805" t="s">
        <v>4679</v>
      </c>
      <c r="D7805">
        <v>5</v>
      </c>
      <c r="E7805">
        <v>5</v>
      </c>
      <c r="F7805">
        <v>5</v>
      </c>
      <c r="G7805">
        <v>124300831</v>
      </c>
      <c r="H7805">
        <v>299208</v>
      </c>
    </row>
    <row r="7806" spans="1:8">
      <c r="A7806" t="s">
        <v>11340</v>
      </c>
      <c r="B7806" s="10">
        <v>44568</v>
      </c>
      <c r="C7806" t="s">
        <v>4680</v>
      </c>
      <c r="D7806">
        <v>1</v>
      </c>
      <c r="E7806">
        <v>1</v>
      </c>
      <c r="F7806">
        <v>1</v>
      </c>
      <c r="G7806">
        <v>127173904</v>
      </c>
      <c r="H7806">
        <v>299209</v>
      </c>
    </row>
    <row r="7807" spans="1:8">
      <c r="A7807" t="s">
        <v>11341</v>
      </c>
      <c r="B7807" s="10">
        <v>44568</v>
      </c>
      <c r="C7807" t="s">
        <v>4680</v>
      </c>
      <c r="D7807">
        <v>3</v>
      </c>
      <c r="E7807">
        <v>3</v>
      </c>
      <c r="F7807">
        <v>3</v>
      </c>
      <c r="G7807">
        <v>127173904</v>
      </c>
      <c r="H7807">
        <v>299210</v>
      </c>
    </row>
    <row r="7808" spans="1:8">
      <c r="A7808" t="s">
        <v>11342</v>
      </c>
      <c r="B7808" s="10">
        <v>44568</v>
      </c>
      <c r="C7808" t="s">
        <v>4680</v>
      </c>
      <c r="D7808">
        <v>2</v>
      </c>
      <c r="E7808">
        <v>3</v>
      </c>
      <c r="F7808">
        <v>4</v>
      </c>
      <c r="G7808">
        <v>130248008</v>
      </c>
      <c r="H7808">
        <v>299214</v>
      </c>
    </row>
    <row r="7809" spans="1:8">
      <c r="A7809" t="s">
        <v>11343</v>
      </c>
      <c r="B7809" s="10">
        <v>44568</v>
      </c>
      <c r="C7809" t="s">
        <v>4679</v>
      </c>
      <c r="D7809">
        <v>5</v>
      </c>
      <c r="E7809">
        <v>5</v>
      </c>
      <c r="F7809">
        <v>5</v>
      </c>
      <c r="G7809">
        <v>130692379</v>
      </c>
      <c r="H7809">
        <v>299215</v>
      </c>
    </row>
    <row r="7810" spans="1:8">
      <c r="A7810" t="s">
        <v>11344</v>
      </c>
      <c r="B7810" s="10">
        <v>44568</v>
      </c>
      <c r="C7810" t="s">
        <v>4679</v>
      </c>
      <c r="D7810">
        <v>5</v>
      </c>
      <c r="E7810">
        <v>5</v>
      </c>
      <c r="F7810">
        <v>5</v>
      </c>
      <c r="G7810">
        <v>131104622</v>
      </c>
      <c r="H7810">
        <v>299216</v>
      </c>
    </row>
    <row r="7811" spans="1:8">
      <c r="A7811" t="s">
        <v>11345</v>
      </c>
      <c r="B7811" s="10">
        <v>44568</v>
      </c>
      <c r="C7811" t="s">
        <v>4681</v>
      </c>
      <c r="D7811">
        <v>4</v>
      </c>
      <c r="E7811">
        <v>5</v>
      </c>
      <c r="F7811">
        <v>3</v>
      </c>
      <c r="G7811">
        <v>131133894</v>
      </c>
      <c r="H7811">
        <v>299217</v>
      </c>
    </row>
    <row r="7812" spans="1:8">
      <c r="A7812" t="s">
        <v>11346</v>
      </c>
      <c r="B7812" s="10">
        <v>44568</v>
      </c>
      <c r="C7812" t="s">
        <v>4680</v>
      </c>
      <c r="D7812">
        <v>1</v>
      </c>
      <c r="E7812">
        <v>3</v>
      </c>
      <c r="F7812">
        <v>3</v>
      </c>
      <c r="G7812">
        <v>131260382</v>
      </c>
      <c r="H7812">
        <v>299218</v>
      </c>
    </row>
    <row r="7813" spans="1:8">
      <c r="A7813" t="s">
        <v>11347</v>
      </c>
      <c r="B7813" s="10">
        <v>44568</v>
      </c>
      <c r="C7813" t="s">
        <v>4680</v>
      </c>
      <c r="D7813">
        <v>5</v>
      </c>
      <c r="E7813">
        <v>4</v>
      </c>
      <c r="F7813">
        <v>5</v>
      </c>
      <c r="G7813">
        <v>131260382</v>
      </c>
      <c r="H7813">
        <v>299219</v>
      </c>
    </row>
    <row r="7814" spans="1:8" ht="216">
      <c r="A7814" s="177" t="s">
        <v>11348</v>
      </c>
      <c r="B7814" s="10">
        <v>44568</v>
      </c>
      <c r="C7814" t="s">
        <v>4680</v>
      </c>
      <c r="D7814">
        <v>5</v>
      </c>
      <c r="E7814">
        <v>5</v>
      </c>
      <c r="F7814">
        <v>5</v>
      </c>
      <c r="G7814">
        <v>131758997</v>
      </c>
      <c r="H7814">
        <v>299220</v>
      </c>
    </row>
    <row r="7815" spans="1:8">
      <c r="A7815" t="s">
        <v>11349</v>
      </c>
      <c r="B7815" s="10">
        <v>44568</v>
      </c>
      <c r="C7815" t="s">
        <v>4680</v>
      </c>
      <c r="D7815">
        <v>5</v>
      </c>
      <c r="E7815">
        <v>4</v>
      </c>
      <c r="F7815">
        <v>5</v>
      </c>
      <c r="G7815">
        <v>132027517</v>
      </c>
      <c r="H7815">
        <v>299221</v>
      </c>
    </row>
    <row r="7816" spans="1:8">
      <c r="A7816" t="s">
        <v>11350</v>
      </c>
      <c r="B7816" s="10">
        <v>44568</v>
      </c>
      <c r="C7816" t="s">
        <v>4679</v>
      </c>
      <c r="D7816">
        <v>3</v>
      </c>
      <c r="E7816">
        <v>5</v>
      </c>
      <c r="F7816">
        <v>5</v>
      </c>
      <c r="G7816">
        <v>132027533</v>
      </c>
      <c r="H7816">
        <v>299223</v>
      </c>
    </row>
    <row r="7817" spans="1:8">
      <c r="A7817" t="s">
        <v>11351</v>
      </c>
      <c r="B7817" s="10">
        <v>44568</v>
      </c>
      <c r="C7817" t="s">
        <v>4680</v>
      </c>
      <c r="D7817">
        <v>1</v>
      </c>
      <c r="E7817">
        <v>1</v>
      </c>
      <c r="F7817">
        <v>1</v>
      </c>
      <c r="G7817">
        <v>132223330</v>
      </c>
      <c r="H7817">
        <v>299225</v>
      </c>
    </row>
    <row r="7818" spans="1:8">
      <c r="A7818" t="s">
        <v>11352</v>
      </c>
      <c r="B7818" s="10">
        <v>44568</v>
      </c>
      <c r="C7818" t="s">
        <v>4680</v>
      </c>
      <c r="D7818">
        <v>5</v>
      </c>
      <c r="E7818">
        <v>5</v>
      </c>
      <c r="F7818">
        <v>5</v>
      </c>
      <c r="G7818">
        <v>132223330</v>
      </c>
      <c r="H7818">
        <v>299226</v>
      </c>
    </row>
    <row r="7819" spans="1:8">
      <c r="A7819" t="s">
        <v>11353</v>
      </c>
      <c r="B7819" s="10">
        <v>44568</v>
      </c>
      <c r="C7819" t="s">
        <v>4680</v>
      </c>
      <c r="D7819">
        <v>4</v>
      </c>
      <c r="E7819">
        <v>4</v>
      </c>
      <c r="F7819">
        <v>5</v>
      </c>
      <c r="G7819">
        <v>132223330</v>
      </c>
      <c r="H7819">
        <v>299228</v>
      </c>
    </row>
    <row r="7820" spans="1:8">
      <c r="A7820" t="s">
        <v>11354</v>
      </c>
      <c r="B7820" s="10">
        <v>44568</v>
      </c>
      <c r="C7820" t="s">
        <v>4679</v>
      </c>
      <c r="D7820">
        <v>5</v>
      </c>
      <c r="E7820">
        <v>5</v>
      </c>
      <c r="F7820">
        <v>5</v>
      </c>
      <c r="G7820">
        <v>132252826</v>
      </c>
      <c r="H7820">
        <v>299229</v>
      </c>
    </row>
    <row r="7821" spans="1:8">
      <c r="A7821" t="s">
        <v>11355</v>
      </c>
      <c r="B7821" s="10">
        <v>44568</v>
      </c>
      <c r="C7821" t="s">
        <v>4680</v>
      </c>
      <c r="D7821">
        <v>4</v>
      </c>
      <c r="E7821">
        <v>4</v>
      </c>
      <c r="F7821">
        <v>4</v>
      </c>
      <c r="G7821">
        <v>132570334</v>
      </c>
      <c r="H7821">
        <v>299231</v>
      </c>
    </row>
    <row r="7822" spans="1:8">
      <c r="A7822" t="s">
        <v>11356</v>
      </c>
      <c r="B7822" s="10">
        <v>44568</v>
      </c>
      <c r="C7822" t="s">
        <v>4680</v>
      </c>
      <c r="D7822">
        <v>1</v>
      </c>
      <c r="E7822">
        <v>1</v>
      </c>
      <c r="F7822">
        <v>2</v>
      </c>
      <c r="G7822">
        <v>132570334</v>
      </c>
      <c r="H7822">
        <v>299233</v>
      </c>
    </row>
    <row r="7823" spans="1:8">
      <c r="A7823" t="s">
        <v>11357</v>
      </c>
      <c r="B7823" s="10">
        <v>44568</v>
      </c>
      <c r="C7823" t="s">
        <v>4687</v>
      </c>
      <c r="D7823">
        <v>1</v>
      </c>
      <c r="E7823">
        <v>1</v>
      </c>
      <c r="F7823">
        <v>1</v>
      </c>
      <c r="G7823">
        <v>134378405</v>
      </c>
      <c r="H7823">
        <v>299234</v>
      </c>
    </row>
    <row r="7824" spans="1:8">
      <c r="A7824" t="s">
        <v>11358</v>
      </c>
      <c r="B7824" s="10">
        <v>44568</v>
      </c>
      <c r="C7824" t="s">
        <v>4680</v>
      </c>
      <c r="D7824">
        <v>3</v>
      </c>
      <c r="E7824">
        <v>3</v>
      </c>
      <c r="F7824">
        <v>3</v>
      </c>
      <c r="G7824">
        <v>134397447</v>
      </c>
      <c r="H7824">
        <v>299235</v>
      </c>
    </row>
    <row r="7825" spans="1:8">
      <c r="A7825" t="s">
        <v>11359</v>
      </c>
      <c r="B7825" s="10">
        <v>44568</v>
      </c>
      <c r="C7825" t="s">
        <v>4680</v>
      </c>
      <c r="D7825">
        <v>1</v>
      </c>
      <c r="E7825">
        <v>4</v>
      </c>
      <c r="F7825">
        <v>1</v>
      </c>
      <c r="G7825">
        <v>134397447</v>
      </c>
      <c r="H7825">
        <v>299236</v>
      </c>
    </row>
    <row r="7826" spans="1:8">
      <c r="A7826" t="s">
        <v>11360</v>
      </c>
      <c r="B7826" s="10">
        <v>44568</v>
      </c>
      <c r="C7826" t="s">
        <v>4680</v>
      </c>
      <c r="D7826">
        <v>1</v>
      </c>
      <c r="E7826">
        <v>1</v>
      </c>
      <c r="F7826">
        <v>2</v>
      </c>
      <c r="G7826">
        <v>134397447</v>
      </c>
      <c r="H7826">
        <v>299237</v>
      </c>
    </row>
    <row r="7827" spans="1:8">
      <c r="A7827" t="s">
        <v>11361</v>
      </c>
      <c r="B7827" s="10">
        <v>44568</v>
      </c>
      <c r="C7827" t="s">
        <v>4680</v>
      </c>
      <c r="D7827">
        <v>1</v>
      </c>
      <c r="E7827">
        <v>2</v>
      </c>
      <c r="F7827">
        <v>1</v>
      </c>
      <c r="G7827">
        <v>135430445</v>
      </c>
      <c r="H7827">
        <v>299238</v>
      </c>
    </row>
    <row r="7828" spans="1:8">
      <c r="A7828" t="s">
        <v>11362</v>
      </c>
      <c r="B7828" s="10">
        <v>44568</v>
      </c>
      <c r="C7828" t="s">
        <v>4679</v>
      </c>
      <c r="D7828">
        <v>5</v>
      </c>
      <c r="E7828">
        <v>5</v>
      </c>
      <c r="F7828">
        <v>5</v>
      </c>
      <c r="G7828">
        <v>135523553</v>
      </c>
      <c r="H7828">
        <v>299239</v>
      </c>
    </row>
    <row r="7829" spans="1:8">
      <c r="A7829" t="s">
        <v>11363</v>
      </c>
      <c r="B7829" s="10">
        <v>44568</v>
      </c>
      <c r="C7829" t="s">
        <v>4681</v>
      </c>
      <c r="D7829">
        <v>1</v>
      </c>
      <c r="E7829">
        <v>1</v>
      </c>
      <c r="F7829">
        <v>1</v>
      </c>
      <c r="G7829">
        <v>135526986</v>
      </c>
      <c r="H7829">
        <v>299242</v>
      </c>
    </row>
    <row r="7830" spans="1:8">
      <c r="A7830" t="s">
        <v>11364</v>
      </c>
      <c r="B7830" s="10">
        <v>44568</v>
      </c>
      <c r="C7830" t="s">
        <v>4686</v>
      </c>
      <c r="D7830">
        <v>1</v>
      </c>
      <c r="E7830">
        <v>3</v>
      </c>
      <c r="F7830">
        <v>5</v>
      </c>
      <c r="G7830">
        <v>135635688</v>
      </c>
      <c r="H7830">
        <v>299243</v>
      </c>
    </row>
    <row r="7831" spans="1:8">
      <c r="A7831" t="s">
        <v>11365</v>
      </c>
      <c r="B7831" s="10">
        <v>44568</v>
      </c>
      <c r="C7831" t="s">
        <v>4680</v>
      </c>
      <c r="D7831">
        <v>5</v>
      </c>
      <c r="E7831">
        <v>5</v>
      </c>
      <c r="F7831">
        <v>5</v>
      </c>
      <c r="G7831">
        <v>135637478</v>
      </c>
      <c r="H7831">
        <v>299244</v>
      </c>
    </row>
    <row r="7832" spans="1:8">
      <c r="A7832" t="s">
        <v>11366</v>
      </c>
      <c r="B7832" s="10">
        <v>44568</v>
      </c>
      <c r="C7832" t="s">
        <v>4686</v>
      </c>
      <c r="D7832">
        <v>1</v>
      </c>
      <c r="E7832">
        <v>1</v>
      </c>
      <c r="F7832">
        <v>1</v>
      </c>
      <c r="G7832">
        <v>135647840</v>
      </c>
      <c r="H7832">
        <v>299245</v>
      </c>
    </row>
    <row r="7833" spans="1:8">
      <c r="A7833" t="s">
        <v>11367</v>
      </c>
      <c r="B7833" s="10">
        <v>44568</v>
      </c>
      <c r="C7833" t="s">
        <v>4680</v>
      </c>
      <c r="D7833">
        <v>1</v>
      </c>
      <c r="E7833">
        <v>1</v>
      </c>
      <c r="F7833">
        <v>1</v>
      </c>
      <c r="G7833">
        <v>136643855</v>
      </c>
      <c r="H7833">
        <v>299246</v>
      </c>
    </row>
    <row r="7834" spans="1:8">
      <c r="A7834" t="s">
        <v>11368</v>
      </c>
      <c r="B7834" s="10">
        <v>44568</v>
      </c>
      <c r="C7834" t="s">
        <v>4680</v>
      </c>
      <c r="D7834">
        <v>5</v>
      </c>
      <c r="E7834">
        <v>5</v>
      </c>
      <c r="F7834">
        <v>5</v>
      </c>
      <c r="G7834">
        <v>136647468</v>
      </c>
      <c r="H7834">
        <v>299249</v>
      </c>
    </row>
    <row r="7835" spans="1:8">
      <c r="A7835" t="s">
        <v>11369</v>
      </c>
      <c r="B7835" s="10">
        <v>44568</v>
      </c>
      <c r="C7835" t="s">
        <v>4679</v>
      </c>
      <c r="D7835">
        <v>4</v>
      </c>
      <c r="E7835">
        <v>4</v>
      </c>
      <c r="F7835">
        <v>4</v>
      </c>
      <c r="G7835">
        <v>136738614</v>
      </c>
      <c r="H7835">
        <v>299250</v>
      </c>
    </row>
    <row r="7836" spans="1:8">
      <c r="A7836" t="s">
        <v>11370</v>
      </c>
      <c r="B7836" s="10">
        <v>44568</v>
      </c>
      <c r="C7836" t="s">
        <v>4681</v>
      </c>
      <c r="D7836">
        <v>4</v>
      </c>
      <c r="E7836">
        <v>4</v>
      </c>
      <c r="F7836">
        <v>4</v>
      </c>
      <c r="G7836">
        <v>138561782</v>
      </c>
      <c r="H7836">
        <v>299253</v>
      </c>
    </row>
    <row r="7837" spans="1:8">
      <c r="A7837" t="s">
        <v>11371</v>
      </c>
      <c r="B7837" s="10">
        <v>44568</v>
      </c>
      <c r="C7837" t="s">
        <v>4679</v>
      </c>
      <c r="D7837">
        <v>5</v>
      </c>
      <c r="E7837">
        <v>5</v>
      </c>
      <c r="F7837">
        <v>5</v>
      </c>
      <c r="G7837">
        <v>20000340</v>
      </c>
      <c r="H7837">
        <v>299254</v>
      </c>
    </row>
    <row r="7838" spans="1:8">
      <c r="A7838" t="s">
        <v>11372</v>
      </c>
      <c r="B7838" s="10">
        <v>44568</v>
      </c>
      <c r="C7838" t="s">
        <v>4679</v>
      </c>
      <c r="D7838">
        <v>5</v>
      </c>
      <c r="E7838">
        <v>5</v>
      </c>
      <c r="F7838">
        <v>5</v>
      </c>
      <c r="G7838">
        <v>20000391</v>
      </c>
      <c r="H7838">
        <v>299255</v>
      </c>
    </row>
    <row r="7839" spans="1:8">
      <c r="A7839" t="s">
        <v>11373</v>
      </c>
      <c r="B7839" s="10">
        <v>44568</v>
      </c>
      <c r="C7839" t="s">
        <v>4679</v>
      </c>
      <c r="D7839">
        <v>5</v>
      </c>
      <c r="E7839">
        <v>5</v>
      </c>
      <c r="F7839">
        <v>5</v>
      </c>
      <c r="G7839">
        <v>20000391</v>
      </c>
      <c r="H7839">
        <v>299257</v>
      </c>
    </row>
    <row r="7840" spans="1:8">
      <c r="A7840" t="s">
        <v>11374</v>
      </c>
      <c r="B7840" s="10">
        <v>44568</v>
      </c>
      <c r="C7840" t="s">
        <v>4679</v>
      </c>
      <c r="D7840">
        <v>1</v>
      </c>
      <c r="E7840">
        <v>3</v>
      </c>
      <c r="F7840">
        <v>1</v>
      </c>
      <c r="G7840">
        <v>20000513</v>
      </c>
      <c r="H7840">
        <v>299259</v>
      </c>
    </row>
    <row r="7841" spans="1:8">
      <c r="A7841" t="s">
        <v>11375</v>
      </c>
      <c r="B7841" s="10">
        <v>44568</v>
      </c>
      <c r="C7841" t="s">
        <v>4680</v>
      </c>
      <c r="D7841">
        <v>2</v>
      </c>
      <c r="E7841">
        <v>2</v>
      </c>
      <c r="F7841">
        <v>3</v>
      </c>
      <c r="G7841">
        <v>20000618</v>
      </c>
      <c r="H7841">
        <v>299261</v>
      </c>
    </row>
    <row r="7842" spans="1:8">
      <c r="A7842" t="s">
        <v>11376</v>
      </c>
      <c r="B7842" s="10">
        <v>44568</v>
      </c>
      <c r="C7842" t="s">
        <v>4680</v>
      </c>
      <c r="D7842">
        <v>1</v>
      </c>
      <c r="E7842">
        <v>3</v>
      </c>
      <c r="F7842">
        <v>4</v>
      </c>
      <c r="G7842">
        <v>20000624</v>
      </c>
      <c r="H7842">
        <v>299262</v>
      </c>
    </row>
    <row r="7843" spans="1:8">
      <c r="A7843" t="s">
        <v>11377</v>
      </c>
      <c r="B7843" s="10">
        <v>44568</v>
      </c>
      <c r="C7843" t="s">
        <v>4680</v>
      </c>
      <c r="D7843">
        <v>2</v>
      </c>
      <c r="E7843">
        <v>5</v>
      </c>
      <c r="F7843">
        <v>3</v>
      </c>
      <c r="G7843">
        <v>200066872</v>
      </c>
      <c r="H7843">
        <v>299263</v>
      </c>
    </row>
    <row r="7844" spans="1:8">
      <c r="A7844" t="s">
        <v>11378</v>
      </c>
      <c r="B7844" s="10">
        <v>44568</v>
      </c>
      <c r="C7844" t="s">
        <v>4680</v>
      </c>
      <c r="D7844">
        <v>1</v>
      </c>
      <c r="E7844">
        <v>3</v>
      </c>
      <c r="F7844">
        <v>2</v>
      </c>
      <c r="G7844">
        <v>200066872</v>
      </c>
      <c r="H7844">
        <v>299264</v>
      </c>
    </row>
    <row r="7845" spans="1:8">
      <c r="A7845" t="s">
        <v>11379</v>
      </c>
      <c r="B7845" s="10">
        <v>44568</v>
      </c>
      <c r="C7845" t="s">
        <v>4680</v>
      </c>
      <c r="D7845">
        <v>4</v>
      </c>
      <c r="E7845">
        <v>3</v>
      </c>
      <c r="F7845">
        <v>3</v>
      </c>
      <c r="G7845">
        <v>200066872</v>
      </c>
      <c r="H7845">
        <v>299265</v>
      </c>
    </row>
    <row r="7846" spans="1:8" ht="172.8">
      <c r="A7846" s="177" t="s">
        <v>11380</v>
      </c>
      <c r="B7846" s="10">
        <v>44568</v>
      </c>
      <c r="C7846" t="s">
        <v>4682</v>
      </c>
      <c r="D7846">
        <v>2</v>
      </c>
      <c r="E7846">
        <v>1</v>
      </c>
      <c r="F7846">
        <v>5</v>
      </c>
      <c r="G7846">
        <v>200268175</v>
      </c>
      <c r="H7846">
        <v>299266</v>
      </c>
    </row>
    <row r="7847" spans="1:8">
      <c r="A7847" t="s">
        <v>11381</v>
      </c>
      <c r="B7847" s="10">
        <v>44568</v>
      </c>
      <c r="C7847" t="s">
        <v>4679</v>
      </c>
      <c r="D7847">
        <v>2</v>
      </c>
      <c r="E7847">
        <v>4</v>
      </c>
      <c r="F7847">
        <v>4</v>
      </c>
      <c r="G7847">
        <v>61000010</v>
      </c>
      <c r="H7847">
        <v>299270</v>
      </c>
    </row>
    <row r="7848" spans="1:8">
      <c r="A7848" t="s">
        <v>11382</v>
      </c>
      <c r="B7848" s="10">
        <v>44568</v>
      </c>
      <c r="C7848" t="s">
        <v>4679</v>
      </c>
      <c r="D7848">
        <v>5</v>
      </c>
      <c r="E7848">
        <v>5</v>
      </c>
      <c r="F7848">
        <v>5</v>
      </c>
      <c r="G7848">
        <v>61000010</v>
      </c>
      <c r="H7848">
        <v>299271</v>
      </c>
    </row>
    <row r="7849" spans="1:8">
      <c r="A7849" t="s">
        <v>11383</v>
      </c>
      <c r="B7849" s="10">
        <v>44568</v>
      </c>
      <c r="C7849" t="s">
        <v>4679</v>
      </c>
      <c r="D7849">
        <v>5</v>
      </c>
      <c r="E7849">
        <v>5</v>
      </c>
      <c r="F7849">
        <v>5</v>
      </c>
      <c r="G7849">
        <v>61000028</v>
      </c>
      <c r="H7849">
        <v>299275</v>
      </c>
    </row>
    <row r="7850" spans="1:8">
      <c r="A7850" t="s">
        <v>11384</v>
      </c>
      <c r="B7850" s="10">
        <v>44568</v>
      </c>
      <c r="C7850" t="s">
        <v>4679</v>
      </c>
      <c r="D7850">
        <v>5</v>
      </c>
      <c r="E7850">
        <v>5</v>
      </c>
      <c r="F7850">
        <v>5</v>
      </c>
      <c r="G7850">
        <v>61000077</v>
      </c>
      <c r="H7850">
        <v>299276</v>
      </c>
    </row>
    <row r="7851" spans="1:8">
      <c r="A7851" t="s">
        <v>11385</v>
      </c>
      <c r="B7851" s="10">
        <v>44568</v>
      </c>
      <c r="C7851" t="s">
        <v>4679</v>
      </c>
      <c r="D7851">
        <v>5</v>
      </c>
      <c r="E7851">
        <v>5</v>
      </c>
      <c r="F7851">
        <v>5</v>
      </c>
      <c r="G7851">
        <v>61000077</v>
      </c>
      <c r="H7851">
        <v>299277</v>
      </c>
    </row>
    <row r="7852" spans="1:8">
      <c r="A7852" t="s">
        <v>11386</v>
      </c>
      <c r="B7852" s="10">
        <v>44568</v>
      </c>
      <c r="C7852" t="s">
        <v>4679</v>
      </c>
      <c r="D7852">
        <v>5</v>
      </c>
      <c r="E7852">
        <v>4</v>
      </c>
      <c r="F7852">
        <v>5</v>
      </c>
      <c r="G7852">
        <v>71000058</v>
      </c>
      <c r="H7852">
        <v>299278</v>
      </c>
    </row>
    <row r="7853" spans="1:8">
      <c r="A7853" t="s">
        <v>11387</v>
      </c>
      <c r="B7853" s="10">
        <v>44568</v>
      </c>
      <c r="C7853" t="s">
        <v>4679</v>
      </c>
      <c r="D7853">
        <v>5</v>
      </c>
      <c r="E7853">
        <v>5</v>
      </c>
      <c r="F7853">
        <v>5</v>
      </c>
      <c r="G7853">
        <v>71000093</v>
      </c>
      <c r="H7853">
        <v>299279</v>
      </c>
    </row>
    <row r="7854" spans="1:8">
      <c r="A7854" t="s">
        <v>11388</v>
      </c>
      <c r="B7854" s="10">
        <v>44568</v>
      </c>
      <c r="C7854" t="s">
        <v>4679</v>
      </c>
      <c r="D7854">
        <v>5</v>
      </c>
      <c r="E7854">
        <v>5</v>
      </c>
      <c r="F7854">
        <v>5</v>
      </c>
      <c r="G7854">
        <v>71000093</v>
      </c>
      <c r="H7854">
        <v>299280</v>
      </c>
    </row>
    <row r="7855" spans="1:8">
      <c r="A7855" t="s">
        <v>11389</v>
      </c>
      <c r="B7855" s="10">
        <v>44568</v>
      </c>
      <c r="C7855" t="s">
        <v>4679</v>
      </c>
      <c r="D7855">
        <v>5</v>
      </c>
      <c r="E7855">
        <v>5</v>
      </c>
      <c r="F7855">
        <v>5</v>
      </c>
      <c r="G7855">
        <v>71000107</v>
      </c>
      <c r="H7855">
        <v>299281</v>
      </c>
    </row>
    <row r="7856" spans="1:8">
      <c r="A7856" t="s">
        <v>11390</v>
      </c>
      <c r="B7856" s="10">
        <v>44568</v>
      </c>
      <c r="C7856" t="s">
        <v>4679</v>
      </c>
      <c r="D7856">
        <v>5</v>
      </c>
      <c r="E7856">
        <v>5</v>
      </c>
      <c r="F7856">
        <v>5</v>
      </c>
      <c r="G7856">
        <v>71000107</v>
      </c>
      <c r="H7856">
        <v>299282</v>
      </c>
    </row>
    <row r="7857" spans="1:8">
      <c r="A7857" t="s">
        <v>11391</v>
      </c>
      <c r="B7857" s="10">
        <v>44568</v>
      </c>
      <c r="C7857" t="s">
        <v>4680</v>
      </c>
      <c r="D7857">
        <v>1</v>
      </c>
      <c r="E7857">
        <v>3</v>
      </c>
      <c r="F7857">
        <v>1</v>
      </c>
      <c r="G7857">
        <v>71000206</v>
      </c>
      <c r="H7857">
        <v>299284</v>
      </c>
    </row>
    <row r="7858" spans="1:8" ht="345.6">
      <c r="A7858" s="177" t="s">
        <v>11392</v>
      </c>
      <c r="B7858" s="10">
        <v>44568</v>
      </c>
      <c r="C7858" t="s">
        <v>4680</v>
      </c>
      <c r="D7858">
        <v>4</v>
      </c>
      <c r="E7858">
        <v>3</v>
      </c>
      <c r="F7858">
        <v>5</v>
      </c>
      <c r="G7858">
        <v>71000278</v>
      </c>
      <c r="H7858">
        <v>299290</v>
      </c>
    </row>
    <row r="7859" spans="1:8">
      <c r="A7859" t="s">
        <v>11393</v>
      </c>
      <c r="B7859" s="10">
        <v>44568</v>
      </c>
      <c r="C7859" t="s">
        <v>4679</v>
      </c>
      <c r="D7859">
        <v>5</v>
      </c>
      <c r="E7859">
        <v>5</v>
      </c>
      <c r="F7859">
        <v>5</v>
      </c>
      <c r="G7859">
        <v>71000313</v>
      </c>
      <c r="H7859">
        <v>299293</v>
      </c>
    </row>
    <row r="7860" spans="1:8">
      <c r="A7860" t="s">
        <v>11394</v>
      </c>
      <c r="B7860" s="10">
        <v>44568</v>
      </c>
      <c r="C7860" t="s">
        <v>4679</v>
      </c>
      <c r="D7860">
        <v>5</v>
      </c>
      <c r="E7860">
        <v>5</v>
      </c>
      <c r="F7860">
        <v>5</v>
      </c>
      <c r="G7860">
        <v>71000313</v>
      </c>
      <c r="H7860">
        <v>299294</v>
      </c>
    </row>
    <row r="7861" spans="1:8">
      <c r="A7861" t="s">
        <v>11395</v>
      </c>
      <c r="B7861" s="10">
        <v>44568</v>
      </c>
      <c r="C7861" t="s">
        <v>4679</v>
      </c>
      <c r="D7861">
        <v>5</v>
      </c>
      <c r="E7861">
        <v>5</v>
      </c>
      <c r="F7861">
        <v>5</v>
      </c>
      <c r="G7861">
        <v>71000320</v>
      </c>
      <c r="H7861">
        <v>299295</v>
      </c>
    </row>
    <row r="7862" spans="1:8">
      <c r="A7862" t="s">
        <v>11396</v>
      </c>
      <c r="B7862" s="10">
        <v>44568</v>
      </c>
      <c r="C7862" t="s">
        <v>4679</v>
      </c>
      <c r="D7862">
        <v>3</v>
      </c>
      <c r="E7862">
        <v>3</v>
      </c>
      <c r="F7862">
        <v>4</v>
      </c>
      <c r="G7862">
        <v>71000324</v>
      </c>
      <c r="H7862">
        <v>299297</v>
      </c>
    </row>
    <row r="7863" spans="1:8">
      <c r="A7863" t="s">
        <v>11397</v>
      </c>
      <c r="B7863" s="10">
        <v>44568</v>
      </c>
      <c r="C7863" t="s">
        <v>4679</v>
      </c>
      <c r="D7863">
        <v>5</v>
      </c>
      <c r="E7863">
        <v>4</v>
      </c>
      <c r="F7863">
        <v>5</v>
      </c>
      <c r="G7863">
        <v>71000331</v>
      </c>
      <c r="H7863">
        <v>299299</v>
      </c>
    </row>
    <row r="7864" spans="1:8">
      <c r="A7864" t="s">
        <v>11398</v>
      </c>
      <c r="B7864" s="10">
        <v>44568</v>
      </c>
      <c r="C7864" t="s">
        <v>4679</v>
      </c>
      <c r="D7864">
        <v>5</v>
      </c>
      <c r="E7864">
        <v>5</v>
      </c>
      <c r="F7864">
        <v>5</v>
      </c>
      <c r="G7864">
        <v>71000331</v>
      </c>
      <c r="H7864">
        <v>299300</v>
      </c>
    </row>
    <row r="7865" spans="1:8">
      <c r="A7865" t="s">
        <v>6911</v>
      </c>
      <c r="B7865" s="10">
        <v>44568</v>
      </c>
      <c r="C7865" t="s">
        <v>4680</v>
      </c>
      <c r="D7865">
        <v>5</v>
      </c>
      <c r="E7865">
        <v>5</v>
      </c>
      <c r="F7865">
        <v>5</v>
      </c>
      <c r="G7865">
        <v>71000352</v>
      </c>
      <c r="H7865">
        <v>299302</v>
      </c>
    </row>
    <row r="7866" spans="1:8">
      <c r="A7866" t="s">
        <v>11399</v>
      </c>
      <c r="B7866" s="10">
        <v>44568</v>
      </c>
      <c r="C7866" t="s">
        <v>4679</v>
      </c>
      <c r="D7866">
        <v>1</v>
      </c>
      <c r="E7866">
        <v>2</v>
      </c>
      <c r="F7866">
        <v>1</v>
      </c>
      <c r="G7866">
        <v>99999972</v>
      </c>
      <c r="H7866">
        <v>299303</v>
      </c>
    </row>
    <row r="7867" spans="1:8">
      <c r="A7867" t="s">
        <v>11400</v>
      </c>
      <c r="B7867" s="10">
        <v>44568</v>
      </c>
      <c r="C7867" t="s">
        <v>4679</v>
      </c>
      <c r="D7867">
        <v>5</v>
      </c>
      <c r="E7867">
        <v>5</v>
      </c>
      <c r="F7867">
        <v>5</v>
      </c>
      <c r="G7867">
        <v>99999972</v>
      </c>
      <c r="H7867">
        <v>299304</v>
      </c>
    </row>
    <row r="7868" spans="1:8">
      <c r="A7868" t="s">
        <v>11401</v>
      </c>
      <c r="B7868" s="10">
        <v>44568</v>
      </c>
      <c r="C7868" t="s">
        <v>4680</v>
      </c>
      <c r="D7868">
        <v>2</v>
      </c>
      <c r="E7868">
        <v>4</v>
      </c>
      <c r="F7868">
        <v>2</v>
      </c>
      <c r="G7868">
        <v>33000080</v>
      </c>
      <c r="H7868">
        <v>299311</v>
      </c>
    </row>
    <row r="7869" spans="1:8">
      <c r="A7869" t="s">
        <v>11402</v>
      </c>
      <c r="B7869" s="10">
        <v>44568</v>
      </c>
      <c r="C7869" t="s">
        <v>4680</v>
      </c>
      <c r="D7869">
        <v>2</v>
      </c>
      <c r="E7869">
        <v>3</v>
      </c>
      <c r="F7869">
        <v>2</v>
      </c>
      <c r="G7869">
        <v>33000080</v>
      </c>
      <c r="H7869">
        <v>299312</v>
      </c>
    </row>
    <row r="7870" spans="1:8">
      <c r="A7870" t="s">
        <v>11403</v>
      </c>
      <c r="B7870" s="10">
        <v>44569</v>
      </c>
      <c r="C7870" t="s">
        <v>4679</v>
      </c>
      <c r="D7870">
        <v>4</v>
      </c>
      <c r="E7870">
        <v>5</v>
      </c>
      <c r="F7870">
        <v>5</v>
      </c>
      <c r="G7870">
        <v>11179</v>
      </c>
      <c r="H7870">
        <v>299314</v>
      </c>
    </row>
    <row r="7871" spans="1:8">
      <c r="A7871" t="s">
        <v>11404</v>
      </c>
      <c r="B7871" s="10">
        <v>44569</v>
      </c>
      <c r="C7871" t="s">
        <v>4679</v>
      </c>
      <c r="D7871">
        <v>2</v>
      </c>
      <c r="E7871">
        <v>4</v>
      </c>
      <c r="F7871">
        <v>3</v>
      </c>
      <c r="G7871">
        <v>11139</v>
      </c>
      <c r="H7871">
        <v>299315</v>
      </c>
    </row>
    <row r="7872" spans="1:8">
      <c r="A7872" t="s">
        <v>11405</v>
      </c>
      <c r="B7872" s="10">
        <v>44569</v>
      </c>
      <c r="C7872" t="s">
        <v>4679</v>
      </c>
      <c r="D7872">
        <v>4</v>
      </c>
      <c r="E7872">
        <v>2</v>
      </c>
      <c r="F7872">
        <v>5</v>
      </c>
      <c r="G7872">
        <v>11485</v>
      </c>
      <c r="H7872">
        <v>299316</v>
      </c>
    </row>
    <row r="7873" spans="1:8">
      <c r="A7873" t="s">
        <v>11406</v>
      </c>
      <c r="B7873" s="10">
        <v>44569</v>
      </c>
      <c r="C7873" t="s">
        <v>4679</v>
      </c>
      <c r="D7873">
        <v>5</v>
      </c>
      <c r="E7873">
        <v>5</v>
      </c>
      <c r="F7873">
        <v>5</v>
      </c>
      <c r="G7873">
        <v>11515</v>
      </c>
      <c r="H7873">
        <v>299317</v>
      </c>
    </row>
    <row r="7874" spans="1:8">
      <c r="A7874" t="s">
        <v>11407</v>
      </c>
      <c r="B7874" s="10">
        <v>44569</v>
      </c>
      <c r="C7874" t="s">
        <v>4679</v>
      </c>
      <c r="D7874">
        <v>5</v>
      </c>
      <c r="E7874">
        <v>5</v>
      </c>
      <c r="F7874">
        <v>5</v>
      </c>
      <c r="G7874">
        <v>11515</v>
      </c>
      <c r="H7874">
        <v>299318</v>
      </c>
    </row>
    <row r="7875" spans="1:8">
      <c r="A7875" t="s">
        <v>11408</v>
      </c>
      <c r="B7875" s="10">
        <v>44569</v>
      </c>
      <c r="C7875" t="s">
        <v>4679</v>
      </c>
      <c r="D7875">
        <v>5</v>
      </c>
      <c r="E7875">
        <v>5</v>
      </c>
      <c r="F7875">
        <v>5</v>
      </c>
      <c r="G7875">
        <v>11563</v>
      </c>
      <c r="H7875">
        <v>299319</v>
      </c>
    </row>
    <row r="7876" spans="1:8">
      <c r="A7876" t="s">
        <v>11409</v>
      </c>
      <c r="B7876" s="10">
        <v>44569</v>
      </c>
      <c r="C7876" t="s">
        <v>4679</v>
      </c>
      <c r="D7876">
        <v>5</v>
      </c>
      <c r="E7876">
        <v>5</v>
      </c>
      <c r="F7876">
        <v>5</v>
      </c>
      <c r="G7876">
        <v>11578</v>
      </c>
      <c r="H7876">
        <v>299320</v>
      </c>
    </row>
    <row r="7877" spans="1:8">
      <c r="A7877" t="s">
        <v>11410</v>
      </c>
      <c r="B7877" s="10">
        <v>44569</v>
      </c>
      <c r="C7877" t="s">
        <v>4679</v>
      </c>
      <c r="D7877">
        <v>5</v>
      </c>
      <c r="E7877">
        <v>4</v>
      </c>
      <c r="F7877">
        <v>5</v>
      </c>
      <c r="G7877">
        <v>11578</v>
      </c>
      <c r="H7877">
        <v>299322</v>
      </c>
    </row>
    <row r="7878" spans="1:8">
      <c r="A7878" t="s">
        <v>11411</v>
      </c>
      <c r="B7878" s="10">
        <v>44569</v>
      </c>
      <c r="C7878" t="s">
        <v>4679</v>
      </c>
      <c r="D7878">
        <v>5</v>
      </c>
      <c r="E7878">
        <v>5</v>
      </c>
      <c r="F7878">
        <v>5</v>
      </c>
      <c r="G7878">
        <v>11583</v>
      </c>
      <c r="H7878">
        <v>299323</v>
      </c>
    </row>
    <row r="7879" spans="1:8">
      <c r="A7879" t="s">
        <v>11412</v>
      </c>
      <c r="B7879" s="10">
        <v>44569</v>
      </c>
      <c r="C7879" t="s">
        <v>4679</v>
      </c>
      <c r="D7879">
        <v>4</v>
      </c>
      <c r="E7879">
        <v>4</v>
      </c>
      <c r="F7879">
        <v>5</v>
      </c>
      <c r="G7879">
        <v>11690</v>
      </c>
      <c r="H7879">
        <v>299324</v>
      </c>
    </row>
    <row r="7880" spans="1:8">
      <c r="A7880" t="s">
        <v>11413</v>
      </c>
      <c r="B7880" s="10">
        <v>44569</v>
      </c>
      <c r="C7880" t="s">
        <v>4679</v>
      </c>
      <c r="D7880">
        <v>5</v>
      </c>
      <c r="E7880">
        <v>5</v>
      </c>
      <c r="F7880">
        <v>5</v>
      </c>
      <c r="G7880">
        <v>11696</v>
      </c>
      <c r="H7880">
        <v>299325</v>
      </c>
    </row>
    <row r="7881" spans="1:8">
      <c r="A7881" t="s">
        <v>11414</v>
      </c>
      <c r="B7881" s="10">
        <v>44569</v>
      </c>
      <c r="C7881" t="s">
        <v>4679</v>
      </c>
      <c r="D7881">
        <v>1</v>
      </c>
      <c r="E7881">
        <v>5</v>
      </c>
      <c r="F7881">
        <v>2</v>
      </c>
      <c r="G7881">
        <v>100896943</v>
      </c>
      <c r="H7881">
        <v>299326</v>
      </c>
    </row>
    <row r="7882" spans="1:8">
      <c r="A7882" t="s">
        <v>11415</v>
      </c>
      <c r="B7882" s="10">
        <v>44569</v>
      </c>
      <c r="C7882" t="s">
        <v>4679</v>
      </c>
      <c r="D7882">
        <v>5</v>
      </c>
      <c r="E7882">
        <v>5</v>
      </c>
      <c r="F7882">
        <v>5</v>
      </c>
      <c r="G7882">
        <v>101478212</v>
      </c>
      <c r="H7882">
        <v>299331</v>
      </c>
    </row>
    <row r="7883" spans="1:8" ht="201.6">
      <c r="A7883" s="177" t="s">
        <v>11416</v>
      </c>
      <c r="B7883" s="10">
        <v>44569</v>
      </c>
      <c r="C7883" t="s">
        <v>4679</v>
      </c>
      <c r="D7883">
        <v>5</v>
      </c>
      <c r="E7883">
        <v>5</v>
      </c>
      <c r="F7883">
        <v>5</v>
      </c>
      <c r="G7883">
        <v>102514809</v>
      </c>
      <c r="H7883">
        <v>299332</v>
      </c>
    </row>
    <row r="7884" spans="1:8">
      <c r="A7884" t="s">
        <v>11417</v>
      </c>
      <c r="B7884" s="10">
        <v>44569</v>
      </c>
      <c r="C7884" t="s">
        <v>4680</v>
      </c>
      <c r="D7884">
        <v>3</v>
      </c>
      <c r="E7884">
        <v>3</v>
      </c>
      <c r="F7884">
        <v>3</v>
      </c>
      <c r="G7884">
        <v>112629225</v>
      </c>
      <c r="H7884">
        <v>299335</v>
      </c>
    </row>
    <row r="7885" spans="1:8">
      <c r="A7885" t="s">
        <v>11418</v>
      </c>
      <c r="B7885" s="10">
        <v>44569</v>
      </c>
      <c r="C7885" t="s">
        <v>4679</v>
      </c>
      <c r="D7885">
        <v>5</v>
      </c>
      <c r="E7885">
        <v>5</v>
      </c>
      <c r="F7885">
        <v>5</v>
      </c>
      <c r="G7885">
        <v>11270654</v>
      </c>
      <c r="H7885">
        <v>299337</v>
      </c>
    </row>
    <row r="7886" spans="1:8">
      <c r="A7886" t="s">
        <v>11419</v>
      </c>
      <c r="B7886" s="10">
        <v>44569</v>
      </c>
      <c r="C7886" t="s">
        <v>4679</v>
      </c>
      <c r="D7886">
        <v>2</v>
      </c>
      <c r="E7886">
        <v>5</v>
      </c>
      <c r="F7886">
        <v>2</v>
      </c>
      <c r="G7886">
        <v>116003369</v>
      </c>
      <c r="H7886">
        <v>299341</v>
      </c>
    </row>
    <row r="7887" spans="1:8">
      <c r="A7887" t="s">
        <v>11420</v>
      </c>
      <c r="B7887" s="10">
        <v>44569</v>
      </c>
      <c r="C7887" t="s">
        <v>4679</v>
      </c>
      <c r="D7887">
        <v>1</v>
      </c>
      <c r="E7887">
        <v>3</v>
      </c>
      <c r="F7887">
        <v>2</v>
      </c>
      <c r="G7887">
        <v>116382953</v>
      </c>
      <c r="H7887">
        <v>299342</v>
      </c>
    </row>
    <row r="7888" spans="1:8">
      <c r="A7888" t="s">
        <v>11421</v>
      </c>
      <c r="B7888" s="10">
        <v>44569</v>
      </c>
      <c r="C7888" t="s">
        <v>4679</v>
      </c>
      <c r="D7888">
        <v>3</v>
      </c>
      <c r="E7888">
        <v>3</v>
      </c>
      <c r="F7888">
        <v>1</v>
      </c>
      <c r="G7888">
        <v>116734666</v>
      </c>
      <c r="H7888">
        <v>299343</v>
      </c>
    </row>
    <row r="7889" spans="1:8" ht="259.2">
      <c r="A7889" s="177" t="s">
        <v>11422</v>
      </c>
      <c r="B7889" s="10">
        <v>44569</v>
      </c>
      <c r="C7889" t="s">
        <v>4680</v>
      </c>
      <c r="D7889">
        <v>3</v>
      </c>
      <c r="E7889">
        <v>4</v>
      </c>
      <c r="F7889">
        <v>5</v>
      </c>
      <c r="G7889">
        <v>117757674</v>
      </c>
      <c r="H7889">
        <v>299346</v>
      </c>
    </row>
    <row r="7890" spans="1:8">
      <c r="A7890" t="s">
        <v>11423</v>
      </c>
      <c r="B7890" s="10">
        <v>44569</v>
      </c>
      <c r="C7890" t="s">
        <v>4680</v>
      </c>
      <c r="D7890">
        <v>1</v>
      </c>
      <c r="E7890">
        <v>1</v>
      </c>
      <c r="F7890">
        <v>1</v>
      </c>
      <c r="G7890">
        <v>117808816</v>
      </c>
      <c r="H7890">
        <v>299347</v>
      </c>
    </row>
    <row r="7891" spans="1:8">
      <c r="A7891" t="s">
        <v>11424</v>
      </c>
      <c r="B7891" s="10">
        <v>44569</v>
      </c>
      <c r="C7891" t="s">
        <v>4682</v>
      </c>
      <c r="D7891">
        <v>5</v>
      </c>
      <c r="E7891">
        <v>5</v>
      </c>
      <c r="F7891">
        <v>5</v>
      </c>
      <c r="G7891">
        <v>118143809</v>
      </c>
      <c r="H7891">
        <v>299348</v>
      </c>
    </row>
    <row r="7892" spans="1:8">
      <c r="A7892" t="s">
        <v>11425</v>
      </c>
      <c r="B7892" s="10">
        <v>44559</v>
      </c>
      <c r="C7892" t="s">
        <v>4679</v>
      </c>
      <c r="D7892">
        <v>4</v>
      </c>
      <c r="E7892">
        <v>5</v>
      </c>
      <c r="F7892">
        <v>5</v>
      </c>
      <c r="G7892">
        <v>11563</v>
      </c>
      <c r="H7892">
        <v>297690</v>
      </c>
    </row>
    <row r="7893" spans="1:8" ht="129.6">
      <c r="A7893" s="177" t="s">
        <v>11426</v>
      </c>
      <c r="B7893" s="10">
        <v>44559</v>
      </c>
      <c r="C7893" t="s">
        <v>4679</v>
      </c>
      <c r="D7893">
        <v>5</v>
      </c>
      <c r="E7893">
        <v>5</v>
      </c>
      <c r="F7893">
        <v>5</v>
      </c>
      <c r="G7893">
        <v>11563</v>
      </c>
      <c r="H7893">
        <v>297691</v>
      </c>
    </row>
    <row r="7894" spans="1:8">
      <c r="A7894" t="s">
        <v>11427</v>
      </c>
      <c r="B7894" s="10">
        <v>44559</v>
      </c>
      <c r="C7894" t="s">
        <v>4679</v>
      </c>
      <c r="D7894">
        <v>5</v>
      </c>
      <c r="E7894">
        <v>5</v>
      </c>
      <c r="F7894">
        <v>5</v>
      </c>
      <c r="G7894">
        <v>11583</v>
      </c>
      <c r="H7894">
        <v>297695</v>
      </c>
    </row>
    <row r="7895" spans="1:8">
      <c r="A7895" t="s">
        <v>11428</v>
      </c>
      <c r="B7895" s="10">
        <v>44559</v>
      </c>
      <c r="C7895" t="s">
        <v>4679</v>
      </c>
      <c r="D7895">
        <v>5</v>
      </c>
      <c r="E7895">
        <v>4</v>
      </c>
      <c r="F7895">
        <v>5</v>
      </c>
      <c r="G7895">
        <v>11660</v>
      </c>
      <c r="H7895">
        <v>297696</v>
      </c>
    </row>
    <row r="7896" spans="1:8">
      <c r="A7896" t="s">
        <v>11429</v>
      </c>
      <c r="B7896" s="10">
        <v>44559</v>
      </c>
      <c r="C7896" t="s">
        <v>4679</v>
      </c>
      <c r="D7896">
        <v>5</v>
      </c>
      <c r="E7896">
        <v>4</v>
      </c>
      <c r="F7896">
        <v>5</v>
      </c>
      <c r="G7896">
        <v>11660</v>
      </c>
      <c r="H7896">
        <v>297698</v>
      </c>
    </row>
    <row r="7897" spans="1:8">
      <c r="A7897" t="s">
        <v>11430</v>
      </c>
      <c r="B7897" s="10">
        <v>44559</v>
      </c>
      <c r="C7897" t="s">
        <v>4679</v>
      </c>
      <c r="D7897">
        <v>5</v>
      </c>
      <c r="E7897">
        <v>5</v>
      </c>
      <c r="F7897">
        <v>5</v>
      </c>
      <c r="G7897">
        <v>11665</v>
      </c>
      <c r="H7897">
        <v>297699</v>
      </c>
    </row>
    <row r="7898" spans="1:8">
      <c r="A7898" t="s">
        <v>11431</v>
      </c>
      <c r="B7898" s="10">
        <v>44559</v>
      </c>
      <c r="C7898" t="s">
        <v>4679</v>
      </c>
      <c r="D7898">
        <v>5</v>
      </c>
      <c r="E7898">
        <v>3</v>
      </c>
      <c r="F7898">
        <v>5</v>
      </c>
      <c r="G7898">
        <v>11665</v>
      </c>
      <c r="H7898">
        <v>297700</v>
      </c>
    </row>
    <row r="7899" spans="1:8">
      <c r="A7899" t="s">
        <v>11432</v>
      </c>
      <c r="B7899" s="10">
        <v>44559</v>
      </c>
      <c r="C7899" t="s">
        <v>4679</v>
      </c>
      <c r="D7899">
        <v>1</v>
      </c>
      <c r="E7899">
        <v>1</v>
      </c>
      <c r="F7899">
        <v>1</v>
      </c>
      <c r="G7899">
        <v>11679</v>
      </c>
      <c r="H7899">
        <v>297701</v>
      </c>
    </row>
    <row r="7900" spans="1:8">
      <c r="A7900" t="s">
        <v>11433</v>
      </c>
      <c r="B7900" s="10">
        <v>44559</v>
      </c>
      <c r="C7900" t="s">
        <v>4679</v>
      </c>
      <c r="D7900">
        <v>5</v>
      </c>
      <c r="E7900">
        <v>5</v>
      </c>
      <c r="F7900">
        <v>5</v>
      </c>
      <c r="G7900">
        <v>11690</v>
      </c>
      <c r="H7900">
        <v>297703</v>
      </c>
    </row>
    <row r="7901" spans="1:8" ht="57.6">
      <c r="A7901" s="177" t="s">
        <v>11434</v>
      </c>
      <c r="B7901" s="10">
        <v>44559</v>
      </c>
      <c r="C7901" t="s">
        <v>4679</v>
      </c>
      <c r="D7901">
        <v>5</v>
      </c>
      <c r="E7901">
        <v>5</v>
      </c>
      <c r="F7901">
        <v>5</v>
      </c>
      <c r="G7901">
        <v>11694</v>
      </c>
      <c r="H7901">
        <v>297705</v>
      </c>
    </row>
    <row r="7902" spans="1:8">
      <c r="A7902" t="s">
        <v>11435</v>
      </c>
      <c r="B7902" s="10">
        <v>44559</v>
      </c>
      <c r="C7902" t="s">
        <v>4679</v>
      </c>
      <c r="D7902">
        <v>5</v>
      </c>
      <c r="E7902">
        <v>5</v>
      </c>
      <c r="F7902">
        <v>5</v>
      </c>
      <c r="G7902">
        <v>11696</v>
      </c>
      <c r="H7902">
        <v>297709</v>
      </c>
    </row>
    <row r="7903" spans="1:8">
      <c r="A7903" t="s">
        <v>11436</v>
      </c>
      <c r="B7903" s="10">
        <v>44559</v>
      </c>
      <c r="C7903" t="s">
        <v>4679</v>
      </c>
      <c r="D7903">
        <v>3</v>
      </c>
      <c r="E7903">
        <v>4</v>
      </c>
      <c r="F7903">
        <v>2</v>
      </c>
      <c r="G7903">
        <v>100896943</v>
      </c>
      <c r="H7903">
        <v>297711</v>
      </c>
    </row>
    <row r="7904" spans="1:8">
      <c r="A7904" t="s">
        <v>11437</v>
      </c>
      <c r="B7904" s="10">
        <v>44559</v>
      </c>
      <c r="C7904" t="s">
        <v>4679</v>
      </c>
      <c r="D7904">
        <v>4</v>
      </c>
      <c r="E7904">
        <v>5</v>
      </c>
      <c r="F7904">
        <v>5</v>
      </c>
      <c r="G7904">
        <v>101478212</v>
      </c>
      <c r="H7904">
        <v>297713</v>
      </c>
    </row>
    <row r="7905" spans="1:8" ht="158.4">
      <c r="A7905" s="177" t="s">
        <v>11438</v>
      </c>
      <c r="B7905" s="10">
        <v>44559</v>
      </c>
      <c r="C7905" t="s">
        <v>4679</v>
      </c>
      <c r="D7905">
        <v>2</v>
      </c>
      <c r="E7905">
        <v>3</v>
      </c>
      <c r="F7905">
        <v>3</v>
      </c>
      <c r="G7905">
        <v>102514809</v>
      </c>
      <c r="H7905">
        <v>297714</v>
      </c>
    </row>
    <row r="7906" spans="1:8">
      <c r="A7906" t="s">
        <v>11439</v>
      </c>
      <c r="B7906" s="10">
        <v>44559</v>
      </c>
      <c r="C7906" t="s">
        <v>4682</v>
      </c>
      <c r="D7906">
        <v>1</v>
      </c>
      <c r="E7906">
        <v>3</v>
      </c>
      <c r="F7906">
        <v>2</v>
      </c>
      <c r="G7906">
        <v>104039144</v>
      </c>
      <c r="H7906">
        <v>297715</v>
      </c>
    </row>
    <row r="7907" spans="1:8">
      <c r="A7907" t="s">
        <v>11440</v>
      </c>
      <c r="B7907" s="10">
        <v>44559</v>
      </c>
      <c r="C7907" t="s">
        <v>4679</v>
      </c>
      <c r="D7907">
        <v>4</v>
      </c>
      <c r="E7907">
        <v>4</v>
      </c>
      <c r="F7907">
        <v>4</v>
      </c>
      <c r="G7907">
        <v>104050760</v>
      </c>
      <c r="H7907">
        <v>297716</v>
      </c>
    </row>
    <row r="7908" spans="1:8" ht="388.8">
      <c r="A7908" s="177" t="s">
        <v>11441</v>
      </c>
      <c r="B7908" s="10">
        <v>44559</v>
      </c>
      <c r="C7908" t="s">
        <v>4680</v>
      </c>
      <c r="D7908">
        <v>3</v>
      </c>
      <c r="E7908">
        <v>2</v>
      </c>
      <c r="F7908">
        <v>4</v>
      </c>
      <c r="G7908">
        <v>105717052</v>
      </c>
      <c r="H7908">
        <v>297718</v>
      </c>
    </row>
    <row r="7909" spans="1:8">
      <c r="A7909" t="s">
        <v>11442</v>
      </c>
      <c r="B7909" s="10">
        <v>44559</v>
      </c>
      <c r="C7909" t="s">
        <v>4679</v>
      </c>
      <c r="D7909">
        <v>2</v>
      </c>
      <c r="E7909">
        <v>3</v>
      </c>
      <c r="F7909">
        <v>3</v>
      </c>
      <c r="G7909">
        <v>11124375</v>
      </c>
      <c r="H7909">
        <v>297719</v>
      </c>
    </row>
    <row r="7910" spans="1:8" ht="409.6">
      <c r="A7910" s="177" t="s">
        <v>11443</v>
      </c>
      <c r="B7910" s="10">
        <v>44559</v>
      </c>
      <c r="C7910" t="s">
        <v>4680</v>
      </c>
      <c r="D7910">
        <v>2</v>
      </c>
      <c r="E7910">
        <v>5</v>
      </c>
      <c r="F7910">
        <v>2</v>
      </c>
      <c r="G7910">
        <v>113405286</v>
      </c>
      <c r="H7910">
        <v>297722</v>
      </c>
    </row>
    <row r="7911" spans="1:8">
      <c r="A7911" t="s">
        <v>11444</v>
      </c>
      <c r="B7911" s="10">
        <v>44559</v>
      </c>
      <c r="C7911" t="s">
        <v>4679</v>
      </c>
      <c r="D7911">
        <v>3</v>
      </c>
      <c r="E7911">
        <v>3</v>
      </c>
      <c r="F7911">
        <v>4</v>
      </c>
      <c r="G7911">
        <v>114481872</v>
      </c>
      <c r="H7911">
        <v>297723</v>
      </c>
    </row>
    <row r="7912" spans="1:8">
      <c r="A7912" t="s">
        <v>11445</v>
      </c>
      <c r="B7912" s="10">
        <v>44559</v>
      </c>
      <c r="C7912" t="s">
        <v>4679</v>
      </c>
      <c r="D7912">
        <v>5</v>
      </c>
      <c r="E7912">
        <v>5</v>
      </c>
      <c r="F7912">
        <v>5</v>
      </c>
      <c r="G7912">
        <v>115199838</v>
      </c>
      <c r="H7912">
        <v>297724</v>
      </c>
    </row>
    <row r="7913" spans="1:8">
      <c r="A7913" t="s">
        <v>11446</v>
      </c>
      <c r="B7913" s="10">
        <v>44559</v>
      </c>
      <c r="C7913" t="s">
        <v>4686</v>
      </c>
      <c r="D7913">
        <v>5</v>
      </c>
      <c r="E7913">
        <v>4</v>
      </c>
      <c r="F7913">
        <v>5</v>
      </c>
      <c r="G7913">
        <v>115837510</v>
      </c>
      <c r="H7913">
        <v>297725</v>
      </c>
    </row>
    <row r="7914" spans="1:8">
      <c r="A7914" t="s">
        <v>11447</v>
      </c>
      <c r="B7914" s="10">
        <v>44559</v>
      </c>
      <c r="C7914" t="s">
        <v>4679</v>
      </c>
      <c r="D7914">
        <v>5</v>
      </c>
      <c r="E7914">
        <v>5</v>
      </c>
      <c r="F7914">
        <v>5</v>
      </c>
      <c r="G7914">
        <v>116003369</v>
      </c>
      <c r="H7914">
        <v>297727</v>
      </c>
    </row>
    <row r="7915" spans="1:8">
      <c r="A7915" t="s">
        <v>11448</v>
      </c>
      <c r="B7915" s="10">
        <v>44559</v>
      </c>
      <c r="C7915" t="s">
        <v>4680</v>
      </c>
      <c r="D7915">
        <v>1</v>
      </c>
      <c r="E7915">
        <v>1</v>
      </c>
      <c r="F7915">
        <v>1</v>
      </c>
      <c r="G7915">
        <v>117434118</v>
      </c>
      <c r="H7915">
        <v>297730</v>
      </c>
    </row>
    <row r="7916" spans="1:8">
      <c r="A7916" t="s">
        <v>11449</v>
      </c>
      <c r="B7916" s="10">
        <v>44559</v>
      </c>
      <c r="C7916" t="s">
        <v>4680</v>
      </c>
      <c r="D7916">
        <v>5</v>
      </c>
      <c r="E7916">
        <v>5</v>
      </c>
      <c r="F7916">
        <v>5</v>
      </c>
      <c r="G7916">
        <v>117554485</v>
      </c>
      <c r="H7916">
        <v>297731</v>
      </c>
    </row>
    <row r="7917" spans="1:8">
      <c r="A7917" t="s">
        <v>11450</v>
      </c>
      <c r="B7917" s="10">
        <v>44559</v>
      </c>
      <c r="C7917" t="s">
        <v>4679</v>
      </c>
      <c r="D7917">
        <v>5</v>
      </c>
      <c r="E7917">
        <v>5</v>
      </c>
      <c r="F7917">
        <v>5</v>
      </c>
      <c r="G7917">
        <v>117554527</v>
      </c>
      <c r="H7917">
        <v>297732</v>
      </c>
    </row>
    <row r="7918" spans="1:8">
      <c r="A7918" t="s">
        <v>11451</v>
      </c>
      <c r="B7918" s="10">
        <v>44559</v>
      </c>
      <c r="C7918" t="s">
        <v>4680</v>
      </c>
      <c r="D7918">
        <v>1</v>
      </c>
      <c r="E7918">
        <v>3</v>
      </c>
      <c r="F7918">
        <v>1</v>
      </c>
      <c r="G7918">
        <v>117756403</v>
      </c>
      <c r="H7918">
        <v>297733</v>
      </c>
    </row>
    <row r="7919" spans="1:8">
      <c r="A7919" t="s">
        <v>56</v>
      </c>
      <c r="B7919" s="10">
        <v>44559</v>
      </c>
      <c r="C7919" t="s">
        <v>4680</v>
      </c>
      <c r="D7919">
        <v>5</v>
      </c>
      <c r="E7919">
        <v>5</v>
      </c>
      <c r="F7919">
        <v>5</v>
      </c>
      <c r="G7919">
        <v>117808816</v>
      </c>
      <c r="H7919">
        <v>297734</v>
      </c>
    </row>
    <row r="7920" spans="1:8" ht="409.6">
      <c r="A7920" s="177" t="s">
        <v>11452</v>
      </c>
      <c r="B7920" s="10">
        <v>44559</v>
      </c>
      <c r="C7920" t="s">
        <v>4680</v>
      </c>
      <c r="D7920">
        <v>2</v>
      </c>
      <c r="E7920">
        <v>4</v>
      </c>
      <c r="F7920">
        <v>2</v>
      </c>
      <c r="G7920">
        <v>117808816</v>
      </c>
      <c r="H7920">
        <v>297735</v>
      </c>
    </row>
    <row r="7921" spans="1:8" ht="230.4">
      <c r="A7921" s="177" t="s">
        <v>11453</v>
      </c>
      <c r="B7921" s="10">
        <v>44559</v>
      </c>
      <c r="C7921" t="s">
        <v>4682</v>
      </c>
      <c r="D7921">
        <v>3</v>
      </c>
      <c r="E7921">
        <v>1</v>
      </c>
      <c r="F7921">
        <v>3</v>
      </c>
      <c r="G7921">
        <v>118513878</v>
      </c>
      <c r="H7921">
        <v>297736</v>
      </c>
    </row>
    <row r="7922" spans="1:8">
      <c r="A7922" t="s">
        <v>11454</v>
      </c>
      <c r="B7922" s="10">
        <v>44559</v>
      </c>
      <c r="C7922" t="s">
        <v>4682</v>
      </c>
      <c r="D7922">
        <v>1</v>
      </c>
      <c r="E7922">
        <v>3</v>
      </c>
      <c r="F7922">
        <v>3</v>
      </c>
      <c r="G7922">
        <v>118513878</v>
      </c>
      <c r="H7922">
        <v>297737</v>
      </c>
    </row>
    <row r="7923" spans="1:8">
      <c r="A7923" t="s">
        <v>11455</v>
      </c>
      <c r="B7923" s="10">
        <v>44559</v>
      </c>
      <c r="C7923" t="s">
        <v>4682</v>
      </c>
      <c r="D7923">
        <v>2</v>
      </c>
      <c r="E7923">
        <v>3</v>
      </c>
      <c r="F7923">
        <v>3</v>
      </c>
      <c r="G7923">
        <v>118513878</v>
      </c>
      <c r="H7923">
        <v>297738</v>
      </c>
    </row>
    <row r="7924" spans="1:8">
      <c r="A7924" t="s">
        <v>11456</v>
      </c>
      <c r="B7924" s="10">
        <v>44559</v>
      </c>
      <c r="C7924" t="s">
        <v>4679</v>
      </c>
      <c r="D7924">
        <v>5</v>
      </c>
      <c r="E7924">
        <v>5</v>
      </c>
      <c r="F7924">
        <v>5</v>
      </c>
      <c r="G7924">
        <v>118831684</v>
      </c>
      <c r="H7924">
        <v>297739</v>
      </c>
    </row>
    <row r="7925" spans="1:8">
      <c r="A7925" t="s">
        <v>11457</v>
      </c>
      <c r="B7925" s="10">
        <v>44559</v>
      </c>
      <c r="C7925" t="s">
        <v>4680</v>
      </c>
      <c r="D7925">
        <v>2</v>
      </c>
      <c r="E7925">
        <v>3</v>
      </c>
      <c r="F7925">
        <v>5</v>
      </c>
      <c r="G7925">
        <v>118854462</v>
      </c>
      <c r="H7925">
        <v>297740</v>
      </c>
    </row>
    <row r="7926" spans="1:8">
      <c r="A7926" t="s">
        <v>11458</v>
      </c>
      <c r="B7926" s="10">
        <v>44559</v>
      </c>
      <c r="C7926" t="s">
        <v>4680</v>
      </c>
      <c r="D7926">
        <v>3</v>
      </c>
      <c r="E7926">
        <v>4</v>
      </c>
      <c r="F7926">
        <v>2</v>
      </c>
      <c r="G7926">
        <v>118854462</v>
      </c>
      <c r="H7926">
        <v>297741</v>
      </c>
    </row>
    <row r="7927" spans="1:8">
      <c r="A7927" t="s">
        <v>6776</v>
      </c>
      <c r="B7927" s="10">
        <v>44559</v>
      </c>
      <c r="C7927" t="s">
        <v>4679</v>
      </c>
      <c r="D7927">
        <v>5</v>
      </c>
      <c r="E7927">
        <v>4</v>
      </c>
      <c r="F7927">
        <v>4</v>
      </c>
      <c r="G7927">
        <v>122470909</v>
      </c>
      <c r="H7927">
        <v>297742</v>
      </c>
    </row>
    <row r="7928" spans="1:8">
      <c r="A7928" t="s">
        <v>11459</v>
      </c>
      <c r="B7928" s="10">
        <v>44559</v>
      </c>
      <c r="C7928" t="s">
        <v>4679</v>
      </c>
      <c r="D7928">
        <v>5</v>
      </c>
      <c r="E7928">
        <v>5</v>
      </c>
      <c r="F7928">
        <v>5</v>
      </c>
      <c r="G7928">
        <v>125852079</v>
      </c>
      <c r="H7928">
        <v>297744</v>
      </c>
    </row>
    <row r="7929" spans="1:8">
      <c r="A7929" t="s">
        <v>11460</v>
      </c>
      <c r="B7929" s="10">
        <v>44559</v>
      </c>
      <c r="C7929" t="s">
        <v>4679</v>
      </c>
      <c r="D7929">
        <v>1</v>
      </c>
      <c r="E7929">
        <v>2</v>
      </c>
      <c r="F7929">
        <v>2</v>
      </c>
      <c r="G7929">
        <v>127259299</v>
      </c>
      <c r="H7929">
        <v>297745</v>
      </c>
    </row>
    <row r="7930" spans="1:8">
      <c r="A7930" t="s">
        <v>11461</v>
      </c>
      <c r="B7930" s="10">
        <v>44559</v>
      </c>
      <c r="C7930" t="s">
        <v>4680</v>
      </c>
      <c r="D7930">
        <v>1</v>
      </c>
      <c r="E7930">
        <v>1</v>
      </c>
      <c r="F7930">
        <v>1</v>
      </c>
      <c r="G7930">
        <v>129293916</v>
      </c>
      <c r="H7930">
        <v>297746</v>
      </c>
    </row>
    <row r="7931" spans="1:8">
      <c r="A7931" t="s">
        <v>11462</v>
      </c>
      <c r="B7931" s="10">
        <v>44559</v>
      </c>
      <c r="C7931" t="s">
        <v>4679</v>
      </c>
      <c r="D7931">
        <v>5</v>
      </c>
      <c r="E7931">
        <v>5</v>
      </c>
      <c r="F7931">
        <v>5</v>
      </c>
      <c r="G7931">
        <v>129833331</v>
      </c>
      <c r="H7931">
        <v>297747</v>
      </c>
    </row>
    <row r="7932" spans="1:8" ht="259.2">
      <c r="A7932" s="177" t="s">
        <v>11463</v>
      </c>
      <c r="B7932" s="10">
        <v>44559</v>
      </c>
      <c r="C7932" t="s">
        <v>4679</v>
      </c>
      <c r="D7932">
        <v>5</v>
      </c>
      <c r="E7932">
        <v>5</v>
      </c>
      <c r="F7932">
        <v>5</v>
      </c>
      <c r="G7932">
        <v>130275241</v>
      </c>
      <c r="H7932">
        <v>297748</v>
      </c>
    </row>
    <row r="7933" spans="1:8">
      <c r="A7933" t="s">
        <v>11464</v>
      </c>
      <c r="B7933" s="10">
        <v>44559</v>
      </c>
      <c r="C7933" t="s">
        <v>4681</v>
      </c>
      <c r="D7933">
        <v>1</v>
      </c>
      <c r="E7933">
        <v>1</v>
      </c>
      <c r="F7933">
        <v>1</v>
      </c>
      <c r="G7933">
        <v>130388010</v>
      </c>
      <c r="H7933">
        <v>297749</v>
      </c>
    </row>
    <row r="7934" spans="1:8">
      <c r="A7934" t="s">
        <v>11465</v>
      </c>
      <c r="B7934" s="10">
        <v>44559</v>
      </c>
      <c r="C7934" t="s">
        <v>4681</v>
      </c>
      <c r="D7934">
        <v>3</v>
      </c>
      <c r="E7934">
        <v>2</v>
      </c>
      <c r="F7934">
        <v>2</v>
      </c>
      <c r="G7934">
        <v>130388010</v>
      </c>
      <c r="H7934">
        <v>297750</v>
      </c>
    </row>
    <row r="7935" spans="1:8">
      <c r="A7935" t="s">
        <v>11466</v>
      </c>
      <c r="B7935" s="10">
        <v>44559</v>
      </c>
      <c r="C7935" t="s">
        <v>4679</v>
      </c>
      <c r="D7935">
        <v>5</v>
      </c>
      <c r="E7935">
        <v>5</v>
      </c>
      <c r="F7935">
        <v>5</v>
      </c>
      <c r="G7935">
        <v>131105082</v>
      </c>
      <c r="H7935">
        <v>297752</v>
      </c>
    </row>
    <row r="7936" spans="1:8">
      <c r="A7936" t="s">
        <v>11467</v>
      </c>
      <c r="B7936" s="10">
        <v>44559</v>
      </c>
      <c r="C7936" t="s">
        <v>4679</v>
      </c>
      <c r="D7936">
        <v>5</v>
      </c>
      <c r="E7936">
        <v>5</v>
      </c>
      <c r="F7936">
        <v>5</v>
      </c>
      <c r="G7936">
        <v>131105082</v>
      </c>
      <c r="H7936">
        <v>297753</v>
      </c>
    </row>
    <row r="7937" spans="1:8">
      <c r="A7937" t="s">
        <v>11468</v>
      </c>
      <c r="B7937" s="10">
        <v>44559</v>
      </c>
      <c r="C7937" t="s">
        <v>4686</v>
      </c>
      <c r="D7937">
        <v>1</v>
      </c>
      <c r="E7937">
        <v>1</v>
      </c>
      <c r="F7937">
        <v>1</v>
      </c>
      <c r="G7937">
        <v>131131393</v>
      </c>
      <c r="H7937">
        <v>297755</v>
      </c>
    </row>
    <row r="7938" spans="1:8">
      <c r="A7938" t="s">
        <v>11469</v>
      </c>
      <c r="B7938" s="10">
        <v>44559</v>
      </c>
      <c r="C7938" t="s">
        <v>4679</v>
      </c>
      <c r="D7938">
        <v>4</v>
      </c>
      <c r="E7938">
        <v>5</v>
      </c>
      <c r="F7938">
        <v>5</v>
      </c>
      <c r="G7938">
        <v>131268526</v>
      </c>
      <c r="H7938">
        <v>297757</v>
      </c>
    </row>
    <row r="7939" spans="1:8">
      <c r="A7939" t="s">
        <v>11470</v>
      </c>
      <c r="B7939" s="10">
        <v>44559</v>
      </c>
      <c r="C7939" t="s">
        <v>4679</v>
      </c>
      <c r="D7939">
        <v>1</v>
      </c>
      <c r="E7939">
        <v>3</v>
      </c>
      <c r="F7939">
        <v>3</v>
      </c>
      <c r="G7939">
        <v>131268526</v>
      </c>
      <c r="H7939">
        <v>297758</v>
      </c>
    </row>
    <row r="7940" spans="1:8">
      <c r="A7940" t="s">
        <v>11471</v>
      </c>
      <c r="B7940" s="10">
        <v>44559</v>
      </c>
      <c r="C7940" t="s">
        <v>4679</v>
      </c>
      <c r="D7940">
        <v>5</v>
      </c>
      <c r="E7940">
        <v>4</v>
      </c>
      <c r="F7940">
        <v>5</v>
      </c>
      <c r="G7940">
        <v>131268526</v>
      </c>
      <c r="H7940">
        <v>297759</v>
      </c>
    </row>
    <row r="7941" spans="1:8">
      <c r="A7941" t="s">
        <v>11472</v>
      </c>
      <c r="B7941" s="10">
        <v>44559</v>
      </c>
      <c r="C7941" t="s">
        <v>4679</v>
      </c>
      <c r="D7941">
        <v>1</v>
      </c>
      <c r="E7941">
        <v>4</v>
      </c>
      <c r="F7941">
        <v>2</v>
      </c>
      <c r="G7941">
        <v>131268526</v>
      </c>
      <c r="H7941">
        <v>297760</v>
      </c>
    </row>
    <row r="7942" spans="1:8">
      <c r="A7942" t="s">
        <v>11473</v>
      </c>
      <c r="B7942" s="10">
        <v>44559</v>
      </c>
      <c r="C7942" t="s">
        <v>4679</v>
      </c>
      <c r="D7942">
        <v>5</v>
      </c>
      <c r="E7942">
        <v>5</v>
      </c>
      <c r="F7942">
        <v>5</v>
      </c>
      <c r="G7942">
        <v>131268526</v>
      </c>
      <c r="H7942">
        <v>297761</v>
      </c>
    </row>
    <row r="7943" spans="1:8">
      <c r="A7943" t="s">
        <v>11474</v>
      </c>
      <c r="B7943" s="10">
        <v>44559</v>
      </c>
      <c r="C7943" t="s">
        <v>4679</v>
      </c>
      <c r="D7943">
        <v>5</v>
      </c>
      <c r="E7943">
        <v>5</v>
      </c>
      <c r="F7943">
        <v>5</v>
      </c>
      <c r="G7943">
        <v>131268526</v>
      </c>
      <c r="H7943">
        <v>297762</v>
      </c>
    </row>
    <row r="7944" spans="1:8">
      <c r="A7944" t="s">
        <v>56</v>
      </c>
      <c r="B7944" s="10">
        <v>44559</v>
      </c>
      <c r="C7944" t="s">
        <v>4679</v>
      </c>
      <c r="D7944">
        <v>5</v>
      </c>
      <c r="E7944">
        <v>5</v>
      </c>
      <c r="F7944">
        <v>5</v>
      </c>
      <c r="G7944">
        <v>131268526</v>
      </c>
      <c r="H7944">
        <v>297763</v>
      </c>
    </row>
    <row r="7945" spans="1:8">
      <c r="A7945" t="s">
        <v>11475</v>
      </c>
      <c r="B7945" s="10">
        <v>44559</v>
      </c>
      <c r="C7945" t="s">
        <v>4680</v>
      </c>
      <c r="D7945">
        <v>5</v>
      </c>
      <c r="E7945">
        <v>4</v>
      </c>
      <c r="F7945">
        <v>5</v>
      </c>
      <c r="G7945">
        <v>132036245</v>
      </c>
      <c r="H7945">
        <v>297765</v>
      </c>
    </row>
    <row r="7946" spans="1:8">
      <c r="A7946" t="s">
        <v>11476</v>
      </c>
      <c r="B7946" s="10">
        <v>44559</v>
      </c>
      <c r="C7946" t="s">
        <v>4679</v>
      </c>
      <c r="D7946">
        <v>5</v>
      </c>
      <c r="E7946">
        <v>5</v>
      </c>
      <c r="F7946">
        <v>5</v>
      </c>
      <c r="G7946">
        <v>132569104</v>
      </c>
      <c r="H7946">
        <v>297768</v>
      </c>
    </row>
    <row r="7947" spans="1:8">
      <c r="A7947" t="s">
        <v>11477</v>
      </c>
      <c r="B7947" s="10">
        <v>44559</v>
      </c>
      <c r="C7947" t="s">
        <v>4680</v>
      </c>
      <c r="D7947">
        <v>1</v>
      </c>
      <c r="E7947">
        <v>2</v>
      </c>
      <c r="F7947">
        <v>1</v>
      </c>
      <c r="G7947">
        <v>132758582</v>
      </c>
      <c r="H7947">
        <v>297769</v>
      </c>
    </row>
    <row r="7948" spans="1:8">
      <c r="A7948" t="s">
        <v>11478</v>
      </c>
      <c r="B7948" s="10">
        <v>44559</v>
      </c>
      <c r="C7948" t="s">
        <v>4681</v>
      </c>
      <c r="D7948">
        <v>1</v>
      </c>
      <c r="E7948">
        <v>1</v>
      </c>
      <c r="F7948">
        <v>3</v>
      </c>
      <c r="G7948">
        <v>134337443</v>
      </c>
      <c r="H7948">
        <v>297773</v>
      </c>
    </row>
    <row r="7949" spans="1:8">
      <c r="A7949" t="s">
        <v>11479</v>
      </c>
      <c r="B7949" s="10">
        <v>44559</v>
      </c>
      <c r="C7949" t="s">
        <v>4680</v>
      </c>
      <c r="D7949">
        <v>3</v>
      </c>
      <c r="E7949">
        <v>4</v>
      </c>
      <c r="F7949">
        <v>1</v>
      </c>
      <c r="G7949">
        <v>135413060</v>
      </c>
      <c r="H7949">
        <v>297774</v>
      </c>
    </row>
    <row r="7950" spans="1:8">
      <c r="A7950" t="s">
        <v>11480</v>
      </c>
      <c r="B7950" s="10">
        <v>44559</v>
      </c>
      <c r="C7950" t="s">
        <v>4679</v>
      </c>
      <c r="D7950">
        <v>1</v>
      </c>
      <c r="E7950">
        <v>3</v>
      </c>
      <c r="F7950">
        <v>2</v>
      </c>
      <c r="G7950">
        <v>135523553</v>
      </c>
      <c r="H7950">
        <v>297775</v>
      </c>
    </row>
    <row r="7951" spans="1:8">
      <c r="A7951" t="s">
        <v>5822</v>
      </c>
      <c r="B7951" s="10">
        <v>44559</v>
      </c>
      <c r="C7951" t="s">
        <v>4686</v>
      </c>
      <c r="D7951">
        <v>1</v>
      </c>
      <c r="E7951">
        <v>2</v>
      </c>
      <c r="F7951">
        <v>1</v>
      </c>
      <c r="G7951">
        <v>135635688</v>
      </c>
      <c r="H7951">
        <v>297776</v>
      </c>
    </row>
    <row r="7952" spans="1:8">
      <c r="A7952" t="s">
        <v>11481</v>
      </c>
      <c r="B7952" s="10">
        <v>44559</v>
      </c>
      <c r="C7952" t="s">
        <v>4680</v>
      </c>
      <c r="D7952">
        <v>5</v>
      </c>
      <c r="E7952">
        <v>5</v>
      </c>
      <c r="F7952">
        <v>5</v>
      </c>
      <c r="G7952">
        <v>135637478</v>
      </c>
      <c r="H7952">
        <v>297777</v>
      </c>
    </row>
    <row r="7953" spans="1:8" ht="57.6">
      <c r="A7953" s="177" t="s">
        <v>11482</v>
      </c>
      <c r="B7953" s="10">
        <v>44559</v>
      </c>
      <c r="C7953" t="s">
        <v>4679</v>
      </c>
      <c r="D7953">
        <v>5</v>
      </c>
      <c r="E7953">
        <v>4</v>
      </c>
      <c r="F7953">
        <v>5</v>
      </c>
      <c r="G7953">
        <v>136270865</v>
      </c>
      <c r="H7953">
        <v>297778</v>
      </c>
    </row>
    <row r="7954" spans="1:8" ht="129.6">
      <c r="A7954" s="177" t="s">
        <v>11483</v>
      </c>
      <c r="B7954" s="10">
        <v>44559</v>
      </c>
      <c r="C7954" t="s">
        <v>4686</v>
      </c>
      <c r="D7954">
        <v>5</v>
      </c>
      <c r="E7954">
        <v>4</v>
      </c>
      <c r="F7954">
        <v>5</v>
      </c>
      <c r="G7954">
        <v>136603347</v>
      </c>
      <c r="H7954">
        <v>297779</v>
      </c>
    </row>
    <row r="7955" spans="1:8">
      <c r="A7955" t="s">
        <v>11484</v>
      </c>
      <c r="B7955" s="10">
        <v>44559</v>
      </c>
      <c r="C7955" t="s">
        <v>4680</v>
      </c>
      <c r="D7955">
        <v>2</v>
      </c>
      <c r="E7955">
        <v>3</v>
      </c>
      <c r="F7955">
        <v>2</v>
      </c>
      <c r="G7955">
        <v>136643855</v>
      </c>
      <c r="H7955">
        <v>297780</v>
      </c>
    </row>
    <row r="7956" spans="1:8">
      <c r="A7956" t="s">
        <v>11485</v>
      </c>
      <c r="B7956" s="10">
        <v>44559</v>
      </c>
      <c r="C7956" t="s">
        <v>4679</v>
      </c>
      <c r="D7956">
        <v>5</v>
      </c>
      <c r="E7956">
        <v>5</v>
      </c>
      <c r="F7956">
        <v>5</v>
      </c>
      <c r="G7956">
        <v>20000498</v>
      </c>
      <c r="H7956">
        <v>297802</v>
      </c>
    </row>
    <row r="7957" spans="1:8">
      <c r="A7957" t="s">
        <v>11486</v>
      </c>
      <c r="B7957" s="10">
        <v>44559</v>
      </c>
      <c r="C7957" t="s">
        <v>4680</v>
      </c>
      <c r="D7957">
        <v>5</v>
      </c>
      <c r="E7957">
        <v>5</v>
      </c>
      <c r="F7957">
        <v>5</v>
      </c>
      <c r="G7957">
        <v>136647468</v>
      </c>
      <c r="H7957">
        <v>297781</v>
      </c>
    </row>
    <row r="7958" spans="1:8">
      <c r="A7958" t="s">
        <v>11487</v>
      </c>
      <c r="B7958" s="10">
        <v>44559</v>
      </c>
      <c r="C7958" t="s">
        <v>4680</v>
      </c>
      <c r="D7958">
        <v>1</v>
      </c>
      <c r="E7958">
        <v>2</v>
      </c>
      <c r="F7958">
        <v>2</v>
      </c>
      <c r="G7958">
        <v>136688140</v>
      </c>
      <c r="H7958">
        <v>297783</v>
      </c>
    </row>
    <row r="7959" spans="1:8">
      <c r="A7959" t="s">
        <v>11488</v>
      </c>
      <c r="B7959" s="10">
        <v>44559</v>
      </c>
      <c r="C7959" t="s">
        <v>4679</v>
      </c>
      <c r="D7959">
        <v>5</v>
      </c>
      <c r="E7959">
        <v>5</v>
      </c>
      <c r="F7959">
        <v>5</v>
      </c>
      <c r="G7959">
        <v>138490701</v>
      </c>
      <c r="H7959">
        <v>297786</v>
      </c>
    </row>
    <row r="7960" spans="1:8">
      <c r="A7960" t="s">
        <v>11489</v>
      </c>
      <c r="B7960" s="10">
        <v>44559</v>
      </c>
      <c r="C7960" t="s">
        <v>4679</v>
      </c>
      <c r="D7960">
        <v>3</v>
      </c>
      <c r="E7960">
        <v>2</v>
      </c>
      <c r="F7960">
        <v>3</v>
      </c>
      <c r="G7960">
        <v>20000340</v>
      </c>
      <c r="H7960">
        <v>297789</v>
      </c>
    </row>
    <row r="7961" spans="1:8">
      <c r="A7961" t="s">
        <v>11490</v>
      </c>
      <c r="B7961" s="10">
        <v>44559</v>
      </c>
      <c r="C7961" t="s">
        <v>4679</v>
      </c>
      <c r="D7961">
        <v>5</v>
      </c>
      <c r="E7961">
        <v>5</v>
      </c>
      <c r="F7961">
        <v>5</v>
      </c>
      <c r="G7961">
        <v>20000343</v>
      </c>
      <c r="H7961">
        <v>297790</v>
      </c>
    </row>
    <row r="7962" spans="1:8">
      <c r="A7962" t="s">
        <v>11491</v>
      </c>
      <c r="B7962" s="10">
        <v>44559</v>
      </c>
      <c r="C7962" t="s">
        <v>4679</v>
      </c>
      <c r="D7962">
        <v>5</v>
      </c>
      <c r="E7962">
        <v>5</v>
      </c>
      <c r="F7962">
        <v>5</v>
      </c>
      <c r="G7962">
        <v>20000352</v>
      </c>
      <c r="H7962">
        <v>297793</v>
      </c>
    </row>
    <row r="7963" spans="1:8">
      <c r="A7963" t="s">
        <v>11492</v>
      </c>
      <c r="B7963" s="10">
        <v>44559</v>
      </c>
      <c r="C7963" t="s">
        <v>4679</v>
      </c>
      <c r="D7963">
        <v>1</v>
      </c>
      <c r="E7963">
        <v>2</v>
      </c>
      <c r="F7963">
        <v>1</v>
      </c>
      <c r="G7963">
        <v>20000373</v>
      </c>
      <c r="H7963">
        <v>297794</v>
      </c>
    </row>
    <row r="7964" spans="1:8">
      <c r="A7964" t="s">
        <v>11493</v>
      </c>
      <c r="B7964" s="10">
        <v>44559</v>
      </c>
      <c r="C7964" t="s">
        <v>4679</v>
      </c>
      <c r="D7964">
        <v>5</v>
      </c>
      <c r="E7964">
        <v>5</v>
      </c>
      <c r="F7964">
        <v>5</v>
      </c>
      <c r="G7964">
        <v>20000391</v>
      </c>
      <c r="H7964">
        <v>297795</v>
      </c>
    </row>
    <row r="7965" spans="1:8">
      <c r="A7965" t="s">
        <v>11494</v>
      </c>
      <c r="B7965" s="10">
        <v>44559</v>
      </c>
      <c r="C7965" t="s">
        <v>4679</v>
      </c>
      <c r="D7965">
        <v>5</v>
      </c>
      <c r="E7965">
        <v>4</v>
      </c>
      <c r="F7965">
        <v>5</v>
      </c>
      <c r="G7965">
        <v>20000391</v>
      </c>
      <c r="H7965">
        <v>297796</v>
      </c>
    </row>
    <row r="7966" spans="1:8">
      <c r="A7966" t="s">
        <v>11495</v>
      </c>
      <c r="B7966" s="10">
        <v>44559</v>
      </c>
      <c r="C7966" t="s">
        <v>4679</v>
      </c>
      <c r="D7966">
        <v>5</v>
      </c>
      <c r="E7966">
        <v>5</v>
      </c>
      <c r="F7966">
        <v>4</v>
      </c>
      <c r="G7966">
        <v>20000411</v>
      </c>
      <c r="H7966">
        <v>297797</v>
      </c>
    </row>
    <row r="7967" spans="1:8">
      <c r="A7967" t="s">
        <v>11496</v>
      </c>
      <c r="B7967" s="10">
        <v>44559</v>
      </c>
      <c r="C7967" t="s">
        <v>4680</v>
      </c>
      <c r="D7967">
        <v>5</v>
      </c>
      <c r="E7967">
        <v>4</v>
      </c>
      <c r="F7967">
        <v>5</v>
      </c>
      <c r="G7967">
        <v>20000429</v>
      </c>
      <c r="H7967">
        <v>297798</v>
      </c>
    </row>
    <row r="7968" spans="1:8">
      <c r="A7968" t="s">
        <v>11497</v>
      </c>
      <c r="B7968" s="10">
        <v>44559</v>
      </c>
      <c r="C7968" t="s">
        <v>4680</v>
      </c>
      <c r="D7968">
        <v>5</v>
      </c>
      <c r="E7968">
        <v>3</v>
      </c>
      <c r="F7968">
        <v>5</v>
      </c>
      <c r="G7968">
        <v>20000429</v>
      </c>
      <c r="H7968">
        <v>297799</v>
      </c>
    </row>
    <row r="7969" spans="1:8">
      <c r="A7969" t="s">
        <v>11498</v>
      </c>
      <c r="B7969" s="10">
        <v>44559</v>
      </c>
      <c r="C7969" t="s">
        <v>4679</v>
      </c>
      <c r="D7969">
        <v>4</v>
      </c>
      <c r="E7969">
        <v>4</v>
      </c>
      <c r="F7969">
        <v>5</v>
      </c>
      <c r="G7969">
        <v>20000498</v>
      </c>
      <c r="H7969">
        <v>297800</v>
      </c>
    </row>
    <row r="7970" spans="1:8">
      <c r="A7970" t="s">
        <v>11499</v>
      </c>
      <c r="B7970" s="10">
        <v>44559</v>
      </c>
      <c r="C7970" t="s">
        <v>4679</v>
      </c>
      <c r="D7970">
        <v>3</v>
      </c>
      <c r="E7970">
        <v>5</v>
      </c>
      <c r="F7970">
        <v>3</v>
      </c>
      <c r="G7970">
        <v>20000516</v>
      </c>
      <c r="H7970">
        <v>297803</v>
      </c>
    </row>
    <row r="7971" spans="1:8">
      <c r="A7971" t="s">
        <v>11500</v>
      </c>
      <c r="B7971" s="10">
        <v>44559</v>
      </c>
      <c r="C7971" t="s">
        <v>4679</v>
      </c>
      <c r="D7971">
        <v>5</v>
      </c>
      <c r="E7971">
        <v>5</v>
      </c>
      <c r="F7971">
        <v>5</v>
      </c>
      <c r="G7971">
        <v>20000539</v>
      </c>
      <c r="H7971">
        <v>297804</v>
      </c>
    </row>
    <row r="7972" spans="1:8">
      <c r="A7972" t="s">
        <v>11501</v>
      </c>
      <c r="B7972" s="10">
        <v>44559</v>
      </c>
      <c r="C7972" t="s">
        <v>4679</v>
      </c>
      <c r="D7972">
        <v>5</v>
      </c>
      <c r="E7972">
        <v>5</v>
      </c>
      <c r="F7972">
        <v>5</v>
      </c>
      <c r="G7972">
        <v>20000541</v>
      </c>
      <c r="H7972">
        <v>297805</v>
      </c>
    </row>
    <row r="7973" spans="1:8" ht="201.6">
      <c r="A7973" s="177" t="s">
        <v>11502</v>
      </c>
      <c r="B7973" s="10">
        <v>44559</v>
      </c>
      <c r="C7973" t="s">
        <v>4679</v>
      </c>
      <c r="D7973">
        <v>1</v>
      </c>
      <c r="E7973">
        <v>4</v>
      </c>
      <c r="F7973">
        <v>5</v>
      </c>
      <c r="G7973">
        <v>20000545</v>
      </c>
      <c r="H7973">
        <v>297806</v>
      </c>
    </row>
    <row r="7974" spans="1:8">
      <c r="A7974" t="s">
        <v>11503</v>
      </c>
      <c r="B7974" s="10">
        <v>44559</v>
      </c>
      <c r="C7974" t="s">
        <v>4680</v>
      </c>
      <c r="D7974">
        <v>1</v>
      </c>
      <c r="E7974">
        <v>2</v>
      </c>
      <c r="F7974">
        <v>1</v>
      </c>
      <c r="G7974">
        <v>20000618</v>
      </c>
      <c r="H7974">
        <v>297807</v>
      </c>
    </row>
    <row r="7975" spans="1:8">
      <c r="A7975" t="s">
        <v>11504</v>
      </c>
      <c r="B7975" s="10">
        <v>44559</v>
      </c>
      <c r="C7975" t="s">
        <v>4680</v>
      </c>
      <c r="D7975">
        <v>4</v>
      </c>
      <c r="E7975">
        <v>3</v>
      </c>
      <c r="F7975">
        <v>5</v>
      </c>
      <c r="G7975">
        <v>20000619</v>
      </c>
      <c r="H7975">
        <v>297808</v>
      </c>
    </row>
    <row r="7976" spans="1:8">
      <c r="A7976" t="s">
        <v>11505</v>
      </c>
      <c r="B7976" s="10">
        <v>44559</v>
      </c>
      <c r="C7976" t="s">
        <v>4680</v>
      </c>
      <c r="D7976">
        <v>1</v>
      </c>
      <c r="E7976">
        <v>1</v>
      </c>
      <c r="F7976">
        <v>1</v>
      </c>
      <c r="G7976">
        <v>20000629</v>
      </c>
      <c r="H7976">
        <v>297809</v>
      </c>
    </row>
    <row r="7977" spans="1:8">
      <c r="A7977" t="s">
        <v>11506</v>
      </c>
      <c r="B7977" s="10">
        <v>44559</v>
      </c>
      <c r="C7977" t="s">
        <v>4679</v>
      </c>
      <c r="D7977">
        <v>5</v>
      </c>
      <c r="E7977">
        <v>5</v>
      </c>
      <c r="F7977">
        <v>5</v>
      </c>
      <c r="G7977">
        <v>200031114</v>
      </c>
      <c r="H7977">
        <v>297810</v>
      </c>
    </row>
    <row r="7978" spans="1:8">
      <c r="A7978" t="s">
        <v>11507</v>
      </c>
      <c r="B7978" s="10">
        <v>44559</v>
      </c>
      <c r="C7978" t="s">
        <v>4679</v>
      </c>
      <c r="D7978">
        <v>5</v>
      </c>
      <c r="E7978">
        <v>5</v>
      </c>
      <c r="F7978">
        <v>5</v>
      </c>
      <c r="G7978">
        <v>200060846</v>
      </c>
      <c r="H7978">
        <v>297813</v>
      </c>
    </row>
    <row r="7979" spans="1:8">
      <c r="A7979" t="s">
        <v>11508</v>
      </c>
      <c r="B7979" s="10">
        <v>44559</v>
      </c>
      <c r="C7979" t="s">
        <v>4682</v>
      </c>
      <c r="D7979">
        <v>1</v>
      </c>
      <c r="E7979">
        <v>2</v>
      </c>
      <c r="F7979">
        <v>3</v>
      </c>
      <c r="G7979">
        <v>200269159</v>
      </c>
      <c r="H7979">
        <v>297815</v>
      </c>
    </row>
    <row r="7980" spans="1:8">
      <c r="A7980" t="s">
        <v>11509</v>
      </c>
      <c r="B7980" s="10">
        <v>44559</v>
      </c>
      <c r="C7980" t="s">
        <v>4679</v>
      </c>
      <c r="D7980">
        <v>1</v>
      </c>
      <c r="E7980">
        <v>5</v>
      </c>
      <c r="F7980">
        <v>3</v>
      </c>
      <c r="G7980">
        <v>200387555</v>
      </c>
      <c r="H7980">
        <v>297816</v>
      </c>
    </row>
    <row r="7981" spans="1:8">
      <c r="A7981" t="s">
        <v>11510</v>
      </c>
      <c r="B7981" s="10">
        <v>44559</v>
      </c>
      <c r="C7981" t="s">
        <v>4679</v>
      </c>
      <c r="D7981">
        <v>5</v>
      </c>
      <c r="E7981">
        <v>5</v>
      </c>
      <c r="F7981">
        <v>5</v>
      </c>
      <c r="G7981">
        <v>33000004</v>
      </c>
      <c r="H7981">
        <v>297819</v>
      </c>
    </row>
    <row r="7982" spans="1:8" ht="158.4">
      <c r="A7982" s="177" t="s">
        <v>11511</v>
      </c>
      <c r="B7982" s="10">
        <v>44559</v>
      </c>
      <c r="C7982" t="s">
        <v>4680</v>
      </c>
      <c r="D7982">
        <v>1</v>
      </c>
      <c r="E7982">
        <v>3</v>
      </c>
      <c r="F7982">
        <v>3</v>
      </c>
      <c r="G7982">
        <v>33000080</v>
      </c>
      <c r="H7982">
        <v>297820</v>
      </c>
    </row>
    <row r="7983" spans="1:8">
      <c r="A7983" t="s">
        <v>11512</v>
      </c>
      <c r="B7983" s="10">
        <v>44559</v>
      </c>
      <c r="C7983" t="s">
        <v>4680</v>
      </c>
      <c r="D7983">
        <v>1</v>
      </c>
      <c r="E7983">
        <v>1</v>
      </c>
      <c r="F7983">
        <v>1</v>
      </c>
      <c r="G7983">
        <v>40000081</v>
      </c>
      <c r="H7983">
        <v>297821</v>
      </c>
    </row>
    <row r="7984" spans="1:8">
      <c r="A7984" t="s">
        <v>11513</v>
      </c>
      <c r="B7984" s="10">
        <v>44559</v>
      </c>
      <c r="C7984" t="s">
        <v>4679</v>
      </c>
      <c r="D7984">
        <v>5</v>
      </c>
      <c r="E7984">
        <v>5</v>
      </c>
      <c r="F7984">
        <v>5</v>
      </c>
      <c r="G7984">
        <v>40000141</v>
      </c>
      <c r="H7984">
        <v>297822</v>
      </c>
    </row>
    <row r="7985" spans="1:8">
      <c r="A7985" t="s">
        <v>11514</v>
      </c>
      <c r="B7985" s="10">
        <v>44559</v>
      </c>
      <c r="C7985" t="s">
        <v>4679</v>
      </c>
      <c r="D7985">
        <v>5</v>
      </c>
      <c r="E7985">
        <v>5</v>
      </c>
      <c r="F7985">
        <v>5</v>
      </c>
      <c r="G7985">
        <v>60000035</v>
      </c>
      <c r="H7985">
        <v>297824</v>
      </c>
    </row>
    <row r="7986" spans="1:8">
      <c r="A7986" t="s">
        <v>11515</v>
      </c>
      <c r="B7986" s="10">
        <v>44559</v>
      </c>
      <c r="C7986" t="s">
        <v>4679</v>
      </c>
      <c r="D7986">
        <v>5</v>
      </c>
      <c r="E7986">
        <v>5</v>
      </c>
      <c r="F7986">
        <v>5</v>
      </c>
      <c r="G7986">
        <v>60000035</v>
      </c>
      <c r="H7986">
        <v>297825</v>
      </c>
    </row>
    <row r="7987" spans="1:8">
      <c r="A7987" t="s">
        <v>11516</v>
      </c>
      <c r="B7987" s="10">
        <v>44559</v>
      </c>
      <c r="C7987" t="s">
        <v>4679</v>
      </c>
      <c r="D7987">
        <v>5</v>
      </c>
      <c r="E7987">
        <v>5</v>
      </c>
      <c r="F7987">
        <v>5</v>
      </c>
      <c r="G7987">
        <v>60000035</v>
      </c>
      <c r="H7987">
        <v>297827</v>
      </c>
    </row>
    <row r="7988" spans="1:8">
      <c r="A7988" t="s">
        <v>11517</v>
      </c>
      <c r="B7988" s="10">
        <v>44559</v>
      </c>
      <c r="C7988" t="s">
        <v>4679</v>
      </c>
      <c r="D7988">
        <v>5</v>
      </c>
      <c r="E7988">
        <v>4</v>
      </c>
      <c r="F7988">
        <v>5</v>
      </c>
      <c r="G7988">
        <v>60000075</v>
      </c>
      <c r="H7988">
        <v>297828</v>
      </c>
    </row>
    <row r="7989" spans="1:8">
      <c r="A7989" t="s">
        <v>11518</v>
      </c>
      <c r="B7989" s="10">
        <v>44559</v>
      </c>
      <c r="C7989" t="s">
        <v>4679</v>
      </c>
      <c r="D7989">
        <v>4</v>
      </c>
      <c r="E7989">
        <v>2</v>
      </c>
      <c r="F7989">
        <v>4</v>
      </c>
      <c r="G7989">
        <v>61000028</v>
      </c>
      <c r="H7989">
        <v>297830</v>
      </c>
    </row>
    <row r="7990" spans="1:8">
      <c r="A7990" t="s">
        <v>11519</v>
      </c>
      <c r="B7990" s="10">
        <v>44559</v>
      </c>
      <c r="C7990" t="s">
        <v>4679</v>
      </c>
      <c r="D7990">
        <v>5</v>
      </c>
      <c r="E7990">
        <v>5</v>
      </c>
      <c r="F7990">
        <v>5</v>
      </c>
      <c r="G7990">
        <v>71000107</v>
      </c>
      <c r="H7990">
        <v>297838</v>
      </c>
    </row>
    <row r="7991" spans="1:8" ht="129.6">
      <c r="A7991" s="177" t="s">
        <v>11520</v>
      </c>
      <c r="B7991" s="10">
        <v>44559</v>
      </c>
      <c r="C7991" t="s">
        <v>4680</v>
      </c>
      <c r="D7991">
        <v>3</v>
      </c>
      <c r="E7991">
        <v>4</v>
      </c>
      <c r="F7991">
        <v>5</v>
      </c>
      <c r="G7991">
        <v>71000206</v>
      </c>
      <c r="H7991">
        <v>297840</v>
      </c>
    </row>
    <row r="7992" spans="1:8">
      <c r="A7992" t="s">
        <v>11521</v>
      </c>
      <c r="B7992" s="10">
        <v>44549</v>
      </c>
      <c r="C7992" t="s">
        <v>4679</v>
      </c>
      <c r="D7992">
        <v>4</v>
      </c>
      <c r="E7992">
        <v>5</v>
      </c>
      <c r="F7992">
        <v>5</v>
      </c>
      <c r="G7992">
        <v>11124375</v>
      </c>
      <c r="H7992">
        <v>295867</v>
      </c>
    </row>
    <row r="7993" spans="1:8">
      <c r="A7993" t="s">
        <v>11522</v>
      </c>
      <c r="B7993" s="10">
        <v>44549</v>
      </c>
      <c r="C7993" t="s">
        <v>4679</v>
      </c>
      <c r="D7993">
        <v>5</v>
      </c>
      <c r="E7993">
        <v>5</v>
      </c>
      <c r="F7993">
        <v>5</v>
      </c>
      <c r="G7993">
        <v>11124375</v>
      </c>
      <c r="H7993">
        <v>295868</v>
      </c>
    </row>
    <row r="7994" spans="1:8">
      <c r="A7994" t="s">
        <v>11523</v>
      </c>
      <c r="B7994" s="10">
        <v>44549</v>
      </c>
      <c r="C7994" t="s">
        <v>4679</v>
      </c>
      <c r="D7994">
        <v>4</v>
      </c>
      <c r="E7994">
        <v>4</v>
      </c>
      <c r="F7994">
        <v>5</v>
      </c>
      <c r="G7994">
        <v>11124375</v>
      </c>
      <c r="H7994">
        <v>295869</v>
      </c>
    </row>
    <row r="7995" spans="1:8">
      <c r="A7995" t="s">
        <v>56</v>
      </c>
      <c r="B7995" s="10">
        <v>44549</v>
      </c>
      <c r="C7995" t="s">
        <v>4683</v>
      </c>
      <c r="D7995">
        <v>4</v>
      </c>
      <c r="E7995">
        <v>5</v>
      </c>
      <c r="F7995">
        <v>3</v>
      </c>
      <c r="G7995">
        <v>11169337</v>
      </c>
      <c r="H7995">
        <v>295870</v>
      </c>
    </row>
    <row r="7996" spans="1:8">
      <c r="A7996" t="s">
        <v>11524</v>
      </c>
      <c r="B7996" s="10">
        <v>44549</v>
      </c>
      <c r="C7996" t="s">
        <v>4685</v>
      </c>
      <c r="D7996">
        <v>5</v>
      </c>
      <c r="E7996">
        <v>5</v>
      </c>
      <c r="F7996">
        <v>5</v>
      </c>
      <c r="G7996">
        <v>11179580</v>
      </c>
      <c r="H7996">
        <v>295871</v>
      </c>
    </row>
    <row r="7997" spans="1:8">
      <c r="A7997" t="s">
        <v>11525</v>
      </c>
      <c r="B7997" s="10">
        <v>44549</v>
      </c>
      <c r="C7997" t="s">
        <v>4685</v>
      </c>
      <c r="D7997">
        <v>5</v>
      </c>
      <c r="E7997">
        <v>5</v>
      </c>
      <c r="F7997">
        <v>5</v>
      </c>
      <c r="G7997">
        <v>11179580</v>
      </c>
      <c r="H7997">
        <v>295872</v>
      </c>
    </row>
    <row r="7998" spans="1:8">
      <c r="A7998" t="s">
        <v>11526</v>
      </c>
      <c r="B7998" s="10">
        <v>44549</v>
      </c>
      <c r="C7998" t="s">
        <v>4680</v>
      </c>
      <c r="D7998">
        <v>1</v>
      </c>
      <c r="E7998">
        <v>2</v>
      </c>
      <c r="F7998">
        <v>2</v>
      </c>
      <c r="G7998">
        <v>112629225</v>
      </c>
      <c r="H7998">
        <v>295873</v>
      </c>
    </row>
    <row r="7999" spans="1:8">
      <c r="A7999" t="s">
        <v>11527</v>
      </c>
      <c r="B7999" s="10">
        <v>44549</v>
      </c>
      <c r="C7999" t="s">
        <v>4679</v>
      </c>
      <c r="D7999">
        <v>1</v>
      </c>
      <c r="E7999">
        <v>1</v>
      </c>
      <c r="F7999">
        <v>2</v>
      </c>
      <c r="G7999">
        <v>11270654</v>
      </c>
      <c r="H7999">
        <v>295875</v>
      </c>
    </row>
    <row r="8000" spans="1:8" ht="288">
      <c r="A8000" s="177" t="s">
        <v>11528</v>
      </c>
      <c r="B8000" s="10">
        <v>44549</v>
      </c>
      <c r="C8000" t="s">
        <v>4683</v>
      </c>
      <c r="D8000">
        <v>4</v>
      </c>
      <c r="E8000">
        <v>3</v>
      </c>
      <c r="F8000">
        <v>5</v>
      </c>
      <c r="G8000">
        <v>11277762</v>
      </c>
      <c r="H8000">
        <v>295878</v>
      </c>
    </row>
    <row r="8001" spans="1:8" ht="72">
      <c r="A8001" s="177" t="s">
        <v>11529</v>
      </c>
      <c r="B8001" s="10">
        <v>44549</v>
      </c>
      <c r="C8001" t="s">
        <v>4679</v>
      </c>
      <c r="D8001">
        <v>5</v>
      </c>
      <c r="E8001">
        <v>5</v>
      </c>
      <c r="F8001">
        <v>5</v>
      </c>
      <c r="G8001">
        <v>113606081</v>
      </c>
      <c r="H8001">
        <v>295881</v>
      </c>
    </row>
    <row r="8002" spans="1:8">
      <c r="A8002" t="s">
        <v>11530</v>
      </c>
      <c r="B8002" s="10">
        <v>44549</v>
      </c>
      <c r="C8002" t="s">
        <v>4686</v>
      </c>
      <c r="D8002">
        <v>4</v>
      </c>
      <c r="E8002">
        <v>4</v>
      </c>
      <c r="F8002">
        <v>5</v>
      </c>
      <c r="G8002">
        <v>113724330</v>
      </c>
      <c r="H8002">
        <v>295882</v>
      </c>
    </row>
    <row r="8003" spans="1:8">
      <c r="A8003" t="s">
        <v>11531</v>
      </c>
      <c r="B8003" s="10">
        <v>44549</v>
      </c>
      <c r="C8003" t="s">
        <v>4682</v>
      </c>
      <c r="D8003">
        <v>2</v>
      </c>
      <c r="E8003">
        <v>4</v>
      </c>
      <c r="F8003">
        <v>4</v>
      </c>
      <c r="G8003">
        <v>114377880</v>
      </c>
      <c r="H8003">
        <v>295883</v>
      </c>
    </row>
    <row r="8004" spans="1:8">
      <c r="A8004" t="s">
        <v>11532</v>
      </c>
      <c r="B8004" s="10">
        <v>44549</v>
      </c>
      <c r="C8004" t="s">
        <v>4681</v>
      </c>
      <c r="D8004">
        <v>5</v>
      </c>
      <c r="E8004">
        <v>1</v>
      </c>
      <c r="F8004">
        <v>5</v>
      </c>
      <c r="G8004">
        <v>115931156</v>
      </c>
      <c r="H8004">
        <v>295886</v>
      </c>
    </row>
    <row r="8005" spans="1:8">
      <c r="A8005" t="s">
        <v>11533</v>
      </c>
      <c r="B8005" s="10">
        <v>44549</v>
      </c>
      <c r="C8005" t="s">
        <v>4679</v>
      </c>
      <c r="D8005">
        <v>5</v>
      </c>
      <c r="E8005">
        <v>5</v>
      </c>
      <c r="F8005">
        <v>5</v>
      </c>
      <c r="G8005">
        <v>116382953</v>
      </c>
      <c r="H8005">
        <v>295887</v>
      </c>
    </row>
    <row r="8006" spans="1:8">
      <c r="A8006" t="s">
        <v>11534</v>
      </c>
      <c r="B8006" s="10">
        <v>44549</v>
      </c>
      <c r="C8006" t="s">
        <v>4679</v>
      </c>
      <c r="D8006">
        <v>5</v>
      </c>
      <c r="E8006">
        <v>5</v>
      </c>
      <c r="F8006">
        <v>5</v>
      </c>
      <c r="G8006">
        <v>116872664</v>
      </c>
      <c r="H8006">
        <v>295890</v>
      </c>
    </row>
    <row r="8007" spans="1:8">
      <c r="A8007" t="s">
        <v>11535</v>
      </c>
      <c r="B8007" s="10">
        <v>44549</v>
      </c>
      <c r="C8007" t="s">
        <v>4680</v>
      </c>
      <c r="D8007">
        <v>5</v>
      </c>
      <c r="E8007">
        <v>5</v>
      </c>
      <c r="F8007">
        <v>5</v>
      </c>
      <c r="G8007">
        <v>117434118</v>
      </c>
      <c r="H8007">
        <v>295891</v>
      </c>
    </row>
    <row r="8008" spans="1:8">
      <c r="A8008" t="s">
        <v>11536</v>
      </c>
      <c r="B8008" s="10">
        <v>44549</v>
      </c>
      <c r="C8008" t="s">
        <v>4680</v>
      </c>
      <c r="D8008">
        <v>4</v>
      </c>
      <c r="E8008">
        <v>2</v>
      </c>
      <c r="F8008">
        <v>5</v>
      </c>
      <c r="G8008">
        <v>117434118</v>
      </c>
      <c r="H8008">
        <v>295892</v>
      </c>
    </row>
    <row r="8009" spans="1:8">
      <c r="A8009" t="s">
        <v>11537</v>
      </c>
      <c r="B8009" s="10">
        <v>44549</v>
      </c>
      <c r="C8009" t="s">
        <v>4680</v>
      </c>
      <c r="D8009">
        <v>5</v>
      </c>
      <c r="E8009">
        <v>5</v>
      </c>
      <c r="F8009">
        <v>5</v>
      </c>
      <c r="G8009">
        <v>117554485</v>
      </c>
      <c r="H8009">
        <v>295893</v>
      </c>
    </row>
    <row r="8010" spans="1:8" ht="129.6">
      <c r="A8010" s="177" t="s">
        <v>11538</v>
      </c>
      <c r="B8010" s="10">
        <v>44549</v>
      </c>
      <c r="C8010" t="s">
        <v>4680</v>
      </c>
      <c r="D8010">
        <v>1</v>
      </c>
      <c r="E8010">
        <v>4</v>
      </c>
      <c r="F8010">
        <v>4</v>
      </c>
      <c r="G8010">
        <v>117554485</v>
      </c>
      <c r="H8010">
        <v>295894</v>
      </c>
    </row>
    <row r="8011" spans="1:8">
      <c r="A8011" t="s">
        <v>11539</v>
      </c>
      <c r="B8011" s="10">
        <v>44549</v>
      </c>
      <c r="C8011" t="s">
        <v>4682</v>
      </c>
      <c r="D8011">
        <v>1</v>
      </c>
      <c r="E8011">
        <v>2</v>
      </c>
      <c r="F8011">
        <v>2</v>
      </c>
      <c r="G8011">
        <v>117756049</v>
      </c>
      <c r="H8011">
        <v>295895</v>
      </c>
    </row>
    <row r="8012" spans="1:8" ht="129.6">
      <c r="A8012" s="177" t="s">
        <v>11540</v>
      </c>
      <c r="B8012" s="10">
        <v>44549</v>
      </c>
      <c r="C8012" t="s">
        <v>4680</v>
      </c>
      <c r="D8012">
        <v>2</v>
      </c>
      <c r="E8012">
        <v>2</v>
      </c>
      <c r="F8012">
        <v>2</v>
      </c>
      <c r="G8012">
        <v>117756403</v>
      </c>
      <c r="H8012">
        <v>295898</v>
      </c>
    </row>
    <row r="8013" spans="1:8">
      <c r="A8013" t="s">
        <v>11541</v>
      </c>
      <c r="B8013" s="10">
        <v>44549</v>
      </c>
      <c r="C8013" t="s">
        <v>4682</v>
      </c>
      <c r="D8013">
        <v>1</v>
      </c>
      <c r="E8013">
        <v>2</v>
      </c>
      <c r="F8013">
        <v>1</v>
      </c>
      <c r="G8013">
        <v>118143809</v>
      </c>
      <c r="H8013">
        <v>295900</v>
      </c>
    </row>
    <row r="8014" spans="1:8" ht="158.4">
      <c r="A8014" s="177" t="s">
        <v>11542</v>
      </c>
      <c r="B8014" s="10">
        <v>44549</v>
      </c>
      <c r="C8014" t="s">
        <v>4680</v>
      </c>
      <c r="D8014">
        <v>4</v>
      </c>
      <c r="E8014">
        <v>4</v>
      </c>
      <c r="F8014">
        <v>5</v>
      </c>
      <c r="G8014">
        <v>118933878</v>
      </c>
      <c r="H8014">
        <v>295903</v>
      </c>
    </row>
    <row r="8015" spans="1:8" ht="158.4">
      <c r="A8015" s="177" t="s">
        <v>11542</v>
      </c>
      <c r="B8015" s="10">
        <v>44549</v>
      </c>
      <c r="C8015" t="s">
        <v>4680</v>
      </c>
      <c r="D8015">
        <v>4</v>
      </c>
      <c r="E8015">
        <v>4</v>
      </c>
      <c r="F8015">
        <v>5</v>
      </c>
      <c r="G8015">
        <v>118933878</v>
      </c>
      <c r="H8015">
        <v>295904</v>
      </c>
    </row>
    <row r="8016" spans="1:8">
      <c r="A8016" t="s">
        <v>11543</v>
      </c>
      <c r="B8016" s="10">
        <v>44549</v>
      </c>
      <c r="C8016" t="s">
        <v>4680</v>
      </c>
      <c r="D8016">
        <v>3</v>
      </c>
      <c r="E8016">
        <v>4</v>
      </c>
      <c r="F8016">
        <v>3</v>
      </c>
      <c r="G8016">
        <v>119250454</v>
      </c>
      <c r="H8016">
        <v>295905</v>
      </c>
    </row>
    <row r="8017" spans="1:8">
      <c r="A8017" t="s">
        <v>11544</v>
      </c>
      <c r="B8017" s="10">
        <v>44549</v>
      </c>
      <c r="C8017" t="s">
        <v>4680</v>
      </c>
      <c r="D8017">
        <v>5</v>
      </c>
      <c r="E8017">
        <v>5</v>
      </c>
      <c r="F8017">
        <v>4</v>
      </c>
      <c r="G8017">
        <v>127173904</v>
      </c>
      <c r="H8017">
        <v>295906</v>
      </c>
    </row>
    <row r="8018" spans="1:8">
      <c r="A8018" t="s">
        <v>11545</v>
      </c>
      <c r="B8018" s="10">
        <v>44549</v>
      </c>
      <c r="C8018" t="s">
        <v>4679</v>
      </c>
      <c r="D8018">
        <v>5</v>
      </c>
      <c r="E8018">
        <v>5</v>
      </c>
      <c r="F8018">
        <v>5</v>
      </c>
      <c r="G8018">
        <v>127220481</v>
      </c>
      <c r="H8018">
        <v>295907</v>
      </c>
    </row>
    <row r="8019" spans="1:8">
      <c r="A8019" t="s">
        <v>11546</v>
      </c>
      <c r="B8019" s="10">
        <v>44549</v>
      </c>
      <c r="C8019" t="s">
        <v>4681</v>
      </c>
      <c r="D8019">
        <v>4</v>
      </c>
      <c r="E8019">
        <v>3</v>
      </c>
      <c r="F8019">
        <v>5</v>
      </c>
      <c r="G8019">
        <v>127719516</v>
      </c>
      <c r="H8019">
        <v>295908</v>
      </c>
    </row>
    <row r="8020" spans="1:8">
      <c r="A8020" t="s">
        <v>11547</v>
      </c>
      <c r="B8020" s="10">
        <v>44549</v>
      </c>
      <c r="C8020" t="s">
        <v>4681</v>
      </c>
      <c r="D8020">
        <v>1</v>
      </c>
      <c r="E8020">
        <v>5</v>
      </c>
      <c r="F8020">
        <v>1</v>
      </c>
      <c r="G8020">
        <v>127719516</v>
      </c>
      <c r="H8020">
        <v>295909</v>
      </c>
    </row>
    <row r="8021" spans="1:8" ht="388.8">
      <c r="A8021" s="177" t="s">
        <v>11548</v>
      </c>
      <c r="B8021" s="10">
        <v>44549</v>
      </c>
      <c r="C8021" t="s">
        <v>4680</v>
      </c>
      <c r="D8021">
        <v>3</v>
      </c>
      <c r="E8021">
        <v>3</v>
      </c>
      <c r="F8021">
        <v>5</v>
      </c>
      <c r="G8021">
        <v>129310520</v>
      </c>
      <c r="H8021">
        <v>295910</v>
      </c>
    </row>
    <row r="8022" spans="1:8" ht="158.4">
      <c r="A8022" s="177" t="s">
        <v>11549</v>
      </c>
      <c r="B8022" s="10">
        <v>44549</v>
      </c>
      <c r="C8022" t="s">
        <v>4680</v>
      </c>
      <c r="D8022">
        <v>2</v>
      </c>
      <c r="E8022">
        <v>3</v>
      </c>
      <c r="F8022">
        <v>5</v>
      </c>
      <c r="G8022">
        <v>129310520</v>
      </c>
      <c r="H8022">
        <v>295911</v>
      </c>
    </row>
    <row r="8023" spans="1:8">
      <c r="A8023" t="s">
        <v>11550</v>
      </c>
      <c r="B8023" s="10">
        <v>44549</v>
      </c>
      <c r="C8023" t="s">
        <v>4681</v>
      </c>
      <c r="D8023">
        <v>1</v>
      </c>
      <c r="E8023">
        <v>4</v>
      </c>
      <c r="F8023">
        <v>3</v>
      </c>
      <c r="G8023">
        <v>129350013</v>
      </c>
      <c r="H8023">
        <v>295912</v>
      </c>
    </row>
    <row r="8024" spans="1:8">
      <c r="A8024" t="s">
        <v>11551</v>
      </c>
      <c r="B8024" s="10">
        <v>44549</v>
      </c>
      <c r="C8024" t="s">
        <v>4679</v>
      </c>
      <c r="D8024">
        <v>5</v>
      </c>
      <c r="E8024">
        <v>5</v>
      </c>
      <c r="F8024">
        <v>5</v>
      </c>
      <c r="G8024">
        <v>129430617</v>
      </c>
      <c r="H8024">
        <v>295913</v>
      </c>
    </row>
    <row r="8025" spans="1:8">
      <c r="A8025" t="s">
        <v>11552</v>
      </c>
      <c r="B8025" s="10">
        <v>44549</v>
      </c>
      <c r="C8025" t="s">
        <v>4679</v>
      </c>
      <c r="D8025">
        <v>5</v>
      </c>
      <c r="E8025">
        <v>5</v>
      </c>
      <c r="F8025">
        <v>5</v>
      </c>
      <c r="G8025">
        <v>129430617</v>
      </c>
      <c r="H8025">
        <v>295914</v>
      </c>
    </row>
    <row r="8026" spans="1:8">
      <c r="A8026" t="s">
        <v>11553</v>
      </c>
      <c r="B8026" s="10">
        <v>44549</v>
      </c>
      <c r="C8026" t="s">
        <v>4679</v>
      </c>
      <c r="D8026">
        <v>1</v>
      </c>
      <c r="E8026">
        <v>5</v>
      </c>
      <c r="F8026">
        <v>3</v>
      </c>
      <c r="G8026">
        <v>129698809</v>
      </c>
      <c r="H8026">
        <v>295915</v>
      </c>
    </row>
    <row r="8027" spans="1:8" ht="187.2">
      <c r="A8027" s="177" t="s">
        <v>11554</v>
      </c>
      <c r="B8027" s="10">
        <v>44549</v>
      </c>
      <c r="C8027" t="s">
        <v>4679</v>
      </c>
      <c r="D8027">
        <v>5</v>
      </c>
      <c r="E8027">
        <v>5</v>
      </c>
      <c r="F8027">
        <v>5</v>
      </c>
      <c r="G8027">
        <v>130275241</v>
      </c>
      <c r="H8027">
        <v>295918</v>
      </c>
    </row>
    <row r="8028" spans="1:8">
      <c r="A8028" t="s">
        <v>11555</v>
      </c>
      <c r="B8028" s="10">
        <v>44549</v>
      </c>
      <c r="C8028" t="s">
        <v>4679</v>
      </c>
      <c r="D8028">
        <v>5</v>
      </c>
      <c r="E8028">
        <v>5</v>
      </c>
      <c r="F8028">
        <v>5</v>
      </c>
      <c r="G8028">
        <v>130275241</v>
      </c>
      <c r="H8028">
        <v>295920</v>
      </c>
    </row>
    <row r="8029" spans="1:8">
      <c r="A8029" t="s">
        <v>11556</v>
      </c>
      <c r="B8029" s="10">
        <v>44549</v>
      </c>
      <c r="C8029" t="s">
        <v>4681</v>
      </c>
      <c r="D8029">
        <v>2</v>
      </c>
      <c r="E8029">
        <v>3</v>
      </c>
      <c r="F8029">
        <v>4</v>
      </c>
      <c r="G8029">
        <v>130388010</v>
      </c>
      <c r="H8029">
        <v>295921</v>
      </c>
    </row>
    <row r="8030" spans="1:8">
      <c r="A8030" t="s">
        <v>11557</v>
      </c>
      <c r="B8030" s="10">
        <v>44549</v>
      </c>
      <c r="C8030" t="s">
        <v>4686</v>
      </c>
      <c r="D8030">
        <v>3</v>
      </c>
      <c r="E8030">
        <v>5</v>
      </c>
      <c r="F8030">
        <v>5</v>
      </c>
      <c r="G8030">
        <v>130772841</v>
      </c>
      <c r="H8030">
        <v>295922</v>
      </c>
    </row>
    <row r="8031" spans="1:8">
      <c r="A8031" t="s">
        <v>11558</v>
      </c>
      <c r="B8031" s="10">
        <v>44549</v>
      </c>
      <c r="C8031" t="s">
        <v>4679</v>
      </c>
      <c r="D8031">
        <v>5</v>
      </c>
      <c r="E8031">
        <v>5</v>
      </c>
      <c r="F8031">
        <v>5</v>
      </c>
      <c r="G8031">
        <v>131106049</v>
      </c>
      <c r="H8031">
        <v>295924</v>
      </c>
    </row>
    <row r="8032" spans="1:8">
      <c r="A8032" t="s">
        <v>11559</v>
      </c>
      <c r="B8032" s="10">
        <v>44549</v>
      </c>
      <c r="C8032" t="s">
        <v>4679</v>
      </c>
      <c r="D8032">
        <v>5</v>
      </c>
      <c r="E8032">
        <v>5</v>
      </c>
      <c r="F8032">
        <v>5</v>
      </c>
      <c r="G8032">
        <v>131106049</v>
      </c>
      <c r="H8032">
        <v>295925</v>
      </c>
    </row>
    <row r="8033" spans="1:8">
      <c r="A8033" t="s">
        <v>11560</v>
      </c>
      <c r="B8033" s="10">
        <v>44549</v>
      </c>
      <c r="C8033" t="s">
        <v>4679</v>
      </c>
      <c r="D8033">
        <v>1</v>
      </c>
      <c r="E8033">
        <v>2</v>
      </c>
      <c r="F8033">
        <v>1</v>
      </c>
      <c r="G8033">
        <v>131106049</v>
      </c>
      <c r="H8033">
        <v>295926</v>
      </c>
    </row>
    <row r="8034" spans="1:8">
      <c r="A8034" t="s">
        <v>11561</v>
      </c>
      <c r="B8034" s="10">
        <v>44549</v>
      </c>
      <c r="C8034" t="s">
        <v>4679</v>
      </c>
      <c r="D8034">
        <v>4</v>
      </c>
      <c r="E8034">
        <v>4</v>
      </c>
      <c r="F8034">
        <v>5</v>
      </c>
      <c r="G8034">
        <v>131229759</v>
      </c>
      <c r="H8034">
        <v>295927</v>
      </c>
    </row>
    <row r="8035" spans="1:8">
      <c r="A8035" t="s">
        <v>11562</v>
      </c>
      <c r="B8035" s="10">
        <v>44549</v>
      </c>
      <c r="C8035" t="s">
        <v>4679</v>
      </c>
      <c r="D8035">
        <v>3</v>
      </c>
      <c r="E8035">
        <v>3</v>
      </c>
      <c r="F8035">
        <v>3</v>
      </c>
      <c r="G8035">
        <v>131229759</v>
      </c>
      <c r="H8035">
        <v>295928</v>
      </c>
    </row>
    <row r="8036" spans="1:8">
      <c r="A8036" t="s">
        <v>11563</v>
      </c>
      <c r="B8036" s="10">
        <v>44549</v>
      </c>
      <c r="C8036" t="s">
        <v>4679</v>
      </c>
      <c r="D8036">
        <v>3</v>
      </c>
      <c r="E8036">
        <v>5</v>
      </c>
      <c r="F8036">
        <v>2</v>
      </c>
      <c r="G8036">
        <v>131229759</v>
      </c>
      <c r="H8036">
        <v>295929</v>
      </c>
    </row>
    <row r="8037" spans="1:8">
      <c r="A8037" t="s">
        <v>11564</v>
      </c>
      <c r="B8037" s="10">
        <v>44549</v>
      </c>
      <c r="C8037" t="s">
        <v>4679</v>
      </c>
      <c r="D8037">
        <v>1</v>
      </c>
      <c r="E8037">
        <v>2</v>
      </c>
      <c r="F8037">
        <v>1</v>
      </c>
      <c r="G8037">
        <v>131268526</v>
      </c>
      <c r="H8037">
        <v>295930</v>
      </c>
    </row>
    <row r="8038" spans="1:8">
      <c r="A8038" t="s">
        <v>11565</v>
      </c>
      <c r="B8038" s="10">
        <v>44549</v>
      </c>
      <c r="C8038" t="s">
        <v>4679</v>
      </c>
      <c r="D8038">
        <v>4</v>
      </c>
      <c r="E8038">
        <v>3</v>
      </c>
      <c r="F8038">
        <v>4</v>
      </c>
      <c r="G8038">
        <v>131416992</v>
      </c>
      <c r="H8038">
        <v>295932</v>
      </c>
    </row>
    <row r="8039" spans="1:8">
      <c r="A8039" t="s">
        <v>11566</v>
      </c>
      <c r="B8039" s="10">
        <v>44549</v>
      </c>
      <c r="C8039" t="s">
        <v>4679</v>
      </c>
      <c r="D8039">
        <v>4</v>
      </c>
      <c r="E8039">
        <v>4</v>
      </c>
      <c r="F8039">
        <v>4</v>
      </c>
      <c r="G8039">
        <v>131416992</v>
      </c>
      <c r="H8039">
        <v>295933</v>
      </c>
    </row>
    <row r="8040" spans="1:8">
      <c r="A8040" t="s">
        <v>11567</v>
      </c>
      <c r="B8040" s="10">
        <v>44549</v>
      </c>
      <c r="C8040" t="s">
        <v>4679</v>
      </c>
      <c r="D8040">
        <v>5</v>
      </c>
      <c r="E8040">
        <v>5</v>
      </c>
      <c r="F8040">
        <v>5</v>
      </c>
      <c r="G8040">
        <v>132569104</v>
      </c>
      <c r="H8040">
        <v>295935</v>
      </c>
    </row>
    <row r="8041" spans="1:8">
      <c r="A8041" t="s">
        <v>11568</v>
      </c>
      <c r="B8041" s="10">
        <v>44549</v>
      </c>
      <c r="C8041" t="s">
        <v>4680</v>
      </c>
      <c r="D8041">
        <v>1</v>
      </c>
      <c r="E8041">
        <v>2</v>
      </c>
      <c r="F8041">
        <v>5</v>
      </c>
      <c r="G8041">
        <v>132758582</v>
      </c>
      <c r="H8041">
        <v>295936</v>
      </c>
    </row>
    <row r="8042" spans="1:8">
      <c r="A8042" t="s">
        <v>9066</v>
      </c>
      <c r="B8042" s="10">
        <v>44549</v>
      </c>
      <c r="C8042" t="s">
        <v>4680</v>
      </c>
      <c r="D8042">
        <v>5</v>
      </c>
      <c r="E8042">
        <v>5</v>
      </c>
      <c r="F8042">
        <v>5</v>
      </c>
      <c r="G8042">
        <v>132758582</v>
      </c>
      <c r="H8042">
        <v>295937</v>
      </c>
    </row>
    <row r="8043" spans="1:8">
      <c r="A8043" t="s">
        <v>11569</v>
      </c>
      <c r="B8043" s="10">
        <v>44549</v>
      </c>
      <c r="C8043" t="s">
        <v>4680</v>
      </c>
      <c r="D8043">
        <v>2</v>
      </c>
      <c r="E8043">
        <v>4</v>
      </c>
      <c r="F8043">
        <v>3</v>
      </c>
      <c r="G8043">
        <v>132758582</v>
      </c>
      <c r="H8043">
        <v>295938</v>
      </c>
    </row>
    <row r="8044" spans="1:8">
      <c r="A8044" t="s">
        <v>11570</v>
      </c>
      <c r="B8044" s="10">
        <v>44549</v>
      </c>
      <c r="C8044" t="s">
        <v>4680</v>
      </c>
      <c r="D8044">
        <v>4</v>
      </c>
      <c r="E8044">
        <v>5</v>
      </c>
      <c r="F8044">
        <v>3</v>
      </c>
      <c r="G8044">
        <v>136647468</v>
      </c>
      <c r="H8044">
        <v>295971</v>
      </c>
    </row>
    <row r="8045" spans="1:8" ht="409.6">
      <c r="A8045" s="177" t="s">
        <v>11571</v>
      </c>
      <c r="B8045" s="10">
        <v>44549</v>
      </c>
      <c r="C8045" t="s">
        <v>4680</v>
      </c>
      <c r="D8045">
        <v>3</v>
      </c>
      <c r="E8045">
        <v>1</v>
      </c>
      <c r="F8045">
        <v>3</v>
      </c>
      <c r="G8045">
        <v>132758582</v>
      </c>
      <c r="H8045">
        <v>295939</v>
      </c>
    </row>
    <row r="8046" spans="1:8">
      <c r="A8046" t="s">
        <v>11572</v>
      </c>
      <c r="B8046" s="10">
        <v>44549</v>
      </c>
      <c r="C8046" t="s">
        <v>4681</v>
      </c>
      <c r="D8046">
        <v>5</v>
      </c>
      <c r="E8046">
        <v>5</v>
      </c>
      <c r="F8046">
        <v>5</v>
      </c>
      <c r="G8046">
        <v>132758707</v>
      </c>
      <c r="H8046">
        <v>295940</v>
      </c>
    </row>
    <row r="8047" spans="1:8">
      <c r="A8047" t="s">
        <v>11573</v>
      </c>
      <c r="B8047" s="10">
        <v>44549</v>
      </c>
      <c r="C8047" t="s">
        <v>4679</v>
      </c>
      <c r="D8047">
        <v>5</v>
      </c>
      <c r="E8047">
        <v>3</v>
      </c>
      <c r="F8047">
        <v>4</v>
      </c>
      <c r="G8047">
        <v>132868480</v>
      </c>
      <c r="H8047">
        <v>295941</v>
      </c>
    </row>
    <row r="8048" spans="1:8">
      <c r="A8048" t="s">
        <v>11574</v>
      </c>
      <c r="B8048" s="10">
        <v>44549</v>
      </c>
      <c r="C8048" t="s">
        <v>4679</v>
      </c>
      <c r="D8048">
        <v>5</v>
      </c>
      <c r="E8048">
        <v>4</v>
      </c>
      <c r="F8048">
        <v>4</v>
      </c>
      <c r="G8048">
        <v>133171769</v>
      </c>
      <c r="H8048">
        <v>295943</v>
      </c>
    </row>
    <row r="8049" spans="1:8">
      <c r="A8049" t="s">
        <v>11575</v>
      </c>
      <c r="B8049" s="10">
        <v>44549</v>
      </c>
      <c r="C8049" t="s">
        <v>4679</v>
      </c>
      <c r="D8049">
        <v>5</v>
      </c>
      <c r="E8049">
        <v>5</v>
      </c>
      <c r="F8049">
        <v>5</v>
      </c>
      <c r="G8049">
        <v>133171769</v>
      </c>
      <c r="H8049">
        <v>295944</v>
      </c>
    </row>
    <row r="8050" spans="1:8">
      <c r="A8050" t="s">
        <v>11576</v>
      </c>
      <c r="B8050" s="10">
        <v>44549</v>
      </c>
      <c r="C8050" t="s">
        <v>4686</v>
      </c>
      <c r="D8050">
        <v>5</v>
      </c>
      <c r="E8050">
        <v>3</v>
      </c>
      <c r="F8050">
        <v>5</v>
      </c>
      <c r="G8050">
        <v>133188953</v>
      </c>
      <c r="H8050">
        <v>295945</v>
      </c>
    </row>
    <row r="8051" spans="1:8">
      <c r="A8051" t="s">
        <v>11577</v>
      </c>
      <c r="B8051" s="10">
        <v>44549</v>
      </c>
      <c r="C8051" t="s">
        <v>4679</v>
      </c>
      <c r="D8051">
        <v>5</v>
      </c>
      <c r="E8051" t="s">
        <v>5977</v>
      </c>
      <c r="F8051">
        <v>5</v>
      </c>
      <c r="G8051">
        <v>133254631</v>
      </c>
      <c r="H8051">
        <v>295946</v>
      </c>
    </row>
    <row r="8052" spans="1:8" ht="259.2">
      <c r="A8052" s="177" t="s">
        <v>11578</v>
      </c>
      <c r="B8052" s="10">
        <v>44549</v>
      </c>
      <c r="C8052" t="s">
        <v>4680</v>
      </c>
      <c r="D8052">
        <v>4</v>
      </c>
      <c r="E8052">
        <v>5</v>
      </c>
      <c r="F8052">
        <v>3</v>
      </c>
      <c r="G8052">
        <v>133300764</v>
      </c>
      <c r="H8052">
        <v>295948</v>
      </c>
    </row>
    <row r="8053" spans="1:8" ht="144">
      <c r="A8053" s="177" t="s">
        <v>11579</v>
      </c>
      <c r="B8053" s="10">
        <v>44549</v>
      </c>
      <c r="C8053" t="s">
        <v>4681</v>
      </c>
      <c r="D8053">
        <v>1</v>
      </c>
      <c r="E8053">
        <v>3</v>
      </c>
      <c r="F8053">
        <v>1</v>
      </c>
      <c r="G8053">
        <v>134290907</v>
      </c>
      <c r="H8053">
        <v>295949</v>
      </c>
    </row>
    <row r="8054" spans="1:8" ht="302.39999999999998">
      <c r="A8054" s="177" t="s">
        <v>11580</v>
      </c>
      <c r="B8054" s="10">
        <v>44549</v>
      </c>
      <c r="C8054" t="s">
        <v>4681</v>
      </c>
      <c r="D8054">
        <v>1</v>
      </c>
      <c r="E8054">
        <v>2</v>
      </c>
      <c r="F8054">
        <v>2</v>
      </c>
      <c r="G8054">
        <v>134290907</v>
      </c>
      <c r="H8054">
        <v>295950</v>
      </c>
    </row>
    <row r="8055" spans="1:8">
      <c r="A8055" t="s">
        <v>11581</v>
      </c>
      <c r="B8055" s="10">
        <v>44549</v>
      </c>
      <c r="C8055" t="s">
        <v>4680</v>
      </c>
      <c r="D8055">
        <v>4</v>
      </c>
      <c r="E8055">
        <v>2</v>
      </c>
      <c r="F8055">
        <v>5</v>
      </c>
      <c r="G8055">
        <v>134397447</v>
      </c>
      <c r="H8055">
        <v>295951</v>
      </c>
    </row>
    <row r="8056" spans="1:8">
      <c r="A8056" t="s">
        <v>11582</v>
      </c>
      <c r="B8056" s="10">
        <v>44549</v>
      </c>
      <c r="C8056" t="s">
        <v>4680</v>
      </c>
      <c r="D8056">
        <v>1</v>
      </c>
      <c r="E8056">
        <v>3</v>
      </c>
      <c r="F8056">
        <v>1</v>
      </c>
      <c r="G8056">
        <v>134397447</v>
      </c>
      <c r="H8056">
        <v>295952</v>
      </c>
    </row>
    <row r="8057" spans="1:8" ht="129.6">
      <c r="A8057" s="177" t="s">
        <v>11583</v>
      </c>
      <c r="B8057" s="10">
        <v>44549</v>
      </c>
      <c r="C8057" t="s">
        <v>4680</v>
      </c>
      <c r="D8057">
        <v>1</v>
      </c>
      <c r="E8057">
        <v>3</v>
      </c>
      <c r="F8057">
        <v>2</v>
      </c>
      <c r="G8057">
        <v>134397447</v>
      </c>
      <c r="H8057">
        <v>295953</v>
      </c>
    </row>
    <row r="8058" spans="1:8">
      <c r="A8058" t="s">
        <v>11584</v>
      </c>
      <c r="B8058" s="10">
        <v>44549</v>
      </c>
      <c r="C8058" t="s">
        <v>4682</v>
      </c>
      <c r="D8058">
        <v>4</v>
      </c>
      <c r="E8058">
        <v>3</v>
      </c>
      <c r="F8058">
        <v>5</v>
      </c>
      <c r="G8058">
        <v>134420405</v>
      </c>
      <c r="H8058">
        <v>295955</v>
      </c>
    </row>
    <row r="8059" spans="1:8">
      <c r="A8059" t="s">
        <v>11585</v>
      </c>
      <c r="B8059" s="10">
        <v>44549</v>
      </c>
      <c r="C8059" t="s">
        <v>4680</v>
      </c>
      <c r="D8059">
        <v>1</v>
      </c>
      <c r="E8059">
        <v>3</v>
      </c>
      <c r="F8059">
        <v>2</v>
      </c>
      <c r="G8059">
        <v>134552819</v>
      </c>
      <c r="H8059">
        <v>295957</v>
      </c>
    </row>
    <row r="8060" spans="1:8">
      <c r="A8060" t="s">
        <v>11586</v>
      </c>
      <c r="B8060" s="10">
        <v>44549</v>
      </c>
      <c r="C8060" t="s">
        <v>4679</v>
      </c>
      <c r="D8060">
        <v>3</v>
      </c>
      <c r="E8060">
        <v>4</v>
      </c>
      <c r="F8060">
        <v>3</v>
      </c>
      <c r="G8060">
        <v>134937374</v>
      </c>
      <c r="H8060">
        <v>295958</v>
      </c>
    </row>
    <row r="8061" spans="1:8">
      <c r="A8061" t="s">
        <v>11587</v>
      </c>
      <c r="B8061" s="10">
        <v>44549</v>
      </c>
      <c r="C8061" t="s">
        <v>4679</v>
      </c>
      <c r="D8061">
        <v>1</v>
      </c>
      <c r="E8061">
        <v>2</v>
      </c>
      <c r="F8061">
        <v>2</v>
      </c>
      <c r="G8061">
        <v>134937374</v>
      </c>
      <c r="H8061">
        <v>295959</v>
      </c>
    </row>
    <row r="8062" spans="1:8">
      <c r="A8062" t="s">
        <v>11588</v>
      </c>
      <c r="B8062" s="10">
        <v>44549</v>
      </c>
      <c r="C8062" t="s">
        <v>4680</v>
      </c>
      <c r="D8062">
        <v>1</v>
      </c>
      <c r="E8062">
        <v>1</v>
      </c>
      <c r="F8062">
        <v>1</v>
      </c>
      <c r="G8062">
        <v>135312726</v>
      </c>
      <c r="H8062">
        <v>295960</v>
      </c>
    </row>
    <row r="8063" spans="1:8">
      <c r="A8063" t="s">
        <v>11589</v>
      </c>
      <c r="B8063" s="10">
        <v>44549</v>
      </c>
      <c r="C8063" t="s">
        <v>4680</v>
      </c>
      <c r="D8063">
        <v>1</v>
      </c>
      <c r="E8063">
        <v>5</v>
      </c>
      <c r="F8063">
        <v>3</v>
      </c>
      <c r="G8063">
        <v>135413060</v>
      </c>
      <c r="H8063">
        <v>295961</v>
      </c>
    </row>
    <row r="8064" spans="1:8">
      <c r="A8064" t="s">
        <v>11590</v>
      </c>
      <c r="B8064" s="10">
        <v>44549</v>
      </c>
      <c r="C8064" t="s">
        <v>4679</v>
      </c>
      <c r="D8064">
        <v>5</v>
      </c>
      <c r="E8064">
        <v>4</v>
      </c>
      <c r="F8064">
        <v>5</v>
      </c>
      <c r="G8064">
        <v>135523553</v>
      </c>
      <c r="H8064">
        <v>295962</v>
      </c>
    </row>
    <row r="8065" spans="1:8">
      <c r="A8065" t="s">
        <v>11591</v>
      </c>
      <c r="B8065" s="10">
        <v>44549</v>
      </c>
      <c r="C8065" t="s">
        <v>4681</v>
      </c>
      <c r="D8065">
        <v>4</v>
      </c>
      <c r="E8065">
        <v>4</v>
      </c>
      <c r="F8065">
        <v>4</v>
      </c>
      <c r="G8065">
        <v>135538940</v>
      </c>
      <c r="H8065">
        <v>295963</v>
      </c>
    </row>
    <row r="8066" spans="1:8">
      <c r="A8066" t="s">
        <v>11592</v>
      </c>
      <c r="B8066" s="10">
        <v>44549</v>
      </c>
      <c r="C8066" t="s">
        <v>4686</v>
      </c>
      <c r="D8066">
        <v>5</v>
      </c>
      <c r="E8066">
        <v>5</v>
      </c>
      <c r="F8066">
        <v>5</v>
      </c>
      <c r="G8066">
        <v>135635688</v>
      </c>
      <c r="H8066">
        <v>295965</v>
      </c>
    </row>
    <row r="8067" spans="1:8">
      <c r="A8067" t="s">
        <v>11593</v>
      </c>
      <c r="B8067" s="10">
        <v>44549</v>
      </c>
      <c r="C8067" t="s">
        <v>4679</v>
      </c>
      <c r="D8067">
        <v>4</v>
      </c>
      <c r="E8067">
        <v>5</v>
      </c>
      <c r="F8067">
        <v>5</v>
      </c>
      <c r="G8067">
        <v>136270865</v>
      </c>
      <c r="H8067">
        <v>295966</v>
      </c>
    </row>
    <row r="8068" spans="1:8">
      <c r="A8068" t="s">
        <v>11594</v>
      </c>
      <c r="B8068" s="10">
        <v>44549</v>
      </c>
      <c r="C8068" t="s">
        <v>4680</v>
      </c>
      <c r="D8068">
        <v>3</v>
      </c>
      <c r="E8068">
        <v>4</v>
      </c>
      <c r="F8068">
        <v>4</v>
      </c>
      <c r="G8068">
        <v>136642485</v>
      </c>
      <c r="H8068">
        <v>295967</v>
      </c>
    </row>
    <row r="8069" spans="1:8">
      <c r="A8069" t="s">
        <v>11595</v>
      </c>
      <c r="B8069" s="10">
        <v>44549</v>
      </c>
      <c r="C8069" t="s">
        <v>4679</v>
      </c>
      <c r="D8069">
        <v>5</v>
      </c>
      <c r="E8069">
        <v>5</v>
      </c>
      <c r="F8069">
        <v>5</v>
      </c>
      <c r="G8069">
        <v>136644366</v>
      </c>
      <c r="H8069">
        <v>295968</v>
      </c>
    </row>
    <row r="8070" spans="1:8">
      <c r="A8070" t="s">
        <v>11596</v>
      </c>
      <c r="B8070" s="10">
        <v>44549</v>
      </c>
      <c r="C8070" t="s">
        <v>4680</v>
      </c>
      <c r="D8070">
        <v>3</v>
      </c>
      <c r="E8070">
        <v>5</v>
      </c>
      <c r="F8070">
        <v>5</v>
      </c>
      <c r="G8070">
        <v>136645116</v>
      </c>
      <c r="H8070">
        <v>295969</v>
      </c>
    </row>
    <row r="8071" spans="1:8">
      <c r="A8071" t="s">
        <v>11597</v>
      </c>
      <c r="B8071" s="10">
        <v>44549</v>
      </c>
      <c r="C8071" t="s">
        <v>4680</v>
      </c>
      <c r="D8071">
        <v>1</v>
      </c>
      <c r="E8071">
        <v>1</v>
      </c>
      <c r="F8071">
        <v>1</v>
      </c>
      <c r="G8071">
        <v>136647468</v>
      </c>
      <c r="H8071">
        <v>295970</v>
      </c>
    </row>
    <row r="8072" spans="1:8">
      <c r="A8072" t="s">
        <v>11598</v>
      </c>
      <c r="B8072" s="10">
        <v>44549</v>
      </c>
      <c r="C8072" t="s">
        <v>4679</v>
      </c>
      <c r="D8072">
        <v>5</v>
      </c>
      <c r="E8072">
        <v>4</v>
      </c>
      <c r="F8072">
        <v>5</v>
      </c>
      <c r="G8072">
        <v>136738614</v>
      </c>
      <c r="H8072">
        <v>295973</v>
      </c>
    </row>
    <row r="8073" spans="1:8">
      <c r="A8073" t="s">
        <v>11599</v>
      </c>
      <c r="B8073" s="10">
        <v>44549</v>
      </c>
      <c r="C8073" t="s">
        <v>4680</v>
      </c>
      <c r="D8073">
        <v>1</v>
      </c>
      <c r="E8073">
        <v>2</v>
      </c>
      <c r="F8073">
        <v>3</v>
      </c>
      <c r="G8073">
        <v>136932696</v>
      </c>
      <c r="H8073">
        <v>295974</v>
      </c>
    </row>
    <row r="8074" spans="1:8" ht="158.4">
      <c r="A8074" s="177" t="s">
        <v>11600</v>
      </c>
      <c r="B8074" s="10">
        <v>44549</v>
      </c>
      <c r="C8074" t="s">
        <v>4680</v>
      </c>
      <c r="D8074">
        <v>4</v>
      </c>
      <c r="E8074">
        <v>5</v>
      </c>
      <c r="F8074">
        <v>5</v>
      </c>
      <c r="G8074">
        <v>136932696</v>
      </c>
      <c r="H8074">
        <v>295975</v>
      </c>
    </row>
    <row r="8075" spans="1:8">
      <c r="A8075" t="s">
        <v>11601</v>
      </c>
      <c r="B8075" s="10">
        <v>44549</v>
      </c>
      <c r="C8075" t="s">
        <v>4680</v>
      </c>
      <c r="D8075">
        <v>1</v>
      </c>
      <c r="E8075">
        <v>2</v>
      </c>
      <c r="F8075">
        <v>1</v>
      </c>
      <c r="G8075">
        <v>136932696</v>
      </c>
      <c r="H8075">
        <v>295976</v>
      </c>
    </row>
    <row r="8076" spans="1:8" ht="100.8">
      <c r="A8076" s="177" t="s">
        <v>11602</v>
      </c>
      <c r="B8076" s="10">
        <v>44549</v>
      </c>
      <c r="C8076" t="s">
        <v>4680</v>
      </c>
      <c r="D8076">
        <v>5</v>
      </c>
      <c r="E8076">
        <v>5</v>
      </c>
      <c r="F8076">
        <v>5</v>
      </c>
      <c r="G8076">
        <v>136932696</v>
      </c>
      <c r="H8076">
        <v>295977</v>
      </c>
    </row>
    <row r="8077" spans="1:8">
      <c r="A8077" t="s">
        <v>11603</v>
      </c>
      <c r="B8077" s="10">
        <v>44549</v>
      </c>
      <c r="C8077" t="s">
        <v>4679</v>
      </c>
      <c r="D8077">
        <v>1</v>
      </c>
      <c r="E8077">
        <v>2</v>
      </c>
      <c r="F8077">
        <v>1</v>
      </c>
      <c r="G8077">
        <v>136946191</v>
      </c>
      <c r="H8077">
        <v>295978</v>
      </c>
    </row>
    <row r="8078" spans="1:8">
      <c r="A8078" t="s">
        <v>11604</v>
      </c>
      <c r="B8078" s="10">
        <v>44549</v>
      </c>
      <c r="C8078" t="s">
        <v>4679</v>
      </c>
      <c r="D8078">
        <v>3</v>
      </c>
      <c r="E8078">
        <v>3</v>
      </c>
      <c r="F8078">
        <v>3</v>
      </c>
      <c r="G8078">
        <v>20000296</v>
      </c>
      <c r="H8078">
        <v>295979</v>
      </c>
    </row>
    <row r="8079" spans="1:8">
      <c r="A8079" t="s">
        <v>11605</v>
      </c>
      <c r="B8079" s="10">
        <v>44549</v>
      </c>
      <c r="C8079" t="s">
        <v>4679</v>
      </c>
      <c r="D8079">
        <v>5</v>
      </c>
      <c r="E8079">
        <v>5</v>
      </c>
      <c r="F8079">
        <v>5</v>
      </c>
      <c r="G8079">
        <v>20000320</v>
      </c>
      <c r="H8079">
        <v>295980</v>
      </c>
    </row>
    <row r="8080" spans="1:8">
      <c r="A8080" t="s">
        <v>11606</v>
      </c>
      <c r="B8080" s="10">
        <v>44549</v>
      </c>
      <c r="C8080" t="s">
        <v>4679</v>
      </c>
      <c r="D8080">
        <v>4</v>
      </c>
      <c r="E8080">
        <v>3</v>
      </c>
      <c r="F8080">
        <v>4</v>
      </c>
      <c r="G8080">
        <v>20000325</v>
      </c>
      <c r="H8080">
        <v>295981</v>
      </c>
    </row>
    <row r="8081" spans="1:8">
      <c r="A8081" t="s">
        <v>11607</v>
      </c>
      <c r="B8081" s="10">
        <v>44549</v>
      </c>
      <c r="C8081" t="s">
        <v>4682</v>
      </c>
      <c r="D8081">
        <v>1</v>
      </c>
      <c r="E8081">
        <v>2</v>
      </c>
      <c r="F8081">
        <v>1</v>
      </c>
      <c r="G8081">
        <v>200269159</v>
      </c>
      <c r="H8081">
        <v>295982</v>
      </c>
    </row>
    <row r="8082" spans="1:8">
      <c r="A8082" t="s">
        <v>11608</v>
      </c>
      <c r="B8082" s="10">
        <v>44549</v>
      </c>
      <c r="C8082" t="s">
        <v>4682</v>
      </c>
      <c r="D8082">
        <v>1</v>
      </c>
      <c r="E8082">
        <v>2</v>
      </c>
      <c r="F8082">
        <v>1</v>
      </c>
      <c r="G8082">
        <v>200269159</v>
      </c>
      <c r="H8082">
        <v>295983</v>
      </c>
    </row>
    <row r="8083" spans="1:8">
      <c r="A8083" t="s">
        <v>11609</v>
      </c>
      <c r="B8083" s="10">
        <v>44549</v>
      </c>
      <c r="C8083" t="s">
        <v>4681</v>
      </c>
      <c r="D8083">
        <v>5</v>
      </c>
      <c r="E8083">
        <v>5</v>
      </c>
      <c r="F8083">
        <v>5</v>
      </c>
      <c r="G8083">
        <v>200270258</v>
      </c>
      <c r="H8083">
        <v>295984</v>
      </c>
    </row>
    <row r="8084" spans="1:8">
      <c r="A8084" t="s">
        <v>11610</v>
      </c>
      <c r="B8084" s="10">
        <v>44549</v>
      </c>
      <c r="C8084" t="s">
        <v>4679</v>
      </c>
      <c r="D8084">
        <v>5</v>
      </c>
      <c r="E8084">
        <v>5</v>
      </c>
      <c r="F8084">
        <v>5</v>
      </c>
      <c r="G8084">
        <v>200387550</v>
      </c>
      <c r="H8084">
        <v>295985</v>
      </c>
    </row>
    <row r="8085" spans="1:8">
      <c r="A8085" t="s">
        <v>11611</v>
      </c>
      <c r="B8085" s="10">
        <v>44549</v>
      </c>
      <c r="C8085" t="s">
        <v>4679</v>
      </c>
      <c r="D8085">
        <v>1</v>
      </c>
      <c r="E8085">
        <v>5</v>
      </c>
      <c r="F8085">
        <v>5</v>
      </c>
      <c r="G8085">
        <v>200387551</v>
      </c>
      <c r="H8085">
        <v>295986</v>
      </c>
    </row>
    <row r="8086" spans="1:8">
      <c r="A8086" t="s">
        <v>11612</v>
      </c>
      <c r="B8086" s="10">
        <v>44549</v>
      </c>
      <c r="C8086" t="s">
        <v>4679</v>
      </c>
      <c r="D8086">
        <v>5</v>
      </c>
      <c r="E8086">
        <v>5</v>
      </c>
      <c r="F8086">
        <v>5</v>
      </c>
      <c r="G8086">
        <v>200387551</v>
      </c>
      <c r="H8086">
        <v>295987</v>
      </c>
    </row>
    <row r="8087" spans="1:8">
      <c r="A8087" t="s">
        <v>11613</v>
      </c>
      <c r="B8087" s="10">
        <v>44549</v>
      </c>
      <c r="C8087" t="s">
        <v>4679</v>
      </c>
      <c r="D8087">
        <v>5</v>
      </c>
      <c r="E8087">
        <v>5</v>
      </c>
      <c r="F8087">
        <v>5</v>
      </c>
      <c r="G8087">
        <v>200387555</v>
      </c>
      <c r="H8087">
        <v>295988</v>
      </c>
    </row>
    <row r="8088" spans="1:8">
      <c r="A8088" t="s">
        <v>11614</v>
      </c>
      <c r="B8088" s="10">
        <v>44549</v>
      </c>
      <c r="C8088" t="s">
        <v>4681</v>
      </c>
      <c r="D8088">
        <v>1</v>
      </c>
      <c r="E8088">
        <v>3</v>
      </c>
      <c r="F8088">
        <v>3</v>
      </c>
      <c r="G8088">
        <v>200439358</v>
      </c>
      <c r="H8088">
        <v>295989</v>
      </c>
    </row>
    <row r="8089" spans="1:8">
      <c r="A8089" t="s">
        <v>11615</v>
      </c>
      <c r="B8089" s="10">
        <v>44549</v>
      </c>
      <c r="C8089" t="s">
        <v>4679</v>
      </c>
      <c r="D8089">
        <v>5</v>
      </c>
      <c r="E8089">
        <v>4</v>
      </c>
      <c r="F8089">
        <v>5</v>
      </c>
      <c r="G8089">
        <v>33000004</v>
      </c>
      <c r="H8089">
        <v>295990</v>
      </c>
    </row>
    <row r="8090" spans="1:8">
      <c r="A8090" t="s">
        <v>11616</v>
      </c>
      <c r="B8090" s="10">
        <v>44549</v>
      </c>
      <c r="C8090" t="s">
        <v>4680</v>
      </c>
      <c r="D8090">
        <v>5</v>
      </c>
      <c r="E8090">
        <v>5</v>
      </c>
      <c r="F8090">
        <v>5</v>
      </c>
      <c r="G8090">
        <v>33000080</v>
      </c>
      <c r="H8090">
        <v>295992</v>
      </c>
    </row>
    <row r="8091" spans="1:8" ht="43.2">
      <c r="A8091" s="177" t="s">
        <v>11617</v>
      </c>
      <c r="B8091" s="10">
        <v>44549</v>
      </c>
      <c r="C8091" t="s">
        <v>4680</v>
      </c>
      <c r="D8091">
        <v>5</v>
      </c>
      <c r="E8091">
        <v>5</v>
      </c>
      <c r="F8091">
        <v>5</v>
      </c>
      <c r="G8091">
        <v>33000080</v>
      </c>
      <c r="H8091">
        <v>295993</v>
      </c>
    </row>
    <row r="8092" spans="1:8">
      <c r="A8092" t="s">
        <v>11618</v>
      </c>
      <c r="B8092" s="10">
        <v>44549</v>
      </c>
      <c r="C8092" t="s">
        <v>4679</v>
      </c>
      <c r="D8092">
        <v>5</v>
      </c>
      <c r="E8092">
        <v>5</v>
      </c>
      <c r="F8092">
        <v>5</v>
      </c>
      <c r="G8092">
        <v>33000111</v>
      </c>
      <c r="H8092">
        <v>295994</v>
      </c>
    </row>
    <row r="8093" spans="1:8">
      <c r="A8093" t="s">
        <v>11619</v>
      </c>
      <c r="B8093" s="10">
        <v>44549</v>
      </c>
      <c r="C8093" t="s">
        <v>4679</v>
      </c>
      <c r="D8093">
        <v>5</v>
      </c>
      <c r="E8093">
        <v>3</v>
      </c>
      <c r="F8093">
        <v>5</v>
      </c>
      <c r="G8093">
        <v>33000111</v>
      </c>
      <c r="H8093">
        <v>295995</v>
      </c>
    </row>
    <row r="8094" spans="1:8">
      <c r="A8094" t="s">
        <v>11620</v>
      </c>
      <c r="B8094" s="10">
        <v>44549</v>
      </c>
      <c r="C8094" t="s">
        <v>4680</v>
      </c>
      <c r="D8094">
        <v>5</v>
      </c>
      <c r="E8094">
        <v>5</v>
      </c>
      <c r="F8094">
        <v>5</v>
      </c>
      <c r="G8094">
        <v>40000081</v>
      </c>
      <c r="H8094">
        <v>295996</v>
      </c>
    </row>
    <row r="8095" spans="1:8" ht="201.6">
      <c r="A8095" s="177" t="s">
        <v>11621</v>
      </c>
      <c r="B8095" s="10">
        <v>44549</v>
      </c>
      <c r="C8095" t="s">
        <v>4679</v>
      </c>
      <c r="D8095">
        <v>4</v>
      </c>
      <c r="E8095">
        <v>5</v>
      </c>
      <c r="F8095">
        <v>5</v>
      </c>
      <c r="G8095">
        <v>60000035</v>
      </c>
      <c r="H8095">
        <v>296000</v>
      </c>
    </row>
    <row r="8096" spans="1:8">
      <c r="A8096" t="s">
        <v>11622</v>
      </c>
      <c r="B8096" s="10">
        <v>44549</v>
      </c>
      <c r="C8096" t="s">
        <v>4679</v>
      </c>
      <c r="D8096">
        <v>5</v>
      </c>
      <c r="E8096">
        <v>5</v>
      </c>
      <c r="F8096">
        <v>5</v>
      </c>
      <c r="G8096">
        <v>60000075</v>
      </c>
      <c r="H8096">
        <v>296002</v>
      </c>
    </row>
    <row r="8097" spans="1:8" ht="43.2">
      <c r="A8097" s="177" t="s">
        <v>11623</v>
      </c>
      <c r="B8097" s="10">
        <v>44549</v>
      </c>
      <c r="C8097" t="s">
        <v>4679</v>
      </c>
      <c r="D8097">
        <v>5</v>
      </c>
      <c r="E8097">
        <v>5</v>
      </c>
      <c r="F8097">
        <v>5</v>
      </c>
      <c r="G8097">
        <v>61000010</v>
      </c>
      <c r="H8097">
        <v>296003</v>
      </c>
    </row>
    <row r="8098" spans="1:8">
      <c r="A8098" t="s">
        <v>11624</v>
      </c>
      <c r="B8098" s="10">
        <v>44549</v>
      </c>
      <c r="C8098" t="s">
        <v>4679</v>
      </c>
      <c r="D8098">
        <v>5</v>
      </c>
      <c r="E8098">
        <v>5</v>
      </c>
      <c r="F8098">
        <v>5</v>
      </c>
      <c r="G8098">
        <v>61000028</v>
      </c>
      <c r="H8098">
        <v>296004</v>
      </c>
    </row>
    <row r="8099" spans="1:8">
      <c r="A8099" t="s">
        <v>11625</v>
      </c>
      <c r="B8099" s="10">
        <v>44549</v>
      </c>
      <c r="C8099" t="s">
        <v>4679</v>
      </c>
      <c r="D8099">
        <v>5</v>
      </c>
      <c r="E8099">
        <v>5</v>
      </c>
      <c r="F8099">
        <v>5</v>
      </c>
      <c r="G8099">
        <v>71000049</v>
      </c>
      <c r="H8099">
        <v>296010</v>
      </c>
    </row>
    <row r="8100" spans="1:8">
      <c r="A8100" t="s">
        <v>11626</v>
      </c>
      <c r="B8100" s="10">
        <v>44549</v>
      </c>
      <c r="C8100" t="s">
        <v>4679</v>
      </c>
      <c r="D8100">
        <v>5</v>
      </c>
      <c r="E8100">
        <v>5</v>
      </c>
      <c r="F8100">
        <v>5</v>
      </c>
      <c r="G8100">
        <v>71000049</v>
      </c>
      <c r="H8100">
        <v>296011</v>
      </c>
    </row>
    <row r="8101" spans="1:8">
      <c r="A8101" t="s">
        <v>11627</v>
      </c>
      <c r="B8101" s="10">
        <v>44549</v>
      </c>
      <c r="C8101" t="s">
        <v>4679</v>
      </c>
      <c r="D8101">
        <v>4</v>
      </c>
      <c r="E8101">
        <v>3</v>
      </c>
      <c r="F8101">
        <v>4</v>
      </c>
      <c r="G8101">
        <v>71000104</v>
      </c>
      <c r="H8101">
        <v>296013</v>
      </c>
    </row>
    <row r="8102" spans="1:8" ht="72">
      <c r="A8102" s="177" t="s">
        <v>11628</v>
      </c>
      <c r="B8102" s="10">
        <v>44549</v>
      </c>
      <c r="C8102" t="s">
        <v>4679</v>
      </c>
      <c r="D8102">
        <v>4</v>
      </c>
      <c r="E8102">
        <v>5</v>
      </c>
      <c r="F8102">
        <v>4</v>
      </c>
      <c r="G8102">
        <v>71000184</v>
      </c>
      <c r="H8102">
        <v>296016</v>
      </c>
    </row>
    <row r="8103" spans="1:8" ht="201.6">
      <c r="A8103" s="177" t="s">
        <v>11629</v>
      </c>
      <c r="B8103" s="10">
        <v>44549</v>
      </c>
      <c r="C8103" t="s">
        <v>4679</v>
      </c>
      <c r="D8103">
        <v>1</v>
      </c>
      <c r="E8103">
        <v>3</v>
      </c>
      <c r="F8103">
        <v>1</v>
      </c>
      <c r="G8103">
        <v>71000195</v>
      </c>
      <c r="H8103">
        <v>296017</v>
      </c>
    </row>
    <row r="8104" spans="1:8">
      <c r="A8104" t="s">
        <v>11630</v>
      </c>
      <c r="B8104" s="10">
        <v>44549</v>
      </c>
      <c r="C8104" t="s">
        <v>4679</v>
      </c>
      <c r="D8104">
        <v>3</v>
      </c>
      <c r="E8104">
        <v>3</v>
      </c>
      <c r="F8104">
        <v>3</v>
      </c>
      <c r="G8104">
        <v>71000195</v>
      </c>
      <c r="H8104">
        <v>296018</v>
      </c>
    </row>
    <row r="8105" spans="1:8">
      <c r="A8105" t="s">
        <v>11631</v>
      </c>
      <c r="B8105" s="10">
        <v>44549</v>
      </c>
      <c r="C8105" t="s">
        <v>4679</v>
      </c>
      <c r="D8105">
        <v>5</v>
      </c>
      <c r="E8105">
        <v>5</v>
      </c>
      <c r="F8105">
        <v>5</v>
      </c>
      <c r="G8105">
        <v>71000195</v>
      </c>
      <c r="H8105">
        <v>296019</v>
      </c>
    </row>
    <row r="8106" spans="1:8" ht="100.8">
      <c r="A8106" s="177" t="s">
        <v>11632</v>
      </c>
      <c r="B8106" s="10">
        <v>44549</v>
      </c>
      <c r="C8106" t="s">
        <v>4679</v>
      </c>
      <c r="D8106">
        <v>5</v>
      </c>
      <c r="E8106">
        <v>4</v>
      </c>
      <c r="F8106">
        <v>5</v>
      </c>
      <c r="G8106">
        <v>71000215</v>
      </c>
      <c r="H8106">
        <v>296020</v>
      </c>
    </row>
    <row r="8107" spans="1:8">
      <c r="A8107" t="s">
        <v>11633</v>
      </c>
      <c r="B8107" s="10">
        <v>44549</v>
      </c>
      <c r="C8107" t="s">
        <v>4679</v>
      </c>
      <c r="D8107">
        <v>3</v>
      </c>
      <c r="E8107">
        <v>5</v>
      </c>
      <c r="F8107">
        <v>3</v>
      </c>
      <c r="G8107">
        <v>71000215</v>
      </c>
      <c r="H8107">
        <v>296021</v>
      </c>
    </row>
    <row r="8108" spans="1:8">
      <c r="A8108" t="s">
        <v>11634</v>
      </c>
      <c r="B8108" s="10">
        <v>44549</v>
      </c>
      <c r="C8108" t="s">
        <v>4679</v>
      </c>
      <c r="D8108">
        <v>5</v>
      </c>
      <c r="E8108">
        <v>5</v>
      </c>
      <c r="F8108">
        <v>5</v>
      </c>
      <c r="G8108">
        <v>71000224</v>
      </c>
      <c r="H8108">
        <v>296022</v>
      </c>
    </row>
    <row r="8109" spans="1:8">
      <c r="A8109" t="s">
        <v>11635</v>
      </c>
      <c r="B8109" s="10">
        <v>44549</v>
      </c>
      <c r="C8109" t="s">
        <v>4679</v>
      </c>
      <c r="D8109">
        <v>5</v>
      </c>
      <c r="E8109">
        <v>5</v>
      </c>
      <c r="F8109">
        <v>5</v>
      </c>
      <c r="G8109">
        <v>71000273</v>
      </c>
      <c r="H8109">
        <v>296024</v>
      </c>
    </row>
    <row r="8110" spans="1:8" ht="409.6">
      <c r="A8110" s="177" t="s">
        <v>11636</v>
      </c>
      <c r="B8110" s="10">
        <v>44549</v>
      </c>
      <c r="C8110" t="s">
        <v>4679</v>
      </c>
      <c r="D8110">
        <v>1</v>
      </c>
      <c r="E8110">
        <v>2</v>
      </c>
      <c r="F8110">
        <v>1</v>
      </c>
      <c r="G8110">
        <v>71000273</v>
      </c>
      <c r="H8110">
        <v>296025</v>
      </c>
    </row>
    <row r="8111" spans="1:8">
      <c r="A8111" t="s">
        <v>11637</v>
      </c>
      <c r="B8111" s="10">
        <v>44549</v>
      </c>
      <c r="C8111" t="s">
        <v>4679</v>
      </c>
      <c r="D8111">
        <v>5</v>
      </c>
      <c r="E8111">
        <v>5</v>
      </c>
      <c r="F8111">
        <v>5</v>
      </c>
      <c r="G8111">
        <v>71000283</v>
      </c>
      <c r="H8111">
        <v>296028</v>
      </c>
    </row>
    <row r="8112" spans="1:8">
      <c r="A8112" t="s">
        <v>11638</v>
      </c>
      <c r="B8112" s="10">
        <v>44549</v>
      </c>
      <c r="C8112" t="s">
        <v>4679</v>
      </c>
      <c r="D8112">
        <v>5</v>
      </c>
      <c r="E8112">
        <v>5</v>
      </c>
      <c r="F8112">
        <v>5</v>
      </c>
      <c r="G8112">
        <v>71000283</v>
      </c>
      <c r="H8112">
        <v>296029</v>
      </c>
    </row>
    <row r="8113" spans="1:8">
      <c r="A8113" t="s">
        <v>11639</v>
      </c>
      <c r="B8113" s="10">
        <v>44549</v>
      </c>
      <c r="C8113" t="s">
        <v>4679</v>
      </c>
      <c r="D8113">
        <v>5</v>
      </c>
      <c r="E8113">
        <v>3</v>
      </c>
      <c r="F8113">
        <v>5</v>
      </c>
      <c r="G8113">
        <v>71000283</v>
      </c>
      <c r="H8113">
        <v>296030</v>
      </c>
    </row>
    <row r="8114" spans="1:8">
      <c r="A8114" t="s">
        <v>11640</v>
      </c>
      <c r="B8114" s="10">
        <v>44549</v>
      </c>
      <c r="C8114" t="s">
        <v>4679</v>
      </c>
      <c r="D8114">
        <v>5</v>
      </c>
      <c r="E8114">
        <v>5</v>
      </c>
      <c r="F8114">
        <v>5</v>
      </c>
      <c r="G8114">
        <v>71000302</v>
      </c>
      <c r="H8114">
        <v>296031</v>
      </c>
    </row>
    <row r="8115" spans="1:8">
      <c r="A8115" t="s">
        <v>11641</v>
      </c>
      <c r="B8115" s="10">
        <v>44549</v>
      </c>
      <c r="C8115" t="s">
        <v>4679</v>
      </c>
      <c r="D8115">
        <v>2</v>
      </c>
      <c r="E8115">
        <v>3</v>
      </c>
      <c r="F8115">
        <v>2</v>
      </c>
      <c r="G8115">
        <v>71000302</v>
      </c>
      <c r="H8115">
        <v>296032</v>
      </c>
    </row>
    <row r="8116" spans="1:8">
      <c r="A8116" t="s">
        <v>11642</v>
      </c>
      <c r="B8116" s="10">
        <v>44549</v>
      </c>
      <c r="C8116" t="s">
        <v>4679</v>
      </c>
      <c r="D8116">
        <v>5</v>
      </c>
      <c r="E8116">
        <v>5</v>
      </c>
      <c r="F8116">
        <v>5</v>
      </c>
      <c r="G8116">
        <v>71000302</v>
      </c>
      <c r="H8116">
        <v>296033</v>
      </c>
    </row>
    <row r="8117" spans="1:8">
      <c r="A8117" t="s">
        <v>11643</v>
      </c>
      <c r="B8117" s="10">
        <v>44549</v>
      </c>
      <c r="C8117" t="s">
        <v>4679</v>
      </c>
      <c r="D8117">
        <v>5</v>
      </c>
      <c r="E8117">
        <v>5</v>
      </c>
      <c r="F8117">
        <v>5</v>
      </c>
      <c r="G8117">
        <v>71000310</v>
      </c>
      <c r="H8117">
        <v>296035</v>
      </c>
    </row>
    <row r="8118" spans="1:8">
      <c r="A8118" t="s">
        <v>11644</v>
      </c>
      <c r="B8118" s="10">
        <v>44549</v>
      </c>
      <c r="C8118" t="s">
        <v>4679</v>
      </c>
      <c r="D8118">
        <v>5</v>
      </c>
      <c r="E8118">
        <v>5</v>
      </c>
      <c r="F8118">
        <v>5</v>
      </c>
      <c r="G8118">
        <v>71000313</v>
      </c>
      <c r="H8118">
        <v>296036</v>
      </c>
    </row>
    <row r="8119" spans="1:8">
      <c r="A8119" t="s">
        <v>11645</v>
      </c>
      <c r="B8119" s="10">
        <v>44549</v>
      </c>
      <c r="C8119" t="s">
        <v>4679</v>
      </c>
      <c r="D8119">
        <v>5</v>
      </c>
      <c r="E8119">
        <v>5</v>
      </c>
      <c r="F8119">
        <v>5</v>
      </c>
      <c r="G8119">
        <v>71000324</v>
      </c>
      <c r="H8119">
        <v>296038</v>
      </c>
    </row>
    <row r="8120" spans="1:8">
      <c r="A8120" t="s">
        <v>10966</v>
      </c>
      <c r="B8120" s="10">
        <v>44549</v>
      </c>
      <c r="C8120" t="s">
        <v>4679</v>
      </c>
      <c r="D8120">
        <v>5</v>
      </c>
      <c r="E8120">
        <v>5</v>
      </c>
      <c r="F8120">
        <v>5</v>
      </c>
      <c r="G8120">
        <v>71000341</v>
      </c>
      <c r="H8120">
        <v>296040</v>
      </c>
    </row>
    <row r="8121" spans="1:8">
      <c r="A8121" t="s">
        <v>11646</v>
      </c>
      <c r="B8121" s="10">
        <v>44549</v>
      </c>
      <c r="C8121" t="s">
        <v>4679</v>
      </c>
      <c r="D8121">
        <v>5</v>
      </c>
      <c r="E8121">
        <v>5</v>
      </c>
      <c r="F8121">
        <v>5</v>
      </c>
      <c r="G8121">
        <v>71000341</v>
      </c>
      <c r="H8121">
        <v>296041</v>
      </c>
    </row>
    <row r="8122" spans="1:8">
      <c r="A8122" t="s">
        <v>11647</v>
      </c>
      <c r="B8122" s="10">
        <v>44549</v>
      </c>
      <c r="C8122" t="s">
        <v>4680</v>
      </c>
      <c r="D8122">
        <v>5</v>
      </c>
      <c r="E8122">
        <v>4</v>
      </c>
      <c r="F8122">
        <v>5</v>
      </c>
      <c r="G8122">
        <v>71000345</v>
      </c>
      <c r="H8122">
        <v>296045</v>
      </c>
    </row>
    <row r="8123" spans="1:8">
      <c r="A8123" t="s">
        <v>11648</v>
      </c>
      <c r="B8123" s="10">
        <v>44549</v>
      </c>
      <c r="C8123" t="s">
        <v>4679</v>
      </c>
      <c r="D8123">
        <v>5</v>
      </c>
      <c r="E8123">
        <v>5</v>
      </c>
      <c r="F8123">
        <v>5</v>
      </c>
      <c r="G8123">
        <v>71000351</v>
      </c>
      <c r="H8123">
        <v>296047</v>
      </c>
    </row>
    <row r="8124" spans="1:8">
      <c r="A8124" t="s">
        <v>11649</v>
      </c>
      <c r="B8124" s="10">
        <v>44549</v>
      </c>
      <c r="C8124" t="s">
        <v>4680</v>
      </c>
      <c r="D8124">
        <v>5</v>
      </c>
      <c r="E8124">
        <v>2</v>
      </c>
      <c r="F8124">
        <v>5</v>
      </c>
      <c r="G8124">
        <v>71000352</v>
      </c>
      <c r="H8124">
        <v>296048</v>
      </c>
    </row>
    <row r="8125" spans="1:8">
      <c r="A8125" t="s">
        <v>11650</v>
      </c>
      <c r="B8125" s="10">
        <v>44549</v>
      </c>
      <c r="C8125" t="s">
        <v>4683</v>
      </c>
      <c r="D8125">
        <v>5</v>
      </c>
      <c r="E8125">
        <v>5</v>
      </c>
      <c r="F8125">
        <v>5</v>
      </c>
      <c r="G8125">
        <v>99999999</v>
      </c>
      <c r="H8125">
        <v>296050</v>
      </c>
    </row>
    <row r="8126" spans="1:8">
      <c r="A8126" t="s">
        <v>11651</v>
      </c>
      <c r="B8126" s="10">
        <v>44549</v>
      </c>
      <c r="C8126" t="s">
        <v>4679</v>
      </c>
      <c r="D8126">
        <v>1</v>
      </c>
      <c r="E8126">
        <v>3</v>
      </c>
      <c r="F8126">
        <v>1</v>
      </c>
      <c r="G8126">
        <v>71000354</v>
      </c>
      <c r="H8126">
        <v>296051</v>
      </c>
    </row>
    <row r="8127" spans="1:8">
      <c r="A8127" t="s">
        <v>11652</v>
      </c>
      <c r="B8127" s="10">
        <v>44549</v>
      </c>
      <c r="C8127" t="s">
        <v>4683</v>
      </c>
      <c r="D8127">
        <v>5</v>
      </c>
      <c r="E8127">
        <v>5</v>
      </c>
      <c r="F8127">
        <v>5</v>
      </c>
      <c r="G8127">
        <v>99999979</v>
      </c>
      <c r="H8127">
        <v>296054</v>
      </c>
    </row>
    <row r="8128" spans="1:8">
      <c r="A8128" t="s">
        <v>11653</v>
      </c>
      <c r="B8128" s="10">
        <v>44549</v>
      </c>
      <c r="C8128" t="s">
        <v>4680</v>
      </c>
      <c r="D8128">
        <v>4</v>
      </c>
      <c r="E8128">
        <v>3</v>
      </c>
      <c r="F8128">
        <v>4</v>
      </c>
      <c r="G8128">
        <v>99999996</v>
      </c>
      <c r="H8128">
        <v>296055</v>
      </c>
    </row>
    <row r="8129" spans="1:8">
      <c r="A8129" t="s">
        <v>11654</v>
      </c>
      <c r="B8129" s="10">
        <v>44550</v>
      </c>
      <c r="C8129" t="s">
        <v>4679</v>
      </c>
      <c r="D8129">
        <v>1</v>
      </c>
      <c r="E8129">
        <v>2</v>
      </c>
      <c r="F8129">
        <v>2</v>
      </c>
      <c r="G8129">
        <v>11126</v>
      </c>
      <c r="H8129">
        <v>296056</v>
      </c>
    </row>
    <row r="8130" spans="1:8">
      <c r="A8130" t="s">
        <v>11655</v>
      </c>
      <c r="B8130" s="10">
        <v>44550</v>
      </c>
      <c r="C8130" t="s">
        <v>4679</v>
      </c>
      <c r="D8130">
        <v>5</v>
      </c>
      <c r="E8130">
        <v>5</v>
      </c>
      <c r="F8130">
        <v>5</v>
      </c>
      <c r="G8130">
        <v>11139</v>
      </c>
      <c r="H8130">
        <v>296058</v>
      </c>
    </row>
    <row r="8131" spans="1:8" ht="244.8">
      <c r="A8131" s="177" t="s">
        <v>11656</v>
      </c>
      <c r="B8131" s="10">
        <v>44550</v>
      </c>
      <c r="C8131" t="s">
        <v>4679</v>
      </c>
      <c r="D8131">
        <v>5</v>
      </c>
      <c r="E8131">
        <v>5</v>
      </c>
      <c r="F8131">
        <v>5</v>
      </c>
      <c r="G8131">
        <v>11139</v>
      </c>
      <c r="H8131">
        <v>296059</v>
      </c>
    </row>
    <row r="8132" spans="1:8">
      <c r="A8132" t="s">
        <v>11657</v>
      </c>
      <c r="B8132" s="10">
        <v>44550</v>
      </c>
      <c r="C8132" t="s">
        <v>4679</v>
      </c>
      <c r="D8132">
        <v>5</v>
      </c>
      <c r="E8132">
        <v>5</v>
      </c>
      <c r="F8132">
        <v>5</v>
      </c>
      <c r="G8132">
        <v>11503</v>
      </c>
      <c r="H8132">
        <v>296060</v>
      </c>
    </row>
    <row r="8133" spans="1:8">
      <c r="A8133" t="s">
        <v>11658</v>
      </c>
      <c r="B8133" s="10">
        <v>44550</v>
      </c>
      <c r="C8133" t="s">
        <v>4679</v>
      </c>
      <c r="D8133">
        <v>5</v>
      </c>
      <c r="E8133">
        <v>5</v>
      </c>
      <c r="F8133">
        <v>5</v>
      </c>
      <c r="G8133">
        <v>11513</v>
      </c>
      <c r="H8133">
        <v>296061</v>
      </c>
    </row>
    <row r="8134" spans="1:8">
      <c r="A8134" t="s">
        <v>11659</v>
      </c>
      <c r="B8134" s="10">
        <v>44550</v>
      </c>
      <c r="C8134" t="s">
        <v>4679</v>
      </c>
      <c r="D8134">
        <v>2</v>
      </c>
      <c r="E8134">
        <v>5</v>
      </c>
      <c r="F8134">
        <v>5</v>
      </c>
      <c r="G8134">
        <v>11589</v>
      </c>
      <c r="H8134">
        <v>296064</v>
      </c>
    </row>
    <row r="8135" spans="1:8">
      <c r="A8135" t="s">
        <v>11660</v>
      </c>
      <c r="B8135" s="10">
        <v>44550</v>
      </c>
      <c r="C8135" t="s">
        <v>4679</v>
      </c>
      <c r="D8135">
        <v>5</v>
      </c>
      <c r="E8135">
        <v>4</v>
      </c>
      <c r="F8135">
        <v>5</v>
      </c>
      <c r="G8135">
        <v>101478212</v>
      </c>
      <c r="H8135">
        <v>296068</v>
      </c>
    </row>
    <row r="8136" spans="1:8">
      <c r="A8136" t="s">
        <v>11661</v>
      </c>
      <c r="B8136" s="10">
        <v>44550</v>
      </c>
      <c r="C8136" t="s">
        <v>4679</v>
      </c>
      <c r="D8136">
        <v>5</v>
      </c>
      <c r="E8136">
        <v>2</v>
      </c>
      <c r="F8136">
        <v>5</v>
      </c>
      <c r="G8136">
        <v>102514809</v>
      </c>
      <c r="H8136">
        <v>296070</v>
      </c>
    </row>
    <row r="8137" spans="1:8">
      <c r="A8137" t="s">
        <v>11662</v>
      </c>
      <c r="B8137" s="10">
        <v>44550</v>
      </c>
      <c r="C8137" t="s">
        <v>4679</v>
      </c>
      <c r="D8137">
        <v>5</v>
      </c>
      <c r="E8137">
        <v>5</v>
      </c>
      <c r="F8137">
        <v>5</v>
      </c>
      <c r="G8137">
        <v>104038377</v>
      </c>
      <c r="H8137">
        <v>296071</v>
      </c>
    </row>
    <row r="8138" spans="1:8">
      <c r="A8138" t="s">
        <v>11663</v>
      </c>
      <c r="B8138" s="10">
        <v>44550</v>
      </c>
      <c r="C8138" t="s">
        <v>4682</v>
      </c>
      <c r="D8138">
        <v>1</v>
      </c>
      <c r="E8138">
        <v>2</v>
      </c>
      <c r="F8138">
        <v>2</v>
      </c>
      <c r="G8138">
        <v>104039144</v>
      </c>
      <c r="H8138">
        <v>296072</v>
      </c>
    </row>
    <row r="8139" spans="1:8">
      <c r="A8139" t="s">
        <v>11664</v>
      </c>
      <c r="B8139" s="10">
        <v>44550</v>
      </c>
      <c r="C8139" t="s">
        <v>4682</v>
      </c>
      <c r="D8139">
        <v>5</v>
      </c>
      <c r="E8139">
        <v>3</v>
      </c>
      <c r="F8139">
        <v>5</v>
      </c>
      <c r="G8139">
        <v>104039144</v>
      </c>
      <c r="H8139">
        <v>296073</v>
      </c>
    </row>
    <row r="8140" spans="1:8">
      <c r="A8140" t="s">
        <v>11665</v>
      </c>
      <c r="B8140" s="10">
        <v>44550</v>
      </c>
      <c r="C8140" t="s">
        <v>4682</v>
      </c>
      <c r="D8140">
        <v>1</v>
      </c>
      <c r="E8140" t="s">
        <v>5977</v>
      </c>
      <c r="F8140">
        <v>1</v>
      </c>
      <c r="G8140">
        <v>104039144</v>
      </c>
      <c r="H8140">
        <v>296074</v>
      </c>
    </row>
    <row r="8141" spans="1:8">
      <c r="A8141" t="s">
        <v>11666</v>
      </c>
      <c r="B8141" s="10">
        <v>44550</v>
      </c>
      <c r="C8141" t="s">
        <v>4679</v>
      </c>
      <c r="D8141">
        <v>2</v>
      </c>
      <c r="E8141">
        <v>4</v>
      </c>
      <c r="F8141">
        <v>4</v>
      </c>
      <c r="G8141">
        <v>104050760</v>
      </c>
      <c r="H8141">
        <v>296075</v>
      </c>
    </row>
    <row r="8142" spans="1:8">
      <c r="A8142" t="s">
        <v>11667</v>
      </c>
      <c r="B8142" s="10">
        <v>44550</v>
      </c>
      <c r="C8142" t="s">
        <v>4679</v>
      </c>
      <c r="D8142">
        <v>4</v>
      </c>
      <c r="E8142">
        <v>4</v>
      </c>
      <c r="F8142">
        <v>3</v>
      </c>
      <c r="G8142">
        <v>104590112</v>
      </c>
      <c r="H8142">
        <v>296076</v>
      </c>
    </row>
    <row r="8143" spans="1:8">
      <c r="A8143" t="s">
        <v>11668</v>
      </c>
      <c r="B8143" s="10">
        <v>44550</v>
      </c>
      <c r="C8143" t="s">
        <v>4679</v>
      </c>
      <c r="D8143">
        <v>1</v>
      </c>
      <c r="E8143">
        <v>4</v>
      </c>
      <c r="F8143">
        <v>3</v>
      </c>
      <c r="G8143">
        <v>11270654</v>
      </c>
      <c r="H8143">
        <v>296078</v>
      </c>
    </row>
    <row r="8144" spans="1:8">
      <c r="A8144" t="s">
        <v>11669</v>
      </c>
      <c r="B8144" s="10">
        <v>44550</v>
      </c>
      <c r="C8144" t="s">
        <v>4682</v>
      </c>
      <c r="D8144">
        <v>1</v>
      </c>
      <c r="E8144">
        <v>1</v>
      </c>
      <c r="F8144">
        <v>1</v>
      </c>
      <c r="G8144">
        <v>114377880</v>
      </c>
      <c r="H8144">
        <v>296079</v>
      </c>
    </row>
    <row r="8145" spans="1:8">
      <c r="A8145" t="s">
        <v>11670</v>
      </c>
      <c r="B8145" s="10">
        <v>44550</v>
      </c>
      <c r="C8145" t="s">
        <v>4682</v>
      </c>
      <c r="D8145">
        <v>1</v>
      </c>
      <c r="E8145">
        <v>2</v>
      </c>
      <c r="F8145">
        <v>2</v>
      </c>
      <c r="G8145">
        <v>114377880</v>
      </c>
      <c r="H8145">
        <v>296080</v>
      </c>
    </row>
    <row r="8146" spans="1:8">
      <c r="A8146" t="s">
        <v>11671</v>
      </c>
      <c r="B8146" s="10">
        <v>44550</v>
      </c>
      <c r="C8146" t="s">
        <v>4679</v>
      </c>
      <c r="D8146">
        <v>1</v>
      </c>
      <c r="E8146">
        <v>5</v>
      </c>
      <c r="F8146">
        <v>5</v>
      </c>
      <c r="G8146">
        <v>114481872</v>
      </c>
      <c r="H8146">
        <v>296081</v>
      </c>
    </row>
    <row r="8147" spans="1:8">
      <c r="A8147" t="s">
        <v>11672</v>
      </c>
      <c r="B8147" s="10">
        <v>44550</v>
      </c>
      <c r="C8147" t="s">
        <v>4679</v>
      </c>
      <c r="D8147">
        <v>5</v>
      </c>
      <c r="E8147">
        <v>5</v>
      </c>
      <c r="F8147">
        <v>5</v>
      </c>
      <c r="G8147">
        <v>114481872</v>
      </c>
      <c r="H8147">
        <v>296082</v>
      </c>
    </row>
    <row r="8148" spans="1:8" ht="100.8">
      <c r="A8148" s="177" t="s">
        <v>11673</v>
      </c>
      <c r="B8148" s="10">
        <v>44550</v>
      </c>
      <c r="C8148" t="s">
        <v>4679</v>
      </c>
      <c r="D8148">
        <v>5</v>
      </c>
      <c r="E8148">
        <v>5</v>
      </c>
      <c r="F8148">
        <v>5</v>
      </c>
      <c r="G8148">
        <v>114481872</v>
      </c>
      <c r="H8148">
        <v>296083</v>
      </c>
    </row>
    <row r="8149" spans="1:8" ht="316.8">
      <c r="A8149" s="177" t="s">
        <v>11674</v>
      </c>
      <c r="B8149" s="10">
        <v>44550</v>
      </c>
      <c r="C8149" t="s">
        <v>4682</v>
      </c>
      <c r="D8149">
        <v>1</v>
      </c>
      <c r="E8149">
        <v>4</v>
      </c>
      <c r="F8149">
        <v>5</v>
      </c>
      <c r="G8149">
        <v>115499782</v>
      </c>
      <c r="H8149">
        <v>296085</v>
      </c>
    </row>
    <row r="8150" spans="1:8">
      <c r="A8150" t="s">
        <v>11675</v>
      </c>
      <c r="B8150" s="10">
        <v>44550</v>
      </c>
      <c r="C8150" t="s">
        <v>4680</v>
      </c>
      <c r="D8150">
        <v>2</v>
      </c>
      <c r="E8150">
        <v>4</v>
      </c>
      <c r="F8150">
        <v>2</v>
      </c>
      <c r="G8150">
        <v>117434118</v>
      </c>
      <c r="H8150">
        <v>296086</v>
      </c>
    </row>
    <row r="8151" spans="1:8">
      <c r="A8151" t="s">
        <v>11676</v>
      </c>
      <c r="B8151" s="10">
        <v>44550</v>
      </c>
      <c r="C8151" t="s">
        <v>4680</v>
      </c>
      <c r="D8151">
        <v>3</v>
      </c>
      <c r="E8151">
        <v>3</v>
      </c>
      <c r="F8151">
        <v>5</v>
      </c>
      <c r="G8151">
        <v>117554485</v>
      </c>
      <c r="H8151">
        <v>296087</v>
      </c>
    </row>
    <row r="8152" spans="1:8" ht="187.2">
      <c r="A8152" s="177" t="s">
        <v>11677</v>
      </c>
      <c r="B8152" s="10">
        <v>44550</v>
      </c>
      <c r="C8152" t="s">
        <v>4680</v>
      </c>
      <c r="D8152">
        <v>4</v>
      </c>
      <c r="E8152">
        <v>5</v>
      </c>
      <c r="F8152">
        <v>5</v>
      </c>
      <c r="G8152">
        <v>117808816</v>
      </c>
      <c r="H8152">
        <v>296089</v>
      </c>
    </row>
    <row r="8153" spans="1:8">
      <c r="A8153" t="s">
        <v>11678</v>
      </c>
      <c r="B8153" s="10">
        <v>44550</v>
      </c>
      <c r="C8153" t="s">
        <v>4679</v>
      </c>
      <c r="D8153">
        <v>1</v>
      </c>
      <c r="E8153">
        <v>3</v>
      </c>
      <c r="F8153">
        <v>3</v>
      </c>
      <c r="G8153">
        <v>118960707</v>
      </c>
      <c r="H8153">
        <v>296093</v>
      </c>
    </row>
    <row r="8154" spans="1:8">
      <c r="A8154" t="s">
        <v>11679</v>
      </c>
      <c r="B8154" s="10">
        <v>44550</v>
      </c>
      <c r="C8154" t="s">
        <v>4679</v>
      </c>
      <c r="D8154">
        <v>5</v>
      </c>
      <c r="E8154">
        <v>5</v>
      </c>
      <c r="F8154">
        <v>5</v>
      </c>
      <c r="G8154">
        <v>122470909</v>
      </c>
      <c r="H8154">
        <v>296094</v>
      </c>
    </row>
    <row r="8155" spans="1:8">
      <c r="A8155" t="s">
        <v>11680</v>
      </c>
      <c r="B8155" s="10">
        <v>44550</v>
      </c>
      <c r="C8155" t="s">
        <v>4679</v>
      </c>
      <c r="D8155">
        <v>3</v>
      </c>
      <c r="E8155">
        <v>4</v>
      </c>
      <c r="F8155">
        <v>3</v>
      </c>
      <c r="G8155">
        <v>124300831</v>
      </c>
      <c r="H8155">
        <v>296095</v>
      </c>
    </row>
    <row r="8156" spans="1:8">
      <c r="A8156" t="s">
        <v>11681</v>
      </c>
      <c r="B8156" s="10">
        <v>44550</v>
      </c>
      <c r="C8156" t="s">
        <v>4679</v>
      </c>
      <c r="D8156">
        <v>1</v>
      </c>
      <c r="E8156">
        <v>1</v>
      </c>
      <c r="F8156">
        <v>1</v>
      </c>
      <c r="G8156">
        <v>124300831</v>
      </c>
      <c r="H8156">
        <v>296096</v>
      </c>
    </row>
    <row r="8157" spans="1:8">
      <c r="A8157" t="s">
        <v>11682</v>
      </c>
      <c r="B8157" s="10">
        <v>44550</v>
      </c>
      <c r="C8157" t="s">
        <v>4679</v>
      </c>
      <c r="D8157">
        <v>5</v>
      </c>
      <c r="E8157">
        <v>5</v>
      </c>
      <c r="F8157">
        <v>5</v>
      </c>
      <c r="G8157">
        <v>124300831</v>
      </c>
      <c r="H8157">
        <v>296097</v>
      </c>
    </row>
    <row r="8158" spans="1:8">
      <c r="A8158" t="s">
        <v>11683</v>
      </c>
      <c r="B8158" s="10">
        <v>44550</v>
      </c>
      <c r="C8158" t="s">
        <v>4679</v>
      </c>
      <c r="D8158">
        <v>1</v>
      </c>
      <c r="E8158" t="s">
        <v>5977</v>
      </c>
      <c r="F8158">
        <v>1</v>
      </c>
      <c r="G8158">
        <v>125852079</v>
      </c>
      <c r="H8158">
        <v>296098</v>
      </c>
    </row>
    <row r="8159" spans="1:8" ht="259.2">
      <c r="A8159" s="177" t="s">
        <v>11684</v>
      </c>
      <c r="B8159" s="10">
        <v>44550</v>
      </c>
      <c r="C8159" t="s">
        <v>4679</v>
      </c>
      <c r="D8159">
        <v>1</v>
      </c>
      <c r="E8159">
        <v>3</v>
      </c>
      <c r="F8159">
        <v>1</v>
      </c>
      <c r="G8159">
        <v>125852079</v>
      </c>
      <c r="H8159">
        <v>296099</v>
      </c>
    </row>
    <row r="8160" spans="1:8" ht="72">
      <c r="A8160" s="177" t="s">
        <v>11685</v>
      </c>
      <c r="B8160" s="10">
        <v>44550</v>
      </c>
      <c r="C8160" t="s">
        <v>4679</v>
      </c>
      <c r="D8160">
        <v>2</v>
      </c>
      <c r="E8160">
        <v>3</v>
      </c>
      <c r="F8160">
        <v>3</v>
      </c>
      <c r="G8160">
        <v>129173480</v>
      </c>
      <c r="H8160">
        <v>296100</v>
      </c>
    </row>
    <row r="8161" spans="1:8">
      <c r="A8161" t="s">
        <v>11686</v>
      </c>
      <c r="B8161" s="10">
        <v>44550</v>
      </c>
      <c r="C8161" t="s">
        <v>4679</v>
      </c>
      <c r="D8161">
        <v>4</v>
      </c>
      <c r="E8161">
        <v>4</v>
      </c>
      <c r="F8161">
        <v>3</v>
      </c>
      <c r="G8161">
        <v>129173480</v>
      </c>
      <c r="H8161">
        <v>296101</v>
      </c>
    </row>
    <row r="8162" spans="1:8">
      <c r="A8162" t="s">
        <v>11687</v>
      </c>
      <c r="B8162" s="10">
        <v>44550</v>
      </c>
      <c r="C8162" t="s">
        <v>4680</v>
      </c>
      <c r="D8162">
        <v>5</v>
      </c>
      <c r="E8162">
        <v>4</v>
      </c>
      <c r="F8162">
        <v>5</v>
      </c>
      <c r="G8162">
        <v>129293916</v>
      </c>
      <c r="H8162">
        <v>296102</v>
      </c>
    </row>
    <row r="8163" spans="1:8" ht="374.4">
      <c r="A8163" s="177" t="s">
        <v>11688</v>
      </c>
      <c r="B8163" s="10">
        <v>44550</v>
      </c>
      <c r="C8163" t="s">
        <v>4687</v>
      </c>
      <c r="D8163">
        <v>1</v>
      </c>
      <c r="E8163">
        <v>3</v>
      </c>
      <c r="F8163">
        <v>3</v>
      </c>
      <c r="G8163">
        <v>129502035</v>
      </c>
      <c r="H8163">
        <v>296105</v>
      </c>
    </row>
    <row r="8164" spans="1:8" ht="86.4">
      <c r="A8164" s="177" t="s">
        <v>11689</v>
      </c>
      <c r="B8164" s="10">
        <v>44550</v>
      </c>
      <c r="C8164" t="s">
        <v>4679</v>
      </c>
      <c r="D8164">
        <v>5</v>
      </c>
      <c r="E8164">
        <v>5</v>
      </c>
      <c r="F8164">
        <v>5</v>
      </c>
      <c r="G8164">
        <v>130275241</v>
      </c>
      <c r="H8164">
        <v>296106</v>
      </c>
    </row>
    <row r="8165" spans="1:8">
      <c r="A8165" t="s">
        <v>11690</v>
      </c>
      <c r="B8165" s="10">
        <v>44550</v>
      </c>
      <c r="C8165" t="s">
        <v>4679</v>
      </c>
      <c r="D8165">
        <v>5</v>
      </c>
      <c r="E8165">
        <v>5</v>
      </c>
      <c r="F8165">
        <v>5</v>
      </c>
      <c r="G8165">
        <v>130692379</v>
      </c>
      <c r="H8165">
        <v>296109</v>
      </c>
    </row>
    <row r="8166" spans="1:8" ht="86.4">
      <c r="A8166" s="177" t="s">
        <v>11691</v>
      </c>
      <c r="B8166" s="10">
        <v>44550</v>
      </c>
      <c r="C8166" t="s">
        <v>4679</v>
      </c>
      <c r="D8166">
        <v>5</v>
      </c>
      <c r="E8166">
        <v>5</v>
      </c>
      <c r="F8166">
        <v>5</v>
      </c>
      <c r="G8166">
        <v>131416992</v>
      </c>
      <c r="H8166">
        <v>296110</v>
      </c>
    </row>
    <row r="8167" spans="1:8">
      <c r="A8167" t="s">
        <v>11692</v>
      </c>
      <c r="B8167" s="10">
        <v>44550</v>
      </c>
      <c r="C8167" t="s">
        <v>4680</v>
      </c>
      <c r="D8167">
        <v>2</v>
      </c>
      <c r="E8167">
        <v>5</v>
      </c>
      <c r="F8167">
        <v>5</v>
      </c>
      <c r="G8167">
        <v>132758582</v>
      </c>
      <c r="H8167">
        <v>296111</v>
      </c>
    </row>
    <row r="8168" spans="1:8" ht="158.4">
      <c r="A8168" s="177" t="s">
        <v>11693</v>
      </c>
      <c r="B8168" s="10">
        <v>44550</v>
      </c>
      <c r="C8168" t="s">
        <v>4680</v>
      </c>
      <c r="D8168">
        <v>1</v>
      </c>
      <c r="E8168">
        <v>4</v>
      </c>
      <c r="F8168">
        <v>5</v>
      </c>
      <c r="G8168">
        <v>132758582</v>
      </c>
      <c r="H8168">
        <v>296112</v>
      </c>
    </row>
    <row r="8169" spans="1:8">
      <c r="A8169" t="s">
        <v>11694</v>
      </c>
      <c r="B8169" s="10">
        <v>44550</v>
      </c>
      <c r="C8169" t="s">
        <v>4680</v>
      </c>
      <c r="D8169">
        <v>5</v>
      </c>
      <c r="E8169">
        <v>5</v>
      </c>
      <c r="F8169">
        <v>5</v>
      </c>
      <c r="G8169">
        <v>132758582</v>
      </c>
      <c r="H8169">
        <v>296113</v>
      </c>
    </row>
    <row r="8170" spans="1:8">
      <c r="A8170" t="s">
        <v>11695</v>
      </c>
      <c r="B8170" s="10">
        <v>44550</v>
      </c>
      <c r="C8170" t="s">
        <v>4681</v>
      </c>
      <c r="D8170">
        <v>2</v>
      </c>
      <c r="E8170">
        <v>3</v>
      </c>
      <c r="F8170">
        <v>4</v>
      </c>
      <c r="G8170">
        <v>133104026</v>
      </c>
      <c r="H8170">
        <v>296114</v>
      </c>
    </row>
    <row r="8171" spans="1:8">
      <c r="A8171" t="s">
        <v>11696</v>
      </c>
      <c r="B8171" s="10">
        <v>44550</v>
      </c>
      <c r="C8171" t="s">
        <v>4686</v>
      </c>
      <c r="D8171">
        <v>1</v>
      </c>
      <c r="E8171">
        <v>1</v>
      </c>
      <c r="F8171">
        <v>1</v>
      </c>
      <c r="G8171">
        <v>133108316</v>
      </c>
      <c r="H8171">
        <v>296115</v>
      </c>
    </row>
    <row r="8172" spans="1:8" ht="216">
      <c r="A8172" s="177" t="s">
        <v>11697</v>
      </c>
      <c r="B8172" s="10">
        <v>44550</v>
      </c>
      <c r="C8172" t="s">
        <v>4679</v>
      </c>
      <c r="D8172">
        <v>5</v>
      </c>
      <c r="E8172">
        <v>4</v>
      </c>
      <c r="F8172">
        <v>5</v>
      </c>
      <c r="G8172">
        <v>133171769</v>
      </c>
      <c r="H8172">
        <v>296116</v>
      </c>
    </row>
    <row r="8173" spans="1:8">
      <c r="A8173" t="s">
        <v>11698</v>
      </c>
      <c r="B8173" s="10">
        <v>44550</v>
      </c>
      <c r="C8173" t="s">
        <v>4679</v>
      </c>
      <c r="D8173">
        <v>5</v>
      </c>
      <c r="E8173">
        <v>4</v>
      </c>
      <c r="F8173">
        <v>5</v>
      </c>
      <c r="G8173">
        <v>133171769</v>
      </c>
      <c r="H8173">
        <v>296117</v>
      </c>
    </row>
    <row r="8174" spans="1:8">
      <c r="A8174" t="s">
        <v>11699</v>
      </c>
      <c r="B8174" s="10">
        <v>44550</v>
      </c>
      <c r="C8174" t="s">
        <v>4679</v>
      </c>
      <c r="D8174">
        <v>5</v>
      </c>
      <c r="E8174">
        <v>5</v>
      </c>
      <c r="F8174">
        <v>5</v>
      </c>
      <c r="G8174">
        <v>133277541</v>
      </c>
      <c r="H8174">
        <v>296118</v>
      </c>
    </row>
    <row r="8175" spans="1:8">
      <c r="A8175" t="s">
        <v>11700</v>
      </c>
      <c r="B8175" s="10">
        <v>44550</v>
      </c>
      <c r="C8175" t="s">
        <v>4680</v>
      </c>
      <c r="D8175">
        <v>1</v>
      </c>
      <c r="E8175">
        <v>2</v>
      </c>
      <c r="F8175">
        <v>1</v>
      </c>
      <c r="G8175">
        <v>134552819</v>
      </c>
      <c r="H8175">
        <v>296119</v>
      </c>
    </row>
    <row r="8176" spans="1:8">
      <c r="A8176" t="s">
        <v>11701</v>
      </c>
      <c r="B8176" s="10">
        <v>44550</v>
      </c>
      <c r="C8176" t="s">
        <v>4686</v>
      </c>
      <c r="D8176">
        <v>1</v>
      </c>
      <c r="E8176">
        <v>3</v>
      </c>
      <c r="F8176">
        <v>2</v>
      </c>
      <c r="G8176">
        <v>135296838</v>
      </c>
      <c r="H8176">
        <v>296120</v>
      </c>
    </row>
    <row r="8177" spans="1:8">
      <c r="A8177" t="s">
        <v>11702</v>
      </c>
      <c r="B8177" s="10">
        <v>44550</v>
      </c>
      <c r="C8177" t="s">
        <v>4680</v>
      </c>
      <c r="D8177">
        <v>5</v>
      </c>
      <c r="E8177">
        <v>5</v>
      </c>
      <c r="F8177">
        <v>4</v>
      </c>
      <c r="G8177">
        <v>135413060</v>
      </c>
      <c r="H8177">
        <v>296121</v>
      </c>
    </row>
    <row r="8178" spans="1:8">
      <c r="A8178" t="s">
        <v>11703</v>
      </c>
      <c r="B8178" s="10">
        <v>44550</v>
      </c>
      <c r="C8178" t="s">
        <v>4680</v>
      </c>
      <c r="D8178">
        <v>4</v>
      </c>
      <c r="E8178">
        <v>4</v>
      </c>
      <c r="F8178">
        <v>4</v>
      </c>
      <c r="G8178">
        <v>135413060</v>
      </c>
      <c r="H8178">
        <v>296122</v>
      </c>
    </row>
    <row r="8179" spans="1:8">
      <c r="A8179" t="s">
        <v>11704</v>
      </c>
      <c r="B8179" s="10">
        <v>44550</v>
      </c>
      <c r="C8179" t="s">
        <v>4680</v>
      </c>
      <c r="D8179">
        <v>4</v>
      </c>
      <c r="E8179">
        <v>5</v>
      </c>
      <c r="F8179">
        <v>5</v>
      </c>
      <c r="G8179">
        <v>136643855</v>
      </c>
      <c r="H8179">
        <v>296123</v>
      </c>
    </row>
  </sheetData>
  <sheetProtection algorithmName="SHA-512" hashValue="KDWkd1KDhPon83x3pzr5t5odrvNBN29sDjE6ZAybzbINYHaLa5thV+65MWeb6KIaK1TCgKBjd5ZV5n6DtAgJqw==" saltValue="CZ4DbraR1cacWErq9TV+AA==" spinCount="100000" objects="1" scenarios="1"/>
  <pageMargins left="0.7" right="0.7" top="0.75" bottom="0.75" header="0.3" footer="0.3"/>
  <pageSetup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D1:BO31"/>
  <sheetViews>
    <sheetView topLeftCell="J1" workbookViewId="0">
      <selection sqref="A1:AA888"/>
    </sheetView>
  </sheetViews>
  <sheetFormatPr defaultRowHeight="14.4"/>
  <cols>
    <col min="30" max="30" width="16.6640625" bestFit="1" customWidth="1"/>
    <col min="33" max="33" width="14.88671875" customWidth="1"/>
    <col min="34" max="34" width="28.44140625" customWidth="1"/>
    <col min="35" max="35" width="11" bestFit="1" customWidth="1"/>
    <col min="36" max="36" width="10.109375" bestFit="1" customWidth="1"/>
    <col min="37" max="37" width="14.88671875" bestFit="1" customWidth="1"/>
    <col min="38" max="38" width="11.44140625" bestFit="1" customWidth="1"/>
    <col min="39" max="39" width="16.109375" bestFit="1" customWidth="1"/>
    <col min="40" max="41" width="10.44140625" bestFit="1" customWidth="1"/>
    <col min="44" max="44" width="13.6640625" bestFit="1" customWidth="1"/>
    <col min="45" max="45" width="13.109375" bestFit="1" customWidth="1"/>
    <col min="46" max="46" width="21.88671875" bestFit="1" customWidth="1"/>
    <col min="48" max="48" width="18.44140625" bestFit="1" customWidth="1"/>
    <col min="52" max="52" width="11.6640625" bestFit="1" customWidth="1"/>
    <col min="57" max="57" width="19.44140625" bestFit="1" customWidth="1"/>
    <col min="60" max="60" width="15.109375" bestFit="1" customWidth="1"/>
  </cols>
  <sheetData>
    <row r="1" spans="30:67">
      <c r="AD1" s="15" t="s">
        <v>96</v>
      </c>
      <c r="AF1" t="s">
        <v>95</v>
      </c>
      <c r="AG1" t="s">
        <v>662</v>
      </c>
      <c r="AH1" t="s">
        <v>27</v>
      </c>
      <c r="AI1" t="s">
        <v>663</v>
      </c>
      <c r="AJ1" t="s">
        <v>664</v>
      </c>
      <c r="AK1" t="s">
        <v>665</v>
      </c>
      <c r="AL1" t="s">
        <v>666</v>
      </c>
      <c r="AM1" t="s">
        <v>667</v>
      </c>
      <c r="AN1" t="s">
        <v>92</v>
      </c>
      <c r="AO1" t="s">
        <v>93</v>
      </c>
      <c r="AP1" t="s">
        <v>101</v>
      </c>
      <c r="AQ1" t="s">
        <v>107</v>
      </c>
      <c r="AR1" t="s">
        <v>668</v>
      </c>
      <c r="AS1" t="s">
        <v>669</v>
      </c>
      <c r="AT1" t="s">
        <v>670</v>
      </c>
      <c r="AW1" t="s">
        <v>565</v>
      </c>
      <c r="AX1" t="s">
        <v>571</v>
      </c>
      <c r="BB1" t="s">
        <v>569</v>
      </c>
      <c r="BC1" t="s">
        <v>570</v>
      </c>
      <c r="BD1" t="s">
        <v>572</v>
      </c>
      <c r="BE1" t="s">
        <v>573</v>
      </c>
      <c r="BH1" t="s">
        <v>788</v>
      </c>
      <c r="BI1" t="s">
        <v>159</v>
      </c>
      <c r="BJ1">
        <v>7.0000000000000007E-2</v>
      </c>
      <c r="BO1" t="s">
        <v>2045</v>
      </c>
    </row>
    <row r="2" spans="30:67">
      <c r="AD2" s="16" t="s">
        <v>160</v>
      </c>
      <c r="AF2">
        <f>IF(AND(R2="",COUNTA(R2:AA2)=0),0,Highest_Satisfaction_Rating-C2)</f>
        <v>0</v>
      </c>
      <c r="AG2">
        <f>IFERROR(AF2/COUNTA(R2:AA2),0)</f>
        <v>0</v>
      </c>
      <c r="AH2" t="e">
        <f>StringConcat(" ",R2:AA2)</f>
        <v>#VALUE!</v>
      </c>
      <c r="AI2" t="e">
        <f>IF(ExactWordInString(AH2,ImpactCat)=TRUE,AG2,0)</f>
        <v>#VALUE!</v>
      </c>
      <c r="AJ2">
        <f>IF(R2="",0,IF(ISNUMBER(FIND(R2,A_string)),1,0))+IF(S2="",0,IF(ISNUMBER(FIND(S2,A_string)),1,0))+IF(T2="",0,IF(ISNUMBER(FIND(T2,A_string)),1,0))+IF(U2="",0,IF(ISNUMBER(FIND(U2,A_string)),1,0))+IF(V2="",0,IF(ISNUMBER(FIND(V2,A_string)),1,0))+IF(W2="",0,IF(ISNUMBER(FIND(W2,A_string)),1,0))+IF(X2="",0,IF(ISNUMBER(FIND(X2,A_string)),1,0))+IF(Y2="",0,IF(ISNUMBER(FIND(Y2,A_string)),1,0))+IF(Z2="",0,IF(ISNUMBER(FIND(Z2,A_string)),1,0))+IF(AA2="",0,IF(ISNUMBER(FIND(AA2,A_string)),1,0))</f>
        <v>0</v>
      </c>
      <c r="AK2">
        <f>IF(R2="",0,IF(ISNUMBER(FIND(R2,NA_string)),1,0))+IF(S2="",0,IF(ISNUMBER(FIND(S2,NA_string)),1,0))+IF(T2="",0,IF(ISNUMBER(FIND(T2,NA_string)),1,0))+IF(U2="",0,IF(ISNUMBER(FIND(U2,NA_string)),1,0))+IF(V2="",0,IF(ISNUMBER(FIND(V2,NA_string)),1,0))+IF(W2="",0,IF(ISNUMBER(FIND(W2,NA_string)),1,0))+IF(X2="",0,IF(ISNUMBER(FIND(X2,NA_string)),1,0))+IF(Y2="",0,IF(ISNUMBER(FIND(Y2,NA_string)),1,0))+IF(Z2="",0,IF(ISNUMBER(FIND(Z2,NA_string)),1,0))+IF(AA2="",0,IF(ISNUMBER(FIND(AA2,NA_string)),1,0))</f>
        <v>0</v>
      </c>
      <c r="AL2">
        <f>IF(R2="",0,IF(ISNUMBER(FIND(R2,s_string)),1,0))+IF(S2="",0,IF(ISNUMBER(FIND(S2,s_string)),1,0))+IF(T2="",0,IF(ISNUMBER(FIND(T2,s_string)),1,0))+IF(U2="",0,IF(ISNUMBER(FIND(U2,s_string)),1,0))+IF(V2="",0,IF(ISNUMBER(FIND(V2,s_string)),1,0))+IF(W2="",0,IF(ISNUMBER(FIND(W2,s_string)),1,0))+IF(X2="",0,IF(ISNUMBER(FIND(X2,s_string)),1,0))+IF(Y2="",0,IF(ISNUMBER(FIND(Y2,s_string)),1,0))+IF(Z2="",0,IF(ISNUMBER(FIND(Z2,s_string)),1,0))+IF(AA2="",0,IF(ISNUMBER(FIND(AA2,s_string)),1,0))</f>
        <v>0</v>
      </c>
      <c r="AM2">
        <f>COUNTIF(R2:AA2,"MISC")+COUNTIF(R2:AA2,"UNK")</f>
        <v>0</v>
      </c>
      <c r="AN2">
        <f>IF(AJ2&gt;0,1,0)</f>
        <v>0</v>
      </c>
      <c r="AO2">
        <f>IF(AK2&gt;0,1,0)</f>
        <v>0</v>
      </c>
      <c r="AP2">
        <f>IF(AL2&gt;0,1,0)</f>
        <v>0</v>
      </c>
      <c r="AQ2">
        <f>IF(AM2&gt;0,1,0)</f>
        <v>0</v>
      </c>
      <c r="AR2" t="e">
        <f>ROUND(C2+AI2,0)</f>
        <v>#VALUE!</v>
      </c>
      <c r="AS2">
        <f>IF(R2="",0,IF(ISNUMBER(FIND(R2,cats_group)),1,0))+IF(S2="",0,IF(ISNUMBER(FIND(S2,cats_group)),1,0))+IF(T2="",0,IF(ISNUMBER(FIND(T2,cats_group)),1,0))+IF(U2="",0,IF(ISNUMBER(FIND(U2,cats_group)),1,0))+IF(V2="",0,IF(ISNUMBER(FIND(V2,cats_group)),1,0))+IF(W2="",0,IF(ISNUMBER(FIND(W2,cats_group)),1,0))+IF(X2="",0,IF(ISNUMBER(FIND(X2,cats_group)),1,0))+IF(Y2="",0,IF(ISNUMBER(FIND(Y2,cats_group)),1,0))+IF(Z2="",0,IF(ISNUMBER(FIND(Z2,cats_group)),1,0))+IF(AA2="",0,IF(ISNUMBER(FIND(AA2,cats_group)),1,0))</f>
        <v>0</v>
      </c>
      <c r="AT2">
        <f>ROUND(C2+AS2*AG2,0)</f>
        <v>0</v>
      </c>
      <c r="AV2">
        <v>0</v>
      </c>
      <c r="AW2" t="e">
        <f t="shared" ref="AW2:AW12" ca="1" si="0">COUNTIFS(filt_rating,AV2,filt_vc1,"&lt;&gt;"&amp;"")</f>
        <v>#REF!</v>
      </c>
      <c r="AX2" t="e">
        <f t="shared" ref="AX2:AX12" ca="1" si="1">COUNTIFS(filt_rating_chg_spl,AV2,filt_vc1,"&lt;&gt;"&amp;"")</f>
        <v>#REF!</v>
      </c>
      <c r="AZ2" t="s">
        <v>566</v>
      </c>
      <c r="BA2">
        <f>Configuration!W5</f>
        <v>0</v>
      </c>
      <c r="BB2">
        <v>0</v>
      </c>
      <c r="BC2" t="e">
        <f ca="1">SUMIFS(AX2:AX12,AV2:AV12,"&gt;="&amp;BA2)</f>
        <v>#REF!</v>
      </c>
      <c r="BD2" s="89" t="e">
        <f ca="1">(BC2/AW14)*AY19</f>
        <v>#REF!</v>
      </c>
      <c r="BE2" s="103" t="str">
        <f>IF(Flag_22=1,"",(((AX19+BD2)/AW16)-AW19)*100)</f>
        <v/>
      </c>
      <c r="BI2" t="s">
        <v>165</v>
      </c>
      <c r="BJ2">
        <v>-0.16</v>
      </c>
      <c r="BM2">
        <f>IF((IFERROR(FIND(ImpactCat,AH2),0))&gt;0,1,0)</f>
        <v>0</v>
      </c>
      <c r="BN2">
        <f>IF(IF((IFERROR(FIND(ImpactCat,AH2),0))&gt;0,1,0)+IF((IFERROR(FIND(CatProx,AH2),0))&gt;0,1,0)=2,1,0)</f>
        <v>0</v>
      </c>
      <c r="BO2" t="s">
        <v>193</v>
      </c>
    </row>
    <row r="3" spans="30:67">
      <c r="AV3">
        <v>1</v>
      </c>
      <c r="AW3" t="e">
        <f t="shared" ca="1" si="0"/>
        <v>#REF!</v>
      </c>
      <c r="AX3" t="e">
        <f t="shared" ca="1" si="1"/>
        <v>#REF!</v>
      </c>
      <c r="AZ3" t="s">
        <v>567</v>
      </c>
      <c r="BA3">
        <f>Configuration!W7</f>
        <v>0</v>
      </c>
      <c r="BB3" t="e">
        <f ca="1">SUMIFS(AW2:AW12,AV2:AV12,"&lt;="&amp;BA3)</f>
        <v>#REF!</v>
      </c>
      <c r="BC3" t="e">
        <f ca="1">SUMIFS(AX2:AX12,AV2:AV12,"&lt;="&amp;BA3)</f>
        <v>#REF!</v>
      </c>
      <c r="BD3" t="e">
        <f ca="1">BC3-BB3</f>
        <v>#REF!</v>
      </c>
      <c r="BE3" s="103" t="str">
        <f>IF(Flag_22=1,"",-((1-BC3/BB3)*AW20)*100)</f>
        <v/>
      </c>
      <c r="BI3" t="s">
        <v>3362</v>
      </c>
      <c r="BJ3">
        <v>0.03</v>
      </c>
      <c r="BO3" t="s">
        <v>2046</v>
      </c>
    </row>
    <row r="4" spans="30:67">
      <c r="AD4" s="15" t="s">
        <v>97</v>
      </c>
      <c r="AV4">
        <v>2</v>
      </c>
      <c r="AW4" t="e">
        <f t="shared" ca="1" si="0"/>
        <v>#REF!</v>
      </c>
      <c r="AX4" t="e">
        <f t="shared" ca="1" si="1"/>
        <v>#REF!</v>
      </c>
      <c r="BI4" t="s">
        <v>164</v>
      </c>
      <c r="BJ4">
        <v>-0.34</v>
      </c>
      <c r="BO4" s="3" t="str">
        <f>IFERROR(SUM(BN:BN)/SUM(BM:BM),"")</f>
        <v/>
      </c>
    </row>
    <row r="5" spans="30:67">
      <c r="AD5" s="18" t="str">
        <f>IF(Highest_Satisfaction_Rating="","",SUM(AI:AI)/SUM(AF:AF))</f>
        <v/>
      </c>
      <c r="AE5" t="s">
        <v>99</v>
      </c>
      <c r="AV5">
        <v>3</v>
      </c>
      <c r="AW5" t="e">
        <f t="shared" ca="1" si="0"/>
        <v>#REF!</v>
      </c>
      <c r="AX5" t="e">
        <f t="shared" ca="1" si="1"/>
        <v>#REF!</v>
      </c>
      <c r="BI5" t="s">
        <v>671</v>
      </c>
      <c r="BJ5">
        <v>0.32</v>
      </c>
    </row>
    <row r="6" spans="30:67">
      <c r="AV6">
        <v>4</v>
      </c>
      <c r="AW6" t="e">
        <f t="shared" ca="1" si="0"/>
        <v>#REF!</v>
      </c>
      <c r="AX6" t="e">
        <f t="shared" ca="1" si="1"/>
        <v>#REF!</v>
      </c>
      <c r="BD6" s="89"/>
      <c r="BE6" s="103"/>
      <c r="BI6" t="s">
        <v>3</v>
      </c>
      <c r="BJ6">
        <v>-0.34</v>
      </c>
    </row>
    <row r="7" spans="30:67">
      <c r="AD7" s="15" t="s">
        <v>98</v>
      </c>
      <c r="AV7">
        <v>5</v>
      </c>
      <c r="AW7" t="e">
        <f t="shared" ca="1" si="0"/>
        <v>#REF!</v>
      </c>
      <c r="AX7" t="e">
        <f t="shared" ca="1" si="1"/>
        <v>#REF!</v>
      </c>
      <c r="AZ7" t="s">
        <v>696</v>
      </c>
      <c r="BA7">
        <f>ROUND(IFERROR(CORREL(AS:AS,C:C),0),2)</f>
        <v>0</v>
      </c>
      <c r="BE7" s="103"/>
      <c r="BI7" t="s">
        <v>193</v>
      </c>
      <c r="BJ7">
        <v>-0.44</v>
      </c>
    </row>
    <row r="8" spans="30:67">
      <c r="AD8" s="17" t="str">
        <f>IF(Highest_Satisfaction_Rating="","",CatImpact*Non_satisfied_Proportion)</f>
        <v/>
      </c>
      <c r="AE8" t="s">
        <v>100</v>
      </c>
      <c r="AV8">
        <v>6</v>
      </c>
      <c r="AW8" t="e">
        <f t="shared" ca="1" si="0"/>
        <v>#REF!</v>
      </c>
      <c r="AX8" t="e">
        <f t="shared" ca="1" si="1"/>
        <v>#REF!</v>
      </c>
      <c r="BI8" t="s">
        <v>2095</v>
      </c>
      <c r="BJ8">
        <v>0.17</v>
      </c>
    </row>
    <row r="9" spans="30:67">
      <c r="AV9">
        <v>7</v>
      </c>
      <c r="AW9" t="e">
        <f t="shared" ca="1" si="0"/>
        <v>#REF!</v>
      </c>
      <c r="AX9" t="e">
        <f t="shared" ca="1" si="1"/>
        <v>#REF!</v>
      </c>
      <c r="BI9" t="s">
        <v>527</v>
      </c>
      <c r="BJ9">
        <v>-0.02</v>
      </c>
    </row>
    <row r="10" spans="30:67">
      <c r="AV10">
        <v>8</v>
      </c>
      <c r="AW10" t="e">
        <f t="shared" ca="1" si="0"/>
        <v>#REF!</v>
      </c>
      <c r="AX10" t="e">
        <f t="shared" ca="1" si="1"/>
        <v>#REF!</v>
      </c>
      <c r="BI10" t="s">
        <v>551</v>
      </c>
      <c r="BJ10">
        <v>-0.02</v>
      </c>
    </row>
    <row r="11" spans="30:67">
      <c r="AV11">
        <v>9</v>
      </c>
      <c r="AW11" t="e">
        <f t="shared" ca="1" si="0"/>
        <v>#REF!</v>
      </c>
      <c r="AX11" t="e">
        <f t="shared" ca="1" si="1"/>
        <v>#REF!</v>
      </c>
      <c r="BC11" s="3"/>
      <c r="BI11" t="s">
        <v>168</v>
      </c>
      <c r="BJ11">
        <v>-0.36</v>
      </c>
    </row>
    <row r="12" spans="30:67">
      <c r="AV12">
        <v>10</v>
      </c>
      <c r="AW12" t="e">
        <f t="shared" ca="1" si="0"/>
        <v>#REF!</v>
      </c>
      <c r="AX12" t="e">
        <f t="shared" ca="1" si="1"/>
        <v>#REF!</v>
      </c>
      <c r="BI12" t="s">
        <v>155</v>
      </c>
      <c r="BJ12">
        <v>0.05</v>
      </c>
    </row>
    <row r="13" spans="30:67">
      <c r="BI13" t="s">
        <v>151</v>
      </c>
      <c r="BJ13">
        <v>0.05</v>
      </c>
    </row>
    <row r="14" spans="30:67">
      <c r="AV14" t="s">
        <v>568</v>
      </c>
      <c r="AW14" t="e">
        <f ca="1">SUM(AW2:AW12)</f>
        <v>#REF!</v>
      </c>
      <c r="AX14" t="e">
        <f ca="1">SUM(AX2:AX12)</f>
        <v>#REF!</v>
      </c>
      <c r="BI14" t="s">
        <v>158</v>
      </c>
      <c r="BJ14">
        <v>-0.16</v>
      </c>
    </row>
    <row r="15" spans="30:67" ht="15" thickBot="1">
      <c r="BI15" t="s">
        <v>153</v>
      </c>
      <c r="BJ15">
        <v>0.22</v>
      </c>
    </row>
    <row r="16" spans="30:67">
      <c r="AV16" s="106" t="s">
        <v>578</v>
      </c>
      <c r="AW16" s="107">
        <v>949</v>
      </c>
      <c r="AX16" s="107"/>
      <c r="AY16" s="108"/>
      <c r="AZ16" s="102"/>
      <c r="BI16" t="s">
        <v>2093</v>
      </c>
      <c r="BJ16">
        <v>0.22</v>
      </c>
    </row>
    <row r="17" spans="48:62">
      <c r="AV17" s="109"/>
      <c r="AY17" s="110"/>
      <c r="AZ17" s="102"/>
      <c r="BD17" s="101"/>
      <c r="BI17" t="s">
        <v>167</v>
      </c>
      <c r="BJ17">
        <v>0.22</v>
      </c>
    </row>
    <row r="18" spans="48:62">
      <c r="AV18" s="111" t="s">
        <v>587</v>
      </c>
      <c r="AW18" s="7" t="s">
        <v>99</v>
      </c>
      <c r="AX18" s="7" t="s">
        <v>585</v>
      </c>
      <c r="AY18" s="112" t="s">
        <v>586</v>
      </c>
      <c r="BD18" s="101"/>
      <c r="BI18" t="s">
        <v>2098</v>
      </c>
      <c r="BJ18">
        <v>-0.25</v>
      </c>
    </row>
    <row r="19" spans="48:62">
      <c r="AV19" s="109" t="s">
        <v>574</v>
      </c>
      <c r="AW19" s="101">
        <v>0.7102212855637513</v>
      </c>
      <c r="AX19" s="116">
        <f>ROUND(AW19*$AW$16,0)</f>
        <v>674</v>
      </c>
      <c r="AY19" s="118">
        <f>AX21+AX20</f>
        <v>275</v>
      </c>
      <c r="BI19" t="s">
        <v>174</v>
      </c>
      <c r="BJ19">
        <v>0.31</v>
      </c>
    </row>
    <row r="20" spans="48:62">
      <c r="AV20" s="109" t="s">
        <v>575</v>
      </c>
      <c r="AW20" s="101">
        <v>0.15279241306638566</v>
      </c>
      <c r="AX20" s="116">
        <f>ROUND(AW20*$AW$16,0)</f>
        <v>145</v>
      </c>
      <c r="AY20" s="110"/>
      <c r="BI20" t="s">
        <v>166</v>
      </c>
      <c r="BJ20">
        <v>-0.25</v>
      </c>
    </row>
    <row r="21" spans="48:62" ht="15" thickBot="1">
      <c r="AV21" s="113" t="s">
        <v>579</v>
      </c>
      <c r="AW21" s="115">
        <f>1-AW19-AW20</f>
        <v>0.13698630136986303</v>
      </c>
      <c r="AX21" s="117">
        <f>ROUND(AW21*$AW$16,0)</f>
        <v>130</v>
      </c>
      <c r="AY21" s="114"/>
    </row>
    <row r="23" spans="48:62">
      <c r="AV23" t="s">
        <v>594</v>
      </c>
      <c r="AW23" t="s">
        <v>602</v>
      </c>
      <c r="AX23" t="s">
        <v>103</v>
      </c>
    </row>
    <row r="24" spans="48:62">
      <c r="AV24" t="s">
        <v>595</v>
      </c>
      <c r="AW24" t="s">
        <v>603</v>
      </c>
      <c r="AX24" t="s">
        <v>103</v>
      </c>
    </row>
    <row r="25" spans="48:62">
      <c r="AV25" t="s">
        <v>596</v>
      </c>
      <c r="AW25" t="s">
        <v>5758</v>
      </c>
      <c r="AX25" t="s">
        <v>103</v>
      </c>
    </row>
    <row r="26" spans="48:62">
      <c r="AV26" t="s">
        <v>597</v>
      </c>
      <c r="AW26" t="s">
        <v>5759</v>
      </c>
      <c r="AX26" t="s">
        <v>103</v>
      </c>
    </row>
    <row r="27" spans="48:62">
      <c r="AV27" t="s">
        <v>598</v>
      </c>
      <c r="AW27" t="s">
        <v>5760</v>
      </c>
      <c r="AX27" t="s">
        <v>103</v>
      </c>
    </row>
    <row r="28" spans="48:62">
      <c r="AV28" t="s">
        <v>599</v>
      </c>
      <c r="AW28" t="s">
        <v>5761</v>
      </c>
      <c r="AX28" t="s">
        <v>103</v>
      </c>
    </row>
    <row r="29" spans="48:62">
      <c r="AV29" t="s">
        <v>600</v>
      </c>
      <c r="AW29" t="s">
        <v>5762</v>
      </c>
      <c r="AX29" t="s">
        <v>103</v>
      </c>
    </row>
    <row r="30" spans="48:62">
      <c r="AV30" t="s">
        <v>695</v>
      </c>
      <c r="AW30" t="s">
        <v>697</v>
      </c>
      <c r="AX30" t="s">
        <v>103</v>
      </c>
    </row>
    <row r="31" spans="48:62">
      <c r="AV31" t="s">
        <v>698</v>
      </c>
      <c r="AW31" t="s">
        <v>699</v>
      </c>
      <c r="AX31" t="s">
        <v>103</v>
      </c>
    </row>
  </sheetData>
  <autoFilter ref="A1:AI5911" xr:uid="{00000000-0009-0000-0000-000008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AC62"/>
  <sheetViews>
    <sheetView showGridLines="0" topLeftCell="F1" workbookViewId="0">
      <selection activeCell="P3" sqref="P3:P50"/>
    </sheetView>
  </sheetViews>
  <sheetFormatPr defaultRowHeight="14.4"/>
  <cols>
    <col min="1" max="1" width="20.44140625" customWidth="1"/>
    <col min="3" max="3" width="22.6640625" bestFit="1" customWidth="1"/>
    <col min="4" max="4" width="15" bestFit="1" customWidth="1"/>
    <col min="5" max="5" width="16.33203125" bestFit="1" customWidth="1"/>
    <col min="6" max="6" width="16.6640625" bestFit="1" customWidth="1"/>
    <col min="7" max="7" width="9.6640625" bestFit="1" customWidth="1"/>
    <col min="9" max="9" width="8.88671875" bestFit="1" customWidth="1"/>
    <col min="10" max="10" width="46" bestFit="1" customWidth="1"/>
    <col min="11" max="11" width="10.44140625" bestFit="1" customWidth="1"/>
    <col min="12" max="12" width="10.33203125" bestFit="1" customWidth="1"/>
    <col min="13" max="13" width="21.44140625" bestFit="1" customWidth="1"/>
    <col min="14" max="14" width="21.44140625" customWidth="1"/>
    <col min="15" max="15" width="19" bestFit="1" customWidth="1"/>
    <col min="16" max="16" width="9" bestFit="1" customWidth="1"/>
    <col min="17" max="17" width="19.33203125" bestFit="1" customWidth="1"/>
    <col min="18" max="18" width="13.109375" bestFit="1" customWidth="1"/>
    <col min="19" max="19" width="13.109375" customWidth="1"/>
    <col min="20" max="20" width="46" bestFit="1" customWidth="1"/>
    <col min="21" max="21" width="28.33203125" bestFit="1" customWidth="1"/>
    <col min="26" max="26" width="10.5546875" bestFit="1" customWidth="1"/>
  </cols>
  <sheetData>
    <row r="1" spans="1:29">
      <c r="A1" s="15" t="s">
        <v>83</v>
      </c>
      <c r="V1" s="1" t="s">
        <v>117</v>
      </c>
      <c r="W1" s="1" t="s">
        <v>118</v>
      </c>
      <c r="X1" s="1" t="s">
        <v>119</v>
      </c>
      <c r="Y1" s="1" t="s">
        <v>120</v>
      </c>
      <c r="Z1" s="127" t="s">
        <v>604</v>
      </c>
      <c r="AB1" s="127" t="s">
        <v>605</v>
      </c>
      <c r="AC1" t="b">
        <v>0</v>
      </c>
    </row>
    <row r="2" spans="1:29">
      <c r="A2">
        <f>COUNTA(Filter!A:A)-1-IF(exclUNC=TRUE,Dictionary!F19,0)-IF(exclUNK=TRUE,Dictionary!F22,0)</f>
        <v>-1</v>
      </c>
      <c r="C2" s="21"/>
      <c r="D2" s="22" t="s">
        <v>113</v>
      </c>
      <c r="E2" s="23" t="s">
        <v>114</v>
      </c>
      <c r="F2" s="22" t="s">
        <v>108</v>
      </c>
      <c r="G2" s="23" t="s">
        <v>110</v>
      </c>
      <c r="H2" s="131" t="s">
        <v>611</v>
      </c>
      <c r="I2" s="7" t="s">
        <v>1</v>
      </c>
      <c r="J2" t="s">
        <v>84</v>
      </c>
      <c r="K2" t="s">
        <v>90</v>
      </c>
      <c r="L2" t="s">
        <v>85</v>
      </c>
      <c r="M2" s="3" t="s">
        <v>87</v>
      </c>
      <c r="N2" s="3" t="s">
        <v>488</v>
      </c>
      <c r="O2" s="3" t="s">
        <v>88</v>
      </c>
      <c r="Q2" t="s">
        <v>477</v>
      </c>
      <c r="R2" t="s">
        <v>576</v>
      </c>
      <c r="S2" t="s">
        <v>577</v>
      </c>
      <c r="T2" t="s">
        <v>116</v>
      </c>
      <c r="V2" s="1">
        <v>3</v>
      </c>
      <c r="W2" s="1">
        <v>33</v>
      </c>
      <c r="X2" s="1">
        <v>40</v>
      </c>
      <c r="Y2" s="1">
        <v>15</v>
      </c>
    </row>
    <row r="3" spans="1:29">
      <c r="A3" s="1" t="s">
        <v>109</v>
      </c>
      <c r="C3" s="24" t="s">
        <v>92</v>
      </c>
      <c r="D3" s="30">
        <f>SUM(Filter!AJ:AJ)</f>
        <v>0</v>
      </c>
      <c r="E3" s="29" t="e">
        <f>D3/$A$4</f>
        <v>#DIV/0!</v>
      </c>
      <c r="F3" s="28">
        <f>SUM(Filter!AN:AN)</f>
        <v>0</v>
      </c>
      <c r="G3" s="29">
        <f>F3/Filtered_Surveys</f>
        <v>0</v>
      </c>
      <c r="H3">
        <f>IFERROR(INDEX(Configuration!$P$3:$S$200,MATCH(I3,Configuration!$P$3:$P$200,0),4),0)</f>
        <v>0</v>
      </c>
      <c r="I3" t="s">
        <v>158</v>
      </c>
      <c r="J3" t="str">
        <f>IF(I3="","",IF(I3="UNC","Unclear verbatim",IF(I3="UNK","Unknown",IFERROR(INDEX(Configuration!$P$3:$Q$200,MATCH(Table!I3,Configuration!$P$3:$P$200,0),2),"&lt;Missing!&gt;"))))</f>
        <v>Accessibility</v>
      </c>
      <c r="K3" t="str">
        <f>IF(I3="","",IF(OR(I3="UNK",I3="UNC"),"Unknown",IFERROR(INDEX(Configuration!$P$3:$R$200,MATCH(Table!I3,Configuration!$P$3:$P$200,0),3),"&lt;Missing!&gt;")))</f>
        <v>Non-agent</v>
      </c>
      <c r="L3">
        <f>COUNTIF(Filter!$R:$AA,I3)</f>
        <v>0</v>
      </c>
      <c r="M3" s="3" t="e">
        <f>L3/$A$4</f>
        <v>#DIV/0!</v>
      </c>
      <c r="N3" s="3"/>
      <c r="O3" s="3">
        <f>L3/Filtered_Surveys</f>
        <v>0</v>
      </c>
      <c r="T3" s="38" t="s">
        <v>627</v>
      </c>
      <c r="AB3" t="s">
        <v>607</v>
      </c>
      <c r="AC3">
        <f>COUNTIF(AA1:AA200,FALSE)</f>
        <v>0</v>
      </c>
    </row>
    <row r="4" spans="1:29">
      <c r="A4">
        <f>SUM(L:L)</f>
        <v>0</v>
      </c>
      <c r="C4" s="25" t="s">
        <v>93</v>
      </c>
      <c r="D4" s="33">
        <f>SUM(Filter!AK:AK)</f>
        <v>0</v>
      </c>
      <c r="E4" s="32" t="e">
        <f>D4/$A$4</f>
        <v>#DIV/0!</v>
      </c>
      <c r="F4" s="31">
        <f>SUM(Filter!AO:AO)</f>
        <v>0</v>
      </c>
      <c r="G4" s="32">
        <f>F4/Filtered_Surveys</f>
        <v>0</v>
      </c>
      <c r="H4">
        <f>IFERROR(INDEX(Configuration!$P$3:$S$200,MATCH(I4,Configuration!$P$3:$P$200,0),4),0)</f>
        <v>0</v>
      </c>
      <c r="I4" t="s">
        <v>5364</v>
      </c>
      <c r="J4" t="str">
        <f>IF(I4="","",IF(I4="UNC","Unclear verbatim",IF(I4="UNK","Unknown",IFERROR(INDEX(Configuration!$P$3:$Q$200,MATCH(Table!I4,Configuration!$P$3:$P$200,0),2),"&lt;Missing!&gt;"))))</f>
        <v>Advertising</v>
      </c>
      <c r="K4" t="str">
        <f>IF(I4="","",IF(OR(I4="UNK",I4="UNC"),"Unknown",IFERROR(INDEX(Configuration!$P$3:$R$200,MATCH(Table!I4,Configuration!$P$3:$P$200,0),3),"&lt;Missing!&gt;")))</f>
        <v>Non-agent</v>
      </c>
      <c r="L4">
        <f>COUNTIF(Filter!$R:$AA,I4)</f>
        <v>0</v>
      </c>
      <c r="M4" s="3" t="e">
        <f t="shared" ref="M4:M59" si="0">L4/$A$4</f>
        <v>#DIV/0!</v>
      </c>
      <c r="N4" s="3"/>
      <c r="O4" s="3">
        <f t="shared" ref="O4:O59" si="1">L4/Filtered_Surveys</f>
        <v>0</v>
      </c>
      <c r="T4" s="38" t="s">
        <v>5365</v>
      </c>
    </row>
    <row r="5" spans="1:29">
      <c r="A5" s="15" t="s">
        <v>91</v>
      </c>
      <c r="C5" s="26" t="s">
        <v>101</v>
      </c>
      <c r="D5" s="30">
        <f>SUM(Filter!AL:AL)</f>
        <v>0</v>
      </c>
      <c r="E5" s="29" t="e">
        <f>D5/$A$4</f>
        <v>#DIV/0!</v>
      </c>
      <c r="F5" s="28">
        <f>SUM(Filter!AP:AP)</f>
        <v>0</v>
      </c>
      <c r="G5" s="29">
        <f>F5/Filtered_Surveys</f>
        <v>0</v>
      </c>
      <c r="H5">
        <f>IFERROR(INDEX(Configuration!$P$3:$S$200,MATCH(I5,Configuration!$P$3:$P$200,0),4),0)</f>
        <v>0</v>
      </c>
      <c r="I5" t="s">
        <v>518</v>
      </c>
      <c r="J5" t="str">
        <f>IF(I5="","",IF(I5="UNC","Unclear verbatim",IF(I5="UNK","Unknown",IFERROR(INDEX(Configuration!$P$3:$Q$200,MATCH(Table!I5,Configuration!$P$3:$P$200,0),2),"&lt;Missing!&gt;"))))</f>
        <v>Authority to resolve</v>
      </c>
      <c r="K5" t="str">
        <f>IF(I5="","",IF(OR(I5="UNK",I5="UNC"),"Unknown",IFERROR(INDEX(Configuration!$P$3:$R$200,MATCH(Table!I5,Configuration!$P$3:$P$200,0),3),"&lt;Missing!&gt;")))</f>
        <v>Shared</v>
      </c>
      <c r="L5">
        <f>COUNTIF(Filter!$R:$AA,I5)</f>
        <v>0</v>
      </c>
      <c r="M5" s="3" t="e">
        <f t="shared" si="0"/>
        <v>#DIV/0!</v>
      </c>
      <c r="N5" s="3"/>
      <c r="O5" s="3">
        <f t="shared" si="1"/>
        <v>0</v>
      </c>
      <c r="T5" s="100" t="s">
        <v>2101</v>
      </c>
    </row>
    <row r="6" spans="1:29">
      <c r="A6">
        <f>COUNTA(I:I)-1</f>
        <v>57</v>
      </c>
      <c r="C6" s="27" t="s">
        <v>107</v>
      </c>
      <c r="D6" s="36">
        <f>SUM(Filter!AM:AM)</f>
        <v>0</v>
      </c>
      <c r="E6" s="35" t="e">
        <f>D6/$A$4</f>
        <v>#DIV/0!</v>
      </c>
      <c r="F6" s="34">
        <f>SUM(Filter!AQ:AQ)</f>
        <v>0</v>
      </c>
      <c r="G6" s="35">
        <f>F6/Filtered_Surveys</f>
        <v>0</v>
      </c>
      <c r="H6">
        <f>IFERROR(INDEX(Configuration!$P$3:$S$200,MATCH(I6,Configuration!$P$3:$P$200,0),4),0)</f>
        <v>0</v>
      </c>
      <c r="I6" t="s">
        <v>527</v>
      </c>
      <c r="J6" t="str">
        <f>IF(I6="","",IF(I6="UNC","Unclear verbatim",IF(I6="UNK","Unknown",IFERROR(INDEX(Configuration!$P$3:$Q$200,MATCH(Table!I6,Configuration!$P$3:$P$200,0),2),"&lt;Missing!&gt;"))))</f>
        <v>Billing issues</v>
      </c>
      <c r="K6" t="str">
        <f>IF(I6="","",IF(OR(I6="UNK",I6="UNC"),"Unknown",IFERROR(INDEX(Configuration!$P$3:$R$200,MATCH(Table!I6,Configuration!$P$3:$P$200,0),3),"&lt;Missing!&gt;")))</f>
        <v>Non-agent</v>
      </c>
      <c r="L6">
        <f>COUNTIF(Filter!$R:$AA,I6)</f>
        <v>0</v>
      </c>
      <c r="M6" s="3" t="e">
        <f t="shared" si="0"/>
        <v>#DIV/0!</v>
      </c>
      <c r="N6" s="3"/>
      <c r="O6" s="3">
        <f t="shared" si="1"/>
        <v>0</v>
      </c>
      <c r="T6" s="38" t="s">
        <v>528</v>
      </c>
    </row>
    <row r="7" spans="1:29">
      <c r="H7">
        <f>IFERROR(INDEX(Configuration!$P$3:$S$200,MATCH(I7,Configuration!$P$3:$P$200,0),4),0)</f>
        <v>0</v>
      </c>
      <c r="I7" t="s">
        <v>2098</v>
      </c>
      <c r="J7" t="str">
        <f>IF(I7="","",IF(I7="UNC","Unclear verbatim",IF(I7="UNK","Unknown",IFERROR(INDEX(Configuration!$P$3:$Q$200,MATCH(Table!I7,Configuration!$P$3:$P$200,0),2),"&lt;Missing!&gt;"))))</f>
        <v>Cancellation issues</v>
      </c>
      <c r="K7" t="str">
        <f>IF(I7="","",IF(OR(I7="UNK",I7="UNC"),"Unknown",IFERROR(INDEX(Configuration!$P$3:$R$200,MATCH(Table!I7,Configuration!$P$3:$P$200,0),3),"&lt;Missing!&gt;")))</f>
        <v>Non-agent</v>
      </c>
      <c r="L7">
        <f>COUNTIF(Filter!$R:$AA,I7)</f>
        <v>0</v>
      </c>
      <c r="M7" s="3" t="e">
        <f t="shared" si="0"/>
        <v>#DIV/0!</v>
      </c>
      <c r="N7" s="3"/>
      <c r="O7" s="3">
        <f t="shared" si="1"/>
        <v>0</v>
      </c>
      <c r="T7" s="38" t="s">
        <v>2099</v>
      </c>
    </row>
    <row r="8" spans="1:29">
      <c r="A8" s="15" t="s">
        <v>475</v>
      </c>
      <c r="H8">
        <f>IFERROR(INDEX(Configuration!$P$3:$S$200,MATCH(I8,Configuration!$P$3:$P$200,0),4),0)</f>
        <v>0</v>
      </c>
      <c r="I8" t="s">
        <v>151</v>
      </c>
      <c r="J8" t="str">
        <f>IF(I8="","",IF(I8="UNC","Unclear verbatim",IF(I8="UNK","Unknown",IFERROR(INDEX(Configuration!$P$3:$Q$200,MATCH(Table!I8,Configuration!$P$3:$P$200,0),2),"&lt;Missing!&gt;"))))</f>
        <v>Soft skills</v>
      </c>
      <c r="K8" t="str">
        <f>IF(I8="","",IF(OR(I8="UNK",I8="UNC"),"Unknown",IFERROR(INDEX(Configuration!$P$3:$R$200,MATCH(Table!I8,Configuration!$P$3:$P$200,0),3),"&lt;Missing!&gt;")))</f>
        <v>Agent</v>
      </c>
      <c r="L8">
        <f>COUNTIF(Filter!$R:$AA,I8)</f>
        <v>0</v>
      </c>
      <c r="M8" s="3" t="e">
        <f t="shared" si="0"/>
        <v>#DIV/0!</v>
      </c>
      <c r="N8" s="3"/>
      <c r="O8" s="3">
        <f t="shared" si="1"/>
        <v>0</v>
      </c>
      <c r="T8" s="37" t="s">
        <v>2047</v>
      </c>
    </row>
    <row r="9" spans="1:29">
      <c r="A9">
        <f ca="1">COUNTA(output_cats)</f>
        <v>40</v>
      </c>
      <c r="D9" s="23" t="s">
        <v>89</v>
      </c>
      <c r="E9" s="79" t="s">
        <v>584</v>
      </c>
      <c r="F9" s="122" t="s">
        <v>583</v>
      </c>
      <c r="H9">
        <f>IFERROR(INDEX(Configuration!$P$3:$S$200,MATCH(I9,Configuration!$P$3:$P$200,0),4),0)</f>
        <v>0</v>
      </c>
      <c r="I9" t="s">
        <v>2698</v>
      </c>
      <c r="J9" t="str">
        <f>IF(I9="","",IF(I9="UNC","Unclear verbatim",IF(I9="UNK","Unknown",IFERROR(INDEX(Configuration!$P$3:$Q$200,MATCH(Table!I9,Configuration!$P$3:$P$200,0),2),"&lt;Missing!&gt;"))))</f>
        <v>Phone/chat connectivity</v>
      </c>
      <c r="K9" t="str">
        <f>IF(I9="","",IF(OR(I9="UNK",I9="UNC"),"Unknown",IFERROR(INDEX(Configuration!$P$3:$R$200,MATCH(Table!I9,Configuration!$P$3:$P$200,0),3),"&lt;Missing!&gt;")))</f>
        <v>Non-agent</v>
      </c>
      <c r="L9">
        <f>COUNTIF(Filter!$R:$AA,I9)</f>
        <v>0</v>
      </c>
      <c r="M9" s="3" t="e">
        <f t="shared" si="0"/>
        <v>#DIV/0!</v>
      </c>
      <c r="N9" s="3"/>
      <c r="O9" s="3">
        <f t="shared" si="1"/>
        <v>0</v>
      </c>
      <c r="T9" s="38" t="s">
        <v>2699</v>
      </c>
    </row>
    <row r="10" spans="1:29">
      <c r="A10" t="s">
        <v>558</v>
      </c>
      <c r="C10" s="24" t="s">
        <v>92</v>
      </c>
      <c r="D10" s="29">
        <f>SUMIFS(P3:P200,K3:K200,C10)</f>
        <v>0</v>
      </c>
      <c r="E10" s="123">
        <v>28.977871443624871</v>
      </c>
      <c r="F10" s="124">
        <v>-5.1523023010757969</v>
      </c>
      <c r="H10">
        <f>IFERROR(INDEX(Configuration!$P$3:$S$200,MATCH(I10,Configuration!$P$3:$P$200,0),4),0)</f>
        <v>0</v>
      </c>
      <c r="I10" t="s">
        <v>551</v>
      </c>
      <c r="J10" t="str">
        <f>IF(I10="","",IF(I10="UNC","Unclear verbatim",IF(I10="UNK","Unknown",IFERROR(INDEX(Configuration!$P$3:$Q$200,MATCH(Table!I10,Configuration!$P$3:$P$200,0),2),"&lt;Missing!&gt;"))))</f>
        <v>Credits, refunds, discounts, price match</v>
      </c>
      <c r="K10" t="str">
        <f>IF(I10="","",IF(OR(I10="UNK",I10="UNC"),"Unknown",IFERROR(INDEX(Configuration!$P$3:$R$200,MATCH(Table!I10,Configuration!$P$3:$P$200,0),3),"&lt;Missing!&gt;")))</f>
        <v>Non-agent</v>
      </c>
      <c r="L10">
        <f>COUNTIF(Filter!$R:$AA,I10)</f>
        <v>0</v>
      </c>
      <c r="M10" s="3" t="e">
        <f t="shared" si="0"/>
        <v>#DIV/0!</v>
      </c>
      <c r="N10" s="3"/>
      <c r="O10" s="3">
        <f t="shared" si="1"/>
        <v>0</v>
      </c>
      <c r="T10" s="38" t="s">
        <v>3383</v>
      </c>
    </row>
    <row r="11" spans="1:29">
      <c r="A11">
        <f>COUNTA(Filter!A:A)-1</f>
        <v>-1</v>
      </c>
      <c r="C11" s="25" t="s">
        <v>93</v>
      </c>
      <c r="D11" s="32">
        <f>SUMIFS(P4:P201,K4:K201,C11)</f>
        <v>0</v>
      </c>
      <c r="E11" s="125">
        <v>28.977871443624871</v>
      </c>
      <c r="F11" s="126">
        <v>-6.2182958806087179</v>
      </c>
      <c r="H11">
        <f>IFERROR(INDEX(Configuration!$P$3:$S$200,MATCH(I11,Configuration!$P$3:$P$200,0),4),0)</f>
        <v>0</v>
      </c>
      <c r="I11" t="s">
        <v>5669</v>
      </c>
      <c r="J11" t="str">
        <f>IF(I11="","",IF(I11="UNC","Unclear verbatim",IF(I11="UNK","Unknown",IFERROR(INDEX(Configuration!$P$3:$Q$200,MATCH(Table!I11,Configuration!$P$3:$P$200,0),2),"&lt;Missing!&gt;"))))</f>
        <v>Cultural issues</v>
      </c>
      <c r="K11" t="str">
        <f>IF(I11="","",IF(OR(I11="UNK",I11="UNC"),"Unknown",IFERROR(INDEX(Configuration!$P$3:$R$200,MATCH(Table!I11,Configuration!$P$3:$P$200,0),3),"&lt;Missing!&gt;")))</f>
        <v>Non-agent</v>
      </c>
      <c r="L11">
        <f>COUNTIF(Filter!$R:$AA,I11)</f>
        <v>0</v>
      </c>
      <c r="M11" s="3" t="e">
        <f t="shared" si="0"/>
        <v>#DIV/0!</v>
      </c>
      <c r="N11" s="3"/>
      <c r="O11" s="3">
        <f t="shared" si="1"/>
        <v>0</v>
      </c>
      <c r="T11" s="38" t="s">
        <v>5670</v>
      </c>
    </row>
    <row r="12" spans="1:29">
      <c r="C12" s="26" t="s">
        <v>101</v>
      </c>
      <c r="D12" s="29">
        <f>SUMIFS(P5:P202,K5:K202,C12)</f>
        <v>0</v>
      </c>
      <c r="E12" s="123">
        <v>28.977871443624871</v>
      </c>
      <c r="F12" s="124">
        <v>-8.7056142328522057</v>
      </c>
      <c r="H12">
        <f>IFERROR(INDEX(Configuration!$P$3:$S$200,MATCH(I12,Configuration!$P$3:$P$200,0),4),0)</f>
        <v>0</v>
      </c>
      <c r="I12" t="s">
        <v>675</v>
      </c>
      <c r="J12" t="str">
        <f>IF(I12="","",IF(I12="UNC","Unclear verbatim",IF(I12="UNK","Unknown",IFERROR(INDEX(Configuration!$P$3:$Q$200,MATCH(Table!I12,Configuration!$P$3:$P$200,0),2),"&lt;Missing!&gt;"))))</f>
        <v>Dispatch issues</v>
      </c>
      <c r="K12" t="str">
        <f>IF(I12="","",IF(OR(I12="UNK",I12="UNC"),"Unknown",IFERROR(INDEX(Configuration!$P$3:$R$200,MATCH(Table!I12,Configuration!$P$3:$P$200,0),3),"&lt;Missing!&gt;")))</f>
        <v>Agent</v>
      </c>
      <c r="L12">
        <f>COUNTIF(Filter!$R:$AA,I12)</f>
        <v>0</v>
      </c>
      <c r="M12" s="3" t="e">
        <f t="shared" si="0"/>
        <v>#DIV/0!</v>
      </c>
      <c r="N12" s="3"/>
      <c r="O12" s="3">
        <f t="shared" si="1"/>
        <v>0</v>
      </c>
      <c r="T12" s="37" t="s">
        <v>676</v>
      </c>
    </row>
    <row r="13" spans="1:29">
      <c r="A13" s="63" t="s">
        <v>580</v>
      </c>
      <c r="C13" s="27" t="s">
        <v>107</v>
      </c>
      <c r="D13" s="35">
        <f>SUMIFS(P6:P203,K6:K203,C13)</f>
        <v>0</v>
      </c>
      <c r="E13" s="125">
        <v>28.977871443624871</v>
      </c>
      <c r="F13" s="126">
        <v>0</v>
      </c>
      <c r="H13">
        <f>IFERROR(INDEX(Configuration!$P$3:$S$200,MATCH(I13,Configuration!$P$3:$P$200,0),4),0)</f>
        <v>0</v>
      </c>
      <c r="I13" t="s">
        <v>3718</v>
      </c>
      <c r="J13" t="str">
        <f>IF(I13="","",IF(I13="UNC","Unclear verbatim",IF(I13="UNK","Unknown",IFERROR(INDEX(Configuration!$P$3:$Q$200,MATCH(Table!I13,Configuration!$P$3:$P$200,0),2),"&lt;Missing!&gt;"))))</f>
        <v>Product documentation</v>
      </c>
      <c r="K13" t="str">
        <f>IF(I13="","",IF(OR(I13="UNK",I13="UNC"),"Unknown",IFERROR(INDEX(Configuration!$P$3:$R$200,MATCH(Table!I13,Configuration!$P$3:$P$200,0),3),"&lt;Missing!&gt;")))</f>
        <v>Non-agent</v>
      </c>
      <c r="L13">
        <f>COUNTIF(Filter!$R:$AA,I13)</f>
        <v>0</v>
      </c>
      <c r="M13" s="3" t="e">
        <f t="shared" si="0"/>
        <v>#DIV/0!</v>
      </c>
      <c r="N13" s="3"/>
      <c r="O13" s="3">
        <f t="shared" si="1"/>
        <v>0</v>
      </c>
      <c r="T13" s="38" t="s">
        <v>3719</v>
      </c>
    </row>
    <row r="14" spans="1:29">
      <c r="A14" t="s">
        <v>3820</v>
      </c>
      <c r="B14" t="s">
        <v>103</v>
      </c>
      <c r="H14">
        <f>IFERROR(INDEX(Configuration!$P$3:$S$200,MATCH(I14,Configuration!$P$3:$P$200,0),4),0)</f>
        <v>0</v>
      </c>
      <c r="I14" t="s">
        <v>5557</v>
      </c>
      <c r="J14" t="str">
        <f>IF(I14="","",IF(I14="UNC","Unclear verbatim",IF(I14="UNK","Unknown",IFERROR(INDEX(Configuration!$P$3:$Q$200,MATCH(Table!I14,Configuration!$P$3:$P$200,0),2),"&lt;Missing!&gt;"))))</f>
        <v>Effort, too hard to get resolution</v>
      </c>
      <c r="K14" t="str">
        <f>IF(I14="","",IF(OR(I14="UNK",I14="UNC"),"Unknown",IFERROR(INDEX(Configuration!$P$3:$R$200,MATCH(Table!I14,Configuration!$P$3:$P$200,0),3),"&lt;Missing!&gt;")))</f>
        <v>Shared</v>
      </c>
      <c r="L14">
        <f>COUNTIF(Filter!$R:$AA,I14)</f>
        <v>0</v>
      </c>
      <c r="M14" s="3" t="e">
        <f t="shared" si="0"/>
        <v>#DIV/0!</v>
      </c>
      <c r="N14" s="3"/>
      <c r="O14" s="3">
        <f t="shared" si="1"/>
        <v>0</v>
      </c>
      <c r="T14" s="100" t="s">
        <v>5558</v>
      </c>
    </row>
    <row r="15" spans="1:29">
      <c r="A15" s="89"/>
      <c r="C15" t="s">
        <v>606</v>
      </c>
      <c r="D15" s="1" t="s">
        <v>574</v>
      </c>
      <c r="E15" s="1" t="s">
        <v>575</v>
      </c>
      <c r="H15">
        <f>IFERROR(INDEX(Configuration!$P$3:$S$200,MATCH(I15,Configuration!$P$3:$P$200,0),4),0)</f>
        <v>0</v>
      </c>
      <c r="I15" t="s">
        <v>174</v>
      </c>
      <c r="J15" t="str">
        <f>IF(I15="","",IF(I15="UNC","Unclear verbatim",IF(I15="UNK","Unknown",IFERROR(INDEX(Configuration!$P$3:$Q$200,MATCH(Table!I15,Configuration!$P$3:$P$200,0),2),"&lt;Missing!&gt;"))))</f>
        <v>Escalations</v>
      </c>
      <c r="K15" t="str">
        <f>IF(I15="","",IF(OR(I15="UNK",I15="UNC"),"Unknown",IFERROR(INDEX(Configuration!$P$3:$R$200,MATCH(Table!I15,Configuration!$P$3:$P$200,0),3),"&lt;Missing!&gt;")))</f>
        <v>Non-agent</v>
      </c>
      <c r="L15">
        <f>COUNTIF(Filter!$R:$AA,I15)</f>
        <v>0</v>
      </c>
      <c r="M15" s="3" t="e">
        <f t="shared" si="0"/>
        <v>#DIV/0!</v>
      </c>
      <c r="N15" s="3"/>
      <c r="O15" s="3">
        <f t="shared" si="1"/>
        <v>0</v>
      </c>
      <c r="T15" s="38" t="s">
        <v>625</v>
      </c>
    </row>
    <row r="16" spans="1:29">
      <c r="A16" s="63" t="s">
        <v>581</v>
      </c>
      <c r="D16" s="128">
        <v>0</v>
      </c>
      <c r="E16" s="128">
        <v>0</v>
      </c>
      <c r="H16" t="str">
        <f>IFERROR(INDEX(Configuration!$P$3:$S$200,MATCH(I16,Configuration!$P$3:$P$200,0),4),0)</f>
        <v>N</v>
      </c>
      <c r="I16" t="s">
        <v>154</v>
      </c>
      <c r="J16" t="str">
        <f>IF(I16="","",IF(I16="UNC","Unclear verbatim",IF(I16="UNK","Unknown",IFERROR(INDEX(Configuration!$P$3:$Q$200,MATCH(Table!I16,Configuration!$P$3:$P$200,0),2),"&lt;Missing!&gt;"))))</f>
        <v>General dissatisfaction</v>
      </c>
      <c r="K16" t="str">
        <f>IF(I16="","",IF(OR(I16="UNK",I16="UNC"),"Unknown",IFERROR(INDEX(Configuration!$P$3:$R$200,MATCH(Table!I16,Configuration!$P$3:$P$200,0),3),"&lt;Missing!&gt;")))</f>
        <v>Shared</v>
      </c>
      <c r="L16">
        <f>COUNTIF(Filter!$R:$AA,I16)</f>
        <v>0</v>
      </c>
      <c r="M16" s="3" t="e">
        <f t="shared" si="0"/>
        <v>#DIV/0!</v>
      </c>
      <c r="N16" s="3"/>
      <c r="O16" s="3">
        <f t="shared" si="1"/>
        <v>0</v>
      </c>
      <c r="T16" s="100" t="s">
        <v>468</v>
      </c>
    </row>
    <row r="17" spans="1:20">
      <c r="A17" t="s">
        <v>5763</v>
      </c>
      <c r="B17" t="s">
        <v>103</v>
      </c>
      <c r="H17">
        <f>IFERROR(INDEX(Configuration!$P$3:$S$200,MATCH(I17,Configuration!$P$3:$P$200,0),4),0)</f>
        <v>0</v>
      </c>
      <c r="I17" t="s">
        <v>178</v>
      </c>
      <c r="J17" t="str">
        <f>IF(I17="","",IF(I17="UNC","Unclear verbatim",IF(I17="UNK","Unknown",IFERROR(INDEX(Configuration!$P$3:$Q$200,MATCH(Table!I17,Configuration!$P$3:$P$200,0),2),"&lt;Missing!&gt;"))))</f>
        <v>Hang up</v>
      </c>
      <c r="K17" t="str">
        <f>IF(I17="","",IF(OR(I17="UNK",I17="UNC"),"Unknown",IFERROR(INDEX(Configuration!$P$3:$R$200,MATCH(Table!I17,Configuration!$P$3:$P$200,0),3),"&lt;Missing!&gt;")))</f>
        <v>Agent</v>
      </c>
      <c r="L17">
        <f>COUNTIF(Filter!$R:$AA,I17)</f>
        <v>0</v>
      </c>
      <c r="M17" s="3" t="e">
        <f t="shared" si="0"/>
        <v>#DIV/0!</v>
      </c>
      <c r="N17" s="3"/>
      <c r="O17" s="3">
        <f t="shared" si="1"/>
        <v>0</v>
      </c>
      <c r="T17" s="37" t="s">
        <v>619</v>
      </c>
    </row>
    <row r="18" spans="1:20">
      <c r="H18">
        <f>IFERROR(INDEX(Configuration!$P$3:$S$200,MATCH(I18,Configuration!$P$3:$P$200,0),4),0)</f>
        <v>0</v>
      </c>
      <c r="I18" t="s">
        <v>167</v>
      </c>
      <c r="J18" t="str">
        <f>IF(I18="","",IF(I18="UNC","Unclear verbatim",IF(I18="UNK","Unknown",IFERROR(INDEX(Configuration!$P$3:$Q$200,MATCH(Table!I18,Configuration!$P$3:$P$200,0),2),"&lt;Missing!&gt;"))))</f>
        <v>Agent hold</v>
      </c>
      <c r="K18" t="str">
        <f>IF(I18="","",IF(OR(I18="UNK",I18="UNC"),"Unknown",IFERROR(INDEX(Configuration!$P$3:$R$200,MATCH(Table!I18,Configuration!$P$3:$P$200,0),3),"&lt;Missing!&gt;")))</f>
        <v>Agent</v>
      </c>
      <c r="L18">
        <f>COUNTIF(Filter!$R:$AA,I18)</f>
        <v>0</v>
      </c>
      <c r="M18" s="3" t="e">
        <f t="shared" si="0"/>
        <v>#DIV/0!</v>
      </c>
      <c r="N18" s="3"/>
      <c r="O18" s="3">
        <f t="shared" si="1"/>
        <v>0</v>
      </c>
      <c r="T18" s="37" t="s">
        <v>2827</v>
      </c>
    </row>
    <row r="19" spans="1:20">
      <c r="A19" s="63" t="s">
        <v>582</v>
      </c>
      <c r="H19">
        <f>IFERROR(INDEX(Configuration!$P$3:$S$200,MATCH(I19,Configuration!$P$3:$P$200,0),4),0)</f>
        <v>0</v>
      </c>
      <c r="I19" t="s">
        <v>5560</v>
      </c>
      <c r="J19" t="str">
        <f>IF(I19="","",IF(I19="UNC","Unclear verbatim",IF(I19="UNK","Unknown",IFERROR(INDEX(Configuration!$P$3:$Q$200,MATCH(Table!I19,Configuration!$P$3:$P$200,0),2),"&lt;Missing!&gt;"))))</f>
        <v>Inventory isssue</v>
      </c>
      <c r="K19" t="str">
        <f>IF(I19="","",IF(OR(I19="UNK",I19="UNC"),"Unknown",IFERROR(INDEX(Configuration!$P$3:$R$200,MATCH(Table!I19,Configuration!$P$3:$P$200,0),3),"&lt;Missing!&gt;")))</f>
        <v>Non-agent</v>
      </c>
      <c r="L19">
        <f>COUNTIF(Filter!$R:$AA,I19)</f>
        <v>0</v>
      </c>
      <c r="M19" s="3" t="e">
        <f t="shared" si="0"/>
        <v>#DIV/0!</v>
      </c>
      <c r="N19" s="3"/>
      <c r="O19" s="3">
        <f t="shared" si="1"/>
        <v>0</v>
      </c>
      <c r="T19" s="38" t="s">
        <v>5561</v>
      </c>
    </row>
    <row r="20" spans="1:20">
      <c r="A20" t="s">
        <v>5764</v>
      </c>
      <c r="B20" t="s">
        <v>103</v>
      </c>
      <c r="H20">
        <f>IFERROR(INDEX(Configuration!$P$3:$S$200,MATCH(I20,Configuration!$P$3:$P$200,0),4),0)</f>
        <v>0</v>
      </c>
      <c r="I20" t="s">
        <v>157</v>
      </c>
      <c r="J20" t="str">
        <f>IF(I20="","",IF(I20="UNC","Unclear verbatim",IF(I20="UNK","Unknown",IFERROR(INDEX(Configuration!$P$3:$Q$200,MATCH(Table!I20,Configuration!$P$3:$P$200,0),2),"&lt;Missing!&gt;"))))</f>
        <v>IVR</v>
      </c>
      <c r="K20" t="str">
        <f>IF(I20="","",IF(OR(I20="UNK",I20="UNC"),"Unknown",IFERROR(INDEX(Configuration!$P$3:$R$200,MATCH(Table!I20,Configuration!$P$3:$P$200,0),3),"&lt;Missing!&gt;")))</f>
        <v>Non-agent</v>
      </c>
      <c r="L20">
        <f>COUNTIF(Filter!$R:$AA,I20)</f>
        <v>0</v>
      </c>
      <c r="M20" s="3" t="e">
        <f t="shared" si="0"/>
        <v>#DIV/0!</v>
      </c>
      <c r="N20" s="3"/>
      <c r="O20" s="3">
        <f t="shared" si="1"/>
        <v>0</v>
      </c>
      <c r="T20" s="38" t="s">
        <v>157</v>
      </c>
    </row>
    <row r="21" spans="1:20">
      <c r="H21">
        <f>IFERROR(INDEX(Configuration!$P$3:$S$200,MATCH(I21,Configuration!$P$3:$P$200,0),4),0)</f>
        <v>0</v>
      </c>
      <c r="I21" t="s">
        <v>3</v>
      </c>
      <c r="J21" t="str">
        <f>IF(I21="","",IF(I21="UNC","Unclear verbatim",IF(I21="UNK","Unknown",IFERROR(INDEX(Configuration!$P$3:$Q$200,MATCH(Table!I21,Configuration!$P$3:$P$200,0),2),"&lt;Missing!&gt;"))))</f>
        <v>Knowledge</v>
      </c>
      <c r="K21" t="str">
        <f>IF(I21="","",IF(OR(I21="UNK",I21="UNC"),"Unknown",IFERROR(INDEX(Configuration!$P$3:$R$200,MATCH(Table!I21,Configuration!$P$3:$P$200,0),3),"&lt;Missing!&gt;")))</f>
        <v>Agent</v>
      </c>
      <c r="L21">
        <f>COUNTIF(Filter!$R:$AA,I21)</f>
        <v>0</v>
      </c>
      <c r="M21" s="3" t="e">
        <f t="shared" si="0"/>
        <v>#DIV/0!</v>
      </c>
      <c r="N21" s="3"/>
      <c r="O21" s="3">
        <f t="shared" si="1"/>
        <v>0</v>
      </c>
      <c r="T21" s="37" t="s">
        <v>629</v>
      </c>
    </row>
    <row r="22" spans="1:20">
      <c r="A22" s="63" t="s">
        <v>592</v>
      </c>
      <c r="H22">
        <f>IFERROR(INDEX(Configuration!$P$3:$S$200,MATCH(I22,Configuration!$P$3:$P$200,0),4),0)</f>
        <v>0</v>
      </c>
      <c r="I22" t="s">
        <v>160</v>
      </c>
      <c r="J22" t="str">
        <f>IF(I22="","",IF(I22="UNC","Unclear verbatim",IF(I22="UNK","Unknown",IFERROR(INDEX(Configuration!$P$3:$Q$200,MATCH(Table!I22,Configuration!$P$3:$P$200,0),2),"&lt;Missing!&gt;"))))</f>
        <v>Language proficiency</v>
      </c>
      <c r="K22" t="str">
        <f>IF(I22="","",IF(OR(I22="UNK",I22="UNC"),"Unknown",IFERROR(INDEX(Configuration!$P$3:$R$200,MATCH(Table!I22,Configuration!$P$3:$P$200,0),3),"&lt;Missing!&gt;")))</f>
        <v>Agent</v>
      </c>
      <c r="L22">
        <f>COUNTIF(Filter!$R:$AA,I22)</f>
        <v>0</v>
      </c>
      <c r="M22" s="3" t="e">
        <f t="shared" si="0"/>
        <v>#DIV/0!</v>
      </c>
      <c r="N22" s="3"/>
      <c r="O22" s="3">
        <f t="shared" si="1"/>
        <v>0</v>
      </c>
      <c r="T22" s="37" t="s">
        <v>634</v>
      </c>
    </row>
    <row r="23" spans="1:20">
      <c r="A23" t="s">
        <v>593</v>
      </c>
      <c r="H23">
        <f>IFERROR(INDEX(Configuration!$P$3:$S$200,MATCH(I23,Configuration!$P$3:$P$200,0),4),0)</f>
        <v>0</v>
      </c>
      <c r="I23" t="s">
        <v>3554</v>
      </c>
      <c r="J23" t="str">
        <f>IF(I23="","",IF(I23="UNC","Unclear verbatim",IF(I23="UNK","Unknown",IFERROR(INDEX(Configuration!$P$3:$Q$200,MATCH(Table!I23,Configuration!$P$3:$P$200,0),2),"&lt;Missing!&gt;"))))</f>
        <v>Threats to sue</v>
      </c>
      <c r="K23" t="str">
        <f>IF(I23="","",IF(OR(I23="UNK",I23="UNC"),"Unknown",IFERROR(INDEX(Configuration!$P$3:$R$200,MATCH(Table!I23,Configuration!$P$3:$P$200,0),3),"&lt;Missing!&gt;")))</f>
        <v>Non-agent</v>
      </c>
      <c r="L23">
        <f>COUNTIF(Filter!$R:$AA,I23)</f>
        <v>0</v>
      </c>
      <c r="M23" s="3" t="e">
        <f t="shared" si="0"/>
        <v>#DIV/0!</v>
      </c>
      <c r="N23" s="3"/>
      <c r="O23" s="3">
        <f t="shared" si="1"/>
        <v>0</v>
      </c>
      <c r="T23" s="38" t="s">
        <v>3555</v>
      </c>
    </row>
    <row r="24" spans="1:20">
      <c r="H24" t="str">
        <f>IFERROR(INDEX(Configuration!$P$3:$S$200,MATCH(I24,Configuration!$P$3:$P$200,0),4),0)</f>
        <v>N</v>
      </c>
      <c r="I24" t="s">
        <v>150</v>
      </c>
      <c r="J24" t="str">
        <f>IF(I24="","",IF(I24="UNC","Unclear verbatim",IF(I24="UNK","Unknown",IFERROR(INDEX(Configuration!$P$3:$Q$200,MATCH(Table!I24,Configuration!$P$3:$P$200,0),2),"&lt;Missing!&gt;"))))</f>
        <v>Loyalty issues</v>
      </c>
      <c r="K24" t="str">
        <f>IF(I24="","",IF(OR(I24="UNK",I24="UNC"),"Unknown",IFERROR(INDEX(Configuration!$P$3:$R$200,MATCH(Table!I24,Configuration!$P$3:$P$200,0),3),"&lt;Missing!&gt;")))</f>
        <v>Non-agent</v>
      </c>
      <c r="L24">
        <f>COUNTIF(Filter!$R:$AA,I24)</f>
        <v>0</v>
      </c>
      <c r="M24" s="3" t="e">
        <f t="shared" si="0"/>
        <v>#DIV/0!</v>
      </c>
      <c r="N24" s="3"/>
      <c r="O24" s="3">
        <f t="shared" si="1"/>
        <v>0</v>
      </c>
      <c r="T24" s="38" t="s">
        <v>620</v>
      </c>
    </row>
    <row r="25" spans="1:20">
      <c r="A25" s="63" t="s">
        <v>601</v>
      </c>
      <c r="H25">
        <f>IFERROR(INDEX(Configuration!$P$3:$S$200,MATCH(I25,Configuration!$P$3:$P$200,0),4),0)</f>
        <v>0</v>
      </c>
      <c r="I25" t="s">
        <v>2700</v>
      </c>
      <c r="J25" t="str">
        <f>IF(I25="","",IF(I25="UNC","Unclear verbatim",IF(I25="UNK","Unknown",IFERROR(INDEX(Configuration!$P$3:$Q$200,MATCH(Table!I25,Configuration!$P$3:$P$200,0),2),"&lt;Missing!&gt;"))))</f>
        <v>Misinformation</v>
      </c>
      <c r="K25" t="str">
        <f>IF(I25="","",IF(OR(I25="UNK",I25="UNC"),"Unknown",IFERROR(INDEX(Configuration!$P$3:$R$200,MATCH(Table!I25,Configuration!$P$3:$P$200,0),3),"&lt;Missing!&gt;")))</f>
        <v>Shared</v>
      </c>
      <c r="L25">
        <f>COUNTIF(Filter!$R:$AA,I25)</f>
        <v>0</v>
      </c>
      <c r="M25" s="3" t="e">
        <f t="shared" si="0"/>
        <v>#DIV/0!</v>
      </c>
      <c r="N25" s="3"/>
      <c r="O25" s="3">
        <f t="shared" si="1"/>
        <v>0</v>
      </c>
      <c r="T25" s="100" t="s">
        <v>2701</v>
      </c>
    </row>
    <row r="26" spans="1:20">
      <c r="A26" s="188"/>
      <c r="H26">
        <f>IFERROR(INDEX(Configuration!$P$3:$S$200,MATCH(I26,Configuration!$P$3:$P$200,0),4),0)</f>
        <v>0</v>
      </c>
      <c r="I26" t="s">
        <v>165</v>
      </c>
      <c r="J26" t="str">
        <f>IF(I26="","",IF(I26="UNC","Unclear verbatim",IF(I26="UNK","Unknown",IFERROR(INDEX(Configuration!$P$3:$Q$200,MATCH(Table!I26,Configuration!$P$3:$P$200,0),2),"&lt;Missing!&gt;"))))</f>
        <v>Multiple contacts</v>
      </c>
      <c r="K26" t="str">
        <f>IF(I26="","",IF(OR(I26="UNK",I26="UNC"),"Unknown",IFERROR(INDEX(Configuration!$P$3:$R$200,MATCH(Table!I26,Configuration!$P$3:$P$200,0),3),"&lt;Missing!&gt;")))</f>
        <v>Shared</v>
      </c>
      <c r="L26">
        <f>COUNTIF(Filter!$R:$AA,I26)</f>
        <v>0</v>
      </c>
      <c r="M26" s="3" t="e">
        <f t="shared" si="0"/>
        <v>#DIV/0!</v>
      </c>
      <c r="N26" s="3"/>
      <c r="O26" s="3">
        <f t="shared" si="1"/>
        <v>0</v>
      </c>
      <c r="T26" s="100" t="s">
        <v>628</v>
      </c>
    </row>
    <row r="27" spans="1:20">
      <c r="H27">
        <f>IFERROR(INDEX(Configuration!$P$3:$S$200,MATCH(I27,Configuration!$P$3:$P$200,0),4),0)</f>
        <v>0</v>
      </c>
      <c r="I27" t="s">
        <v>529</v>
      </c>
      <c r="J27" t="str">
        <f>IF(I27="","",IF(I27="UNC","Unclear verbatim",IF(I27="UNK","Unknown",IFERROR(INDEX(Configuration!$P$3:$Q$200,MATCH(Table!I27,Configuration!$P$3:$P$200,0),2),"&lt;Missing!&gt;"))))</f>
        <v>Notification issues</v>
      </c>
      <c r="K27" t="str">
        <f>IF(I27="","",IF(OR(I27="UNK",I27="UNC"),"Unknown",IFERROR(INDEX(Configuration!$P$3:$R$200,MATCH(Table!I27,Configuration!$P$3:$P$200,0),3),"&lt;Missing!&gt;")))</f>
        <v>Non-agent</v>
      </c>
      <c r="L27">
        <f>COUNTIF(Filter!$R:$AA,I27)</f>
        <v>0</v>
      </c>
      <c r="M27" s="3" t="e">
        <f t="shared" si="0"/>
        <v>#DIV/0!</v>
      </c>
      <c r="N27" s="3"/>
      <c r="O27" s="3">
        <f t="shared" si="1"/>
        <v>0</v>
      </c>
      <c r="T27" s="38" t="s">
        <v>530</v>
      </c>
    </row>
    <row r="28" spans="1:20">
      <c r="H28">
        <f>IFERROR(INDEX(Configuration!$P$3:$S$200,MATCH(I28,Configuration!$P$3:$P$200,0),4),0)</f>
        <v>0</v>
      </c>
      <c r="I28" t="s">
        <v>2097</v>
      </c>
      <c r="J28" t="str">
        <f>IF(I28="","",IF(I28="UNC","Unclear verbatim",IF(I28="UNK","Unknown",IFERROR(INDEX(Configuration!$P$3:$Q$200,MATCH(Table!I28,Configuration!$P$3:$P$200,0),2),"&lt;Missing!&gt;"))))</f>
        <v>Ordering, inventory</v>
      </c>
      <c r="K28" t="str">
        <f>IF(I28="","",IF(OR(I28="UNK",I28="UNC"),"Unknown",IFERROR(INDEX(Configuration!$P$3:$R$200,MATCH(Table!I28,Configuration!$P$3:$P$200,0),3),"&lt;Missing!&gt;")))</f>
        <v>Non-agent</v>
      </c>
      <c r="L28">
        <f>COUNTIF(Filter!$R:$AA,I28)</f>
        <v>0</v>
      </c>
      <c r="M28" s="3" t="e">
        <f t="shared" si="0"/>
        <v>#DIV/0!</v>
      </c>
      <c r="N28" s="3"/>
      <c r="O28" s="3">
        <f t="shared" si="1"/>
        <v>0</v>
      </c>
      <c r="T28" s="38" t="s">
        <v>2100</v>
      </c>
    </row>
    <row r="29" spans="1:20">
      <c r="H29">
        <f>IFERROR(INDEX(Configuration!$P$3:$S$200,MATCH(I29,Configuration!$P$3:$P$200,0),4),0)</f>
        <v>0</v>
      </c>
      <c r="I29" t="s">
        <v>2095</v>
      </c>
      <c r="J29" t="str">
        <f>IF(I29="","",IF(I29="UNC","Unclear verbatim",IF(I29="UNK","Unknown",IFERROR(INDEX(Configuration!$P$3:$Q$200,MATCH(Table!I29,Configuration!$P$3:$P$200,0),2),"&lt;Missing!&gt;"))))</f>
        <v>Ownership</v>
      </c>
      <c r="K29" t="str">
        <f>IF(I29="","",IF(OR(I29="UNK",I29="UNC"),"Unknown",IFERROR(INDEX(Configuration!$P$3:$R$200,MATCH(Table!I29,Configuration!$P$3:$P$200,0),3),"&lt;Missing!&gt;")))</f>
        <v>Agent</v>
      </c>
      <c r="L29">
        <f>COUNTIF(Filter!$R:$AA,I29)</f>
        <v>0</v>
      </c>
      <c r="M29" s="3" t="e">
        <f t="shared" si="0"/>
        <v>#DIV/0!</v>
      </c>
      <c r="N29" s="3"/>
      <c r="O29" s="3">
        <f t="shared" si="1"/>
        <v>0</v>
      </c>
      <c r="T29" s="37" t="s">
        <v>2096</v>
      </c>
    </row>
    <row r="30" spans="1:20">
      <c r="H30">
        <f>IFERROR(INDEX(Configuration!$P$3:$S$200,MATCH(I30,Configuration!$P$3:$P$200,0),4),0)</f>
        <v>0</v>
      </c>
      <c r="I30" t="s">
        <v>5562</v>
      </c>
      <c r="J30" t="str">
        <f>IF(I30="","",IF(I30="UNC","Unclear verbatim",IF(I30="UNK","Unknown",IFERROR(INDEX(Configuration!$P$3:$Q$200,MATCH(Table!I30,Configuration!$P$3:$P$200,0),2),"&lt;Missing!&gt;"))))</f>
        <v>Issue with getting parts</v>
      </c>
      <c r="K30" t="str">
        <f>IF(I30="","",IF(OR(I30="UNK",I30="UNC"),"Unknown",IFERROR(INDEX(Configuration!$P$3:$R$200,MATCH(Table!I30,Configuration!$P$3:$P$200,0),3),"&lt;Missing!&gt;")))</f>
        <v>Non-agent</v>
      </c>
      <c r="L30">
        <f>COUNTIF(Filter!$R:$AA,I30)</f>
        <v>0</v>
      </c>
      <c r="M30" s="3" t="e">
        <f t="shared" si="0"/>
        <v>#DIV/0!</v>
      </c>
      <c r="N30" s="3"/>
      <c r="O30" s="3">
        <f t="shared" si="1"/>
        <v>0</v>
      </c>
      <c r="T30" s="38" t="s">
        <v>5559</v>
      </c>
    </row>
    <row r="31" spans="1:20">
      <c r="H31">
        <f>IFERROR(INDEX(Configuration!$P$3:$S$200,MATCH(I31,Configuration!$P$3:$P$200,0),4),0)</f>
        <v>0</v>
      </c>
      <c r="I31" t="s">
        <v>3473</v>
      </c>
      <c r="J31" t="str">
        <f>IF(I31="","",IF(I31="UNC","Unclear verbatim",IF(I31="UNK","Unknown",IFERROR(INDEX(Configuration!$P$3:$Q$200,MATCH(Table!I31,Configuration!$P$3:$P$200,0),2),"&lt;Missing!&gt;"))))</f>
        <v>Payment systems/processes</v>
      </c>
      <c r="K31" t="str">
        <f>IF(I31="","",IF(OR(I31="UNK",I31="UNC"),"Unknown",IFERROR(INDEX(Configuration!$P$3:$R$200,MATCH(Table!I31,Configuration!$P$3:$P$200,0),3),"&lt;Missing!&gt;")))</f>
        <v>Non-agent</v>
      </c>
      <c r="L31">
        <f>COUNTIF(Filter!$R:$AA,I31)</f>
        <v>0</v>
      </c>
      <c r="M31" s="3" t="e">
        <f t="shared" si="0"/>
        <v>#DIV/0!</v>
      </c>
      <c r="N31" s="3"/>
      <c r="O31" s="3">
        <f t="shared" si="1"/>
        <v>0</v>
      </c>
      <c r="T31" s="38" t="s">
        <v>3474</v>
      </c>
    </row>
    <row r="32" spans="1:20">
      <c r="H32">
        <f>IFERROR(INDEX(Configuration!$P$3:$S$200,MATCH(I32,Configuration!$P$3:$P$200,0),4),0)</f>
        <v>0</v>
      </c>
      <c r="I32" t="s">
        <v>3380</v>
      </c>
      <c r="J32" t="str">
        <f>IF(I32="","",IF(I32="UNC","Unclear verbatim",IF(I32="UNK","Unknown",IFERROR(INDEX(Configuration!$P$3:$Q$200,MATCH(Table!I32,Configuration!$P$3:$P$200,0),2),"&lt;Missing!&gt;"))))</f>
        <v>Prefers phone support</v>
      </c>
      <c r="K32" t="str">
        <f>IF(I32="","",IF(OR(I32="UNK",I32="UNC"),"Unknown",IFERROR(INDEX(Configuration!$P$3:$R$200,MATCH(Table!I32,Configuration!$P$3:$P$200,0),3),"&lt;Missing!&gt;")))</f>
        <v>Non-agent</v>
      </c>
      <c r="L32">
        <f>COUNTIF(Filter!$R:$AA,I32)</f>
        <v>0</v>
      </c>
      <c r="M32" s="3" t="e">
        <f t="shared" si="0"/>
        <v>#DIV/0!</v>
      </c>
      <c r="N32" s="3"/>
      <c r="O32" s="3">
        <f t="shared" si="1"/>
        <v>0</v>
      </c>
      <c r="T32" s="38" t="s">
        <v>3381</v>
      </c>
    </row>
    <row r="33" spans="8:20">
      <c r="H33">
        <f>IFERROR(INDEX(Configuration!$P$3:$S$200,MATCH(I33,Configuration!$P$3:$P$200,0),4),0)</f>
        <v>0</v>
      </c>
      <c r="I33" t="s">
        <v>2093</v>
      </c>
      <c r="J33" t="str">
        <f>IF(I33="","",IF(I33="UNC","Unclear verbatim",IF(I33="UNK","Unknown",IFERROR(INDEX(Configuration!$P$3:$Q$200,MATCH(Table!I33,Configuration!$P$3:$P$200,0),2),"&lt;Missing!&gt;"))))</f>
        <v>Actions without permission</v>
      </c>
      <c r="K33" t="str">
        <f>IF(I33="","",IF(OR(I33="UNK",I33="UNC"),"Unknown",IFERROR(INDEX(Configuration!$P$3:$R$200,MATCH(Table!I33,Configuration!$P$3:$P$200,0),3),"&lt;Missing!&gt;")))</f>
        <v>Non-agent</v>
      </c>
      <c r="L33">
        <f>COUNTIF(Filter!$R:$AA,I33)</f>
        <v>0</v>
      </c>
      <c r="M33" s="3" t="e">
        <f t="shared" si="0"/>
        <v>#DIV/0!</v>
      </c>
      <c r="N33" s="3"/>
      <c r="O33" s="3">
        <f t="shared" si="1"/>
        <v>0</v>
      </c>
      <c r="T33" s="38" t="s">
        <v>2094</v>
      </c>
    </row>
    <row r="34" spans="8:20">
      <c r="H34">
        <f>IFERROR(INDEX(Configuration!$P$3:$S$200,MATCH(I34,Configuration!$P$3:$P$200,0),4),0)</f>
        <v>0</v>
      </c>
      <c r="I34" t="s">
        <v>671</v>
      </c>
      <c r="J34" t="str">
        <f>IF(I34="","",IF(I34="UNC","Unclear verbatim",IF(I34="UNK","Unknown",IFERROR(INDEX(Configuration!$P$3:$Q$200,MATCH(Table!I34,Configuration!$P$3:$P$200,0),2),"&lt;Missing!&gt;"))))</f>
        <v>Follow-up, keeping promises</v>
      </c>
      <c r="K34" t="str">
        <f>IF(I34="","",IF(OR(I34="UNK",I34="UNC"),"Unknown",IFERROR(INDEX(Configuration!$P$3:$R$200,MATCH(Table!I34,Configuration!$P$3:$P$200,0),3),"&lt;Missing!&gt;")))</f>
        <v>Shared</v>
      </c>
      <c r="L34">
        <f>COUNTIF(Filter!$R:$AA,I34)</f>
        <v>0</v>
      </c>
      <c r="M34" s="3" t="e">
        <f t="shared" si="0"/>
        <v>#DIV/0!</v>
      </c>
      <c r="N34" s="3"/>
      <c r="O34" s="3">
        <f t="shared" si="1"/>
        <v>0</v>
      </c>
      <c r="T34" s="100" t="s">
        <v>3134</v>
      </c>
    </row>
    <row r="35" spans="8:20">
      <c r="H35">
        <f>IFERROR(INDEX(Configuration!$P$3:$S$200,MATCH(I35,Configuration!$P$3:$P$200,0),4),0)</f>
        <v>0</v>
      </c>
      <c r="I35" t="s">
        <v>166</v>
      </c>
      <c r="J35" t="str">
        <f>IF(I35="","",IF(I35="UNC","Unclear verbatim",IF(I35="UNK","Unknown",IFERROR(INDEX(Configuration!$P$3:$Q$200,MATCH(Table!I35,Configuration!$P$3:$P$200,0),2),"&lt;Missing!&gt;"))))</f>
        <v>Policies</v>
      </c>
      <c r="K35" t="str">
        <f>IF(I35="","",IF(OR(I35="UNK",I35="UNC"),"Unknown",IFERROR(INDEX(Configuration!$P$3:$R$200,MATCH(Table!I35,Configuration!$P$3:$P$200,0),3),"&lt;Missing!&gt;")))</f>
        <v>Non-agent</v>
      </c>
      <c r="L35">
        <f>COUNTIF(Filter!$R:$AA,I35)</f>
        <v>0</v>
      </c>
      <c r="M35" s="3" t="e">
        <f t="shared" si="0"/>
        <v>#DIV/0!</v>
      </c>
      <c r="N35" s="3"/>
      <c r="O35" s="3">
        <f t="shared" si="1"/>
        <v>0</v>
      </c>
      <c r="T35" s="38" t="s">
        <v>630</v>
      </c>
    </row>
    <row r="36" spans="8:20">
      <c r="H36">
        <f>IFERROR(INDEX(Configuration!$P$3:$S$200,MATCH(I36,Configuration!$P$3:$P$200,0),4),0)</f>
        <v>0</v>
      </c>
      <c r="I36" t="s">
        <v>548</v>
      </c>
      <c r="J36" t="str">
        <f>IF(I36="","",IF(I36="UNC","Unclear verbatim",IF(I36="UNK","Unknown",IFERROR(INDEX(Configuration!$P$3:$Q$200,MATCH(Table!I36,Configuration!$P$3:$P$200,0),2),"&lt;Missing!&gt;"))))</f>
        <v>Price of products and services</v>
      </c>
      <c r="K36" t="str">
        <f>IF(I36="","",IF(OR(I36="UNK",I36="UNC"),"Unknown",IFERROR(INDEX(Configuration!$P$3:$R$200,MATCH(Table!I36,Configuration!$P$3:$P$200,0),3),"&lt;Missing!&gt;")))</f>
        <v>Non-agent</v>
      </c>
      <c r="L36">
        <f>COUNTIF(Filter!$R:$AA,I36)</f>
        <v>0</v>
      </c>
      <c r="M36" s="3" t="e">
        <f t="shared" si="0"/>
        <v>#DIV/0!</v>
      </c>
      <c r="N36" s="3"/>
      <c r="O36" s="3">
        <f t="shared" si="1"/>
        <v>0</v>
      </c>
      <c r="T36" s="38" t="s">
        <v>685</v>
      </c>
    </row>
    <row r="37" spans="8:20">
      <c r="H37">
        <f>IFERROR(INDEX(Configuration!$P$3:$S$200,MATCH(I37,Configuration!$P$3:$P$200,0),4),0)</f>
        <v>0</v>
      </c>
      <c r="I37" t="s">
        <v>168</v>
      </c>
      <c r="J37" t="str">
        <f>IF(I37="","",IF(I37="UNC","Unclear verbatim",IF(I37="UNK","Unknown",IFERROR(INDEX(Configuration!$P$3:$Q$200,MATCH(Table!I37,Configuration!$P$3:$P$200,0),2),"&lt;Missing!&gt;"))))</f>
        <v>Dissatisfied with processes</v>
      </c>
      <c r="K37" t="str">
        <f>IF(I37="","",IF(OR(I37="UNK",I37="UNC"),"Unknown",IFERROR(INDEX(Configuration!$P$3:$R$200,MATCH(Table!I37,Configuration!$P$3:$P$200,0),3),"&lt;Missing!&gt;")))</f>
        <v>Non-agent</v>
      </c>
      <c r="L37">
        <f>COUNTIF(Filter!$R:$AA,I37)</f>
        <v>0</v>
      </c>
      <c r="M37" s="3" t="e">
        <f t="shared" si="0"/>
        <v>#DIV/0!</v>
      </c>
      <c r="N37" s="3"/>
      <c r="O37" s="3">
        <f t="shared" si="1"/>
        <v>0</v>
      </c>
      <c r="T37" s="38" t="s">
        <v>471</v>
      </c>
    </row>
    <row r="38" spans="8:20">
      <c r="H38">
        <f>IFERROR(INDEX(Configuration!$P$3:$S$200,MATCH(I38,Configuration!$P$3:$P$200,0),4),0)</f>
        <v>0</v>
      </c>
      <c r="I38" t="s">
        <v>155</v>
      </c>
      <c r="J38" t="str">
        <f>IF(I38="","",IF(I38="UNC","Unclear verbatim",IF(I38="UNK","Unknown",IFERROR(INDEX(Configuration!$P$3:$Q$200,MATCH(Table!I38,Configuration!$P$3:$P$200,0),2),"&lt;Missing!&gt;"))))</f>
        <v>Product/services</v>
      </c>
      <c r="K38" t="str">
        <f>IF(I38="","",IF(OR(I38="UNK",I38="UNC"),"Unknown",IFERROR(INDEX(Configuration!$P$3:$R$200,MATCH(Table!I38,Configuration!$P$3:$P$200,0),3),"&lt;Missing!&gt;")))</f>
        <v>Non-agent</v>
      </c>
      <c r="L38">
        <f>COUNTIF(Filter!$R:$AA,I38)</f>
        <v>0</v>
      </c>
      <c r="M38" s="3" t="e">
        <f t="shared" si="0"/>
        <v>#DIV/0!</v>
      </c>
      <c r="N38" s="3"/>
      <c r="O38" s="3">
        <f t="shared" si="1"/>
        <v>0</v>
      </c>
      <c r="T38" s="38" t="s">
        <v>621</v>
      </c>
    </row>
    <row r="39" spans="8:20">
      <c r="H39">
        <f>IFERROR(INDEX(Configuration!$P$3:$S$200,MATCH(I39,Configuration!$P$3:$P$200,0),4),0)</f>
        <v>0</v>
      </c>
      <c r="I39" t="s">
        <v>3157</v>
      </c>
      <c r="J39" t="str">
        <f>IF(I39="","",IF(I39="UNC","Unclear verbatim",IF(I39="UNK","Unknown",IFERROR(INDEX(Configuration!$P$3:$Q$200,MATCH(Table!I39,Configuration!$P$3:$P$200,0),2),"&lt;Missing!&gt;"))))</f>
        <v>Professionalism</v>
      </c>
      <c r="K39" t="str">
        <f>IF(I39="","",IF(OR(I39="UNK",I39="UNC"),"Unknown",IFERROR(INDEX(Configuration!$P$3:$R$200,MATCH(Table!I39,Configuration!$P$3:$P$200,0),3),"&lt;Missing!&gt;")))</f>
        <v>Agent</v>
      </c>
      <c r="L39">
        <f>COUNTIF(Filter!$R:$AA,I39)</f>
        <v>0</v>
      </c>
      <c r="M39" s="3" t="e">
        <f t="shared" si="0"/>
        <v>#DIV/0!</v>
      </c>
      <c r="N39" s="3"/>
      <c r="O39" s="3">
        <f t="shared" si="1"/>
        <v>0</v>
      </c>
      <c r="T39" s="37" t="s">
        <v>3158</v>
      </c>
    </row>
    <row r="40" spans="8:20">
      <c r="H40">
        <f>IFERROR(INDEX(Configuration!$P$3:$S$200,MATCH(I40,Configuration!$P$3:$P$200,0),4),0)</f>
        <v>0</v>
      </c>
      <c r="I40" t="s">
        <v>3488</v>
      </c>
      <c r="J40" t="str">
        <f>IF(I40="","",IF(I40="UNC","Unclear verbatim",IF(I40="UNK","Unknown",IFERROR(INDEX(Configuration!$P$3:$Q$200,MATCH(Table!I40,Configuration!$P$3:$P$200,0),2),"&lt;Missing!&gt;"))))</f>
        <v>Sales pressure</v>
      </c>
      <c r="K40" t="str">
        <f>IF(I40="","",IF(OR(I40="UNK",I40="UNC"),"Unknown",IFERROR(INDEX(Configuration!$P$3:$R$200,MATCH(Table!I40,Configuration!$P$3:$P$200,0),3),"&lt;Missing!&gt;")))</f>
        <v>Agent</v>
      </c>
      <c r="L40">
        <f>COUNTIF(Filter!$R:$AA,I40)</f>
        <v>0</v>
      </c>
      <c r="M40" s="3" t="e">
        <f t="shared" si="0"/>
        <v>#DIV/0!</v>
      </c>
      <c r="N40" s="3"/>
      <c r="O40" s="3">
        <f t="shared" si="1"/>
        <v>0</v>
      </c>
      <c r="T40" s="37" t="s">
        <v>2828</v>
      </c>
    </row>
    <row r="41" spans="8:20">
      <c r="H41">
        <f>IFERROR(INDEX(Configuration!$P$3:$S$200,MATCH(I41,Configuration!$P$3:$P$200,0),4),0)</f>
        <v>0</v>
      </c>
      <c r="I41" t="s">
        <v>3483</v>
      </c>
      <c r="J41" t="str">
        <f>IF(I41="","",IF(I41="UNC","Unclear verbatim",IF(I41="UNK","Unknown",IFERROR(INDEX(Configuration!$P$3:$Q$200,MATCH(Table!I41,Configuration!$P$3:$P$200,0),2),"&lt;Missing!&gt;"))))</f>
        <v>Subscription renewal</v>
      </c>
      <c r="K41" t="str">
        <f>IF(I41="","",IF(OR(I41="UNK",I41="UNC"),"Unknown",IFERROR(INDEX(Configuration!$P$3:$R$200,MATCH(Table!I41,Configuration!$P$3:$P$200,0),3),"&lt;Missing!&gt;")))</f>
        <v>Non-agent</v>
      </c>
      <c r="L41">
        <f>COUNTIF(Filter!$R:$AA,I41)</f>
        <v>0</v>
      </c>
      <c r="M41" s="3" t="e">
        <f t="shared" si="0"/>
        <v>#DIV/0!</v>
      </c>
      <c r="N41" s="3"/>
      <c r="O41" s="3">
        <f t="shared" si="1"/>
        <v>0</v>
      </c>
      <c r="T41" s="38" t="s">
        <v>3484</v>
      </c>
    </row>
    <row r="42" spans="8:20">
      <c r="H42">
        <f>IFERROR(INDEX(Configuration!$P$3:$S$200,MATCH(I42,Configuration!$P$3:$P$200,0),4),0)</f>
        <v>0</v>
      </c>
      <c r="I42" t="s">
        <v>159</v>
      </c>
      <c r="J42" t="str">
        <f>IF(I42="","",IF(I42="UNC","Unclear verbatim",IF(I42="UNK","Unknown",IFERROR(INDEX(Configuration!$P$3:$Q$200,MATCH(Table!I42,Configuration!$P$3:$P$200,0),2),"&lt;Missing!&gt;"))))</f>
        <v>Resolution</v>
      </c>
      <c r="K42" t="str">
        <f>IF(I42="","",IF(OR(I42="UNK",I42="UNC"),"Unknown",IFERROR(INDEX(Configuration!$P$3:$R$200,MATCH(Table!I42,Configuration!$P$3:$P$200,0),3),"&lt;Missing!&gt;")))</f>
        <v>Shared</v>
      </c>
      <c r="L42">
        <f>COUNTIF(Filter!$R:$AA,I42)</f>
        <v>0</v>
      </c>
      <c r="M42" s="3" t="e">
        <f t="shared" si="0"/>
        <v>#DIV/0!</v>
      </c>
      <c r="N42" s="3"/>
      <c r="O42" s="3">
        <f t="shared" si="1"/>
        <v>0</v>
      </c>
      <c r="T42" s="100" t="s">
        <v>35</v>
      </c>
    </row>
    <row r="43" spans="8:20">
      <c r="H43">
        <f>IFERROR(INDEX(Configuration!$P$3:$S$200,MATCH(I43,Configuration!$P$3:$P$200,0),4),0)</f>
        <v>0</v>
      </c>
      <c r="I43" t="s">
        <v>2141</v>
      </c>
      <c r="J43" t="str">
        <f>IF(I43="","",IF(I43="UNC","Unclear verbatim",IF(I43="UNK","Unknown",IFERROR(INDEX(Configuration!$P$3:$Q$200,MATCH(Table!I43,Configuration!$P$3:$P$200,0),2),"&lt;Missing!&gt;"))))</f>
        <v>Returns</v>
      </c>
      <c r="K43" t="str">
        <f>IF(I43="","",IF(OR(I43="UNK",I43="UNC"),"Unknown",IFERROR(INDEX(Configuration!$P$3:$R$200,MATCH(Table!I43,Configuration!$P$3:$P$200,0),3),"&lt;Missing!&gt;")))</f>
        <v>Non-agent</v>
      </c>
      <c r="L43">
        <f>COUNTIF(Filter!$R:$AA,I43)</f>
        <v>0</v>
      </c>
      <c r="M43" s="3" t="e">
        <f t="shared" si="0"/>
        <v>#DIV/0!</v>
      </c>
      <c r="N43" s="3"/>
      <c r="O43" s="3">
        <f t="shared" si="1"/>
        <v>0</v>
      </c>
      <c r="T43" s="38" t="s">
        <v>2142</v>
      </c>
    </row>
    <row r="44" spans="8:20">
      <c r="H44">
        <f>IFERROR(INDEX(Configuration!$P$3:$S$200,MATCH(I44,Configuration!$P$3:$P$200,0),4),0)</f>
        <v>0</v>
      </c>
      <c r="I44" t="s">
        <v>3537</v>
      </c>
      <c r="J44" t="str">
        <f>IF(I44="","",IF(I44="UNC","Unclear verbatim",IF(I44="UNK","Unknown",IFERROR(INDEX(Configuration!$P$3:$Q$200,MATCH(Table!I44,Configuration!$P$3:$P$200,0),2),"&lt;Missing!&gt;"))))</f>
        <v>Membership rewards</v>
      </c>
      <c r="K44" t="str">
        <f>IF(I44="","",IF(OR(I44="UNK",I44="UNC"),"Unknown",IFERROR(INDEX(Configuration!$P$3:$R$200,MATCH(Table!I44,Configuration!$P$3:$P$200,0),3),"&lt;Missing!&gt;")))</f>
        <v>Non-agent</v>
      </c>
      <c r="L44">
        <f>COUNTIF(Filter!$R:$AA,I44)</f>
        <v>0</v>
      </c>
      <c r="M44" s="3" t="e">
        <f t="shared" si="0"/>
        <v>#DIV/0!</v>
      </c>
      <c r="N44" s="3"/>
      <c r="O44" s="3">
        <f t="shared" si="1"/>
        <v>0</v>
      </c>
      <c r="T44" s="38" t="s">
        <v>3538</v>
      </c>
    </row>
    <row r="45" spans="8:20">
      <c r="H45">
        <f>IFERROR(INDEX(Configuration!$P$3:$S$200,MATCH(I45,Configuration!$P$3:$P$200,0),4),0)</f>
        <v>0</v>
      </c>
      <c r="I45" t="s">
        <v>3123</v>
      </c>
      <c r="J45" t="str">
        <f>IF(I45="","",IF(I45="UNC","Unclear verbatim",IF(I45="UNK","Unknown",IFERROR(INDEX(Configuration!$P$3:$Q$200,MATCH(Table!I45,Configuration!$P$3:$P$200,0),2),"&lt;Missing!&gt;"))))</f>
        <v>Response times</v>
      </c>
      <c r="K45" t="str">
        <f>IF(I45="","",IF(OR(I45="UNK",I45="UNC"),"Unknown",IFERROR(INDEX(Configuration!$P$3:$R$200,MATCH(Table!I45,Configuration!$P$3:$P$200,0),3),"&lt;Missing!&gt;")))</f>
        <v>Agent</v>
      </c>
      <c r="L45">
        <f>COUNTIF(Filter!$R:$AA,I45)</f>
        <v>0</v>
      </c>
      <c r="M45" s="3" t="e">
        <f t="shared" si="0"/>
        <v>#DIV/0!</v>
      </c>
      <c r="N45" s="3"/>
      <c r="O45" s="3">
        <f t="shared" si="1"/>
        <v>0</v>
      </c>
      <c r="T45" s="37" t="s">
        <v>3135</v>
      </c>
    </row>
    <row r="46" spans="8:20">
      <c r="H46">
        <f>IFERROR(INDEX(Configuration!$P$3:$S$200,MATCH(I46,Configuration!$P$3:$P$200,0),4),0)</f>
        <v>0</v>
      </c>
      <c r="I46" t="s">
        <v>5635</v>
      </c>
      <c r="J46" t="str">
        <f>IF(I46="","",IF(I46="UNC","Unclear verbatim",IF(I46="UNK","Unknown",IFERROR(INDEX(Configuration!$P$3:$Q$200,MATCH(Table!I46,Configuration!$P$3:$P$200,0),2),"&lt;Missing!&gt;"))))</f>
        <v>Sales related issues</v>
      </c>
      <c r="K46" t="str">
        <f>IF(I46="","",IF(OR(I46="UNK",I46="UNC"),"Unknown",IFERROR(INDEX(Configuration!$P$3:$R$200,MATCH(Table!I46,Configuration!$P$3:$P$200,0),3),"&lt;Missing!&gt;")))</f>
        <v>Shared</v>
      </c>
      <c r="L46">
        <f>COUNTIF(Filter!$R:$AA,I46)</f>
        <v>0</v>
      </c>
      <c r="M46" s="3" t="e">
        <f t="shared" si="0"/>
        <v>#DIV/0!</v>
      </c>
      <c r="N46" s="3"/>
      <c r="O46" s="3">
        <f t="shared" si="1"/>
        <v>0</v>
      </c>
      <c r="T46" s="100" t="s">
        <v>5636</v>
      </c>
    </row>
    <row r="47" spans="8:20">
      <c r="H47">
        <f>IFERROR(INDEX(Configuration!$P$3:$S$200,MATCH(I47,Configuration!$P$3:$P$200,0),4),0)</f>
        <v>0</v>
      </c>
      <c r="I47" t="s">
        <v>3362</v>
      </c>
      <c r="J47" t="str">
        <f>IF(I47="","",IF(I47="UNC","Unclear verbatim",IF(I47="UNK","Unknown",IFERROR(INDEX(Configuration!$P$3:$Q$200,MATCH(Table!I47,Configuration!$P$3:$P$200,0),2),"&lt;Missing!&gt;"))))</f>
        <v>Scripted communication</v>
      </c>
      <c r="K47" t="str">
        <f>IF(I47="","",IF(OR(I47="UNK",I47="UNC"),"Unknown",IFERROR(INDEX(Configuration!$P$3:$R$200,MATCH(Table!I47,Configuration!$P$3:$P$200,0),3),"&lt;Missing!&gt;")))</f>
        <v>Agent</v>
      </c>
      <c r="L47">
        <f>COUNTIF(Filter!$R:$AA,I47)</f>
        <v>0</v>
      </c>
      <c r="M47" s="3" t="e">
        <f t="shared" si="0"/>
        <v>#DIV/0!</v>
      </c>
      <c r="N47" s="3"/>
      <c r="O47" s="3">
        <f t="shared" si="1"/>
        <v>0</v>
      </c>
      <c r="T47" s="37" t="s">
        <v>3363</v>
      </c>
    </row>
    <row r="48" spans="8:20">
      <c r="H48">
        <f>IFERROR(INDEX(Configuration!$P$3:$S$200,MATCH(I48,Configuration!$P$3:$P$200,0),4),0)</f>
        <v>0</v>
      </c>
      <c r="I48" t="s">
        <v>153</v>
      </c>
      <c r="J48" t="str">
        <f>IF(I48="","",IF(I48="UNC","Unclear verbatim",IF(I48="UNK","Unknown",IFERROR(INDEX(Configuration!$P$3:$Q$200,MATCH(Table!I48,Configuration!$P$3:$P$200,0),2),"&lt;Missing!&gt;"))))</f>
        <v>Account security, theft</v>
      </c>
      <c r="K48" t="str">
        <f>IF(I48="","",IF(OR(I48="UNK",I48="UNC"),"Unknown",IFERROR(INDEX(Configuration!$P$3:$R$200,MATCH(Table!I48,Configuration!$P$3:$P$200,0),3),"&lt;Missing!&gt;")))</f>
        <v>Non-agent</v>
      </c>
      <c r="L48">
        <f>COUNTIF(Filter!$R:$AA,I48)</f>
        <v>0</v>
      </c>
      <c r="M48" s="3" t="e">
        <f t="shared" si="0"/>
        <v>#DIV/0!</v>
      </c>
      <c r="N48" s="3"/>
      <c r="O48" s="3">
        <f t="shared" si="1"/>
        <v>0</v>
      </c>
      <c r="T48" s="38" t="s">
        <v>3720</v>
      </c>
    </row>
    <row r="49" spans="8:20">
      <c r="H49">
        <f>IFERROR(INDEX(Configuration!$P$3:$S$200,MATCH(I49,Configuration!$P$3:$P$200,0),4),0)</f>
        <v>0</v>
      </c>
      <c r="I49" t="s">
        <v>3127</v>
      </c>
      <c r="J49" t="str">
        <f>IF(I49="","",IF(I49="UNC","Unclear verbatim",IF(I49="UNK","Unknown",IFERROR(INDEX(Configuration!$P$3:$Q$200,MATCH(Table!I49,Configuration!$P$3:$P$200,0),2),"&lt;Missing!&gt;"))))</f>
        <v>Shipping &amp; delivery</v>
      </c>
      <c r="K49" t="str">
        <f>IF(I49="","",IF(OR(I49="UNK",I49="UNC"),"Unknown",IFERROR(INDEX(Configuration!$P$3:$R$200,MATCH(Table!I49,Configuration!$P$3:$P$200,0),3),"&lt;Missing!&gt;")))</f>
        <v>Non-agent</v>
      </c>
      <c r="L49">
        <f>COUNTIF(Filter!$R:$AA,I49)</f>
        <v>0</v>
      </c>
      <c r="M49" s="3" t="e">
        <f t="shared" si="0"/>
        <v>#DIV/0!</v>
      </c>
      <c r="N49" s="3"/>
      <c r="O49" s="3">
        <f t="shared" si="1"/>
        <v>0</v>
      </c>
      <c r="T49" s="38" t="s">
        <v>3133</v>
      </c>
    </row>
    <row r="50" spans="8:20">
      <c r="H50">
        <f>IFERROR(INDEX(Configuration!$P$3:$S$200,MATCH(I50,Configuration!$P$3:$P$200,0),4),0)</f>
        <v>0</v>
      </c>
      <c r="I50" t="s">
        <v>507</v>
      </c>
      <c r="J50" t="str">
        <f>IF(I50="","",IF(I50="UNC","Unclear verbatim",IF(I50="UNK","Unknown",IFERROR(INDEX(Configuration!$P$3:$Q$200,MATCH(Table!I50,Configuration!$P$3:$P$200,0),2),"&lt;Missing!&gt;"))))</f>
        <v>Store issues</v>
      </c>
      <c r="K50" t="str">
        <f>IF(I50="","",IF(OR(I50="UNK",I50="UNC"),"Unknown",IFERROR(INDEX(Configuration!$P$3:$R$200,MATCH(Table!I50,Configuration!$P$3:$P$200,0),3),"&lt;Missing!&gt;")))</f>
        <v>Non-agent</v>
      </c>
      <c r="L50">
        <f>COUNTIF(Filter!$R:$AA,I50)</f>
        <v>0</v>
      </c>
      <c r="M50" s="3" t="e">
        <f t="shared" si="0"/>
        <v>#DIV/0!</v>
      </c>
      <c r="N50" s="3"/>
      <c r="O50" s="3">
        <f t="shared" si="1"/>
        <v>0</v>
      </c>
      <c r="T50" s="38" t="s">
        <v>815</v>
      </c>
    </row>
    <row r="51" spans="8:20">
      <c r="I51" t="s">
        <v>549</v>
      </c>
      <c r="J51" t="str">
        <f>IF(I51="","",IF(I51="UNC","Unclear verbatim",IF(I51="UNK","Unknown",IFERROR(INDEX(Configuration!$P$3:$Q$200,MATCH(Table!I51,Configuration!$P$3:$P$200,0),2),"&lt;Missing!&gt;"))))</f>
        <v>Service suspension</v>
      </c>
      <c r="K51" t="str">
        <f>IF(I51="","",IF(OR(I51="UNK",I51="UNC"),"Unknown",IFERROR(INDEX(Configuration!$P$3:$R$200,MATCH(Table!I51,Configuration!$P$3:$P$200,0),3),"&lt;Missing!&gt;")))</f>
        <v>Non-agent</v>
      </c>
      <c r="L51">
        <f>COUNTIF(Filter!$R:$AA,I51)</f>
        <v>0</v>
      </c>
      <c r="M51" s="3" t="e">
        <f t="shared" si="0"/>
        <v>#DIV/0!</v>
      </c>
      <c r="N51" s="3"/>
      <c r="O51" s="3">
        <f t="shared" si="1"/>
        <v>0</v>
      </c>
      <c r="T51" s="38" t="s">
        <v>550</v>
      </c>
    </row>
    <row r="52" spans="8:20">
      <c r="I52" t="s">
        <v>164</v>
      </c>
      <c r="J52" t="str">
        <f>IF(I52="","",IF(I52="UNC","Unclear verbatim",IF(I52="UNK","Unknown",IFERROR(INDEX(Configuration!$P$3:$Q$200,MATCH(Table!I52,Configuration!$P$3:$P$200,0),2),"&lt;Missing!&gt;"))))</f>
        <v>Time to resolve</v>
      </c>
      <c r="K52" t="str">
        <f>IF(I52="","",IF(OR(I52="UNK",I52="UNC"),"Unknown",IFERROR(INDEX(Configuration!$P$3:$R$200,MATCH(Table!I52,Configuration!$P$3:$P$200,0),3),"&lt;Missing!&gt;")))</f>
        <v>Shared</v>
      </c>
      <c r="L52">
        <f>COUNTIF(Filter!$R:$AA,I52)</f>
        <v>0</v>
      </c>
      <c r="M52" s="3" t="e">
        <f t="shared" si="0"/>
        <v>#DIV/0!</v>
      </c>
      <c r="N52" s="3"/>
      <c r="O52" s="3">
        <f t="shared" si="1"/>
        <v>0</v>
      </c>
      <c r="T52" s="100" t="s">
        <v>633</v>
      </c>
    </row>
    <row r="53" spans="8:20">
      <c r="I53" t="s">
        <v>3132</v>
      </c>
      <c r="J53" t="str">
        <f>IF(I53="","",IF(I53="UNC","Unclear verbatim",IF(I53="UNK","Unknown",IFERROR(INDEX(Configuration!$P$3:$Q$200,MATCH(Table!I53,Configuration!$P$3:$P$200,0),2),"&lt;Missing!&gt;"))))</f>
        <v>Tools issues</v>
      </c>
      <c r="K53" t="str">
        <f>IF(I53="","",IF(OR(I53="UNK",I53="UNC"),"Unknown",IFERROR(INDEX(Configuration!$P$3:$R$200,MATCH(Table!I53,Configuration!$P$3:$P$200,0),3),"&lt;Missing!&gt;")))</f>
        <v>Non-agent</v>
      </c>
      <c r="L53">
        <f>COUNTIF(Filter!$R:$AA,I53)</f>
        <v>0</v>
      </c>
      <c r="M53" s="3" t="e">
        <f t="shared" si="0"/>
        <v>#DIV/0!</v>
      </c>
      <c r="N53" s="3"/>
      <c r="O53" s="3">
        <f t="shared" si="1"/>
        <v>0</v>
      </c>
      <c r="T53" s="38" t="s">
        <v>3136</v>
      </c>
    </row>
    <row r="54" spans="8:20">
      <c r="I54" t="s">
        <v>162</v>
      </c>
      <c r="J54" t="str">
        <f>IF(I54="","",IF(I54="UNC","Unclear verbatim",IF(I54="UNK","Unknown",IFERROR(INDEX(Configuration!$P$3:$Q$200,MATCH(Table!I54,Configuration!$P$3:$P$200,0),2),"&lt;Missing!&gt;"))))</f>
        <v>Transfers, misroutes</v>
      </c>
      <c r="K54" t="str">
        <f>IF(I54="","",IF(OR(I54="UNK",I54="UNC"),"Unknown",IFERROR(INDEX(Configuration!$P$3:$R$200,MATCH(Table!I54,Configuration!$P$3:$P$200,0),3),"&lt;Missing!&gt;")))</f>
        <v>Agent</v>
      </c>
      <c r="L54">
        <f>COUNTIF(Filter!$R:$AA,I54)</f>
        <v>0</v>
      </c>
      <c r="M54" s="3" t="e">
        <f t="shared" si="0"/>
        <v>#DIV/0!</v>
      </c>
      <c r="N54" s="3"/>
      <c r="O54" s="3">
        <f t="shared" si="1"/>
        <v>0</v>
      </c>
      <c r="T54" s="37" t="s">
        <v>3556</v>
      </c>
    </row>
    <row r="55" spans="8:20">
      <c r="I55" t="s">
        <v>655</v>
      </c>
      <c r="J55" t="str">
        <f>IF(I55="","",IF(I55="UNC","Unclear verbatim",IF(I55="UNK","Unknown",IFERROR(INDEX(Configuration!$P$3:$Q$200,MATCH(Table!I55,Configuration!$P$3:$P$200,0),2),"&lt;Missing!&gt;"))))</f>
        <v>Wait time</v>
      </c>
      <c r="K55" t="str">
        <f>IF(I55="","",IF(OR(I55="UNK",I55="UNC"),"Unknown",IFERROR(INDEX(Configuration!$P$3:$R$200,MATCH(Table!I55,Configuration!$P$3:$P$200,0),3),"&lt;Missing!&gt;")))</f>
        <v>Non-agent</v>
      </c>
      <c r="L55">
        <f>COUNTIF(Filter!$R:$AA,I55)</f>
        <v>0</v>
      </c>
      <c r="M55" s="3" t="e">
        <f t="shared" si="0"/>
        <v>#DIV/0!</v>
      </c>
      <c r="N55" s="3"/>
      <c r="O55" s="3">
        <f t="shared" si="1"/>
        <v>0</v>
      </c>
      <c r="T55" s="38" t="s">
        <v>656</v>
      </c>
    </row>
    <row r="56" spans="8:20">
      <c r="I56" t="s">
        <v>2467</v>
      </c>
      <c r="J56" t="str">
        <f>IF(I56="","",IF(I56="UNC","Unclear verbatim",IF(I56="UNK","Unknown",IFERROR(INDEX(Configuration!$P$3:$Q$200,MATCH(Table!I56,Configuration!$P$3:$P$200,0),2),"&lt;Missing!&gt;"))))</f>
        <v>Warranty, exchange, return</v>
      </c>
      <c r="K56" t="str">
        <f>IF(I56="","",IF(OR(I56="UNK",I56="UNC"),"Unknown",IFERROR(INDEX(Configuration!$P$3:$R$200,MATCH(Table!I56,Configuration!$P$3:$P$200,0),3),"&lt;Missing!&gt;")))</f>
        <v>Non-agent</v>
      </c>
      <c r="L56">
        <f>COUNTIF(Filter!$R:$AA,I56)</f>
        <v>0</v>
      </c>
      <c r="M56" s="3" t="e">
        <f t="shared" si="0"/>
        <v>#DIV/0!</v>
      </c>
      <c r="N56" s="3"/>
      <c r="O56" s="3">
        <f t="shared" si="1"/>
        <v>0</v>
      </c>
      <c r="T56" s="38" t="s">
        <v>3543</v>
      </c>
    </row>
    <row r="57" spans="8:20">
      <c r="I57" t="s">
        <v>193</v>
      </c>
      <c r="J57" t="str">
        <f>IF(I57="","",IF(I57="UNC","Unclear verbatim",IF(I57="UNK","Unknown",IFERROR(INDEX(Configuration!$P$3:$Q$200,MATCH(Table!I57,Configuration!$P$3:$P$200,0),2),"&lt;Missing!&gt;"))))</f>
        <v>Web site</v>
      </c>
      <c r="K57" t="str">
        <f>IF(I57="","",IF(OR(I57="UNK",I57="UNC"),"Unknown",IFERROR(INDEX(Configuration!$P$3:$R$200,MATCH(Table!I57,Configuration!$P$3:$P$200,0),3),"&lt;Missing!&gt;")))</f>
        <v>Non-agent</v>
      </c>
      <c r="L57">
        <f>COUNTIF(Filter!$R:$AA,I57)</f>
        <v>0</v>
      </c>
      <c r="M57" s="3" t="e">
        <f t="shared" si="0"/>
        <v>#DIV/0!</v>
      </c>
      <c r="N57" s="3"/>
      <c r="O57" s="3">
        <f t="shared" si="1"/>
        <v>0</v>
      </c>
      <c r="T57" s="38" t="s">
        <v>623</v>
      </c>
    </row>
    <row r="58" spans="8:20">
      <c r="I58" s="49" t="s">
        <v>473</v>
      </c>
      <c r="J58" t="str">
        <f>IF(I58="","",IF(I58="UNC","Unclear verbatim",IF(I58="UNK","Unknown",IFERROR(INDEX(Configuration!$P$3:$Q$200,MATCH(Table!I58,Configuration!$P$3:$P$200,0),2),"&lt;Missing!&gt;"))))</f>
        <v>Unclear verbatim</v>
      </c>
      <c r="K58" t="str">
        <f>IF(I58="","",IF(OR(I58="UNK",I58="UNC"),"Unknown",IFERROR(INDEX(Configuration!$P$3:$R$200,MATCH(Table!I58,Configuration!$P$3:$P$200,0),3),"&lt;Missing!&gt;")))</f>
        <v>Unknown</v>
      </c>
      <c r="L58">
        <f>COUNTIF(Filter!$R:$AA,I58)</f>
        <v>0</v>
      </c>
      <c r="M58" s="3" t="e">
        <f t="shared" si="0"/>
        <v>#DIV/0!</v>
      </c>
      <c r="N58" s="3"/>
      <c r="O58" s="3">
        <f t="shared" si="1"/>
        <v>0</v>
      </c>
      <c r="T58" s="49" t="s">
        <v>115</v>
      </c>
    </row>
    <row r="59" spans="8:20">
      <c r="I59" s="49" t="s">
        <v>86</v>
      </c>
      <c r="J59" t="str">
        <f>IF(I59="","",IF(I59="UNC","Unclear verbatim",IF(I59="UNK","Unknown",IFERROR(INDEX(Configuration!$P$3:$Q$200,MATCH(Table!I59,Configuration!$P$3:$P$200,0),2),"&lt;Missing!&gt;"))))</f>
        <v>Unknown</v>
      </c>
      <c r="K59" t="str">
        <f>IF(I59="","",IF(OR(I59="UNK",I59="UNC"),"Unknown",IFERROR(INDEX(Configuration!$P$3:$R$200,MATCH(Table!I59,Configuration!$P$3:$P$200,0),3),"&lt;Missing!&gt;")))</f>
        <v>Unknown</v>
      </c>
      <c r="L59">
        <f>COUNTIF(Filter!$R:$AA,I59)</f>
        <v>0</v>
      </c>
      <c r="M59" s="3" t="e">
        <f t="shared" si="0"/>
        <v>#DIV/0!</v>
      </c>
      <c r="N59" s="3"/>
      <c r="O59" s="3">
        <f t="shared" si="1"/>
        <v>0</v>
      </c>
      <c r="T59" s="49" t="s">
        <v>107</v>
      </c>
    </row>
    <row r="60" spans="8:20">
      <c r="T60" s="49" t="s">
        <v>115</v>
      </c>
    </row>
    <row r="61" spans="8:20">
      <c r="T61" s="49" t="s">
        <v>107</v>
      </c>
    </row>
    <row r="62" spans="8:20">
      <c r="T62" s="49" t="s">
        <v>107</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DK7542"/>
  <sheetViews>
    <sheetView workbookViewId="0">
      <selection activeCell="CN6" sqref="CN6:DK6"/>
    </sheetView>
  </sheetViews>
  <sheetFormatPr defaultRowHeight="14.4"/>
  <cols>
    <col min="1" max="1" width="10.88671875" bestFit="1" customWidth="1"/>
    <col min="2" max="2" width="29.33203125" bestFit="1" customWidth="1"/>
    <col min="3" max="3" width="12.88671875" customWidth="1"/>
    <col min="4" max="4" width="16.88671875" bestFit="1" customWidth="1"/>
    <col min="5" max="5" width="19.33203125" bestFit="1" customWidth="1"/>
    <col min="7" max="7" width="17" bestFit="1" customWidth="1"/>
    <col min="11" max="11" width="33.44140625" bestFit="1" customWidth="1"/>
    <col min="14" max="14" width="15.44140625" bestFit="1" customWidth="1"/>
    <col min="15" max="15" width="10.44140625" bestFit="1" customWidth="1"/>
    <col min="16" max="16" width="16.5546875" bestFit="1" customWidth="1"/>
    <col min="17" max="17" width="11.109375" bestFit="1" customWidth="1"/>
    <col min="18" max="18" width="15.5546875" bestFit="1" customWidth="1"/>
    <col min="19" max="19" width="12.33203125" bestFit="1" customWidth="1"/>
    <col min="21" max="21" width="18.88671875" bestFit="1" customWidth="1"/>
    <col min="22" max="22" width="12" bestFit="1" customWidth="1"/>
    <col min="23" max="23" width="11.33203125" bestFit="1" customWidth="1"/>
    <col min="25" max="25" width="8.6640625" bestFit="1" customWidth="1"/>
    <col min="28" max="29" width="6.5546875" bestFit="1" customWidth="1"/>
    <col min="30" max="30" width="8.44140625" bestFit="1" customWidth="1"/>
    <col min="32" max="32" width="20.44140625" bestFit="1" customWidth="1"/>
    <col min="35" max="35" width="9.6640625" bestFit="1" customWidth="1"/>
    <col min="36" max="36" width="10" bestFit="1" customWidth="1"/>
    <col min="38" max="38" width="14.109375" bestFit="1" customWidth="1"/>
    <col min="39" max="39" width="7.88671875" bestFit="1" customWidth="1"/>
    <col min="43" max="43" width="12.5546875" bestFit="1" customWidth="1"/>
    <col min="44" max="44" width="32" customWidth="1"/>
    <col min="46" max="46" width="10.88671875" bestFit="1" customWidth="1"/>
    <col min="54" max="54" width="17.44140625" bestFit="1" customWidth="1"/>
    <col min="55" max="56" width="15.88671875" bestFit="1" customWidth="1"/>
    <col min="60" max="60" width="16.44140625" bestFit="1" customWidth="1"/>
    <col min="68" max="68" width="12.5546875" bestFit="1" customWidth="1"/>
    <col min="91" max="91" width="17.6640625" bestFit="1" customWidth="1"/>
  </cols>
  <sheetData>
    <row r="1" spans="1:115">
      <c r="A1" s="2" t="s">
        <v>19</v>
      </c>
      <c r="B1" t="s">
        <v>0</v>
      </c>
      <c r="C1" s="7" t="s">
        <v>1</v>
      </c>
      <c r="D1" t="s">
        <v>4</v>
      </c>
      <c r="E1" s="6" t="s">
        <v>38</v>
      </c>
      <c r="G1" s="6" t="s">
        <v>36</v>
      </c>
      <c r="K1" s="6" t="s">
        <v>26</v>
      </c>
      <c r="N1" s="5" t="s">
        <v>24</v>
      </c>
      <c r="O1" s="8" t="s">
        <v>25</v>
      </c>
      <c r="P1" s="4" t="s">
        <v>32</v>
      </c>
      <c r="Q1" s="4" t="s">
        <v>33</v>
      </c>
      <c r="R1" s="4" t="s">
        <v>34</v>
      </c>
      <c r="U1" s="7" t="s">
        <v>37</v>
      </c>
      <c r="V1" s="6" t="s">
        <v>40</v>
      </c>
      <c r="W1" s="6" t="s">
        <v>39</v>
      </c>
      <c r="X1" s="6" t="s">
        <v>41</v>
      </c>
      <c r="Y1" s="6" t="s">
        <v>42</v>
      </c>
      <c r="Z1" s="6" t="s">
        <v>484</v>
      </c>
      <c r="AB1" s="6" t="s">
        <v>48</v>
      </c>
      <c r="AC1" s="6" t="s">
        <v>49</v>
      </c>
      <c r="AD1" s="6" t="s">
        <v>50</v>
      </c>
      <c r="AF1" s="6" t="s">
        <v>74</v>
      </c>
      <c r="AI1" s="11" t="s">
        <v>76</v>
      </c>
      <c r="AJ1" s="91" t="s">
        <v>77</v>
      </c>
      <c r="AL1" s="6" t="s">
        <v>79</v>
      </c>
      <c r="AM1" s="12" t="s">
        <v>23</v>
      </c>
      <c r="AQ1" s="2" t="s">
        <v>482</v>
      </c>
      <c r="AR1" t="str">
        <f>IF(AR2=1,"Showing "&amp;AR2&amp;" record coded with "&amp;cat_export,"Showing "&amp;AR2&amp;" records coded with "&amp;cat_export)</f>
        <v xml:space="preserve">Showing -1 records coded with </v>
      </c>
      <c r="AS1" t="s">
        <v>103</v>
      </c>
      <c r="AT1" t="s">
        <v>483</v>
      </c>
      <c r="AU1" t="s">
        <v>158</v>
      </c>
      <c r="BB1" s="15" t="s">
        <v>124</v>
      </c>
      <c r="BC1" s="7" t="s">
        <v>126</v>
      </c>
      <c r="BD1" t="s">
        <v>127</v>
      </c>
      <c r="BH1" s="15" t="s">
        <v>131</v>
      </c>
      <c r="BI1" t="s">
        <v>126</v>
      </c>
      <c r="BJ1" t="s">
        <v>126</v>
      </c>
      <c r="BL1" t="s">
        <v>469</v>
      </c>
      <c r="BM1" s="7" t="s">
        <v>1</v>
      </c>
      <c r="BP1" t="s">
        <v>111</v>
      </c>
      <c r="BQ1" s="153"/>
      <c r="BR1" s="42"/>
      <c r="BS1" s="42"/>
      <c r="BT1" s="70"/>
      <c r="BU1" s="66"/>
      <c r="BV1" s="67"/>
      <c r="BW1" s="72"/>
      <c r="BX1" s="43"/>
      <c r="BY1" s="43"/>
      <c r="BZ1" s="104"/>
      <c r="CA1" s="104"/>
      <c r="CN1">
        <f>Configuration!AQ2</f>
        <v>45108</v>
      </c>
      <c r="CO1">
        <f>Configuration!AR2</f>
        <v>45109</v>
      </c>
      <c r="CP1">
        <f>Configuration!AS2</f>
        <v>45110</v>
      </c>
      <c r="CQ1">
        <f>Configuration!AT2</f>
        <v>45111</v>
      </c>
      <c r="CR1">
        <f>Configuration!AU2</f>
        <v>45112</v>
      </c>
      <c r="CS1">
        <f>Configuration!AV2</f>
        <v>45113</v>
      </c>
      <c r="CT1">
        <f>Configuration!AW2</f>
        <v>45114</v>
      </c>
      <c r="CU1">
        <f>Configuration!AX2</f>
        <v>45115</v>
      </c>
      <c r="CV1">
        <f>Configuration!AY2</f>
        <v>45116</v>
      </c>
      <c r="CW1">
        <f>Configuration!AZ2</f>
        <v>45117</v>
      </c>
      <c r="CX1">
        <f>Configuration!BA2</f>
        <v>45118</v>
      </c>
      <c r="CY1">
        <f>Configuration!BB2</f>
        <v>0</v>
      </c>
      <c r="CZ1">
        <f>Configuration!BC2</f>
        <v>0</v>
      </c>
      <c r="DA1">
        <f>Configuration!BD2</f>
        <v>0</v>
      </c>
      <c r="DB1">
        <f>Configuration!BE2</f>
        <v>0</v>
      </c>
      <c r="DC1">
        <f>Configuration!BF2</f>
        <v>0</v>
      </c>
      <c r="DD1">
        <f>Configuration!BG2</f>
        <v>0</v>
      </c>
      <c r="DE1">
        <f>Configuration!BH2</f>
        <v>0</v>
      </c>
      <c r="DF1">
        <f>Configuration!BI2</f>
        <v>0</v>
      </c>
      <c r="DG1">
        <f>Configuration!BJ2</f>
        <v>0</v>
      </c>
      <c r="DH1">
        <f>Configuration!BK2</f>
        <v>0</v>
      </c>
      <c r="DI1">
        <f>Configuration!BL2</f>
        <v>0</v>
      </c>
      <c r="DJ1">
        <f>Configuration!BM2</f>
        <v>0</v>
      </c>
      <c r="DK1">
        <f>Configuration!BN2</f>
        <v>0</v>
      </c>
    </row>
    <row r="2" spans="1:115">
      <c r="B2" s="90" t="s">
        <v>1479</v>
      </c>
      <c r="C2" s="90" t="s">
        <v>158</v>
      </c>
      <c r="E2" t="str">
        <f>"Dictionary!"&amp;"B"&amp;COUNTA(B:B)+1</f>
        <v>Dictionary!B3045</v>
      </c>
      <c r="G2">
        <v>10</v>
      </c>
      <c r="K2">
        <f>COUNTA(Data!A:A)-1</f>
        <v>1774</v>
      </c>
      <c r="N2" s="132" t="s">
        <v>784</v>
      </c>
      <c r="P2" t="s">
        <v>224</v>
      </c>
      <c r="Q2" t="s">
        <v>214</v>
      </c>
      <c r="R2" t="s">
        <v>470</v>
      </c>
      <c r="V2" t="s">
        <v>3575</v>
      </c>
      <c r="W2" t="str">
        <f>INDEX(B:C,MATCH(V2,B:B,0),2)</f>
        <v>STORE</v>
      </c>
      <c r="X2" t="str">
        <f>V2</f>
        <v>store</v>
      </c>
      <c r="Y2" t="str">
        <f>TRIM(IF(ISERROR(FIND("-",V2,1)),V2,MID(V2,FIND("-",V2,1)+1,IF(ISERROR(FIND("*",V2,FIND("-",V2,1)+2)),LEN(V2),FIND("*",V2,FIND("-",V2,1)+2))-FIND("-",V2,1))))</f>
        <v>store</v>
      </c>
      <c r="Z2">
        <f>IF(True_KW=UID_half,0,1)</f>
        <v>0</v>
      </c>
      <c r="AB2" s="1">
        <f>MOD(COUNTA(Data!A:A)+COUNTA(Data!C:C),2)</f>
        <v>0</v>
      </c>
      <c r="AC2" s="1">
        <f>IF(COUNTA(Data!A:A)&lt;COUNTA(Data!P:P),1,0)</f>
        <v>0</v>
      </c>
      <c r="AD2" s="1">
        <f>IF(COUNTA(Data!P:P)&lt;3,1,0)</f>
        <v>0</v>
      </c>
      <c r="AF2" s="149"/>
      <c r="AG2" s="1"/>
      <c r="AH2" s="1"/>
      <c r="AJ2" s="58">
        <v>11109</v>
      </c>
      <c r="AK2" s="1"/>
      <c r="AL2" s="1"/>
      <c r="AM2" s="10"/>
      <c r="AN2" s="1"/>
      <c r="AO2" s="1"/>
      <c r="AP2" s="1"/>
      <c r="AR2">
        <f>COUNTA(Export!$A:$A)-1</f>
        <v>-1</v>
      </c>
      <c r="AU2" t="s">
        <v>518</v>
      </c>
      <c r="AY2" s="86"/>
      <c r="AZ2" s="1"/>
      <c r="BA2" s="1"/>
      <c r="BB2" s="1"/>
      <c r="BC2" t="s">
        <v>4012</v>
      </c>
      <c r="BD2" t="s">
        <v>4690</v>
      </c>
      <c r="BE2">
        <v>1</v>
      </c>
      <c r="BI2" t="s">
        <v>51</v>
      </c>
      <c r="BJ2" t="s">
        <v>51</v>
      </c>
      <c r="BM2" t="s">
        <v>158</v>
      </c>
      <c r="BQ2" s="61"/>
      <c r="BR2" s="61"/>
      <c r="BS2" s="61"/>
      <c r="BT2" s="71"/>
      <c r="BU2" s="68"/>
      <c r="BV2" s="69"/>
      <c r="BW2" s="73"/>
      <c r="BX2" s="60"/>
      <c r="BY2" s="60"/>
      <c r="BZ2" s="105"/>
      <c r="CA2" s="105"/>
      <c r="CM2" t="str">
        <f>Configuration!AP3</f>
        <v>Total Surveys</v>
      </c>
      <c r="CN2" s="174">
        <f>Configuration!AQ3</f>
        <v>0</v>
      </c>
      <c r="CO2" s="174">
        <f>Configuration!AR3</f>
        <v>0</v>
      </c>
      <c r="CP2" s="174">
        <f>Configuration!AS3</f>
        <v>0</v>
      </c>
      <c r="CQ2" s="174">
        <f>Configuration!AT3</f>
        <v>0</v>
      </c>
      <c r="CR2" s="174">
        <f>Configuration!AU3</f>
        <v>0</v>
      </c>
      <c r="CS2" s="174">
        <f>Configuration!AV3</f>
        <v>0</v>
      </c>
      <c r="CT2" s="174">
        <f>Configuration!AW3</f>
        <v>0</v>
      </c>
      <c r="CU2" s="174">
        <f>Configuration!AX3</f>
        <v>0</v>
      </c>
      <c r="CV2" s="174">
        <f>Configuration!AY3</f>
        <v>0</v>
      </c>
      <c r="CW2" s="174">
        <f>Configuration!AZ3</f>
        <v>0</v>
      </c>
      <c r="CX2" s="174">
        <f>Configuration!BA3</f>
        <v>0</v>
      </c>
      <c r="CY2" s="174">
        <f>Configuration!BB3</f>
        <v>0</v>
      </c>
      <c r="CZ2" s="174">
        <f>Configuration!BC3</f>
        <v>0</v>
      </c>
      <c r="DA2" s="174">
        <f>Configuration!BD3</f>
        <v>0</v>
      </c>
      <c r="DB2" s="174">
        <f>Configuration!BE3</f>
        <v>0</v>
      </c>
      <c r="DC2" s="174">
        <f>Configuration!BF3</f>
        <v>0</v>
      </c>
      <c r="DD2" s="174">
        <f>Configuration!BG3</f>
        <v>0</v>
      </c>
      <c r="DE2" s="174">
        <f>Configuration!BH3</f>
        <v>0</v>
      </c>
      <c r="DF2" s="174">
        <f>Configuration!BI3</f>
        <v>0</v>
      </c>
      <c r="DG2" s="174">
        <f>Configuration!BJ3</f>
        <v>0</v>
      </c>
      <c r="DH2" s="174">
        <f>Configuration!BK3</f>
        <v>0</v>
      </c>
      <c r="DI2" s="174">
        <f>Configuration!BL3</f>
        <v>0</v>
      </c>
      <c r="DJ2" s="174">
        <f>Configuration!BM3</f>
        <v>0</v>
      </c>
      <c r="DK2" s="174">
        <f>Configuration!BN3</f>
        <v>0</v>
      </c>
    </row>
    <row r="3" spans="1:115">
      <c r="B3" s="90" t="s">
        <v>1485</v>
      </c>
      <c r="C3" s="90" t="s">
        <v>158</v>
      </c>
      <c r="E3" s="1"/>
      <c r="F3" s="13"/>
      <c r="J3" s="1"/>
      <c r="K3" s="15" t="s">
        <v>30</v>
      </c>
      <c r="L3" s="1"/>
      <c r="M3" s="1"/>
      <c r="N3" s="13"/>
      <c r="P3" s="1"/>
      <c r="Q3" s="1"/>
      <c r="R3" s="1"/>
      <c r="T3" s="1"/>
      <c r="U3" s="1"/>
      <c r="V3" s="13"/>
      <c r="X3" s="1"/>
      <c r="Y3" s="1"/>
      <c r="Z3" s="1"/>
      <c r="AB3" s="14"/>
      <c r="AC3" s="14"/>
      <c r="AD3" s="13"/>
      <c r="AF3" s="150"/>
      <c r="AG3" s="1"/>
      <c r="AH3" s="1"/>
      <c r="AJ3" s="58">
        <v>11503</v>
      </c>
      <c r="AK3" s="1"/>
      <c r="AM3" s="10"/>
      <c r="AN3" s="1"/>
      <c r="AO3" s="1"/>
      <c r="AP3" s="1"/>
      <c r="AU3" t="s">
        <v>527</v>
      </c>
      <c r="AZ3" s="1"/>
      <c r="BA3" s="1"/>
      <c r="BB3" s="1"/>
      <c r="BC3" t="s">
        <v>4677</v>
      </c>
      <c r="BD3" t="s">
        <v>4012</v>
      </c>
      <c r="BE3">
        <v>2</v>
      </c>
      <c r="BI3" t="s">
        <v>56</v>
      </c>
      <c r="BJ3" t="s">
        <v>56</v>
      </c>
      <c r="BM3" t="s">
        <v>151</v>
      </c>
      <c r="CM3" t="str">
        <f>Configuration!AP4</f>
        <v>Top Box %</v>
      </c>
      <c r="CN3" s="3">
        <f>Configuration!AQ4</f>
        <v>0</v>
      </c>
      <c r="CO3" s="3">
        <f>Configuration!AR4</f>
        <v>0</v>
      </c>
      <c r="CP3" s="3">
        <f>Configuration!AS4</f>
        <v>0</v>
      </c>
      <c r="CQ3" s="3">
        <f>Configuration!AT4</f>
        <v>0</v>
      </c>
      <c r="CR3" s="3">
        <f>Configuration!AU4</f>
        <v>0</v>
      </c>
      <c r="CS3" s="3">
        <f>Configuration!AV4</f>
        <v>0</v>
      </c>
      <c r="CT3" s="3">
        <f>Configuration!AW4</f>
        <v>0</v>
      </c>
      <c r="CU3" s="3">
        <f>Configuration!AX4</f>
        <v>0</v>
      </c>
      <c r="CV3" s="3">
        <f>Configuration!AY4</f>
        <v>0</v>
      </c>
      <c r="CW3" s="3">
        <f>Configuration!AZ4</f>
        <v>0</v>
      </c>
      <c r="CX3" s="3">
        <f>Configuration!BA4</f>
        <v>0</v>
      </c>
      <c r="CY3" s="3">
        <f>Configuration!BB4</f>
        <v>0</v>
      </c>
      <c r="CZ3" s="3">
        <f>Configuration!BC4</f>
        <v>0</v>
      </c>
      <c r="DA3" s="3">
        <f>Configuration!BD4</f>
        <v>0</v>
      </c>
      <c r="DB3" s="3">
        <f>Configuration!BE4</f>
        <v>0</v>
      </c>
      <c r="DC3" s="3">
        <f>Configuration!BF4</f>
        <v>0</v>
      </c>
      <c r="DD3" s="3">
        <f>Configuration!BG4</f>
        <v>0</v>
      </c>
      <c r="DE3" s="3">
        <f>Configuration!BH4</f>
        <v>0</v>
      </c>
      <c r="DF3" s="3">
        <f>Configuration!BI4</f>
        <v>0</v>
      </c>
      <c r="DG3" s="3">
        <f>Configuration!BJ4</f>
        <v>0</v>
      </c>
      <c r="DH3" s="3">
        <f>Configuration!BK4</f>
        <v>0</v>
      </c>
      <c r="DI3" s="3">
        <f>Configuration!BL4</f>
        <v>0</v>
      </c>
      <c r="DJ3" s="3">
        <f>Configuration!BM4</f>
        <v>0</v>
      </c>
      <c r="DK3" s="3">
        <f>Configuration!BN4</f>
        <v>0</v>
      </c>
    </row>
    <row r="4" spans="1:115">
      <c r="B4" s="90" t="s">
        <v>1516</v>
      </c>
      <c r="C4" s="90" t="s">
        <v>158</v>
      </c>
      <c r="E4" s="1"/>
      <c r="F4" s="13"/>
      <c r="I4" s="1"/>
      <c r="J4" s="1"/>
      <c r="K4">
        <f>COUNTA(Data!R:R)-1</f>
        <v>887</v>
      </c>
      <c r="L4" s="1"/>
      <c r="M4" s="1"/>
      <c r="N4" s="13"/>
      <c r="P4" s="1"/>
      <c r="Q4" s="1"/>
      <c r="R4" s="1"/>
      <c r="T4" s="1"/>
      <c r="U4" s="1"/>
      <c r="V4" s="13"/>
      <c r="X4" s="1"/>
      <c r="Y4" s="1"/>
      <c r="Z4" s="1"/>
      <c r="AB4" s="56" t="s">
        <v>123</v>
      </c>
      <c r="AC4" s="57"/>
      <c r="AD4" s="56" t="s">
        <v>149</v>
      </c>
      <c r="AF4" s="1"/>
      <c r="AG4" s="1"/>
      <c r="AH4" s="14"/>
      <c r="AJ4" s="58">
        <v>11515</v>
      </c>
      <c r="AK4" s="1"/>
      <c r="AM4" s="10"/>
      <c r="AN4" s="1"/>
      <c r="AO4" s="1"/>
      <c r="AP4" s="14"/>
      <c r="AQ4" s="14"/>
      <c r="AR4" s="14"/>
      <c r="AS4" s="14"/>
      <c r="AT4" s="14"/>
      <c r="AU4" t="s">
        <v>151</v>
      </c>
      <c r="AV4" s="14"/>
      <c r="AW4" s="14"/>
      <c r="AX4" s="14"/>
      <c r="AZ4" s="1"/>
      <c r="BA4" s="1"/>
      <c r="BC4" t="s">
        <v>4678</v>
      </c>
      <c r="BD4" t="s">
        <v>4688</v>
      </c>
      <c r="BE4">
        <v>3</v>
      </c>
      <c r="BI4">
        <v>1</v>
      </c>
      <c r="BJ4">
        <v>1</v>
      </c>
      <c r="BM4" t="s">
        <v>156</v>
      </c>
      <c r="CM4" t="str">
        <f>Configuration!AP5</f>
        <v>Bottom Box %</v>
      </c>
      <c r="CN4" s="3">
        <f>Configuration!AQ5</f>
        <v>0</v>
      </c>
      <c r="CO4" s="3">
        <f>Configuration!AR5</f>
        <v>0</v>
      </c>
      <c r="CP4" s="3">
        <f>Configuration!AS5</f>
        <v>0</v>
      </c>
      <c r="CQ4" s="3">
        <f>Configuration!AT5</f>
        <v>0</v>
      </c>
      <c r="CR4" s="3">
        <f>Configuration!AU5</f>
        <v>0</v>
      </c>
      <c r="CS4" s="3">
        <f>Configuration!AV5</f>
        <v>0</v>
      </c>
      <c r="CT4" s="3">
        <f>Configuration!AW5</f>
        <v>0</v>
      </c>
      <c r="CU4" s="3">
        <f>Configuration!AX5</f>
        <v>0</v>
      </c>
      <c r="CV4" s="3">
        <f>Configuration!AY5</f>
        <v>0</v>
      </c>
      <c r="CW4" s="3">
        <f>Configuration!AZ5</f>
        <v>0</v>
      </c>
      <c r="CX4" s="3">
        <f>Configuration!BA5</f>
        <v>0</v>
      </c>
      <c r="CY4" s="3">
        <f>Configuration!BB5</f>
        <v>0</v>
      </c>
      <c r="CZ4" s="3">
        <f>Configuration!BC5</f>
        <v>0</v>
      </c>
      <c r="DA4" s="3">
        <f>Configuration!BD5</f>
        <v>0</v>
      </c>
      <c r="DB4" s="3">
        <f>Configuration!BE5</f>
        <v>0</v>
      </c>
      <c r="DC4" s="3">
        <f>Configuration!BF5</f>
        <v>0</v>
      </c>
      <c r="DD4" s="3">
        <f>Configuration!BG5</f>
        <v>0</v>
      </c>
      <c r="DE4" s="3">
        <f>Configuration!BH5</f>
        <v>0</v>
      </c>
      <c r="DF4" s="3">
        <f>Configuration!BI5</f>
        <v>0</v>
      </c>
      <c r="DG4" s="3">
        <f>Configuration!BJ5</f>
        <v>0</v>
      </c>
      <c r="DH4" s="3">
        <f>Configuration!BK5</f>
        <v>0</v>
      </c>
      <c r="DI4" s="3">
        <f>Configuration!BL5</f>
        <v>0</v>
      </c>
      <c r="DJ4" s="3">
        <f>Configuration!BM5</f>
        <v>0</v>
      </c>
      <c r="DK4" s="3">
        <f>Configuration!BN5</f>
        <v>0</v>
      </c>
    </row>
    <row r="5" spans="1:115">
      <c r="B5" s="90" t="s">
        <v>1517</v>
      </c>
      <c r="C5" s="90" t="s">
        <v>158</v>
      </c>
      <c r="E5" s="1"/>
      <c r="F5" s="13"/>
      <c r="I5" s="1"/>
      <c r="J5" s="1"/>
      <c r="K5" t="s">
        <v>28</v>
      </c>
      <c r="L5" s="1"/>
      <c r="M5" s="1"/>
      <c r="N5" s="13"/>
      <c r="P5" s="1"/>
      <c r="Q5" s="1"/>
      <c r="R5" s="13"/>
      <c r="T5" s="1"/>
      <c r="U5" s="1"/>
      <c r="V5" s="13"/>
      <c r="X5" s="1"/>
      <c r="Y5" s="1"/>
      <c r="Z5" s="14"/>
      <c r="AB5" s="13">
        <f ca="1">IF(COUNTIF(Configuration!H3:H17,1)&gt;0,1,0)</f>
        <v>0</v>
      </c>
      <c r="AC5" s="13"/>
      <c r="AD5">
        <f>IF(COUNTA(BC:BC)&lt;&gt;COUNTA(BD:BD),1,0)</f>
        <v>0</v>
      </c>
      <c r="AF5" s="1"/>
      <c r="AG5" s="1"/>
      <c r="AH5" s="14"/>
      <c r="AJ5" s="58">
        <v>11563</v>
      </c>
      <c r="AK5" s="1"/>
      <c r="AL5" s="14"/>
      <c r="AM5" s="10"/>
      <c r="AN5" s="1"/>
      <c r="AO5" s="1"/>
      <c r="AP5" s="14"/>
      <c r="AQ5" s="14"/>
      <c r="AR5" s="14"/>
      <c r="AS5" s="14"/>
      <c r="AT5" s="14"/>
      <c r="AU5" t="s">
        <v>2698</v>
      </c>
      <c r="AV5" s="14"/>
      <c r="AW5" s="14"/>
      <c r="AX5" s="14"/>
      <c r="AZ5" s="1"/>
      <c r="BA5" s="1"/>
      <c r="BC5" t="s">
        <v>4688</v>
      </c>
      <c r="BD5" t="s">
        <v>4689</v>
      </c>
      <c r="BE5">
        <v>4</v>
      </c>
      <c r="BI5">
        <v>1</v>
      </c>
      <c r="BJ5">
        <v>3</v>
      </c>
      <c r="BM5" t="s">
        <v>174</v>
      </c>
      <c r="CM5" t="s">
        <v>1417</v>
      </c>
      <c r="CN5" s="165">
        <f>IF(CN6="","",(1-CN3)/(1-$CM$21))</f>
        <v>1</v>
      </c>
      <c r="CO5" s="165">
        <f t="shared" ref="CO5:DK5" si="0">IF(CO6="","",(1-CO3)/(1-$CM$21))</f>
        <v>1</v>
      </c>
      <c r="CP5" s="165" t="str">
        <f t="shared" si="0"/>
        <v/>
      </c>
      <c r="CQ5" s="165" t="str">
        <f t="shared" si="0"/>
        <v/>
      </c>
      <c r="CR5" s="165" t="str">
        <f t="shared" si="0"/>
        <v/>
      </c>
      <c r="CS5" s="165" t="str">
        <f t="shared" si="0"/>
        <v/>
      </c>
      <c r="CT5" s="165" t="str">
        <f t="shared" si="0"/>
        <v/>
      </c>
      <c r="CU5" s="165" t="str">
        <f t="shared" si="0"/>
        <v/>
      </c>
      <c r="CV5" s="165" t="str">
        <f t="shared" si="0"/>
        <v/>
      </c>
      <c r="CW5" s="165" t="str">
        <f t="shared" si="0"/>
        <v/>
      </c>
      <c r="CX5" s="165" t="str">
        <f t="shared" si="0"/>
        <v/>
      </c>
      <c r="CY5" s="165" t="str">
        <f t="shared" si="0"/>
        <v/>
      </c>
      <c r="CZ5" s="165" t="str">
        <f t="shared" si="0"/>
        <v/>
      </c>
      <c r="DA5" s="165" t="str">
        <f t="shared" si="0"/>
        <v/>
      </c>
      <c r="DB5" s="165" t="str">
        <f t="shared" si="0"/>
        <v/>
      </c>
      <c r="DC5" s="165" t="str">
        <f t="shared" si="0"/>
        <v/>
      </c>
      <c r="DD5" s="165" t="str">
        <f t="shared" si="0"/>
        <v/>
      </c>
      <c r="DE5" s="165" t="str">
        <f t="shared" si="0"/>
        <v/>
      </c>
      <c r="DF5" s="165" t="str">
        <f t="shared" si="0"/>
        <v/>
      </c>
      <c r="DG5" s="165" t="str">
        <f t="shared" si="0"/>
        <v/>
      </c>
      <c r="DH5" s="165" t="str">
        <f t="shared" si="0"/>
        <v/>
      </c>
      <c r="DI5" s="165" t="str">
        <f t="shared" si="0"/>
        <v/>
      </c>
      <c r="DJ5" s="165" t="str">
        <f t="shared" si="0"/>
        <v/>
      </c>
      <c r="DK5" s="165" t="str">
        <f t="shared" si="0"/>
        <v/>
      </c>
    </row>
    <row r="6" spans="1:115">
      <c r="B6" s="90" t="s">
        <v>1526</v>
      </c>
      <c r="C6" s="90" t="s">
        <v>158</v>
      </c>
      <c r="E6" s="1" t="s">
        <v>3825</v>
      </c>
      <c r="F6" s="13"/>
      <c r="K6" s="3">
        <f>IFERROR(K4/Total_Records,"")</f>
        <v>0.5</v>
      </c>
      <c r="L6" s="1"/>
      <c r="M6" s="1"/>
      <c r="N6" s="13"/>
      <c r="T6" s="1"/>
      <c r="U6" s="1"/>
      <c r="V6" s="14"/>
      <c r="X6" s="1"/>
      <c r="Y6" s="1"/>
      <c r="Z6" s="14"/>
      <c r="AB6" s="14"/>
      <c r="AC6" s="14"/>
      <c r="AF6" s="1"/>
      <c r="AG6" s="1"/>
      <c r="AH6" s="14"/>
      <c r="AJ6" s="58">
        <v>11583</v>
      </c>
      <c r="AK6" s="1"/>
      <c r="AL6" s="14"/>
      <c r="AM6" s="10"/>
      <c r="AN6" s="1"/>
      <c r="AO6" s="1"/>
      <c r="AP6" s="14"/>
      <c r="AQ6" s="14"/>
      <c r="AR6" s="14"/>
      <c r="AS6" s="14"/>
      <c r="AT6" s="14"/>
      <c r="AU6" t="s">
        <v>551</v>
      </c>
      <c r="AV6" s="14"/>
      <c r="AW6" s="14"/>
      <c r="AX6" s="14"/>
      <c r="AZ6" s="1"/>
      <c r="BA6" s="1"/>
      <c r="BC6" t="s">
        <v>4689</v>
      </c>
      <c r="BD6" t="s">
        <v>4678</v>
      </c>
      <c r="BE6">
        <v>5</v>
      </c>
      <c r="BI6">
        <v>3</v>
      </c>
      <c r="BJ6">
        <v>2</v>
      </c>
      <c r="BM6" t="s">
        <v>152</v>
      </c>
      <c r="CM6" s="175" t="s">
        <v>53</v>
      </c>
      <c r="CN6" t="s">
        <v>2044</v>
      </c>
      <c r="CO6" t="s">
        <v>2044</v>
      </c>
    </row>
    <row r="7" spans="1:115">
      <c r="B7" s="90" t="s">
        <v>1533</v>
      </c>
      <c r="C7" s="90" t="s">
        <v>158</v>
      </c>
      <c r="E7" s="98">
        <f>RIGHT(E6,5)*1</f>
        <v>42157</v>
      </c>
      <c r="F7" s="13"/>
      <c r="K7" s="6" t="s">
        <v>31</v>
      </c>
      <c r="AB7" s="6" t="s">
        <v>125</v>
      </c>
      <c r="AC7" s="6" t="s">
        <v>132</v>
      </c>
      <c r="AD7" s="6" t="s">
        <v>133</v>
      </c>
      <c r="AJ7" s="58">
        <v>11712</v>
      </c>
      <c r="AM7" s="10"/>
      <c r="AU7" t="s">
        <v>5557</v>
      </c>
      <c r="BC7" t="s">
        <v>100</v>
      </c>
      <c r="BD7" t="s">
        <v>100</v>
      </c>
      <c r="BE7">
        <v>6</v>
      </c>
      <c r="BI7">
        <v>2</v>
      </c>
      <c r="BJ7">
        <v>4</v>
      </c>
      <c r="BM7" t="s">
        <v>154</v>
      </c>
      <c r="CM7" t="s">
        <v>1427</v>
      </c>
      <c r="CN7" s="3">
        <f>IF(CN6="","",CN3)</f>
        <v>0</v>
      </c>
      <c r="CO7" s="3">
        <f t="shared" ref="CO7:DK7" si="1">IF(CO6="","",CO3)</f>
        <v>0</v>
      </c>
      <c r="CP7" s="3" t="str">
        <f t="shared" si="1"/>
        <v/>
      </c>
      <c r="CQ7" s="3" t="str">
        <f t="shared" si="1"/>
        <v/>
      </c>
      <c r="CR7" s="3" t="str">
        <f t="shared" si="1"/>
        <v/>
      </c>
      <c r="CS7" s="3" t="str">
        <f t="shared" si="1"/>
        <v/>
      </c>
      <c r="CT7" s="3" t="str">
        <f t="shared" si="1"/>
        <v/>
      </c>
      <c r="CU7" s="3" t="str">
        <f t="shared" si="1"/>
        <v/>
      </c>
      <c r="CV7" s="3" t="str">
        <f t="shared" si="1"/>
        <v/>
      </c>
      <c r="CW7" s="3" t="str">
        <f t="shared" si="1"/>
        <v/>
      </c>
      <c r="CX7" s="3" t="str">
        <f t="shared" si="1"/>
        <v/>
      </c>
      <c r="CY7" s="3" t="str">
        <f t="shared" si="1"/>
        <v/>
      </c>
      <c r="CZ7" s="3" t="str">
        <f t="shared" si="1"/>
        <v/>
      </c>
      <c r="DA7" s="3" t="str">
        <f t="shared" si="1"/>
        <v/>
      </c>
      <c r="DB7" s="3" t="str">
        <f t="shared" si="1"/>
        <v/>
      </c>
      <c r="DC7" s="3" t="str">
        <f t="shared" si="1"/>
        <v/>
      </c>
      <c r="DD7" s="3" t="str">
        <f t="shared" si="1"/>
        <v/>
      </c>
      <c r="DE7" s="3" t="str">
        <f t="shared" si="1"/>
        <v/>
      </c>
      <c r="DF7" s="3" t="str">
        <f t="shared" si="1"/>
        <v/>
      </c>
      <c r="DG7" s="3" t="str">
        <f t="shared" si="1"/>
        <v/>
      </c>
      <c r="DH7" s="3" t="str">
        <f t="shared" si="1"/>
        <v/>
      </c>
      <c r="DI7" s="3" t="str">
        <f t="shared" si="1"/>
        <v/>
      </c>
      <c r="DJ7" s="3" t="str">
        <f t="shared" si="1"/>
        <v/>
      </c>
      <c r="DK7" s="3" t="str">
        <f t="shared" si="1"/>
        <v/>
      </c>
    </row>
    <row r="8" spans="1:115">
      <c r="B8" s="90" t="s">
        <v>3373</v>
      </c>
      <c r="C8" s="90" t="s">
        <v>158</v>
      </c>
      <c r="E8" s="1"/>
      <c r="F8" s="13"/>
      <c r="K8">
        <f>Total_Records-K4</f>
        <v>887</v>
      </c>
      <c r="AB8" s="13">
        <f>IF(Configuration!I19&gt;0,1,0)</f>
        <v>0</v>
      </c>
      <c r="AC8">
        <f>IF(Configuration!J42&lt;&gt;0,1,0)</f>
        <v>0</v>
      </c>
      <c r="AD8">
        <f>IFERROR(IF(PairTest(Configuration!D24:D35,Configuration!E24:E35)=FALSE,1,0),1)</f>
        <v>0</v>
      </c>
      <c r="AJ8" s="58">
        <v>11717</v>
      </c>
      <c r="AM8" s="10"/>
      <c r="AU8" t="s">
        <v>174</v>
      </c>
      <c r="BC8" t="s">
        <v>4690</v>
      </c>
      <c r="BD8" t="s">
        <v>4677</v>
      </c>
      <c r="BE8">
        <v>7</v>
      </c>
      <c r="BI8">
        <v>4</v>
      </c>
      <c r="BJ8">
        <v>5</v>
      </c>
      <c r="BM8" t="s">
        <v>178</v>
      </c>
      <c r="CM8" s="7" t="s">
        <v>1424</v>
      </c>
    </row>
    <row r="9" spans="1:115">
      <c r="B9" s="90" t="s">
        <v>1574</v>
      </c>
      <c r="C9" s="90" t="s">
        <v>158</v>
      </c>
      <c r="E9" s="1" t="str">
        <f>"Tool Expires: "&amp;TEXT(E7,"mm/dd/yy")</f>
        <v>Tool Expires: 06/02/15</v>
      </c>
      <c r="F9" s="13"/>
      <c r="K9" t="s">
        <v>29</v>
      </c>
      <c r="AJ9" s="58">
        <v>11721</v>
      </c>
      <c r="AM9" s="10"/>
      <c r="AU9" t="s">
        <v>154</v>
      </c>
      <c r="BC9" t="s">
        <v>4691</v>
      </c>
      <c r="BD9" t="s">
        <v>4691</v>
      </c>
      <c r="BE9">
        <v>8</v>
      </c>
      <c r="BI9">
        <v>5</v>
      </c>
      <c r="BM9" t="s">
        <v>167</v>
      </c>
      <c r="CM9" t="s">
        <v>566</v>
      </c>
      <c r="CN9">
        <f>IF(CN6="x",CN3*CN2,"")</f>
        <v>0</v>
      </c>
      <c r="CO9">
        <f t="shared" ref="CO9:DK9" si="2">IF(CO6="x",CO3*CO2,"")</f>
        <v>0</v>
      </c>
      <c r="CP9" t="str">
        <f t="shared" si="2"/>
        <v/>
      </c>
      <c r="CQ9" t="str">
        <f t="shared" si="2"/>
        <v/>
      </c>
      <c r="CR9" t="str">
        <f t="shared" si="2"/>
        <v/>
      </c>
      <c r="CS9" t="str">
        <f t="shared" si="2"/>
        <v/>
      </c>
      <c r="CT9" t="str">
        <f t="shared" si="2"/>
        <v/>
      </c>
      <c r="CU9" t="str">
        <f t="shared" si="2"/>
        <v/>
      </c>
      <c r="CV9" t="str">
        <f t="shared" si="2"/>
        <v/>
      </c>
      <c r="CW9" t="str">
        <f t="shared" si="2"/>
        <v/>
      </c>
      <c r="CX9" t="str">
        <f t="shared" si="2"/>
        <v/>
      </c>
      <c r="CY9" t="str">
        <f t="shared" si="2"/>
        <v/>
      </c>
      <c r="CZ9" t="str">
        <f t="shared" si="2"/>
        <v/>
      </c>
      <c r="DA9" t="str">
        <f t="shared" si="2"/>
        <v/>
      </c>
      <c r="DB9" t="str">
        <f t="shared" si="2"/>
        <v/>
      </c>
      <c r="DC9" t="str">
        <f t="shared" si="2"/>
        <v/>
      </c>
      <c r="DD9" t="str">
        <f t="shared" si="2"/>
        <v/>
      </c>
      <c r="DE9" t="str">
        <f t="shared" si="2"/>
        <v/>
      </c>
      <c r="DF9" t="str">
        <f t="shared" si="2"/>
        <v/>
      </c>
      <c r="DG9" t="str">
        <f t="shared" si="2"/>
        <v/>
      </c>
      <c r="DH9" t="str">
        <f t="shared" si="2"/>
        <v/>
      </c>
      <c r="DI9" t="str">
        <f t="shared" si="2"/>
        <v/>
      </c>
      <c r="DJ9" t="str">
        <f t="shared" si="2"/>
        <v/>
      </c>
      <c r="DK9" t="str">
        <f t="shared" si="2"/>
        <v/>
      </c>
    </row>
    <row r="10" spans="1:115">
      <c r="B10" s="90" t="s">
        <v>2909</v>
      </c>
      <c r="C10" s="90" t="s">
        <v>158</v>
      </c>
      <c r="K10" s="3">
        <f>IFERROR((Total_Records-K4)/Total_Records,"")</f>
        <v>0.5</v>
      </c>
      <c r="AB10" s="6" t="s">
        <v>137</v>
      </c>
      <c r="AC10" s="6" t="s">
        <v>138</v>
      </c>
      <c r="AD10" s="6" t="s">
        <v>139</v>
      </c>
      <c r="AJ10" s="58">
        <v>11732</v>
      </c>
      <c r="AM10" s="10"/>
      <c r="AU10" t="s">
        <v>178</v>
      </c>
      <c r="BE10">
        <v>9</v>
      </c>
      <c r="BM10" t="s">
        <v>157</v>
      </c>
      <c r="CM10" t="s">
        <v>1422</v>
      </c>
      <c r="CN10">
        <f>IF(CN6="x",CN4*CN2,"")</f>
        <v>0</v>
      </c>
      <c r="CO10">
        <f t="shared" ref="CO10:DJ10" si="3">IF(CO6="x",CO4*CO2,"")</f>
        <v>0</v>
      </c>
      <c r="CP10" t="str">
        <f t="shared" si="3"/>
        <v/>
      </c>
      <c r="CQ10" t="str">
        <f t="shared" si="3"/>
        <v/>
      </c>
      <c r="CR10" t="str">
        <f t="shared" si="3"/>
        <v/>
      </c>
      <c r="CS10" t="str">
        <f t="shared" si="3"/>
        <v/>
      </c>
      <c r="CT10" t="str">
        <f t="shared" si="3"/>
        <v/>
      </c>
      <c r="CU10" t="str">
        <f t="shared" si="3"/>
        <v/>
      </c>
      <c r="CV10" t="str">
        <f t="shared" si="3"/>
        <v/>
      </c>
      <c r="CW10" t="str">
        <f t="shared" si="3"/>
        <v/>
      </c>
      <c r="CX10" t="str">
        <f t="shared" si="3"/>
        <v/>
      </c>
      <c r="CY10" t="str">
        <f t="shared" si="3"/>
        <v/>
      </c>
      <c r="CZ10" t="str">
        <f t="shared" si="3"/>
        <v/>
      </c>
      <c r="DA10" t="str">
        <f t="shared" si="3"/>
        <v/>
      </c>
      <c r="DB10" t="str">
        <f t="shared" si="3"/>
        <v/>
      </c>
      <c r="DC10" t="str">
        <f t="shared" si="3"/>
        <v/>
      </c>
      <c r="DD10" t="str">
        <f t="shared" si="3"/>
        <v/>
      </c>
      <c r="DE10" t="str">
        <f t="shared" si="3"/>
        <v/>
      </c>
      <c r="DF10" t="str">
        <f t="shared" si="3"/>
        <v/>
      </c>
      <c r="DG10" t="str">
        <f t="shared" si="3"/>
        <v/>
      </c>
      <c r="DH10" t="str">
        <f t="shared" si="3"/>
        <v/>
      </c>
      <c r="DI10" t="str">
        <f t="shared" si="3"/>
        <v/>
      </c>
      <c r="DJ10" t="str">
        <f t="shared" si="3"/>
        <v/>
      </c>
    </row>
    <row r="11" spans="1:115">
      <c r="B11" s="90" t="s">
        <v>1592</v>
      </c>
      <c r="C11" s="90" t="s">
        <v>158</v>
      </c>
      <c r="K11" s="9" t="s">
        <v>52</v>
      </c>
      <c r="AB11" s="13">
        <f>'Word Lists'!AK2</f>
        <v>1</v>
      </c>
      <c r="AC11">
        <f>'Word Lists'!AN2</f>
        <v>0</v>
      </c>
      <c r="AD11">
        <f>'Word Lists'!AQ2</f>
        <v>1</v>
      </c>
      <c r="AJ11" s="58">
        <v>11737</v>
      </c>
      <c r="AM11" s="10"/>
      <c r="AU11" t="s">
        <v>5560</v>
      </c>
      <c r="BE11">
        <v>10</v>
      </c>
      <c r="BM11" t="s">
        <v>3</v>
      </c>
      <c r="CM11" t="s">
        <v>1420</v>
      </c>
      <c r="CN11">
        <f>SUMIFS(CN2:DK2,CN6:DK6,"x")</f>
        <v>0</v>
      </c>
    </row>
    <row r="12" spans="1:115">
      <c r="B12" s="90" t="s">
        <v>1605</v>
      </c>
      <c r="C12" s="90" t="s">
        <v>158</v>
      </c>
      <c r="K12" t="str">
        <f>IF(Total_Records=0,"No records",Total_Records&amp;" records, "&amp;K8&amp;" pending, "&amp;TEXT(K6,"0%")&amp;" coded.")</f>
        <v>1774 records, 887 pending, 50% coded.</v>
      </c>
      <c r="AJ12" s="58">
        <v>11169337</v>
      </c>
      <c r="AM12" s="10"/>
      <c r="AU12" t="s">
        <v>157</v>
      </c>
      <c r="BE12">
        <v>11</v>
      </c>
      <c r="BM12" t="s">
        <v>160</v>
      </c>
      <c r="CM12" t="s">
        <v>1421</v>
      </c>
      <c r="CN12" s="3" t="str">
        <f>IFERROR(SUM(CN9:DK9)/$CN$11,"")</f>
        <v/>
      </c>
    </row>
    <row r="13" spans="1:115">
      <c r="B13" s="90" t="s">
        <v>1607</v>
      </c>
      <c r="C13" s="90" t="s">
        <v>158</v>
      </c>
      <c r="AB13" s="6" t="s">
        <v>140</v>
      </c>
      <c r="AC13" s="6" t="s">
        <v>142</v>
      </c>
      <c r="AD13" s="6" t="s">
        <v>146</v>
      </c>
      <c r="AJ13" s="58">
        <v>11179580</v>
      </c>
      <c r="AM13" s="10"/>
      <c r="AU13" t="s">
        <v>3</v>
      </c>
      <c r="BE13">
        <v>12</v>
      </c>
      <c r="BM13" t="s">
        <v>150</v>
      </c>
      <c r="CM13" t="s">
        <v>1423</v>
      </c>
      <c r="CN13" s="3" t="str">
        <f>IFERROR(SUM(CN10:DK10)/$CN$11,"")</f>
        <v/>
      </c>
    </row>
    <row r="14" spans="1:115">
      <c r="B14" s="90" t="s">
        <v>3731</v>
      </c>
      <c r="C14" s="90" t="s">
        <v>158</v>
      </c>
      <c r="E14" t="s">
        <v>489</v>
      </c>
      <c r="K14" t="s">
        <v>485</v>
      </c>
      <c r="AB14">
        <f>'Word Lists'!AT2</f>
        <v>1</v>
      </c>
      <c r="AC14">
        <f>IF(COUNTIF(Configuration!K3:K18,"FALSE")&lt;&gt;0,1,0)</f>
        <v>0</v>
      </c>
      <c r="AD14">
        <f>IF(Configuration!I42&lt;&gt;0,1,0)</f>
        <v>0</v>
      </c>
      <c r="AJ14" s="58">
        <v>11180270</v>
      </c>
      <c r="AM14" s="10"/>
      <c r="AU14" t="s">
        <v>160</v>
      </c>
      <c r="BE14">
        <v>13</v>
      </c>
      <c r="BM14" t="s">
        <v>165</v>
      </c>
    </row>
    <row r="15" spans="1:115">
      <c r="B15" s="90" t="s">
        <v>1653</v>
      </c>
      <c r="C15" s="90" t="s">
        <v>158</v>
      </c>
      <c r="E15">
        <f>COUNTA('Survey Data'!B:C)</f>
        <v>16358</v>
      </c>
      <c r="K15" t="s">
        <v>486</v>
      </c>
      <c r="AJ15" s="58">
        <v>11190071</v>
      </c>
      <c r="AM15" s="10"/>
      <c r="AU15" t="s">
        <v>3554</v>
      </c>
      <c r="BE15">
        <v>14</v>
      </c>
      <c r="BM15" t="s">
        <v>161</v>
      </c>
      <c r="CM15" t="s">
        <v>1425</v>
      </c>
    </row>
    <row r="16" spans="1:115">
      <c r="B16" s="90" t="s">
        <v>1654</v>
      </c>
      <c r="C16" s="90" t="s">
        <v>158</v>
      </c>
      <c r="AB16" s="6" t="s">
        <v>476</v>
      </c>
      <c r="AC16" s="6" t="s">
        <v>591</v>
      </c>
      <c r="AD16" s="6" t="s">
        <v>2075</v>
      </c>
      <c r="AJ16" s="58">
        <v>11270654</v>
      </c>
      <c r="AM16" s="10"/>
      <c r="AU16" t="s">
        <v>150</v>
      </c>
      <c r="BE16">
        <v>15</v>
      </c>
      <c r="BM16" t="s">
        <v>166</v>
      </c>
      <c r="CM16" t="s">
        <v>1426</v>
      </c>
    </row>
    <row r="17" spans="2:92">
      <c r="B17" s="90" t="s">
        <v>5575</v>
      </c>
      <c r="C17" s="90" t="s">
        <v>158</v>
      </c>
      <c r="AB17">
        <f>IF(COUNTA('Word Lists'!C:C)-1&lt;2,1,0)</f>
        <v>0</v>
      </c>
      <c r="AC17">
        <f>IF(OR(Highest_Satisfaction_Rating="",Configuration!W5="",Configuration!W7="",number_surveys="",CN12="",CN13=""),1,0)</f>
        <v>1</v>
      </c>
      <c r="AD17">
        <f>Configuration!L19</f>
        <v>0</v>
      </c>
      <c r="AJ17" s="58">
        <v>11290212</v>
      </c>
      <c r="AM17" s="10"/>
      <c r="AU17" t="s">
        <v>2700</v>
      </c>
      <c r="BE17">
        <v>16</v>
      </c>
      <c r="BM17" t="s">
        <v>168</v>
      </c>
      <c r="CM17" t="s">
        <v>1421</v>
      </c>
      <c r="CN17" s="3"/>
    </row>
    <row r="18" spans="2:92">
      <c r="B18" s="90" t="s">
        <v>1671</v>
      </c>
      <c r="C18" s="90" t="s">
        <v>158</v>
      </c>
      <c r="E18" s="6" t="s">
        <v>491</v>
      </c>
      <c r="F18" t="s">
        <v>492</v>
      </c>
      <c r="AJ18" s="58">
        <v>20000203</v>
      </c>
      <c r="AM18" s="10"/>
      <c r="AU18" t="s">
        <v>165</v>
      </c>
      <c r="BE18">
        <v>17</v>
      </c>
      <c r="BM18" t="s">
        <v>155</v>
      </c>
      <c r="CM18" t="s">
        <v>1423</v>
      </c>
      <c r="CN18" s="3"/>
    </row>
    <row r="19" spans="2:92">
      <c r="B19" s="90" t="s">
        <v>3569</v>
      </c>
      <c r="C19" s="90" t="s">
        <v>158</v>
      </c>
      <c r="E19" t="b">
        <v>0</v>
      </c>
      <c r="F19">
        <v>0</v>
      </c>
      <c r="AJ19" s="58">
        <v>20000352</v>
      </c>
      <c r="AM19" s="10"/>
      <c r="AU19" t="s">
        <v>529</v>
      </c>
      <c r="BE19">
        <v>18</v>
      </c>
      <c r="BM19" t="s">
        <v>159</v>
      </c>
    </row>
    <row r="20" spans="2:92">
      <c r="B20" s="90" t="s">
        <v>1682</v>
      </c>
      <c r="C20" s="90" t="s">
        <v>158</v>
      </c>
      <c r="AJ20" s="58">
        <v>20000539</v>
      </c>
      <c r="AM20" s="10"/>
      <c r="AU20" t="s">
        <v>2097</v>
      </c>
      <c r="BE20">
        <v>19</v>
      </c>
      <c r="BM20" t="s">
        <v>190</v>
      </c>
      <c r="CM20" t="s">
        <v>1428</v>
      </c>
    </row>
    <row r="21" spans="2:92">
      <c r="B21" s="90" t="s">
        <v>1684</v>
      </c>
      <c r="C21" s="90" t="s">
        <v>158</v>
      </c>
      <c r="E21" s="6" t="s">
        <v>490</v>
      </c>
      <c r="F21" t="s">
        <v>493</v>
      </c>
      <c r="K21" s="2" t="s">
        <v>661</v>
      </c>
      <c r="AJ21" s="58">
        <v>20000650</v>
      </c>
      <c r="AM21" s="10"/>
      <c r="AU21" t="s">
        <v>2095</v>
      </c>
      <c r="BE21">
        <v>20</v>
      </c>
      <c r="BM21" t="s">
        <v>153</v>
      </c>
      <c r="CM21" s="3">
        <f>HLOOKUP("x",CN6:DK7,2,FALSE)</f>
        <v>0</v>
      </c>
    </row>
    <row r="22" spans="2:92">
      <c r="B22" s="90" t="s">
        <v>1703</v>
      </c>
      <c r="C22" s="90" t="s">
        <v>158</v>
      </c>
      <c r="E22" t="b">
        <v>0</v>
      </c>
      <c r="F22">
        <v>146</v>
      </c>
      <c r="K22" t="s">
        <v>3827</v>
      </c>
      <c r="AJ22" s="58">
        <v>20000655</v>
      </c>
      <c r="AM22" s="10"/>
      <c r="AU22" t="s">
        <v>5562</v>
      </c>
      <c r="BE22">
        <v>21</v>
      </c>
      <c r="BM22" t="s">
        <v>164</v>
      </c>
    </row>
    <row r="23" spans="2:92">
      <c r="B23" s="90" t="s">
        <v>1761</v>
      </c>
      <c r="C23" s="90" t="s">
        <v>158</v>
      </c>
      <c r="K23">
        <f>MID(K22,7,3)*1</f>
        <v>1</v>
      </c>
      <c r="AJ23" s="58">
        <v>20000669</v>
      </c>
      <c r="AM23" s="10"/>
      <c r="AU23" t="s">
        <v>3380</v>
      </c>
      <c r="BE23">
        <v>22</v>
      </c>
      <c r="BM23" t="s">
        <v>162</v>
      </c>
    </row>
    <row r="24" spans="2:92">
      <c r="B24" s="90" t="s">
        <v>1787</v>
      </c>
      <c r="C24" s="90" t="s">
        <v>158</v>
      </c>
      <c r="E24" s="6" t="s">
        <v>612</v>
      </c>
      <c r="AJ24" s="58">
        <v>20000695</v>
      </c>
      <c r="AM24" s="10"/>
      <c r="AU24" t="s">
        <v>671</v>
      </c>
      <c r="BE24">
        <v>23</v>
      </c>
      <c r="BM24" t="s">
        <v>193</v>
      </c>
    </row>
    <row r="25" spans="2:92">
      <c r="B25" s="90" t="s">
        <v>3774</v>
      </c>
      <c r="C25" s="90" t="s">
        <v>158</v>
      </c>
      <c r="E25" t="b">
        <v>0</v>
      </c>
      <c r="AJ25" s="58">
        <v>20000712</v>
      </c>
      <c r="AM25" s="10"/>
      <c r="AU25" t="s">
        <v>166</v>
      </c>
      <c r="BE25">
        <v>24</v>
      </c>
    </row>
    <row r="26" spans="2:92">
      <c r="B26" s="90" t="s">
        <v>3581</v>
      </c>
      <c r="C26" s="90" t="s">
        <v>158</v>
      </c>
      <c r="AJ26" s="58">
        <v>20000754</v>
      </c>
      <c r="AM26" s="10"/>
      <c r="AU26" t="s">
        <v>548</v>
      </c>
      <c r="BE26">
        <v>25</v>
      </c>
    </row>
    <row r="27" spans="2:92">
      <c r="B27" s="90" t="s">
        <v>2936</v>
      </c>
      <c r="C27" s="90" t="s">
        <v>158</v>
      </c>
      <c r="AJ27" s="58">
        <v>20000760</v>
      </c>
      <c r="AM27" s="10"/>
      <c r="AU27" t="s">
        <v>168</v>
      </c>
      <c r="BE27">
        <v>26</v>
      </c>
    </row>
    <row r="28" spans="2:92">
      <c r="B28" s="90" t="s">
        <v>3842</v>
      </c>
      <c r="C28" s="90" t="s">
        <v>158</v>
      </c>
      <c r="E28" s="6" t="s">
        <v>616</v>
      </c>
      <c r="AJ28" s="58">
        <v>20000763</v>
      </c>
      <c r="AM28" s="10"/>
      <c r="AU28" t="s">
        <v>155</v>
      </c>
      <c r="BE28">
        <v>27</v>
      </c>
    </row>
    <row r="29" spans="2:92">
      <c r="B29" s="90" t="s">
        <v>1806</v>
      </c>
      <c r="C29" s="90" t="s">
        <v>158</v>
      </c>
      <c r="D29" s="90"/>
      <c r="E29" t="b">
        <v>0</v>
      </c>
      <c r="AJ29" s="58">
        <v>20000769</v>
      </c>
      <c r="AM29" s="10"/>
      <c r="AU29" t="s">
        <v>3157</v>
      </c>
      <c r="BE29">
        <v>28</v>
      </c>
    </row>
    <row r="30" spans="2:92">
      <c r="B30" s="90" t="s">
        <v>1807</v>
      </c>
      <c r="C30" s="90" t="s">
        <v>158</v>
      </c>
      <c r="AJ30" s="58">
        <v>20000776</v>
      </c>
      <c r="AM30" s="10"/>
      <c r="AU30" t="s">
        <v>159</v>
      </c>
      <c r="BE30">
        <v>29</v>
      </c>
    </row>
    <row r="31" spans="2:92">
      <c r="B31" s="90" t="s">
        <v>1810</v>
      </c>
      <c r="C31" s="90" t="s">
        <v>158</v>
      </c>
      <c r="E31" s="6" t="s">
        <v>789</v>
      </c>
      <c r="AJ31" s="58">
        <v>20000780</v>
      </c>
      <c r="AM31" s="10"/>
      <c r="AU31" t="s">
        <v>2141</v>
      </c>
      <c r="BE31">
        <v>30</v>
      </c>
    </row>
    <row r="32" spans="2:92">
      <c r="B32" s="90" t="s">
        <v>1822</v>
      </c>
      <c r="C32" s="90" t="s">
        <v>158</v>
      </c>
      <c r="E32" t="b">
        <v>0</v>
      </c>
      <c r="AJ32" s="58">
        <v>20000849</v>
      </c>
      <c r="AM32" s="10"/>
      <c r="AU32" t="s">
        <v>3123</v>
      </c>
      <c r="BE32">
        <v>31</v>
      </c>
    </row>
    <row r="33" spans="2:57">
      <c r="B33" s="90" t="s">
        <v>3570</v>
      </c>
      <c r="C33" s="90" t="s">
        <v>158</v>
      </c>
      <c r="G33" t="s">
        <v>808</v>
      </c>
      <c r="H33" t="s">
        <v>807</v>
      </c>
      <c r="AJ33" s="58">
        <v>20000852</v>
      </c>
      <c r="AM33" s="10"/>
      <c r="AU33" t="s">
        <v>5635</v>
      </c>
      <c r="BE33">
        <v>32</v>
      </c>
    </row>
    <row r="34" spans="2:57">
      <c r="B34" s="90" t="s">
        <v>3586</v>
      </c>
      <c r="C34" s="90" t="s">
        <v>158</v>
      </c>
      <c r="E34" s="6" t="s">
        <v>806</v>
      </c>
      <c r="H34">
        <f>FIND(H33,G33)</f>
        <v>9</v>
      </c>
      <c r="AJ34" s="58">
        <v>20000855</v>
      </c>
      <c r="AM34" s="10"/>
      <c r="AU34" t="s">
        <v>3127</v>
      </c>
      <c r="BE34">
        <v>33</v>
      </c>
    </row>
    <row r="35" spans="2:57">
      <c r="B35" s="90" t="s">
        <v>3733</v>
      </c>
      <c r="C35" s="90" t="s">
        <v>158</v>
      </c>
      <c r="E35" t="b">
        <v>0</v>
      </c>
      <c r="AJ35" s="58">
        <v>33000156</v>
      </c>
      <c r="AM35" s="10"/>
      <c r="AU35" t="s">
        <v>507</v>
      </c>
      <c r="BE35">
        <v>34</v>
      </c>
    </row>
    <row r="36" spans="2:57">
      <c r="B36" s="90" t="s">
        <v>2139</v>
      </c>
      <c r="C36" s="90" t="s">
        <v>158</v>
      </c>
      <c r="AJ36" s="58">
        <v>33000157</v>
      </c>
      <c r="AM36" s="10"/>
      <c r="AU36" t="s">
        <v>164</v>
      </c>
      <c r="BE36">
        <v>35</v>
      </c>
    </row>
    <row r="37" spans="2:57">
      <c r="B37" s="90" t="s">
        <v>2138</v>
      </c>
      <c r="C37" s="90" t="s">
        <v>158</v>
      </c>
      <c r="AJ37" s="58">
        <v>33000161</v>
      </c>
      <c r="AM37" s="10"/>
      <c r="AU37" t="s">
        <v>162</v>
      </c>
      <c r="BE37">
        <v>36</v>
      </c>
    </row>
    <row r="38" spans="2:57">
      <c r="B38" s="90" t="s">
        <v>3790</v>
      </c>
      <c r="C38" s="90" t="s">
        <v>158</v>
      </c>
      <c r="AJ38" s="58">
        <v>33000163</v>
      </c>
      <c r="AM38" s="10"/>
      <c r="AU38" t="s">
        <v>655</v>
      </c>
      <c r="BE38">
        <v>37</v>
      </c>
    </row>
    <row r="39" spans="2:57">
      <c r="B39" s="90" t="s">
        <v>1903</v>
      </c>
      <c r="C39" s="90" t="s">
        <v>158</v>
      </c>
      <c r="AJ39" s="58">
        <v>33000197</v>
      </c>
      <c r="AM39" s="10"/>
      <c r="AU39" t="s">
        <v>2467</v>
      </c>
      <c r="BE39">
        <v>38</v>
      </c>
    </row>
    <row r="40" spans="2:57">
      <c r="B40" s="90" t="s">
        <v>5593</v>
      </c>
      <c r="C40" s="90" t="s">
        <v>158</v>
      </c>
      <c r="AJ40" s="58">
        <v>33000198</v>
      </c>
      <c r="AM40" s="10"/>
      <c r="AU40" t="s">
        <v>193</v>
      </c>
      <c r="BE40">
        <v>39</v>
      </c>
    </row>
    <row r="41" spans="2:57">
      <c r="B41" s="90" t="s">
        <v>1917</v>
      </c>
      <c r="C41" s="90" t="s">
        <v>158</v>
      </c>
      <c r="AJ41" s="58">
        <v>33000209</v>
      </c>
      <c r="AM41" s="10"/>
      <c r="BE41">
        <v>40</v>
      </c>
    </row>
    <row r="42" spans="2:57">
      <c r="B42" s="90" t="s">
        <v>3728</v>
      </c>
      <c r="C42" s="90" t="s">
        <v>158</v>
      </c>
      <c r="AJ42" s="58">
        <v>33000215</v>
      </c>
      <c r="AM42" s="10"/>
      <c r="BE42">
        <v>41</v>
      </c>
    </row>
    <row r="43" spans="2:57">
      <c r="B43" s="90" t="s">
        <v>1944</v>
      </c>
      <c r="C43" s="90" t="s">
        <v>158</v>
      </c>
      <c r="AJ43" s="58">
        <v>33000222</v>
      </c>
      <c r="AM43" s="10"/>
      <c r="BE43">
        <v>42</v>
      </c>
    </row>
    <row r="44" spans="2:57">
      <c r="B44" s="90" t="s">
        <v>3599</v>
      </c>
      <c r="C44" s="90" t="s">
        <v>158</v>
      </c>
      <c r="AJ44" s="58">
        <v>33000225</v>
      </c>
      <c r="AM44" s="10"/>
      <c r="BE44">
        <v>43</v>
      </c>
    </row>
    <row r="45" spans="2:57">
      <c r="B45" s="90" t="s">
        <v>1956</v>
      </c>
      <c r="C45" s="90" t="s">
        <v>158</v>
      </c>
      <c r="AJ45" s="58">
        <v>33000234</v>
      </c>
      <c r="AM45" s="10"/>
      <c r="BE45">
        <v>44</v>
      </c>
    </row>
    <row r="46" spans="2:57">
      <c r="B46" s="90" t="s">
        <v>1969</v>
      </c>
      <c r="C46" s="90" t="s">
        <v>158</v>
      </c>
      <c r="AJ46" s="58">
        <v>40000148</v>
      </c>
      <c r="AM46" s="10"/>
      <c r="BE46">
        <v>45</v>
      </c>
    </row>
    <row r="47" spans="2:57">
      <c r="B47" s="90" t="s">
        <v>1970</v>
      </c>
      <c r="C47" s="90" t="s">
        <v>158</v>
      </c>
      <c r="AJ47" s="58">
        <v>40000154</v>
      </c>
      <c r="AM47" s="10"/>
      <c r="BE47">
        <v>46</v>
      </c>
    </row>
    <row r="48" spans="2:57">
      <c r="B48" s="90" t="s">
        <v>1997</v>
      </c>
      <c r="C48" s="90" t="s">
        <v>158</v>
      </c>
      <c r="AJ48" s="58">
        <v>40000158</v>
      </c>
      <c r="AM48" s="10"/>
      <c r="BE48">
        <v>47</v>
      </c>
    </row>
    <row r="49" spans="2:57">
      <c r="B49" s="90" t="s">
        <v>5369</v>
      </c>
      <c r="C49" s="90" t="s">
        <v>5364</v>
      </c>
      <c r="AJ49" s="58">
        <v>40000210</v>
      </c>
      <c r="AM49" s="10"/>
      <c r="BE49">
        <v>48</v>
      </c>
    </row>
    <row r="50" spans="2:57">
      <c r="B50" s="90" t="s">
        <v>5370</v>
      </c>
      <c r="C50" s="90" t="s">
        <v>5364</v>
      </c>
      <c r="AJ50" s="58">
        <v>40000243</v>
      </c>
      <c r="AM50" s="10"/>
      <c r="BE50">
        <v>49</v>
      </c>
    </row>
    <row r="51" spans="2:57">
      <c r="B51" s="90" t="s">
        <v>3405</v>
      </c>
      <c r="C51" s="90" t="s">
        <v>518</v>
      </c>
      <c r="AJ51" s="58">
        <v>40000247</v>
      </c>
      <c r="AM51" s="10"/>
      <c r="BE51">
        <v>50</v>
      </c>
    </row>
    <row r="52" spans="2:57">
      <c r="B52" s="90" t="s">
        <v>2103</v>
      </c>
      <c r="C52" s="90" t="s">
        <v>518</v>
      </c>
      <c r="AJ52" s="58">
        <v>40000251</v>
      </c>
      <c r="AM52" s="10"/>
      <c r="BE52">
        <v>51</v>
      </c>
    </row>
    <row r="53" spans="2:57">
      <c r="B53" s="90" t="s">
        <v>2811</v>
      </c>
      <c r="C53" s="90" t="s">
        <v>518</v>
      </c>
      <c r="AJ53" s="58">
        <v>40000264</v>
      </c>
      <c r="AM53" s="10"/>
      <c r="BE53">
        <v>52</v>
      </c>
    </row>
    <row r="54" spans="2:57">
      <c r="B54" s="90" t="s">
        <v>2812</v>
      </c>
      <c r="C54" s="90" t="s">
        <v>518</v>
      </c>
      <c r="AJ54" s="58">
        <v>40000268</v>
      </c>
      <c r="AM54" s="10"/>
      <c r="BE54">
        <v>53</v>
      </c>
    </row>
    <row r="55" spans="2:57">
      <c r="B55" s="90" t="s">
        <v>2810</v>
      </c>
      <c r="C55" s="90" t="s">
        <v>518</v>
      </c>
      <c r="AJ55" s="58">
        <v>40000281</v>
      </c>
      <c r="AM55" s="10"/>
      <c r="BE55">
        <v>54</v>
      </c>
    </row>
    <row r="56" spans="2:57">
      <c r="B56" s="90" t="s">
        <v>1706</v>
      </c>
      <c r="C56" s="90" t="s">
        <v>518</v>
      </c>
      <c r="AJ56" s="58">
        <v>40000300</v>
      </c>
      <c r="AM56" s="10"/>
      <c r="BE56">
        <v>55</v>
      </c>
    </row>
    <row r="57" spans="2:57">
      <c r="B57" s="90" t="s">
        <v>1707</v>
      </c>
      <c r="C57" s="90" t="s">
        <v>518</v>
      </c>
      <c r="AJ57" s="58">
        <v>40000346</v>
      </c>
      <c r="AM57" s="10"/>
      <c r="BE57">
        <v>56</v>
      </c>
    </row>
    <row r="58" spans="2:57">
      <c r="B58" s="90" t="s">
        <v>2752</v>
      </c>
      <c r="C58" s="90" t="s">
        <v>518</v>
      </c>
      <c r="AJ58" s="58">
        <v>40000349</v>
      </c>
      <c r="AM58" s="10"/>
      <c r="BE58">
        <v>57</v>
      </c>
    </row>
    <row r="59" spans="2:57">
      <c r="B59" s="90" t="s">
        <v>3254</v>
      </c>
      <c r="C59" s="90" t="s">
        <v>518</v>
      </c>
      <c r="AJ59" s="58">
        <v>40000350</v>
      </c>
      <c r="AM59" s="10"/>
      <c r="BE59">
        <v>58</v>
      </c>
    </row>
    <row r="60" spans="2:57">
      <c r="B60" s="90" t="s">
        <v>3264</v>
      </c>
      <c r="C60" s="90" t="s">
        <v>518</v>
      </c>
      <c r="AJ60" s="58">
        <v>40000352</v>
      </c>
      <c r="AM60" s="10"/>
      <c r="BE60">
        <v>59</v>
      </c>
    </row>
    <row r="61" spans="2:57">
      <c r="B61" s="90" t="s">
        <v>2758</v>
      </c>
      <c r="C61" s="90" t="s">
        <v>518</v>
      </c>
      <c r="AJ61" s="58">
        <v>40000353</v>
      </c>
      <c r="AM61" s="10"/>
      <c r="BE61">
        <v>60</v>
      </c>
    </row>
    <row r="62" spans="2:57">
      <c r="B62" s="90" t="s">
        <v>2883</v>
      </c>
      <c r="C62" s="90" t="s">
        <v>518</v>
      </c>
      <c r="AJ62" s="58">
        <v>40000356</v>
      </c>
      <c r="AM62" s="10"/>
      <c r="BE62">
        <v>61</v>
      </c>
    </row>
    <row r="63" spans="2:57">
      <c r="B63" s="90" t="s">
        <v>2104</v>
      </c>
      <c r="C63" s="90" t="s">
        <v>518</v>
      </c>
      <c r="AJ63" s="58">
        <v>40000382</v>
      </c>
      <c r="AM63" s="10"/>
      <c r="BE63">
        <v>62</v>
      </c>
    </row>
    <row r="64" spans="2:57">
      <c r="B64" s="90" t="s">
        <v>2102</v>
      </c>
      <c r="C64" s="90" t="s">
        <v>518</v>
      </c>
      <c r="AJ64" s="58">
        <v>40000383</v>
      </c>
      <c r="AM64" s="10"/>
      <c r="BE64">
        <v>63</v>
      </c>
    </row>
    <row r="65" spans="2:57">
      <c r="B65" s="90" t="s">
        <v>2937</v>
      </c>
      <c r="C65" s="90" t="s">
        <v>518</v>
      </c>
      <c r="AJ65" s="58">
        <v>40000384</v>
      </c>
      <c r="AM65" s="10"/>
      <c r="BE65">
        <v>64</v>
      </c>
    </row>
    <row r="66" spans="2:57">
      <c r="B66" s="90" t="s">
        <v>2143</v>
      </c>
      <c r="C66" s="90" t="s">
        <v>518</v>
      </c>
      <c r="AJ66" s="58">
        <v>40000385</v>
      </c>
      <c r="AM66" s="10"/>
      <c r="BE66">
        <v>65</v>
      </c>
    </row>
    <row r="67" spans="2:57">
      <c r="B67" s="90" t="s">
        <v>2813</v>
      </c>
      <c r="C67" s="90" t="s">
        <v>518</v>
      </c>
      <c r="AJ67" s="58">
        <v>40000388</v>
      </c>
      <c r="AM67" s="10"/>
      <c r="BE67">
        <v>66</v>
      </c>
    </row>
    <row r="68" spans="2:57">
      <c r="B68" s="90" t="s">
        <v>2809</v>
      </c>
      <c r="C68" s="90" t="s">
        <v>518</v>
      </c>
      <c r="AJ68" s="58">
        <v>40000392</v>
      </c>
      <c r="AM68" s="10"/>
      <c r="BE68">
        <v>67</v>
      </c>
    </row>
    <row r="69" spans="2:57">
      <c r="B69" s="90" t="s">
        <v>2000</v>
      </c>
      <c r="C69" s="90" t="s">
        <v>518</v>
      </c>
      <c r="AJ69" s="58">
        <v>40000393</v>
      </c>
      <c r="AM69" s="10"/>
      <c r="BE69">
        <v>68</v>
      </c>
    </row>
    <row r="70" spans="2:57">
      <c r="B70" s="90" t="s">
        <v>2001</v>
      </c>
      <c r="C70" s="90" t="s">
        <v>518</v>
      </c>
      <c r="AJ70" s="58">
        <v>40000394</v>
      </c>
      <c r="AM70" s="10"/>
      <c r="BE70">
        <v>69</v>
      </c>
    </row>
    <row r="71" spans="2:57">
      <c r="B71" s="90" t="s">
        <v>2002</v>
      </c>
      <c r="C71" s="90" t="s">
        <v>518</v>
      </c>
      <c r="AJ71" s="58">
        <v>40000395</v>
      </c>
      <c r="AM71" s="10"/>
      <c r="BE71">
        <v>70</v>
      </c>
    </row>
    <row r="72" spans="2:57">
      <c r="B72" s="90" t="s">
        <v>2003</v>
      </c>
      <c r="C72" s="90" t="s">
        <v>518</v>
      </c>
      <c r="AJ72" s="58">
        <v>40000396</v>
      </c>
      <c r="AM72" s="10"/>
      <c r="BE72">
        <v>71</v>
      </c>
    </row>
    <row r="73" spans="2:57">
      <c r="B73" s="90" t="s">
        <v>2004</v>
      </c>
      <c r="C73" s="90" t="s">
        <v>518</v>
      </c>
      <c r="AJ73" s="58">
        <v>40000397</v>
      </c>
      <c r="AM73" s="10"/>
      <c r="BE73">
        <v>72</v>
      </c>
    </row>
    <row r="74" spans="2:57">
      <c r="B74" s="90" t="s">
        <v>2005</v>
      </c>
      <c r="C74" s="90" t="s">
        <v>518</v>
      </c>
      <c r="AJ74" s="58">
        <v>40000399</v>
      </c>
      <c r="AM74" s="10"/>
      <c r="BE74">
        <v>73</v>
      </c>
    </row>
    <row r="75" spans="2:57">
      <c r="B75" s="90" t="s">
        <v>3263</v>
      </c>
      <c r="C75" s="90" t="s">
        <v>518</v>
      </c>
      <c r="AJ75" s="58">
        <v>40000401</v>
      </c>
      <c r="AM75" s="10"/>
      <c r="BE75">
        <v>74</v>
      </c>
    </row>
    <row r="76" spans="2:57">
      <c r="B76" s="90" t="s">
        <v>2824</v>
      </c>
      <c r="C76" s="90" t="s">
        <v>527</v>
      </c>
      <c r="AJ76" s="58">
        <v>50000114</v>
      </c>
      <c r="AM76" s="10"/>
      <c r="BE76">
        <v>75</v>
      </c>
    </row>
    <row r="77" spans="2:57">
      <c r="B77" s="90" t="s">
        <v>3451</v>
      </c>
      <c r="C77" s="90" t="s">
        <v>527</v>
      </c>
      <c r="AJ77" s="58">
        <v>50000119</v>
      </c>
      <c r="AM77" s="10"/>
      <c r="BE77">
        <v>76</v>
      </c>
    </row>
    <row r="78" spans="2:57">
      <c r="B78" s="90" t="s">
        <v>2476</v>
      </c>
      <c r="C78" s="90" t="s">
        <v>527</v>
      </c>
      <c r="AJ78" s="58">
        <v>50000120</v>
      </c>
      <c r="AM78" s="10"/>
      <c r="BE78">
        <v>77</v>
      </c>
    </row>
    <row r="79" spans="2:57">
      <c r="B79" s="90" t="s">
        <v>3204</v>
      </c>
      <c r="C79" s="90" t="s">
        <v>527</v>
      </c>
      <c r="AJ79" s="58">
        <v>60000035</v>
      </c>
      <c r="AM79" s="10"/>
      <c r="BE79">
        <v>78</v>
      </c>
    </row>
    <row r="80" spans="2:57">
      <c r="B80" s="90" t="s">
        <v>5171</v>
      </c>
      <c r="C80" s="90" t="s">
        <v>527</v>
      </c>
      <c r="AJ80" s="58">
        <v>60000072</v>
      </c>
      <c r="AM80" s="10"/>
      <c r="BE80">
        <v>79</v>
      </c>
    </row>
    <row r="81" spans="2:57">
      <c r="B81" s="90" t="s">
        <v>2778</v>
      </c>
      <c r="C81" s="90" t="s">
        <v>527</v>
      </c>
      <c r="AJ81" s="58">
        <v>60000075</v>
      </c>
      <c r="AM81" s="10"/>
      <c r="BE81">
        <v>80</v>
      </c>
    </row>
    <row r="82" spans="2:57">
      <c r="B82" s="90" t="s">
        <v>2875</v>
      </c>
      <c r="C82" s="90" t="s">
        <v>527</v>
      </c>
      <c r="AJ82" s="58">
        <v>61000015</v>
      </c>
      <c r="AM82" s="10"/>
      <c r="BE82">
        <v>81</v>
      </c>
    </row>
    <row r="83" spans="2:57">
      <c r="B83" s="90" t="s">
        <v>3617</v>
      </c>
      <c r="C83" s="90" t="s">
        <v>527</v>
      </c>
      <c r="AJ83" s="58">
        <v>61000028</v>
      </c>
      <c r="AM83" s="10"/>
      <c r="BE83">
        <v>82</v>
      </c>
    </row>
    <row r="84" spans="2:57">
      <c r="B84" s="90" t="s">
        <v>3698</v>
      </c>
      <c r="C84" s="90" t="s">
        <v>527</v>
      </c>
      <c r="AJ84" s="58">
        <v>61000041</v>
      </c>
      <c r="AM84" s="10"/>
      <c r="BE84">
        <v>83</v>
      </c>
    </row>
    <row r="85" spans="2:57">
      <c r="B85" s="90" t="s">
        <v>701</v>
      </c>
      <c r="C85" s="90" t="s">
        <v>527</v>
      </c>
      <c r="AJ85" s="58">
        <v>61000060</v>
      </c>
      <c r="AM85" s="10"/>
      <c r="BE85">
        <v>84</v>
      </c>
    </row>
    <row r="86" spans="2:57">
      <c r="B86" s="90" t="s">
        <v>2482</v>
      </c>
      <c r="C86" s="90" t="s">
        <v>527</v>
      </c>
      <c r="AJ86" s="58">
        <v>61000092</v>
      </c>
      <c r="AM86" s="10"/>
      <c r="BE86">
        <v>85</v>
      </c>
    </row>
    <row r="87" spans="2:57">
      <c r="B87" s="90" t="s">
        <v>2481</v>
      </c>
      <c r="C87" s="90" t="s">
        <v>527</v>
      </c>
      <c r="AJ87" s="58">
        <v>61000108</v>
      </c>
      <c r="AM87" s="10"/>
      <c r="BE87">
        <v>86</v>
      </c>
    </row>
    <row r="88" spans="2:57">
      <c r="B88" s="90" t="s">
        <v>3478</v>
      </c>
      <c r="C88" s="90" t="s">
        <v>527</v>
      </c>
      <c r="AJ88" s="58">
        <v>61000110</v>
      </c>
      <c r="AM88" s="10"/>
      <c r="BE88">
        <v>87</v>
      </c>
    </row>
    <row r="89" spans="2:57">
      <c r="B89" s="90" t="s">
        <v>2780</v>
      </c>
      <c r="C89" s="90" t="s">
        <v>2098</v>
      </c>
      <c r="AJ89" s="58">
        <v>61000115</v>
      </c>
      <c r="AM89" s="10"/>
      <c r="BE89">
        <v>88</v>
      </c>
    </row>
    <row r="90" spans="2:57">
      <c r="B90" s="90" t="s">
        <v>2105</v>
      </c>
      <c r="C90" s="90" t="s">
        <v>2098</v>
      </c>
      <c r="AJ90" s="58">
        <v>61000118</v>
      </c>
      <c r="AM90" s="10"/>
      <c r="BE90">
        <v>89</v>
      </c>
    </row>
    <row r="91" spans="2:57">
      <c r="B91" s="90" t="s">
        <v>2749</v>
      </c>
      <c r="C91" s="90" t="s">
        <v>2098</v>
      </c>
      <c r="AJ91" s="58">
        <v>61000122</v>
      </c>
      <c r="AM91" s="10"/>
      <c r="BE91">
        <v>90</v>
      </c>
    </row>
    <row r="92" spans="2:57">
      <c r="B92" s="90" t="s">
        <v>3437</v>
      </c>
      <c r="C92" s="90" t="s">
        <v>2098</v>
      </c>
      <c r="AJ92" s="58">
        <v>71000093</v>
      </c>
      <c r="AM92" s="10"/>
      <c r="BE92">
        <v>91</v>
      </c>
    </row>
    <row r="93" spans="2:57">
      <c r="B93" s="90" t="s">
        <v>2876</v>
      </c>
      <c r="C93" s="90" t="s">
        <v>2098</v>
      </c>
      <c r="AJ93" s="58">
        <v>71000195</v>
      </c>
      <c r="AM93" s="10"/>
      <c r="BE93">
        <v>92</v>
      </c>
    </row>
    <row r="94" spans="2:57">
      <c r="B94" s="90" t="s">
        <v>829</v>
      </c>
      <c r="C94" s="90" t="s">
        <v>151</v>
      </c>
      <c r="AJ94" s="58">
        <v>71000273</v>
      </c>
      <c r="AM94" s="10"/>
      <c r="BE94">
        <v>93</v>
      </c>
    </row>
    <row r="95" spans="2:57">
      <c r="B95" s="90" t="s">
        <v>830</v>
      </c>
      <c r="C95" s="90" t="s">
        <v>151</v>
      </c>
      <c r="AJ95" s="58">
        <v>71000349</v>
      </c>
      <c r="AM95" s="10"/>
      <c r="BE95">
        <v>94</v>
      </c>
    </row>
    <row r="96" spans="2:57">
      <c r="B96" s="90" t="s">
        <v>2049</v>
      </c>
      <c r="C96" s="90" t="s">
        <v>151</v>
      </c>
      <c r="AJ96" s="58">
        <v>72000000</v>
      </c>
      <c r="AM96" s="10"/>
      <c r="BE96">
        <v>95</v>
      </c>
    </row>
    <row r="97" spans="2:57">
      <c r="B97" s="90" t="s">
        <v>831</v>
      </c>
      <c r="C97" s="90" t="s">
        <v>151</v>
      </c>
      <c r="AJ97" s="58">
        <v>72000010</v>
      </c>
      <c r="AM97" s="10"/>
      <c r="BE97">
        <v>96</v>
      </c>
    </row>
    <row r="98" spans="2:57">
      <c r="B98" s="90" t="s">
        <v>832</v>
      </c>
      <c r="C98" s="90" t="s">
        <v>151</v>
      </c>
      <c r="AJ98" s="58">
        <v>72000031</v>
      </c>
      <c r="AM98" s="10"/>
      <c r="BE98">
        <v>97</v>
      </c>
    </row>
    <row r="99" spans="2:57">
      <c r="B99" s="90" t="s">
        <v>833</v>
      </c>
      <c r="C99" s="90" t="s">
        <v>151</v>
      </c>
      <c r="AJ99" s="58">
        <v>72000033</v>
      </c>
      <c r="AM99" s="10"/>
      <c r="BE99">
        <v>98</v>
      </c>
    </row>
    <row r="100" spans="2:57">
      <c r="B100" s="90" t="s">
        <v>834</v>
      </c>
      <c r="C100" s="90" t="s">
        <v>151</v>
      </c>
      <c r="AJ100" s="58">
        <v>72000058</v>
      </c>
      <c r="AM100" s="10"/>
      <c r="BE100">
        <v>99</v>
      </c>
    </row>
    <row r="101" spans="2:57">
      <c r="B101" s="90" t="s">
        <v>835</v>
      </c>
      <c r="C101" s="90" t="s">
        <v>151</v>
      </c>
      <c r="AJ101" s="58">
        <v>72000066</v>
      </c>
      <c r="AM101" s="10"/>
      <c r="BE101">
        <v>100</v>
      </c>
    </row>
    <row r="102" spans="2:57">
      <c r="B102" s="90" t="s">
        <v>836</v>
      </c>
      <c r="C102" s="90" t="s">
        <v>151</v>
      </c>
      <c r="AJ102" s="58">
        <v>72000070</v>
      </c>
      <c r="AM102" s="10"/>
      <c r="BE102">
        <v>101</v>
      </c>
    </row>
    <row r="103" spans="2:57">
      <c r="B103" s="90" t="s">
        <v>837</v>
      </c>
      <c r="C103" s="90" t="s">
        <v>151</v>
      </c>
      <c r="AJ103" s="58">
        <v>72000094</v>
      </c>
      <c r="AM103" s="10"/>
      <c r="BE103">
        <v>102</v>
      </c>
    </row>
    <row r="104" spans="2:57">
      <c r="B104" s="90" t="s">
        <v>838</v>
      </c>
      <c r="C104" s="90" t="s">
        <v>151</v>
      </c>
      <c r="AJ104" s="58">
        <v>72000095</v>
      </c>
      <c r="AM104" s="10"/>
      <c r="BE104">
        <v>103</v>
      </c>
    </row>
    <row r="105" spans="2:57">
      <c r="B105" s="90" t="s">
        <v>839</v>
      </c>
      <c r="C105" s="90" t="s">
        <v>151</v>
      </c>
      <c r="AJ105" s="58">
        <v>72000108</v>
      </c>
      <c r="AM105" s="10"/>
      <c r="BE105">
        <v>104</v>
      </c>
    </row>
    <row r="106" spans="2:57">
      <c r="B106" s="90" t="s">
        <v>840</v>
      </c>
      <c r="C106" s="90" t="s">
        <v>151</v>
      </c>
      <c r="AJ106" s="58">
        <v>72000127</v>
      </c>
      <c r="AM106" s="10"/>
      <c r="BE106">
        <v>105</v>
      </c>
    </row>
    <row r="107" spans="2:57">
      <c r="B107" s="90" t="s">
        <v>841</v>
      </c>
      <c r="C107" s="90" t="s">
        <v>151</v>
      </c>
      <c r="AJ107" s="58">
        <v>72000131</v>
      </c>
      <c r="AM107" s="10"/>
      <c r="BE107">
        <v>106</v>
      </c>
    </row>
    <row r="108" spans="2:57">
      <c r="B108" s="90" t="s">
        <v>3577</v>
      </c>
      <c r="C108" s="90" t="s">
        <v>151</v>
      </c>
      <c r="AJ108" s="58">
        <v>72000139</v>
      </c>
      <c r="AM108" s="10"/>
      <c r="BE108">
        <v>107</v>
      </c>
    </row>
    <row r="109" spans="2:57">
      <c r="B109" s="90" t="s">
        <v>842</v>
      </c>
      <c r="C109" s="90" t="s">
        <v>151</v>
      </c>
      <c r="AJ109" s="58">
        <v>72000155</v>
      </c>
      <c r="AM109" s="10"/>
      <c r="BE109">
        <v>108</v>
      </c>
    </row>
    <row r="110" spans="2:57">
      <c r="B110" s="90" t="s">
        <v>843</v>
      </c>
      <c r="C110" s="90" t="s">
        <v>151</v>
      </c>
      <c r="AJ110" s="58">
        <v>72000180</v>
      </c>
      <c r="AM110" s="10"/>
      <c r="BE110">
        <v>109</v>
      </c>
    </row>
    <row r="111" spans="2:57">
      <c r="B111" s="90" t="s">
        <v>3462</v>
      </c>
      <c r="C111" s="90" t="s">
        <v>151</v>
      </c>
      <c r="AJ111" s="58">
        <v>72000182</v>
      </c>
      <c r="AM111" s="10"/>
      <c r="BE111">
        <v>110</v>
      </c>
    </row>
    <row r="112" spans="2:57">
      <c r="B112" s="90" t="s">
        <v>844</v>
      </c>
      <c r="C112" s="90" t="s">
        <v>151</v>
      </c>
      <c r="AJ112" s="58">
        <v>99999972</v>
      </c>
      <c r="AM112" s="10"/>
      <c r="BE112">
        <v>111</v>
      </c>
    </row>
    <row r="113" spans="2:57">
      <c r="B113" s="90" t="s">
        <v>845</v>
      </c>
      <c r="C113" s="90" t="s">
        <v>151</v>
      </c>
      <c r="AJ113" s="58">
        <v>100896943</v>
      </c>
      <c r="AM113" s="10"/>
      <c r="BE113">
        <v>112</v>
      </c>
    </row>
    <row r="114" spans="2:57">
      <c r="B114" s="90" t="s">
        <v>5681</v>
      </c>
      <c r="C114" s="90" t="s">
        <v>151</v>
      </c>
      <c r="AJ114" s="58">
        <v>101286581</v>
      </c>
      <c r="AM114" s="10"/>
      <c r="BE114">
        <v>113</v>
      </c>
    </row>
    <row r="115" spans="2:57">
      <c r="B115" s="90" t="s">
        <v>846</v>
      </c>
      <c r="C115" s="90" t="s">
        <v>151</v>
      </c>
      <c r="AJ115" s="58">
        <v>101478212</v>
      </c>
      <c r="AM115" s="10"/>
      <c r="BE115">
        <v>114</v>
      </c>
    </row>
    <row r="116" spans="2:57">
      <c r="B116" s="90" t="s">
        <v>3573</v>
      </c>
      <c r="C116" s="90" t="s">
        <v>151</v>
      </c>
      <c r="AJ116" s="58">
        <v>104038377</v>
      </c>
      <c r="AM116" s="10"/>
      <c r="BE116">
        <v>115</v>
      </c>
    </row>
    <row r="117" spans="2:57">
      <c r="B117" s="90" t="s">
        <v>847</v>
      </c>
      <c r="C117" s="90" t="s">
        <v>151</v>
      </c>
      <c r="AJ117" s="58">
        <v>104039144</v>
      </c>
      <c r="AM117" s="10"/>
      <c r="BE117">
        <v>116</v>
      </c>
    </row>
    <row r="118" spans="2:57">
      <c r="B118" s="90" t="s">
        <v>848</v>
      </c>
      <c r="C118" s="90" t="s">
        <v>151</v>
      </c>
      <c r="AJ118" s="58">
        <v>104050760</v>
      </c>
      <c r="AM118" s="10"/>
      <c r="BE118">
        <v>117</v>
      </c>
    </row>
    <row r="119" spans="2:57">
      <c r="B119" s="90" t="s">
        <v>849</v>
      </c>
      <c r="C119" s="90" t="s">
        <v>151</v>
      </c>
      <c r="AJ119" s="58">
        <v>104590112</v>
      </c>
      <c r="AM119" s="10"/>
      <c r="BE119">
        <v>118</v>
      </c>
    </row>
    <row r="120" spans="2:57">
      <c r="B120" s="90" t="s">
        <v>850</v>
      </c>
      <c r="C120" s="90" t="s">
        <v>151</v>
      </c>
      <c r="AJ120" s="58">
        <v>112720701</v>
      </c>
      <c r="AM120" s="10"/>
      <c r="BE120">
        <v>119</v>
      </c>
    </row>
    <row r="121" spans="2:57">
      <c r="B121" s="90" t="s">
        <v>852</v>
      </c>
      <c r="C121" s="90" t="s">
        <v>151</v>
      </c>
      <c r="AJ121" s="58">
        <v>113379051</v>
      </c>
      <c r="AM121" s="10"/>
      <c r="BE121">
        <v>120</v>
      </c>
    </row>
    <row r="122" spans="2:57">
      <c r="B122" s="90" t="s">
        <v>853</v>
      </c>
      <c r="C122" s="90" t="s">
        <v>151</v>
      </c>
      <c r="AJ122" s="58">
        <v>113460554</v>
      </c>
      <c r="AM122" s="10"/>
      <c r="BE122">
        <v>121</v>
      </c>
    </row>
    <row r="123" spans="2:57">
      <c r="B123" s="90" t="s">
        <v>854</v>
      </c>
      <c r="C123" s="90" t="s">
        <v>151</v>
      </c>
      <c r="AJ123" s="58">
        <v>113508774</v>
      </c>
      <c r="AM123" s="10"/>
      <c r="BE123">
        <v>122</v>
      </c>
    </row>
    <row r="124" spans="2:57">
      <c r="B124" s="90" t="s">
        <v>855</v>
      </c>
      <c r="C124" s="90" t="s">
        <v>151</v>
      </c>
      <c r="AJ124" s="58">
        <v>114377880</v>
      </c>
      <c r="AM124" s="10"/>
      <c r="BE124">
        <v>123</v>
      </c>
    </row>
    <row r="125" spans="2:57">
      <c r="B125" s="90" t="s">
        <v>856</v>
      </c>
      <c r="C125" s="90" t="s">
        <v>151</v>
      </c>
      <c r="AJ125" s="58">
        <v>114481872</v>
      </c>
      <c r="AM125" s="10"/>
      <c r="BE125">
        <v>124</v>
      </c>
    </row>
    <row r="126" spans="2:57">
      <c r="B126" s="90" t="s">
        <v>857</v>
      </c>
      <c r="C126" s="90" t="s">
        <v>151</v>
      </c>
      <c r="AJ126" s="58">
        <v>114935562</v>
      </c>
      <c r="AM126" s="10"/>
      <c r="BE126">
        <v>125</v>
      </c>
    </row>
    <row r="127" spans="2:57">
      <c r="B127" s="90" t="s">
        <v>858</v>
      </c>
      <c r="C127" s="90" t="s">
        <v>151</v>
      </c>
      <c r="AJ127" s="58">
        <v>115199838</v>
      </c>
      <c r="AM127" s="10"/>
      <c r="BE127">
        <v>126</v>
      </c>
    </row>
    <row r="128" spans="2:57">
      <c r="B128" s="90" t="s">
        <v>859</v>
      </c>
      <c r="C128" s="90" t="s">
        <v>151</v>
      </c>
      <c r="AJ128" s="58">
        <v>115271421</v>
      </c>
      <c r="AM128" s="10"/>
      <c r="BE128">
        <v>127</v>
      </c>
    </row>
    <row r="129" spans="2:57">
      <c r="B129" s="90" t="s">
        <v>860</v>
      </c>
      <c r="C129" s="90" t="s">
        <v>151</v>
      </c>
      <c r="AJ129" s="58">
        <v>115837510</v>
      </c>
      <c r="AM129" s="10"/>
      <c r="BE129">
        <v>128</v>
      </c>
    </row>
    <row r="130" spans="2:57">
      <c r="B130" s="90" t="s">
        <v>861</v>
      </c>
      <c r="C130" s="90" t="s">
        <v>151</v>
      </c>
      <c r="AJ130" s="58">
        <v>115998528</v>
      </c>
      <c r="AM130" s="10"/>
      <c r="BE130">
        <v>129</v>
      </c>
    </row>
    <row r="131" spans="2:57">
      <c r="B131" s="90" t="s">
        <v>862</v>
      </c>
      <c r="C131" s="90" t="s">
        <v>151</v>
      </c>
      <c r="AJ131" s="58">
        <v>116003369</v>
      </c>
      <c r="AM131" s="10"/>
      <c r="BE131">
        <v>130</v>
      </c>
    </row>
    <row r="132" spans="2:57">
      <c r="B132" s="90" t="s">
        <v>863</v>
      </c>
      <c r="C132" s="90" t="s">
        <v>151</v>
      </c>
      <c r="AJ132" s="58">
        <v>116242546</v>
      </c>
      <c r="AM132" s="10"/>
      <c r="BE132">
        <v>131</v>
      </c>
    </row>
    <row r="133" spans="2:57">
      <c r="B133" s="90" t="s">
        <v>864</v>
      </c>
      <c r="C133" s="90" t="s">
        <v>151</v>
      </c>
      <c r="AJ133" s="58">
        <v>116907775</v>
      </c>
      <c r="AM133" s="10"/>
      <c r="BE133">
        <v>132</v>
      </c>
    </row>
    <row r="134" spans="2:57">
      <c r="B134" s="90" t="s">
        <v>865</v>
      </c>
      <c r="C134" s="90" t="s">
        <v>151</v>
      </c>
      <c r="AJ134" s="58">
        <v>117232538</v>
      </c>
      <c r="AM134" s="10"/>
      <c r="BE134">
        <v>133</v>
      </c>
    </row>
    <row r="135" spans="2:57">
      <c r="B135" s="90" t="s">
        <v>866</v>
      </c>
      <c r="C135" s="90" t="s">
        <v>151</v>
      </c>
      <c r="AJ135" s="58">
        <v>117434118</v>
      </c>
      <c r="AM135" s="10"/>
      <c r="BE135">
        <v>134</v>
      </c>
    </row>
    <row r="136" spans="2:57">
      <c r="B136" s="90" t="s">
        <v>867</v>
      </c>
      <c r="C136" s="90" t="s">
        <v>151</v>
      </c>
      <c r="AJ136" s="58">
        <v>117756403</v>
      </c>
      <c r="AM136" s="10"/>
      <c r="BE136">
        <v>135</v>
      </c>
    </row>
    <row r="137" spans="2:57">
      <c r="B137" s="90" t="s">
        <v>868</v>
      </c>
      <c r="C137" s="90" t="s">
        <v>151</v>
      </c>
      <c r="AJ137" s="58">
        <v>117757674</v>
      </c>
      <c r="AM137" s="10"/>
      <c r="BE137">
        <v>136</v>
      </c>
    </row>
    <row r="138" spans="2:57">
      <c r="B138" s="90" t="s">
        <v>869</v>
      </c>
      <c r="C138" s="90" t="s">
        <v>151</v>
      </c>
      <c r="AJ138" s="58">
        <v>117808816</v>
      </c>
      <c r="AM138" s="10"/>
      <c r="BE138">
        <v>137</v>
      </c>
    </row>
    <row r="139" spans="2:57">
      <c r="B139" s="90" t="s">
        <v>870</v>
      </c>
      <c r="C139" s="90" t="s">
        <v>151</v>
      </c>
      <c r="AJ139" s="58">
        <v>118143809</v>
      </c>
      <c r="AM139" s="10"/>
      <c r="BE139">
        <v>138</v>
      </c>
    </row>
    <row r="140" spans="2:57">
      <c r="B140" s="90" t="s">
        <v>871</v>
      </c>
      <c r="C140" s="90" t="s">
        <v>151</v>
      </c>
      <c r="AJ140" s="58">
        <v>118351329</v>
      </c>
      <c r="AM140" s="10"/>
      <c r="BE140">
        <v>139</v>
      </c>
    </row>
    <row r="141" spans="2:57">
      <c r="B141" s="90" t="s">
        <v>872</v>
      </c>
      <c r="C141" s="90" t="s">
        <v>151</v>
      </c>
      <c r="AJ141" s="58">
        <v>118388040</v>
      </c>
      <c r="AM141" s="10"/>
      <c r="BE141">
        <v>140</v>
      </c>
    </row>
    <row r="142" spans="2:57">
      <c r="B142" s="90" t="s">
        <v>873</v>
      </c>
      <c r="C142" s="90" t="s">
        <v>151</v>
      </c>
      <c r="AJ142" s="58">
        <v>118513878</v>
      </c>
      <c r="AM142" s="10"/>
      <c r="BE142">
        <v>141</v>
      </c>
    </row>
    <row r="143" spans="2:57">
      <c r="B143" s="90" t="s">
        <v>874</v>
      </c>
      <c r="C143" s="90" t="s">
        <v>151</v>
      </c>
      <c r="AJ143" s="58">
        <v>118960707</v>
      </c>
      <c r="AM143" s="10"/>
      <c r="BE143">
        <v>142</v>
      </c>
    </row>
    <row r="144" spans="2:57">
      <c r="B144" s="90" t="s">
        <v>875</v>
      </c>
      <c r="C144" s="90" t="s">
        <v>151</v>
      </c>
      <c r="AJ144" s="58">
        <v>119250454</v>
      </c>
      <c r="AM144" s="10"/>
      <c r="BE144">
        <v>143</v>
      </c>
    </row>
    <row r="145" spans="2:57">
      <c r="B145" s="90" t="s">
        <v>876</v>
      </c>
      <c r="C145" s="90" t="s">
        <v>151</v>
      </c>
      <c r="AJ145" s="58">
        <v>121455422</v>
      </c>
      <c r="AM145" s="10"/>
      <c r="BE145">
        <v>144</v>
      </c>
    </row>
    <row r="146" spans="2:57">
      <c r="B146" s="90" t="s">
        <v>877</v>
      </c>
      <c r="C146" s="90" t="s">
        <v>151</v>
      </c>
      <c r="AJ146" s="58">
        <v>121800924</v>
      </c>
      <c r="AM146" s="10"/>
      <c r="BE146">
        <v>145</v>
      </c>
    </row>
    <row r="147" spans="2:57">
      <c r="B147" s="90" t="s">
        <v>878</v>
      </c>
      <c r="C147" s="90" t="s">
        <v>151</v>
      </c>
      <c r="AJ147" s="58">
        <v>122470909</v>
      </c>
      <c r="AM147" s="10"/>
      <c r="BE147">
        <v>146</v>
      </c>
    </row>
    <row r="148" spans="2:57">
      <c r="B148" s="90" t="s">
        <v>169</v>
      </c>
      <c r="C148" s="90" t="s">
        <v>151</v>
      </c>
      <c r="AJ148" s="58">
        <v>124300831</v>
      </c>
      <c r="AM148" s="10"/>
      <c r="BE148">
        <v>147</v>
      </c>
    </row>
    <row r="149" spans="2:57">
      <c r="B149" s="90" t="s">
        <v>879</v>
      </c>
      <c r="C149" s="90" t="s">
        <v>151</v>
      </c>
      <c r="AJ149" s="58">
        <v>125852079</v>
      </c>
      <c r="AM149" s="10"/>
      <c r="BE149">
        <v>148</v>
      </c>
    </row>
    <row r="150" spans="2:57">
      <c r="B150" s="90" t="s">
        <v>880</v>
      </c>
      <c r="C150" s="90" t="s">
        <v>151</v>
      </c>
      <c r="AJ150" s="58">
        <v>126653534</v>
      </c>
      <c r="AM150" s="10"/>
      <c r="BE150">
        <v>149</v>
      </c>
    </row>
    <row r="151" spans="2:57">
      <c r="B151" s="90" t="s">
        <v>881</v>
      </c>
      <c r="C151" s="90" t="s">
        <v>151</v>
      </c>
      <c r="AJ151" s="58">
        <v>126954395</v>
      </c>
      <c r="AM151" s="10"/>
      <c r="BE151">
        <v>150</v>
      </c>
    </row>
    <row r="152" spans="2:57">
      <c r="B152" s="90" t="s">
        <v>3461</v>
      </c>
      <c r="C152" s="90" t="s">
        <v>151</v>
      </c>
      <c r="AJ152" s="58">
        <v>127088466</v>
      </c>
      <c r="AM152" s="10"/>
      <c r="BE152">
        <v>151</v>
      </c>
    </row>
    <row r="153" spans="2:57">
      <c r="B153" s="90" t="s">
        <v>3619</v>
      </c>
      <c r="C153" s="90" t="s">
        <v>151</v>
      </c>
      <c r="AJ153" s="58">
        <v>127259299</v>
      </c>
      <c r="AM153" s="10"/>
      <c r="BE153">
        <v>152</v>
      </c>
    </row>
    <row r="154" spans="2:57">
      <c r="B154" s="90" t="s">
        <v>882</v>
      </c>
      <c r="C154" s="90" t="s">
        <v>151</v>
      </c>
      <c r="AJ154" s="58">
        <v>127719516</v>
      </c>
      <c r="AM154" s="10"/>
      <c r="BE154">
        <v>153</v>
      </c>
    </row>
    <row r="155" spans="2:57">
      <c r="B155" s="90" t="s">
        <v>883</v>
      </c>
      <c r="C155" s="90" t="s">
        <v>151</v>
      </c>
      <c r="AJ155" s="58">
        <v>129293916</v>
      </c>
      <c r="AM155" s="10"/>
      <c r="BE155">
        <v>154</v>
      </c>
    </row>
    <row r="156" spans="2:57">
      <c r="B156" s="90" t="s">
        <v>884</v>
      </c>
      <c r="C156" s="90" t="s">
        <v>151</v>
      </c>
      <c r="AJ156" s="58">
        <v>129310520</v>
      </c>
      <c r="AM156" s="10"/>
      <c r="BE156">
        <v>155</v>
      </c>
    </row>
    <row r="157" spans="2:57">
      <c r="B157" s="90" t="s">
        <v>885</v>
      </c>
      <c r="C157" s="90" t="s">
        <v>151</v>
      </c>
      <c r="AJ157" s="58">
        <v>129334397</v>
      </c>
      <c r="AM157" s="10"/>
      <c r="BE157">
        <v>156</v>
      </c>
    </row>
    <row r="158" spans="2:57">
      <c r="B158" s="90" t="s">
        <v>886</v>
      </c>
      <c r="C158" s="90" t="s">
        <v>151</v>
      </c>
      <c r="AJ158" s="58">
        <v>129698809</v>
      </c>
      <c r="AM158" s="10"/>
      <c r="BE158">
        <v>157</v>
      </c>
    </row>
    <row r="159" spans="2:57">
      <c r="B159" s="90" t="s">
        <v>887</v>
      </c>
      <c r="C159" s="90" t="s">
        <v>151</v>
      </c>
      <c r="AJ159" s="58">
        <v>129833331</v>
      </c>
      <c r="AM159" s="10"/>
      <c r="BE159">
        <v>158</v>
      </c>
    </row>
    <row r="160" spans="2:57">
      <c r="B160" s="90" t="s">
        <v>888</v>
      </c>
      <c r="C160" s="90" t="s">
        <v>151</v>
      </c>
      <c r="AJ160" s="58">
        <v>130042856</v>
      </c>
      <c r="AM160" s="10"/>
      <c r="BE160">
        <v>159</v>
      </c>
    </row>
    <row r="161" spans="2:57">
      <c r="B161" s="90" t="s">
        <v>2816</v>
      </c>
      <c r="C161" s="90" t="s">
        <v>151</v>
      </c>
      <c r="AJ161" s="58">
        <v>130245814</v>
      </c>
      <c r="AM161" s="10"/>
      <c r="BE161">
        <v>160</v>
      </c>
    </row>
    <row r="162" spans="2:57">
      <c r="B162" s="90" t="s">
        <v>889</v>
      </c>
      <c r="C162" s="90" t="s">
        <v>151</v>
      </c>
      <c r="AJ162" s="58">
        <v>130248008</v>
      </c>
      <c r="AM162" s="10"/>
      <c r="BE162">
        <v>161</v>
      </c>
    </row>
    <row r="163" spans="2:57">
      <c r="B163" s="90" t="s">
        <v>3606</v>
      </c>
      <c r="C163" s="90" t="s">
        <v>151</v>
      </c>
      <c r="AJ163" s="58">
        <v>130599426</v>
      </c>
      <c r="AM163" s="10"/>
      <c r="BE163">
        <v>162</v>
      </c>
    </row>
    <row r="164" spans="2:57">
      <c r="B164" s="90" t="s">
        <v>2926</v>
      </c>
      <c r="C164" s="90" t="s">
        <v>151</v>
      </c>
      <c r="AJ164" s="58">
        <v>130692379</v>
      </c>
      <c r="AM164" s="10"/>
      <c r="BE164">
        <v>163</v>
      </c>
    </row>
    <row r="165" spans="2:57">
      <c r="B165" s="90" t="s">
        <v>3257</v>
      </c>
      <c r="C165" s="90" t="s">
        <v>151</v>
      </c>
      <c r="AJ165" s="58">
        <v>130695273</v>
      </c>
      <c r="AM165" s="10"/>
      <c r="BE165">
        <v>164</v>
      </c>
    </row>
    <row r="166" spans="2:57">
      <c r="B166" s="90" t="s">
        <v>892</v>
      </c>
      <c r="C166" s="90" t="s">
        <v>151</v>
      </c>
      <c r="AJ166" s="58">
        <v>130767387</v>
      </c>
      <c r="AM166" s="10"/>
      <c r="BE166">
        <v>165</v>
      </c>
    </row>
    <row r="167" spans="2:57">
      <c r="B167" s="90" t="s">
        <v>895</v>
      </c>
      <c r="C167" s="90" t="s">
        <v>151</v>
      </c>
      <c r="AJ167" s="58">
        <v>130914195</v>
      </c>
      <c r="AM167" s="10"/>
      <c r="BE167">
        <v>166</v>
      </c>
    </row>
    <row r="168" spans="2:57">
      <c r="B168" s="90" t="s">
        <v>896</v>
      </c>
      <c r="C168" s="90" t="s">
        <v>151</v>
      </c>
      <c r="AJ168" s="58">
        <v>130949266</v>
      </c>
      <c r="AM168" s="10"/>
      <c r="BE168">
        <v>167</v>
      </c>
    </row>
    <row r="169" spans="2:57">
      <c r="B169" s="90" t="s">
        <v>897</v>
      </c>
      <c r="C169" s="90" t="s">
        <v>151</v>
      </c>
      <c r="AJ169" s="58">
        <v>131104622</v>
      </c>
      <c r="AM169" s="10"/>
      <c r="BE169">
        <v>168</v>
      </c>
    </row>
    <row r="170" spans="2:57">
      <c r="B170" s="90" t="s">
        <v>898</v>
      </c>
      <c r="C170" s="90" t="s">
        <v>151</v>
      </c>
      <c r="AJ170" s="58">
        <v>131106049</v>
      </c>
      <c r="AM170" s="10"/>
      <c r="BE170">
        <v>169</v>
      </c>
    </row>
    <row r="171" spans="2:57">
      <c r="B171" s="90" t="s">
        <v>899</v>
      </c>
      <c r="C171" s="90" t="s">
        <v>151</v>
      </c>
      <c r="AJ171" s="58">
        <v>131131393</v>
      </c>
      <c r="AM171" s="10"/>
      <c r="BE171">
        <v>170</v>
      </c>
    </row>
    <row r="172" spans="2:57">
      <c r="B172" s="90" t="s">
        <v>901</v>
      </c>
      <c r="C172" s="90" t="s">
        <v>151</v>
      </c>
      <c r="AJ172" s="58">
        <v>131543530</v>
      </c>
      <c r="AM172" s="10"/>
      <c r="BE172">
        <v>171</v>
      </c>
    </row>
    <row r="173" spans="2:57">
      <c r="B173" s="90" t="s">
        <v>902</v>
      </c>
      <c r="C173" s="90" t="s">
        <v>151</v>
      </c>
      <c r="AJ173" s="58">
        <v>131607939</v>
      </c>
      <c r="AM173" s="10"/>
      <c r="BE173">
        <v>172</v>
      </c>
    </row>
    <row r="174" spans="2:57">
      <c r="B174" s="90" t="s">
        <v>903</v>
      </c>
      <c r="C174" s="90" t="s">
        <v>151</v>
      </c>
      <c r="AJ174" s="58">
        <v>131710089</v>
      </c>
      <c r="AM174" s="10"/>
      <c r="BE174">
        <v>173</v>
      </c>
    </row>
    <row r="175" spans="2:57">
      <c r="B175" s="90" t="s">
        <v>2058</v>
      </c>
      <c r="C175" s="90" t="s">
        <v>151</v>
      </c>
      <c r="AJ175" s="58">
        <v>131758997</v>
      </c>
      <c r="AM175" s="10"/>
      <c r="BE175">
        <v>174</v>
      </c>
    </row>
    <row r="176" spans="2:57">
      <c r="B176" s="90" t="s">
        <v>904</v>
      </c>
      <c r="C176" s="90" t="s">
        <v>151</v>
      </c>
      <c r="AJ176" s="58">
        <v>132027517</v>
      </c>
      <c r="AM176" s="10"/>
      <c r="BE176">
        <v>175</v>
      </c>
    </row>
    <row r="177" spans="2:57">
      <c r="B177" s="90" t="s">
        <v>2144</v>
      </c>
      <c r="C177" s="90" t="s">
        <v>151</v>
      </c>
      <c r="AJ177" s="58">
        <v>132027533</v>
      </c>
      <c r="AM177" s="10"/>
      <c r="BE177">
        <v>176</v>
      </c>
    </row>
    <row r="178" spans="2:57">
      <c r="B178" s="90" t="s">
        <v>905</v>
      </c>
      <c r="C178" s="90" t="s">
        <v>151</v>
      </c>
      <c r="AJ178" s="58">
        <v>132071242</v>
      </c>
      <c r="AM178" s="10"/>
      <c r="BE178">
        <v>177</v>
      </c>
    </row>
    <row r="179" spans="2:57">
      <c r="B179" s="90" t="s">
        <v>906</v>
      </c>
      <c r="C179" s="90" t="s">
        <v>151</v>
      </c>
      <c r="AJ179" s="58">
        <v>132098948</v>
      </c>
      <c r="AM179" s="10"/>
      <c r="BE179">
        <v>178</v>
      </c>
    </row>
    <row r="180" spans="2:57">
      <c r="B180" s="90" t="s">
        <v>907</v>
      </c>
      <c r="C180" s="90" t="s">
        <v>151</v>
      </c>
      <c r="AJ180" s="58">
        <v>132266313</v>
      </c>
      <c r="AM180" s="10"/>
      <c r="BE180">
        <v>179</v>
      </c>
    </row>
    <row r="181" spans="2:57">
      <c r="B181" s="90" t="s">
        <v>2029</v>
      </c>
      <c r="C181" s="90" t="s">
        <v>151</v>
      </c>
      <c r="AJ181" s="58">
        <v>132395567</v>
      </c>
      <c r="AM181" s="10"/>
      <c r="BE181">
        <v>180</v>
      </c>
    </row>
    <row r="182" spans="2:57">
      <c r="B182" s="90" t="s">
        <v>908</v>
      </c>
      <c r="C182" s="90" t="s">
        <v>151</v>
      </c>
      <c r="AJ182" s="58">
        <v>132595455</v>
      </c>
      <c r="AM182" s="10"/>
      <c r="BE182">
        <v>181</v>
      </c>
    </row>
    <row r="183" spans="2:57">
      <c r="B183" s="90" t="s">
        <v>910</v>
      </c>
      <c r="C183" s="90" t="s">
        <v>151</v>
      </c>
      <c r="AJ183" s="58">
        <v>133171769</v>
      </c>
      <c r="AM183" s="10"/>
      <c r="BE183">
        <v>182</v>
      </c>
    </row>
    <row r="184" spans="2:57">
      <c r="B184" s="90" t="s">
        <v>911</v>
      </c>
      <c r="C184" s="90" t="s">
        <v>151</v>
      </c>
      <c r="AJ184" s="58">
        <v>133297747</v>
      </c>
      <c r="AM184" s="10"/>
      <c r="BE184">
        <v>183</v>
      </c>
    </row>
    <row r="185" spans="2:57">
      <c r="B185" s="90" t="s">
        <v>912</v>
      </c>
      <c r="C185" s="90" t="s">
        <v>151</v>
      </c>
      <c r="AJ185" s="58">
        <v>133300764</v>
      </c>
      <c r="AM185" s="10"/>
      <c r="BE185">
        <v>184</v>
      </c>
    </row>
    <row r="186" spans="2:57">
      <c r="B186" s="90" t="s">
        <v>914</v>
      </c>
      <c r="C186" s="90" t="s">
        <v>151</v>
      </c>
      <c r="AJ186" s="58">
        <v>133465047</v>
      </c>
      <c r="AM186" s="10"/>
      <c r="BE186">
        <v>185</v>
      </c>
    </row>
    <row r="187" spans="2:57">
      <c r="B187" s="90" t="s">
        <v>915</v>
      </c>
      <c r="C187" s="90" t="s">
        <v>151</v>
      </c>
      <c r="AJ187" s="58">
        <v>134001122</v>
      </c>
      <c r="AM187" s="10"/>
      <c r="BE187">
        <v>186</v>
      </c>
    </row>
    <row r="188" spans="2:57">
      <c r="B188" s="90" t="s">
        <v>916</v>
      </c>
      <c r="C188" s="90" t="s">
        <v>151</v>
      </c>
      <c r="AJ188" s="58">
        <v>134290907</v>
      </c>
      <c r="AM188" s="10"/>
      <c r="BE188">
        <v>187</v>
      </c>
    </row>
    <row r="189" spans="2:57">
      <c r="B189" s="90" t="s">
        <v>917</v>
      </c>
      <c r="C189" s="90" t="s">
        <v>151</v>
      </c>
      <c r="AJ189" s="58">
        <v>134297274</v>
      </c>
      <c r="AM189" s="10"/>
      <c r="BE189">
        <v>188</v>
      </c>
    </row>
    <row r="190" spans="2:57">
      <c r="B190" s="90" t="s">
        <v>918</v>
      </c>
      <c r="C190" s="90" t="s">
        <v>151</v>
      </c>
      <c r="AJ190" s="58">
        <v>134397447</v>
      </c>
      <c r="AM190" s="10"/>
      <c r="BE190">
        <v>189</v>
      </c>
    </row>
    <row r="191" spans="2:57">
      <c r="B191" s="90" t="s">
        <v>2744</v>
      </c>
      <c r="C191" s="90" t="s">
        <v>151</v>
      </c>
      <c r="AJ191" s="58">
        <v>134420405</v>
      </c>
      <c r="AM191" s="10"/>
      <c r="BE191">
        <v>190</v>
      </c>
    </row>
    <row r="192" spans="2:57">
      <c r="B192" s="90" t="s">
        <v>3793</v>
      </c>
      <c r="C192" s="90" t="s">
        <v>151</v>
      </c>
      <c r="AJ192" s="58">
        <v>134879709</v>
      </c>
      <c r="AM192" s="10"/>
      <c r="BE192">
        <v>191</v>
      </c>
    </row>
    <row r="193" spans="2:57">
      <c r="B193" s="90" t="s">
        <v>920</v>
      </c>
      <c r="C193" s="90" t="s">
        <v>151</v>
      </c>
      <c r="AJ193" s="58">
        <v>135300259</v>
      </c>
      <c r="AM193" s="10"/>
      <c r="BE193">
        <v>192</v>
      </c>
    </row>
    <row r="194" spans="2:57">
      <c r="B194" s="90" t="s">
        <v>921</v>
      </c>
      <c r="C194" s="90" t="s">
        <v>151</v>
      </c>
      <c r="AJ194" s="58">
        <v>135339513</v>
      </c>
      <c r="AM194" s="10"/>
      <c r="BE194">
        <v>193</v>
      </c>
    </row>
    <row r="195" spans="2:57">
      <c r="B195" s="90" t="s">
        <v>922</v>
      </c>
      <c r="C195" s="90" t="s">
        <v>151</v>
      </c>
      <c r="AJ195" s="58">
        <v>135430445</v>
      </c>
      <c r="AM195" s="10"/>
      <c r="BE195">
        <v>194</v>
      </c>
    </row>
    <row r="196" spans="2:57">
      <c r="B196" s="90" t="s">
        <v>923</v>
      </c>
      <c r="C196" s="90" t="s">
        <v>151</v>
      </c>
      <c r="AJ196" s="58">
        <v>135523553</v>
      </c>
      <c r="AM196" s="10"/>
      <c r="BE196">
        <v>195</v>
      </c>
    </row>
    <row r="197" spans="2:57">
      <c r="B197" s="90" t="s">
        <v>924</v>
      </c>
      <c r="C197" s="90" t="s">
        <v>151</v>
      </c>
      <c r="AJ197" s="58">
        <v>135635670</v>
      </c>
      <c r="AM197" s="10"/>
      <c r="BE197">
        <v>196</v>
      </c>
    </row>
    <row r="198" spans="2:57">
      <c r="B198" s="90" t="s">
        <v>925</v>
      </c>
      <c r="C198" s="90" t="s">
        <v>151</v>
      </c>
      <c r="AJ198" s="58">
        <v>135674760</v>
      </c>
      <c r="AM198" s="10"/>
      <c r="BE198">
        <v>197</v>
      </c>
    </row>
    <row r="199" spans="2:57">
      <c r="B199" s="90" t="s">
        <v>926</v>
      </c>
      <c r="C199" s="90" t="s">
        <v>151</v>
      </c>
      <c r="AJ199" s="58">
        <v>135825446</v>
      </c>
      <c r="AM199" s="10"/>
      <c r="BE199">
        <v>198</v>
      </c>
    </row>
    <row r="200" spans="2:57">
      <c r="B200" s="90" t="s">
        <v>927</v>
      </c>
      <c r="C200" s="90" t="s">
        <v>151</v>
      </c>
      <c r="AJ200" s="58">
        <v>136293685</v>
      </c>
      <c r="AM200" s="10"/>
      <c r="BE200">
        <v>199</v>
      </c>
    </row>
    <row r="201" spans="2:57">
      <c r="B201" s="90" t="s">
        <v>928</v>
      </c>
      <c r="C201" s="90" t="s">
        <v>151</v>
      </c>
      <c r="AJ201" s="58">
        <v>136638244</v>
      </c>
      <c r="AM201" s="10"/>
      <c r="BE201">
        <v>200</v>
      </c>
    </row>
    <row r="202" spans="2:57">
      <c r="B202" s="90" t="s">
        <v>929</v>
      </c>
      <c r="C202" s="90" t="s">
        <v>151</v>
      </c>
      <c r="AJ202" s="58">
        <v>136643830</v>
      </c>
      <c r="AM202" s="10"/>
      <c r="BE202">
        <v>201</v>
      </c>
    </row>
    <row r="203" spans="2:57">
      <c r="B203" s="90" t="s">
        <v>930</v>
      </c>
      <c r="C203" s="90" t="s">
        <v>151</v>
      </c>
      <c r="AJ203" s="58">
        <v>136680089</v>
      </c>
      <c r="AM203" s="10"/>
      <c r="BE203">
        <v>202</v>
      </c>
    </row>
    <row r="204" spans="2:57">
      <c r="B204" s="90" t="s">
        <v>931</v>
      </c>
      <c r="C204" s="90" t="s">
        <v>151</v>
      </c>
      <c r="AJ204" s="58">
        <v>136730637</v>
      </c>
      <c r="AM204" s="10"/>
      <c r="BE204">
        <v>203</v>
      </c>
    </row>
    <row r="205" spans="2:57">
      <c r="B205" s="90" t="s">
        <v>3356</v>
      </c>
      <c r="C205" s="90" t="s">
        <v>151</v>
      </c>
      <c r="AJ205" s="58">
        <v>136742533</v>
      </c>
      <c r="AM205" s="10"/>
      <c r="BE205">
        <v>204</v>
      </c>
    </row>
    <row r="206" spans="2:57">
      <c r="B206" s="90" t="s">
        <v>932</v>
      </c>
      <c r="C206" s="90" t="s">
        <v>151</v>
      </c>
      <c r="AJ206" s="58">
        <v>136895935</v>
      </c>
      <c r="AM206" s="10"/>
      <c r="BE206">
        <v>205</v>
      </c>
    </row>
    <row r="207" spans="2:57">
      <c r="B207" s="90" t="s">
        <v>933</v>
      </c>
      <c r="C207" s="90" t="s">
        <v>151</v>
      </c>
      <c r="AJ207" s="58">
        <v>136997038</v>
      </c>
      <c r="AM207" s="10"/>
      <c r="BE207">
        <v>206</v>
      </c>
    </row>
    <row r="208" spans="2:57">
      <c r="B208" s="90" t="s">
        <v>934</v>
      </c>
      <c r="C208" s="90" t="s">
        <v>151</v>
      </c>
      <c r="AJ208" s="58">
        <v>137282414</v>
      </c>
      <c r="AM208" s="10"/>
      <c r="BE208">
        <v>207</v>
      </c>
    </row>
    <row r="209" spans="2:57">
      <c r="B209" s="90" t="s">
        <v>935</v>
      </c>
      <c r="C209" s="90" t="s">
        <v>151</v>
      </c>
      <c r="AJ209" s="58">
        <v>137355764</v>
      </c>
      <c r="AM209" s="10"/>
      <c r="BE209">
        <v>208</v>
      </c>
    </row>
    <row r="210" spans="2:57">
      <c r="B210" s="90" t="s">
        <v>936</v>
      </c>
      <c r="C210" s="90" t="s">
        <v>151</v>
      </c>
      <c r="AJ210" s="58">
        <v>137591673</v>
      </c>
      <c r="AM210" s="10"/>
      <c r="BE210">
        <v>209</v>
      </c>
    </row>
    <row r="211" spans="2:57">
      <c r="B211" s="90" t="s">
        <v>937</v>
      </c>
      <c r="C211" s="90" t="s">
        <v>151</v>
      </c>
      <c r="AJ211" s="58">
        <v>138325493</v>
      </c>
      <c r="AM211" s="10"/>
      <c r="BE211">
        <v>210</v>
      </c>
    </row>
    <row r="212" spans="2:57">
      <c r="B212" s="90" t="s">
        <v>938</v>
      </c>
      <c r="C212" s="90" t="s">
        <v>151</v>
      </c>
      <c r="AJ212" s="58">
        <v>138779335</v>
      </c>
      <c r="AM212" s="10"/>
      <c r="BE212">
        <v>211</v>
      </c>
    </row>
    <row r="213" spans="2:57">
      <c r="B213" s="90" t="s">
        <v>939</v>
      </c>
      <c r="C213" s="90" t="s">
        <v>151</v>
      </c>
      <c r="AJ213" s="58">
        <v>138853098</v>
      </c>
      <c r="AM213" s="10"/>
      <c r="BE213">
        <v>212</v>
      </c>
    </row>
    <row r="214" spans="2:57">
      <c r="B214" s="90" t="s">
        <v>940</v>
      </c>
      <c r="C214" s="90" t="s">
        <v>151</v>
      </c>
      <c r="AJ214" s="58">
        <v>138957691</v>
      </c>
      <c r="AM214" s="10"/>
      <c r="BE214">
        <v>213</v>
      </c>
    </row>
    <row r="215" spans="2:57">
      <c r="B215" s="90" t="s">
        <v>941</v>
      </c>
      <c r="C215" s="90" t="s">
        <v>151</v>
      </c>
      <c r="AJ215" s="58">
        <v>200006729</v>
      </c>
      <c r="AM215" s="10"/>
      <c r="BE215">
        <v>214</v>
      </c>
    </row>
    <row r="216" spans="2:57">
      <c r="B216" s="90" t="s">
        <v>943</v>
      </c>
      <c r="C216" s="90" t="s">
        <v>151</v>
      </c>
      <c r="AJ216" s="58">
        <v>200015595</v>
      </c>
      <c r="AM216" s="10"/>
      <c r="BE216">
        <v>215</v>
      </c>
    </row>
    <row r="217" spans="2:57">
      <c r="B217" s="90" t="s">
        <v>944</v>
      </c>
      <c r="C217" s="90" t="s">
        <v>151</v>
      </c>
      <c r="AJ217" s="58">
        <v>200031909</v>
      </c>
      <c r="AM217" s="10"/>
      <c r="BE217">
        <v>216</v>
      </c>
    </row>
    <row r="218" spans="2:57">
      <c r="B218" s="90" t="s">
        <v>945</v>
      </c>
      <c r="C218" s="90" t="s">
        <v>151</v>
      </c>
      <c r="AJ218" s="58">
        <v>200033157</v>
      </c>
      <c r="AM218" s="10"/>
      <c r="BE218">
        <v>217</v>
      </c>
    </row>
    <row r="219" spans="2:57">
      <c r="B219" s="90" t="s">
        <v>946</v>
      </c>
      <c r="C219" s="90" t="s">
        <v>151</v>
      </c>
      <c r="AJ219" s="58">
        <v>200033657</v>
      </c>
      <c r="AM219" s="10"/>
      <c r="BE219">
        <v>218</v>
      </c>
    </row>
    <row r="220" spans="2:57">
      <c r="B220" s="90" t="s">
        <v>3146</v>
      </c>
      <c r="C220" s="90" t="s">
        <v>151</v>
      </c>
      <c r="AJ220" s="58">
        <v>200053729</v>
      </c>
      <c r="AM220" s="10"/>
      <c r="BE220">
        <v>219</v>
      </c>
    </row>
    <row r="221" spans="2:57">
      <c r="B221" s="90" t="s">
        <v>2052</v>
      </c>
      <c r="C221" s="90" t="s">
        <v>151</v>
      </c>
      <c r="AJ221" s="58">
        <v>200059678</v>
      </c>
      <c r="AM221" s="10"/>
      <c r="BE221">
        <v>220</v>
      </c>
    </row>
    <row r="222" spans="2:57">
      <c r="B222" s="90" t="s">
        <v>947</v>
      </c>
      <c r="C222" s="90" t="s">
        <v>151</v>
      </c>
      <c r="AJ222" s="58">
        <v>200139378</v>
      </c>
      <c r="AM222" s="10"/>
      <c r="BE222">
        <v>221</v>
      </c>
    </row>
    <row r="223" spans="2:57">
      <c r="B223" s="90" t="s">
        <v>948</v>
      </c>
      <c r="C223" s="90" t="s">
        <v>151</v>
      </c>
      <c r="AJ223" s="58">
        <v>200219021</v>
      </c>
      <c r="AM223" s="10"/>
      <c r="BE223">
        <v>222</v>
      </c>
    </row>
    <row r="224" spans="2:57">
      <c r="B224" s="90" t="s">
        <v>949</v>
      </c>
      <c r="C224" s="90" t="s">
        <v>151</v>
      </c>
      <c r="AJ224" s="58">
        <v>200268175</v>
      </c>
      <c r="AM224" s="10"/>
      <c r="BE224">
        <v>223</v>
      </c>
    </row>
    <row r="225" spans="2:57">
      <c r="B225" s="90" t="s">
        <v>950</v>
      </c>
      <c r="C225" s="90" t="s">
        <v>151</v>
      </c>
      <c r="AJ225" s="58">
        <v>200270258</v>
      </c>
      <c r="AM225" s="10"/>
      <c r="BE225">
        <v>224</v>
      </c>
    </row>
    <row r="226" spans="2:57">
      <c r="B226" s="90" t="s">
        <v>951</v>
      </c>
      <c r="C226" s="90" t="s">
        <v>151</v>
      </c>
      <c r="AJ226" s="58">
        <v>200333457</v>
      </c>
      <c r="AM226" s="10"/>
      <c r="BE226">
        <v>225</v>
      </c>
    </row>
    <row r="227" spans="2:57">
      <c r="B227" s="90" t="s">
        <v>952</v>
      </c>
      <c r="C227" s="90" t="s">
        <v>151</v>
      </c>
      <c r="AJ227" s="58">
        <v>200387551</v>
      </c>
      <c r="AM227" s="10"/>
      <c r="BE227">
        <v>226</v>
      </c>
    </row>
    <row r="228" spans="2:57">
      <c r="B228" s="90" t="s">
        <v>3539</v>
      </c>
      <c r="C228" s="90" t="s">
        <v>151</v>
      </c>
      <c r="AJ228" s="58">
        <v>200395946</v>
      </c>
      <c r="AM228" s="10"/>
      <c r="BE228">
        <v>227</v>
      </c>
    </row>
    <row r="229" spans="2:57">
      <c r="B229" s="90" t="s">
        <v>953</v>
      </c>
      <c r="C229" s="90" t="s">
        <v>151</v>
      </c>
      <c r="AJ229" s="58">
        <v>200439349</v>
      </c>
      <c r="AM229" s="10"/>
      <c r="BE229">
        <v>228</v>
      </c>
    </row>
    <row r="230" spans="2:57">
      <c r="B230" s="90" t="s">
        <v>954</v>
      </c>
      <c r="C230" s="90" t="s">
        <v>151</v>
      </c>
      <c r="AJ230" s="58">
        <v>200439358</v>
      </c>
      <c r="AM230" s="10"/>
      <c r="BE230">
        <v>229</v>
      </c>
    </row>
    <row r="231" spans="2:57">
      <c r="B231" s="90" t="s">
        <v>955</v>
      </c>
      <c r="C231" s="90" t="s">
        <v>151</v>
      </c>
      <c r="AJ231" s="58">
        <v>200465920</v>
      </c>
      <c r="AM231" s="10"/>
      <c r="BE231">
        <v>230</v>
      </c>
    </row>
    <row r="232" spans="2:57">
      <c r="B232" s="90" t="s">
        <v>956</v>
      </c>
      <c r="C232" s="90" t="s">
        <v>151</v>
      </c>
      <c r="AJ232" s="58">
        <v>200541490</v>
      </c>
      <c r="AM232" s="10"/>
      <c r="BE232">
        <v>231</v>
      </c>
    </row>
    <row r="233" spans="2:57">
      <c r="B233" s="90" t="s">
        <v>3706</v>
      </c>
      <c r="C233" s="90" t="s">
        <v>151</v>
      </c>
      <c r="AJ233" s="58">
        <v>200560517</v>
      </c>
      <c r="AM233" s="10"/>
      <c r="BE233">
        <v>232</v>
      </c>
    </row>
    <row r="234" spans="2:57">
      <c r="B234" s="90" t="s">
        <v>957</v>
      </c>
      <c r="C234" s="90" t="s">
        <v>151</v>
      </c>
      <c r="AJ234" s="58">
        <v>200563487</v>
      </c>
      <c r="AM234" s="10"/>
      <c r="BE234">
        <v>233</v>
      </c>
    </row>
    <row r="235" spans="2:57">
      <c r="B235" s="90" t="s">
        <v>2018</v>
      </c>
      <c r="C235" s="90" t="s">
        <v>151</v>
      </c>
      <c r="AJ235" s="58">
        <v>200633758</v>
      </c>
      <c r="AM235" s="10"/>
      <c r="BE235">
        <v>234</v>
      </c>
    </row>
    <row r="236" spans="2:57">
      <c r="B236" s="90" t="s">
        <v>958</v>
      </c>
      <c r="C236" s="90" t="s">
        <v>151</v>
      </c>
      <c r="AJ236" s="58">
        <v>200633766</v>
      </c>
      <c r="AM236" s="10"/>
      <c r="BE236">
        <v>235</v>
      </c>
    </row>
    <row r="237" spans="2:57">
      <c r="B237" s="90" t="s">
        <v>959</v>
      </c>
      <c r="C237" s="90" t="s">
        <v>151</v>
      </c>
      <c r="AJ237" s="58">
        <v>200673136</v>
      </c>
      <c r="AM237" s="10"/>
      <c r="BE237">
        <v>236</v>
      </c>
    </row>
    <row r="238" spans="2:57">
      <c r="B238" s="90" t="s">
        <v>3711</v>
      </c>
      <c r="C238" s="90" t="s">
        <v>151</v>
      </c>
      <c r="AJ238" s="58">
        <v>200673140</v>
      </c>
      <c r="AM238" s="10"/>
      <c r="BE238">
        <v>237</v>
      </c>
    </row>
    <row r="239" spans="2:57">
      <c r="B239" s="90" t="s">
        <v>964</v>
      </c>
      <c r="C239" s="90" t="s">
        <v>151</v>
      </c>
      <c r="AJ239" s="58">
        <v>200707145</v>
      </c>
      <c r="AM239" s="10"/>
      <c r="BE239">
        <v>238</v>
      </c>
    </row>
    <row r="240" spans="2:57">
      <c r="B240" s="90" t="s">
        <v>965</v>
      </c>
      <c r="C240" s="90" t="s">
        <v>151</v>
      </c>
      <c r="AJ240" s="58">
        <v>200802448</v>
      </c>
      <c r="AM240" s="10"/>
      <c r="BE240">
        <v>239</v>
      </c>
    </row>
    <row r="241" spans="2:57">
      <c r="B241" s="90" t="s">
        <v>966</v>
      </c>
      <c r="C241" s="90" t="s">
        <v>151</v>
      </c>
      <c r="AJ241" s="58">
        <v>200802449</v>
      </c>
      <c r="AM241" s="10"/>
      <c r="BE241">
        <v>240</v>
      </c>
    </row>
    <row r="242" spans="2:57">
      <c r="B242" s="90" t="s">
        <v>967</v>
      </c>
      <c r="C242" s="90" t="s">
        <v>151</v>
      </c>
      <c r="AJ242" s="58">
        <v>200802953</v>
      </c>
      <c r="AM242" s="10"/>
      <c r="BE242">
        <v>241</v>
      </c>
    </row>
    <row r="243" spans="2:57">
      <c r="B243" s="90" t="s">
        <v>968</v>
      </c>
      <c r="C243" s="90" t="s">
        <v>151</v>
      </c>
      <c r="AJ243" s="58">
        <v>200802956</v>
      </c>
      <c r="AM243" s="10"/>
      <c r="BE243">
        <v>242</v>
      </c>
    </row>
    <row r="244" spans="2:57">
      <c r="B244" s="90" t="s">
        <v>969</v>
      </c>
      <c r="C244" s="90" t="s">
        <v>151</v>
      </c>
      <c r="AJ244" s="58">
        <v>200802959</v>
      </c>
      <c r="AM244" s="10"/>
      <c r="BE244">
        <v>243</v>
      </c>
    </row>
    <row r="245" spans="2:57">
      <c r="B245" s="90" t="s">
        <v>2918</v>
      </c>
      <c r="C245" s="90" t="s">
        <v>151</v>
      </c>
      <c r="AJ245" s="58">
        <v>200816842</v>
      </c>
      <c r="AM245" s="10"/>
      <c r="BE245">
        <v>244</v>
      </c>
    </row>
    <row r="246" spans="2:57">
      <c r="B246" s="90" t="s">
        <v>970</v>
      </c>
      <c r="C246" s="90" t="s">
        <v>151</v>
      </c>
      <c r="AJ246" s="58">
        <v>200826917</v>
      </c>
      <c r="AM246" s="10"/>
      <c r="BE246">
        <v>245</v>
      </c>
    </row>
    <row r="247" spans="2:57">
      <c r="B247" s="90" t="s">
        <v>971</v>
      </c>
      <c r="C247" s="90" t="s">
        <v>151</v>
      </c>
      <c r="AJ247" s="58">
        <v>200827237</v>
      </c>
      <c r="AM247" s="10"/>
      <c r="BE247">
        <v>246</v>
      </c>
    </row>
    <row r="248" spans="2:57">
      <c r="B248" s="90" t="s">
        <v>972</v>
      </c>
      <c r="C248" s="90" t="s">
        <v>151</v>
      </c>
      <c r="AJ248" s="58">
        <v>200827728</v>
      </c>
      <c r="AM248" s="10"/>
      <c r="BE248">
        <v>247</v>
      </c>
    </row>
    <row r="249" spans="2:57">
      <c r="B249" s="90" t="s">
        <v>973</v>
      </c>
      <c r="C249" s="90" t="s">
        <v>151</v>
      </c>
      <c r="AJ249" s="58">
        <v>200828450</v>
      </c>
      <c r="AM249" s="10"/>
      <c r="BE249">
        <v>248</v>
      </c>
    </row>
    <row r="250" spans="2:57">
      <c r="B250" s="90" t="s">
        <v>974</v>
      </c>
      <c r="C250" s="90" t="s">
        <v>151</v>
      </c>
      <c r="AJ250" s="58">
        <v>200883492</v>
      </c>
      <c r="AM250" s="10"/>
      <c r="BE250">
        <v>249</v>
      </c>
    </row>
    <row r="251" spans="2:57">
      <c r="B251" s="90" t="s">
        <v>975</v>
      </c>
      <c r="C251" s="90" t="s">
        <v>151</v>
      </c>
      <c r="AJ251" s="58">
        <v>200883501</v>
      </c>
      <c r="AM251" s="10"/>
      <c r="BE251">
        <v>250</v>
      </c>
    </row>
    <row r="252" spans="2:57">
      <c r="B252" s="90" t="s">
        <v>979</v>
      </c>
      <c r="C252" s="90" t="s">
        <v>151</v>
      </c>
      <c r="AJ252" s="58">
        <v>200884070</v>
      </c>
      <c r="AM252" s="10"/>
      <c r="BE252">
        <v>251</v>
      </c>
    </row>
    <row r="253" spans="2:57">
      <c r="B253" s="90" t="s">
        <v>980</v>
      </c>
      <c r="C253" s="90" t="s">
        <v>151</v>
      </c>
      <c r="AJ253" s="58">
        <v>200884523</v>
      </c>
      <c r="AM253" s="10"/>
      <c r="BE253">
        <v>252</v>
      </c>
    </row>
    <row r="254" spans="2:57">
      <c r="B254" s="90" t="s">
        <v>981</v>
      </c>
      <c r="C254" s="90" t="s">
        <v>151</v>
      </c>
      <c r="AJ254" s="89"/>
      <c r="AM254" s="10"/>
      <c r="BE254">
        <v>253</v>
      </c>
    </row>
    <row r="255" spans="2:57">
      <c r="B255" s="90" t="s">
        <v>982</v>
      </c>
      <c r="C255" s="90" t="s">
        <v>151</v>
      </c>
      <c r="AJ255" s="58"/>
      <c r="AM255" s="10"/>
      <c r="BE255">
        <v>254</v>
      </c>
    </row>
    <row r="256" spans="2:57">
      <c r="B256" s="90" t="s">
        <v>983</v>
      </c>
      <c r="C256" s="90" t="s">
        <v>151</v>
      </c>
      <c r="AJ256" s="58"/>
      <c r="AM256" s="10"/>
      <c r="BE256">
        <v>255</v>
      </c>
    </row>
    <row r="257" spans="2:57">
      <c r="B257" s="90" t="s">
        <v>984</v>
      </c>
      <c r="C257" s="90" t="s">
        <v>151</v>
      </c>
      <c r="AJ257" s="58"/>
      <c r="AM257" s="10"/>
      <c r="BE257">
        <v>256</v>
      </c>
    </row>
    <row r="258" spans="2:57">
      <c r="B258" s="90" t="s">
        <v>985</v>
      </c>
      <c r="C258" s="90" t="s">
        <v>151</v>
      </c>
      <c r="AJ258" s="58"/>
      <c r="AM258" s="10"/>
      <c r="BE258">
        <v>257</v>
      </c>
    </row>
    <row r="259" spans="2:57">
      <c r="B259" s="90" t="s">
        <v>986</v>
      </c>
      <c r="C259" s="90" t="s">
        <v>151</v>
      </c>
      <c r="AJ259" s="58"/>
      <c r="AM259" s="10"/>
      <c r="BE259">
        <v>258</v>
      </c>
    </row>
    <row r="260" spans="2:57">
      <c r="B260" s="90" t="s">
        <v>987</v>
      </c>
      <c r="C260" s="90" t="s">
        <v>151</v>
      </c>
      <c r="AJ260" s="58"/>
      <c r="AM260" s="10"/>
      <c r="BE260">
        <v>259</v>
      </c>
    </row>
    <row r="261" spans="2:57">
      <c r="B261" s="90" t="s">
        <v>988</v>
      </c>
      <c r="C261" s="90" t="s">
        <v>151</v>
      </c>
      <c r="AJ261" s="58"/>
      <c r="AM261" s="10"/>
      <c r="BE261">
        <v>260</v>
      </c>
    </row>
    <row r="262" spans="2:57">
      <c r="B262" s="90" t="s">
        <v>989</v>
      </c>
      <c r="C262" s="90" t="s">
        <v>151</v>
      </c>
      <c r="AJ262" s="58"/>
      <c r="AM262" s="10"/>
      <c r="BE262">
        <v>261</v>
      </c>
    </row>
    <row r="263" spans="2:57">
      <c r="B263" s="90" t="s">
        <v>990</v>
      </c>
      <c r="C263" s="90" t="s">
        <v>151</v>
      </c>
      <c r="AJ263" s="58"/>
      <c r="AM263" s="10"/>
      <c r="BE263">
        <v>262</v>
      </c>
    </row>
    <row r="264" spans="2:57">
      <c r="B264" s="90" t="s">
        <v>991</v>
      </c>
      <c r="C264" s="90" t="s">
        <v>151</v>
      </c>
      <c r="AJ264" s="58"/>
      <c r="AM264" s="10"/>
      <c r="BE264">
        <v>263</v>
      </c>
    </row>
    <row r="265" spans="2:57">
      <c r="B265" s="90" t="s">
        <v>993</v>
      </c>
      <c r="C265" s="90" t="s">
        <v>151</v>
      </c>
      <c r="AJ265" s="58"/>
      <c r="AM265" s="10"/>
      <c r="BE265">
        <v>264</v>
      </c>
    </row>
    <row r="266" spans="2:57">
      <c r="B266" s="90" t="s">
        <v>1434</v>
      </c>
      <c r="C266" s="90" t="s">
        <v>151</v>
      </c>
      <c r="AJ266" s="58"/>
      <c r="AM266" s="10"/>
      <c r="BE266">
        <v>265</v>
      </c>
    </row>
    <row r="267" spans="2:57">
      <c r="B267" s="90" t="s">
        <v>3319</v>
      </c>
      <c r="C267" s="90" t="s">
        <v>151</v>
      </c>
      <c r="AJ267" s="58"/>
      <c r="AM267" s="10"/>
      <c r="BE267">
        <v>266</v>
      </c>
    </row>
    <row r="268" spans="2:57">
      <c r="B268" s="90" t="s">
        <v>994</v>
      </c>
      <c r="C268" s="90" t="s">
        <v>151</v>
      </c>
      <c r="AJ268" s="58"/>
      <c r="AM268" s="10"/>
      <c r="BE268">
        <v>267</v>
      </c>
    </row>
    <row r="269" spans="2:57">
      <c r="B269" s="90" t="s">
        <v>995</v>
      </c>
      <c r="C269" s="90" t="s">
        <v>151</v>
      </c>
      <c r="AJ269" s="58"/>
      <c r="AM269" s="10"/>
      <c r="BE269">
        <v>268</v>
      </c>
    </row>
    <row r="270" spans="2:57">
      <c r="B270" s="90" t="s">
        <v>996</v>
      </c>
      <c r="C270" s="90" t="s">
        <v>151</v>
      </c>
      <c r="AJ270" s="58"/>
      <c r="AM270" s="10"/>
      <c r="BE270">
        <v>269</v>
      </c>
    </row>
    <row r="271" spans="2:57">
      <c r="B271" s="90" t="s">
        <v>997</v>
      </c>
      <c r="C271" s="90" t="s">
        <v>151</v>
      </c>
      <c r="AJ271" s="58"/>
      <c r="AM271" s="10"/>
      <c r="BE271">
        <v>270</v>
      </c>
    </row>
    <row r="272" spans="2:57">
      <c r="B272" s="90" t="s">
        <v>998</v>
      </c>
      <c r="C272" s="90" t="s">
        <v>151</v>
      </c>
      <c r="AJ272" s="58"/>
      <c r="AM272" s="10"/>
      <c r="BE272">
        <v>271</v>
      </c>
    </row>
    <row r="273" spans="2:57">
      <c r="B273" s="90" t="s">
        <v>1000</v>
      </c>
      <c r="C273" s="90" t="s">
        <v>151</v>
      </c>
      <c r="AJ273" s="58"/>
      <c r="AM273" s="10"/>
      <c r="BE273">
        <v>272</v>
      </c>
    </row>
    <row r="274" spans="2:57">
      <c r="B274" s="90" t="s">
        <v>1001</v>
      </c>
      <c r="C274" s="90" t="s">
        <v>151</v>
      </c>
      <c r="AJ274" s="58"/>
      <c r="AM274" s="10"/>
      <c r="BE274">
        <v>273</v>
      </c>
    </row>
    <row r="275" spans="2:57">
      <c r="B275" s="90" t="s">
        <v>1002</v>
      </c>
      <c r="C275" s="90" t="s">
        <v>151</v>
      </c>
      <c r="AJ275" s="58"/>
      <c r="AM275" s="10"/>
      <c r="BE275">
        <v>274</v>
      </c>
    </row>
    <row r="276" spans="2:57">
      <c r="B276" s="90" t="s">
        <v>1003</v>
      </c>
      <c r="C276" s="90" t="s">
        <v>151</v>
      </c>
      <c r="AJ276" s="58"/>
      <c r="AM276" s="10"/>
      <c r="BE276">
        <v>275</v>
      </c>
    </row>
    <row r="277" spans="2:57">
      <c r="B277" s="90" t="s">
        <v>1004</v>
      </c>
      <c r="C277" s="90" t="s">
        <v>151</v>
      </c>
      <c r="AJ277" s="58"/>
      <c r="AM277" s="10"/>
      <c r="BE277">
        <v>276</v>
      </c>
    </row>
    <row r="278" spans="2:57">
      <c r="B278" s="90" t="s">
        <v>1005</v>
      </c>
      <c r="C278" s="90" t="s">
        <v>151</v>
      </c>
      <c r="AJ278" s="58"/>
      <c r="AM278" s="10"/>
      <c r="BE278">
        <v>277</v>
      </c>
    </row>
    <row r="279" spans="2:57">
      <c r="B279" s="90" t="s">
        <v>1006</v>
      </c>
      <c r="C279" s="90" t="s">
        <v>151</v>
      </c>
      <c r="AJ279" s="58"/>
      <c r="AM279" s="10"/>
      <c r="BE279">
        <v>278</v>
      </c>
    </row>
    <row r="280" spans="2:57">
      <c r="B280" s="90" t="s">
        <v>1007</v>
      </c>
      <c r="C280" s="90" t="s">
        <v>151</v>
      </c>
      <c r="AJ280" s="58"/>
      <c r="AM280" s="10"/>
      <c r="BE280">
        <v>279</v>
      </c>
    </row>
    <row r="281" spans="2:57">
      <c r="B281" s="90" t="s">
        <v>1008</v>
      </c>
      <c r="C281" s="90" t="s">
        <v>151</v>
      </c>
      <c r="AJ281" s="58"/>
      <c r="AM281" s="10"/>
      <c r="BE281">
        <v>280</v>
      </c>
    </row>
    <row r="282" spans="2:57">
      <c r="B282" s="90" t="s">
        <v>3453</v>
      </c>
      <c r="C282" s="90" t="s">
        <v>151</v>
      </c>
      <c r="AJ282" s="58"/>
      <c r="AM282" s="10"/>
      <c r="BE282">
        <v>281</v>
      </c>
    </row>
    <row r="283" spans="2:57">
      <c r="B283" s="90" t="s">
        <v>1009</v>
      </c>
      <c r="C283" s="90" t="s">
        <v>151</v>
      </c>
      <c r="AJ283" s="58"/>
      <c r="AM283" s="10"/>
      <c r="BE283">
        <v>282</v>
      </c>
    </row>
    <row r="284" spans="2:57">
      <c r="B284" s="90" t="s">
        <v>3266</v>
      </c>
      <c r="C284" s="90" t="s">
        <v>151</v>
      </c>
      <c r="AJ284" s="58"/>
      <c r="AM284" s="10"/>
      <c r="BE284">
        <v>283</v>
      </c>
    </row>
    <row r="285" spans="2:57">
      <c r="B285" s="90" t="s">
        <v>1010</v>
      </c>
      <c r="C285" s="90" t="s">
        <v>151</v>
      </c>
      <c r="AJ285" s="58"/>
      <c r="AM285" s="10"/>
      <c r="BE285">
        <v>284</v>
      </c>
    </row>
    <row r="286" spans="2:57">
      <c r="B286" s="90" t="s">
        <v>2771</v>
      </c>
      <c r="C286" s="90" t="s">
        <v>151</v>
      </c>
      <c r="AM286" s="10"/>
      <c r="BE286">
        <v>285</v>
      </c>
    </row>
    <row r="287" spans="2:57">
      <c r="B287" s="90" t="s">
        <v>1012</v>
      </c>
      <c r="C287" s="90" t="s">
        <v>151</v>
      </c>
      <c r="AM287" s="10"/>
      <c r="BE287">
        <v>286</v>
      </c>
    </row>
    <row r="288" spans="2:57">
      <c r="B288" s="90" t="s">
        <v>1013</v>
      </c>
      <c r="C288" s="90" t="s">
        <v>151</v>
      </c>
      <c r="AM288" s="10"/>
      <c r="BE288">
        <v>287</v>
      </c>
    </row>
    <row r="289" spans="2:57">
      <c r="B289" s="90" t="s">
        <v>1014</v>
      </c>
      <c r="C289" s="90" t="s">
        <v>151</v>
      </c>
      <c r="AM289" s="10"/>
      <c r="BE289">
        <v>288</v>
      </c>
    </row>
    <row r="290" spans="2:57">
      <c r="B290" s="90" t="s">
        <v>1017</v>
      </c>
      <c r="C290" s="90" t="s">
        <v>151</v>
      </c>
      <c r="AM290" s="10"/>
      <c r="BE290">
        <v>289</v>
      </c>
    </row>
    <row r="291" spans="2:57">
      <c r="B291" s="90" t="s">
        <v>1018</v>
      </c>
      <c r="C291" s="90" t="s">
        <v>151</v>
      </c>
      <c r="AM291" s="10"/>
      <c r="BE291">
        <v>290</v>
      </c>
    </row>
    <row r="292" spans="2:57">
      <c r="B292" s="90" t="s">
        <v>1019</v>
      </c>
      <c r="C292" s="90" t="s">
        <v>151</v>
      </c>
      <c r="AM292" s="10"/>
      <c r="BE292">
        <v>291</v>
      </c>
    </row>
    <row r="293" spans="2:57">
      <c r="B293" s="90" t="s">
        <v>1020</v>
      </c>
      <c r="C293" s="90" t="s">
        <v>151</v>
      </c>
      <c r="AM293" s="10"/>
      <c r="BE293">
        <v>292</v>
      </c>
    </row>
    <row r="294" spans="2:57">
      <c r="B294" s="90" t="s">
        <v>1021</v>
      </c>
      <c r="C294" s="90" t="s">
        <v>151</v>
      </c>
      <c r="AM294" s="10"/>
      <c r="BE294">
        <v>293</v>
      </c>
    </row>
    <row r="295" spans="2:57">
      <c r="B295" s="90" t="s">
        <v>1022</v>
      </c>
      <c r="C295" s="90" t="s">
        <v>151</v>
      </c>
      <c r="AM295" s="10"/>
      <c r="BE295">
        <v>294</v>
      </c>
    </row>
    <row r="296" spans="2:57">
      <c r="B296" s="90" t="s">
        <v>1023</v>
      </c>
      <c r="C296" s="90" t="s">
        <v>151</v>
      </c>
      <c r="AM296" s="10"/>
      <c r="BE296">
        <v>295</v>
      </c>
    </row>
    <row r="297" spans="2:57">
      <c r="B297" s="90" t="s">
        <v>3540</v>
      </c>
      <c r="C297" s="90" t="s">
        <v>151</v>
      </c>
      <c r="AM297" s="10"/>
      <c r="BE297">
        <v>296</v>
      </c>
    </row>
    <row r="298" spans="2:57">
      <c r="B298" s="90" t="s">
        <v>1025</v>
      </c>
      <c r="C298" s="90" t="s">
        <v>151</v>
      </c>
      <c r="AM298" s="10"/>
      <c r="BE298">
        <v>297</v>
      </c>
    </row>
    <row r="299" spans="2:57">
      <c r="B299" s="90" t="s">
        <v>1026</v>
      </c>
      <c r="C299" s="90" t="s">
        <v>151</v>
      </c>
      <c r="AM299" s="10"/>
      <c r="BE299">
        <v>298</v>
      </c>
    </row>
    <row r="300" spans="2:57">
      <c r="B300" s="90" t="s">
        <v>1430</v>
      </c>
      <c r="C300" s="90" t="s">
        <v>151</v>
      </c>
      <c r="AM300" s="10"/>
      <c r="BE300">
        <v>299</v>
      </c>
    </row>
    <row r="301" spans="2:57">
      <c r="B301" s="90" t="s">
        <v>1028</v>
      </c>
      <c r="C301" s="90" t="s">
        <v>151</v>
      </c>
      <c r="AM301" s="10"/>
      <c r="BE301">
        <v>300</v>
      </c>
    </row>
    <row r="302" spans="2:57">
      <c r="B302" s="90" t="s">
        <v>1029</v>
      </c>
      <c r="C302" s="90" t="s">
        <v>151</v>
      </c>
      <c r="AM302" s="10"/>
      <c r="BE302">
        <v>301</v>
      </c>
    </row>
    <row r="303" spans="2:57">
      <c r="B303" s="90" t="s">
        <v>1030</v>
      </c>
      <c r="C303" s="90" t="s">
        <v>151</v>
      </c>
      <c r="AM303" s="10"/>
      <c r="BE303">
        <v>302</v>
      </c>
    </row>
    <row r="304" spans="2:57">
      <c r="B304" s="90" t="s">
        <v>501</v>
      </c>
      <c r="C304" s="90" t="s">
        <v>151</v>
      </c>
      <c r="AM304" s="10"/>
      <c r="BE304">
        <v>303</v>
      </c>
    </row>
    <row r="305" spans="2:57">
      <c r="B305" s="90" t="s">
        <v>1031</v>
      </c>
      <c r="C305" s="90" t="s">
        <v>151</v>
      </c>
      <c r="AM305" s="10"/>
      <c r="BE305">
        <v>304</v>
      </c>
    </row>
    <row r="306" spans="2:57">
      <c r="B306" s="90" t="s">
        <v>1032</v>
      </c>
      <c r="C306" s="90" t="s">
        <v>151</v>
      </c>
      <c r="AM306" s="10"/>
      <c r="BE306">
        <v>305</v>
      </c>
    </row>
    <row r="307" spans="2:57">
      <c r="B307" s="90" t="s">
        <v>1033</v>
      </c>
      <c r="C307" s="90" t="s">
        <v>151</v>
      </c>
      <c r="AM307" s="10"/>
      <c r="BE307">
        <v>306</v>
      </c>
    </row>
    <row r="308" spans="2:57">
      <c r="B308" s="90" t="s">
        <v>1034</v>
      </c>
      <c r="C308" s="90" t="s">
        <v>151</v>
      </c>
      <c r="AM308" s="10"/>
      <c r="BE308">
        <v>307</v>
      </c>
    </row>
    <row r="309" spans="2:57">
      <c r="B309" s="90" t="s">
        <v>1037</v>
      </c>
      <c r="C309" s="90" t="s">
        <v>151</v>
      </c>
      <c r="AM309" s="10"/>
      <c r="BE309">
        <v>308</v>
      </c>
    </row>
    <row r="310" spans="2:57">
      <c r="B310" s="90" t="s">
        <v>1038</v>
      </c>
      <c r="C310" s="90" t="s">
        <v>151</v>
      </c>
      <c r="AM310" s="10"/>
      <c r="BE310">
        <v>309</v>
      </c>
    </row>
    <row r="311" spans="2:57">
      <c r="B311" s="90" t="s">
        <v>1039</v>
      </c>
      <c r="C311" s="90" t="s">
        <v>151</v>
      </c>
      <c r="AM311" s="10"/>
      <c r="BE311">
        <v>310</v>
      </c>
    </row>
    <row r="312" spans="2:57">
      <c r="B312" s="90" t="s">
        <v>1040</v>
      </c>
      <c r="C312" s="90" t="s">
        <v>151</v>
      </c>
      <c r="AM312" s="10"/>
      <c r="BE312">
        <v>311</v>
      </c>
    </row>
    <row r="313" spans="2:57">
      <c r="B313" s="90" t="s">
        <v>1041</v>
      </c>
      <c r="C313" s="90" t="s">
        <v>151</v>
      </c>
      <c r="AM313" s="10"/>
      <c r="BE313">
        <v>312</v>
      </c>
    </row>
    <row r="314" spans="2:57">
      <c r="B314" s="90" t="s">
        <v>1042</v>
      </c>
      <c r="C314" s="90" t="s">
        <v>151</v>
      </c>
      <c r="AM314" s="10"/>
      <c r="BE314">
        <v>313</v>
      </c>
    </row>
    <row r="315" spans="2:57">
      <c r="B315" s="90" t="s">
        <v>1043</v>
      </c>
      <c r="C315" s="90" t="s">
        <v>151</v>
      </c>
      <c r="AM315" s="10"/>
      <c r="BE315">
        <v>314</v>
      </c>
    </row>
    <row r="316" spans="2:57">
      <c r="B316" s="90" t="s">
        <v>1044</v>
      </c>
      <c r="C316" s="90" t="s">
        <v>151</v>
      </c>
      <c r="AM316" s="10"/>
      <c r="BE316">
        <v>315</v>
      </c>
    </row>
    <row r="317" spans="2:57">
      <c r="B317" s="90" t="s">
        <v>1046</v>
      </c>
      <c r="C317" s="90" t="s">
        <v>151</v>
      </c>
      <c r="AM317" s="10"/>
      <c r="BE317">
        <v>316</v>
      </c>
    </row>
    <row r="318" spans="2:57">
      <c r="B318" s="90" t="s">
        <v>1047</v>
      </c>
      <c r="C318" s="90" t="s">
        <v>151</v>
      </c>
      <c r="AM318" s="10"/>
      <c r="BE318">
        <v>317</v>
      </c>
    </row>
    <row r="319" spans="2:57">
      <c r="B319" s="90" t="s">
        <v>1048</v>
      </c>
      <c r="C319" s="90" t="s">
        <v>151</v>
      </c>
      <c r="AM319" s="10"/>
      <c r="BE319">
        <v>318</v>
      </c>
    </row>
    <row r="320" spans="2:57">
      <c r="B320" s="90" t="s">
        <v>1049</v>
      </c>
      <c r="C320" s="90" t="s">
        <v>151</v>
      </c>
      <c r="AM320" s="10"/>
      <c r="BE320">
        <v>319</v>
      </c>
    </row>
    <row r="321" spans="2:57">
      <c r="B321" s="90" t="s">
        <v>1050</v>
      </c>
      <c r="C321" s="90" t="s">
        <v>151</v>
      </c>
      <c r="AM321" s="10"/>
      <c r="BE321">
        <v>320</v>
      </c>
    </row>
    <row r="322" spans="2:57">
      <c r="B322" s="90" t="s">
        <v>1051</v>
      </c>
      <c r="C322" s="90" t="s">
        <v>151</v>
      </c>
      <c r="AM322" s="10"/>
      <c r="BE322">
        <v>321</v>
      </c>
    </row>
    <row r="323" spans="2:57">
      <c r="B323" s="90" t="s">
        <v>1052</v>
      </c>
      <c r="C323" s="90" t="s">
        <v>151</v>
      </c>
      <c r="AM323" s="10"/>
      <c r="BE323">
        <v>322</v>
      </c>
    </row>
    <row r="324" spans="2:57">
      <c r="B324" s="90" t="s">
        <v>3338</v>
      </c>
      <c r="C324" s="90" t="s">
        <v>151</v>
      </c>
      <c r="AM324" s="10"/>
      <c r="BE324">
        <v>323</v>
      </c>
    </row>
    <row r="325" spans="2:57">
      <c r="B325" s="90" t="s">
        <v>2892</v>
      </c>
      <c r="C325" s="90" t="s">
        <v>151</v>
      </c>
      <c r="AM325" s="10"/>
      <c r="BE325">
        <v>324</v>
      </c>
    </row>
    <row r="326" spans="2:57">
      <c r="B326" s="90" t="s">
        <v>1055</v>
      </c>
      <c r="C326" s="90" t="s">
        <v>151</v>
      </c>
      <c r="AM326" s="10"/>
      <c r="BE326">
        <v>325</v>
      </c>
    </row>
    <row r="327" spans="2:57">
      <c r="B327" s="90" t="s">
        <v>1056</v>
      </c>
      <c r="C327" s="90" t="s">
        <v>151</v>
      </c>
      <c r="AM327" s="10"/>
      <c r="BE327">
        <v>326</v>
      </c>
    </row>
    <row r="328" spans="2:57">
      <c r="B328" s="90" t="s">
        <v>1057</v>
      </c>
      <c r="C328" s="90" t="s">
        <v>151</v>
      </c>
      <c r="AM328" s="10"/>
      <c r="BE328">
        <v>327</v>
      </c>
    </row>
    <row r="329" spans="2:57">
      <c r="B329" s="90" t="s">
        <v>1058</v>
      </c>
      <c r="C329" s="90" t="s">
        <v>151</v>
      </c>
      <c r="AM329" s="10"/>
      <c r="BE329">
        <v>328</v>
      </c>
    </row>
    <row r="330" spans="2:57">
      <c r="B330" s="90" t="s">
        <v>1059</v>
      </c>
      <c r="C330" s="90" t="s">
        <v>151</v>
      </c>
      <c r="AM330" s="10"/>
      <c r="BE330">
        <v>329</v>
      </c>
    </row>
    <row r="331" spans="2:57">
      <c r="B331" s="90" t="s">
        <v>1060</v>
      </c>
      <c r="C331" s="90" t="s">
        <v>151</v>
      </c>
      <c r="AM331" s="10"/>
      <c r="BE331">
        <v>330</v>
      </c>
    </row>
    <row r="332" spans="2:57">
      <c r="B332" s="90" t="s">
        <v>1061</v>
      </c>
      <c r="C332" s="90" t="s">
        <v>151</v>
      </c>
      <c r="AM332" s="10"/>
      <c r="BE332">
        <v>331</v>
      </c>
    </row>
    <row r="333" spans="2:57">
      <c r="B333" s="90" t="s">
        <v>1062</v>
      </c>
      <c r="C333" s="90" t="s">
        <v>151</v>
      </c>
      <c r="AM333" s="10"/>
      <c r="BE333">
        <v>332</v>
      </c>
    </row>
    <row r="334" spans="2:57">
      <c r="B334" s="90" t="s">
        <v>1063</v>
      </c>
      <c r="C334" s="90" t="s">
        <v>151</v>
      </c>
      <c r="AM334" s="10"/>
      <c r="BE334">
        <v>333</v>
      </c>
    </row>
    <row r="335" spans="2:57">
      <c r="B335" s="90" t="s">
        <v>1064</v>
      </c>
      <c r="C335" s="90" t="s">
        <v>151</v>
      </c>
      <c r="AM335" s="10"/>
      <c r="BE335">
        <v>334</v>
      </c>
    </row>
    <row r="336" spans="2:57">
      <c r="B336" s="90" t="s">
        <v>1065</v>
      </c>
      <c r="C336" s="90" t="s">
        <v>151</v>
      </c>
      <c r="AM336" s="10"/>
      <c r="BE336">
        <v>335</v>
      </c>
    </row>
    <row r="337" spans="2:57">
      <c r="B337" s="90" t="s">
        <v>2082</v>
      </c>
      <c r="C337" s="90" t="s">
        <v>151</v>
      </c>
      <c r="AM337" s="10"/>
      <c r="BE337">
        <v>336</v>
      </c>
    </row>
    <row r="338" spans="2:57">
      <c r="B338" s="90" t="s">
        <v>1066</v>
      </c>
      <c r="C338" s="90" t="s">
        <v>151</v>
      </c>
      <c r="AM338" s="10"/>
      <c r="BE338">
        <v>337</v>
      </c>
    </row>
    <row r="339" spans="2:57">
      <c r="B339" s="90" t="s">
        <v>1067</v>
      </c>
      <c r="C339" s="90" t="s">
        <v>151</v>
      </c>
      <c r="AM339" s="10"/>
    </row>
    <row r="340" spans="2:57">
      <c r="B340" s="90" t="s">
        <v>1068</v>
      </c>
      <c r="C340" s="90" t="s">
        <v>151</v>
      </c>
      <c r="AM340" s="10"/>
    </row>
    <row r="341" spans="2:57">
      <c r="B341" s="90" t="s">
        <v>1069</v>
      </c>
      <c r="C341" s="90" t="s">
        <v>151</v>
      </c>
      <c r="AM341" s="10"/>
    </row>
    <row r="342" spans="2:57">
      <c r="B342" s="90" t="s">
        <v>1070</v>
      </c>
      <c r="C342" s="90" t="s">
        <v>151</v>
      </c>
      <c r="AM342" s="10"/>
    </row>
    <row r="343" spans="2:57">
      <c r="B343" s="90" t="s">
        <v>2714</v>
      </c>
      <c r="C343" s="90" t="s">
        <v>151</v>
      </c>
      <c r="AM343" s="10"/>
    </row>
    <row r="344" spans="2:57">
      <c r="B344" s="90" t="s">
        <v>1071</v>
      </c>
      <c r="C344" s="90" t="s">
        <v>151</v>
      </c>
      <c r="AM344" s="10"/>
    </row>
    <row r="345" spans="2:57">
      <c r="B345" s="90" t="s">
        <v>1072</v>
      </c>
      <c r="C345" s="90" t="s">
        <v>151</v>
      </c>
      <c r="AM345" s="10"/>
    </row>
    <row r="346" spans="2:57">
      <c r="B346" s="90" t="s">
        <v>1073</v>
      </c>
      <c r="C346" s="90" t="s">
        <v>151</v>
      </c>
      <c r="AM346" s="10"/>
    </row>
    <row r="347" spans="2:57">
      <c r="B347" s="90" t="s">
        <v>1074</v>
      </c>
      <c r="C347" s="90" t="s">
        <v>151</v>
      </c>
      <c r="AM347" s="10"/>
    </row>
    <row r="348" spans="2:57">
      <c r="B348" s="90" t="s">
        <v>1075</v>
      </c>
      <c r="C348" s="90" t="s">
        <v>151</v>
      </c>
      <c r="AM348" s="10"/>
    </row>
    <row r="349" spans="2:57">
      <c r="B349" s="90" t="s">
        <v>1076</v>
      </c>
      <c r="C349" s="90" t="s">
        <v>151</v>
      </c>
      <c r="AM349" s="10"/>
    </row>
    <row r="350" spans="2:57">
      <c r="B350" s="90" t="s">
        <v>1077</v>
      </c>
      <c r="C350" s="90" t="s">
        <v>151</v>
      </c>
      <c r="AM350" s="10"/>
    </row>
    <row r="351" spans="2:57">
      <c r="B351" s="90" t="s">
        <v>1078</v>
      </c>
      <c r="C351" s="90" t="s">
        <v>151</v>
      </c>
      <c r="AM351" s="10"/>
    </row>
    <row r="352" spans="2:57">
      <c r="B352" s="90" t="s">
        <v>1079</v>
      </c>
      <c r="C352" s="90" t="s">
        <v>151</v>
      </c>
      <c r="AM352" s="10"/>
    </row>
    <row r="353" spans="2:39">
      <c r="B353" s="90" t="s">
        <v>2023</v>
      </c>
      <c r="C353" s="90" t="s">
        <v>151</v>
      </c>
      <c r="AM353" s="10"/>
    </row>
    <row r="354" spans="2:39">
      <c r="B354" s="90" t="s">
        <v>1080</v>
      </c>
      <c r="C354" s="90" t="s">
        <v>151</v>
      </c>
      <c r="AM354" s="10"/>
    </row>
    <row r="355" spans="2:39">
      <c r="B355" s="90" t="s">
        <v>1081</v>
      </c>
      <c r="C355" s="90" t="s">
        <v>151</v>
      </c>
      <c r="AM355" s="10"/>
    </row>
    <row r="356" spans="2:39">
      <c r="B356" s="90" t="s">
        <v>1448</v>
      </c>
      <c r="C356" s="90" t="s">
        <v>151</v>
      </c>
      <c r="AM356" s="10"/>
    </row>
    <row r="357" spans="2:39">
      <c r="B357" s="90" t="s">
        <v>1449</v>
      </c>
      <c r="C357" s="90" t="s">
        <v>151</v>
      </c>
      <c r="AM357" s="10"/>
    </row>
    <row r="358" spans="2:39">
      <c r="B358" s="90" t="s">
        <v>1082</v>
      </c>
      <c r="C358" s="90" t="s">
        <v>151</v>
      </c>
      <c r="AM358" s="10"/>
    </row>
    <row r="359" spans="2:39">
      <c r="B359" s="90" t="s">
        <v>4010</v>
      </c>
      <c r="C359" s="90" t="s">
        <v>151</v>
      </c>
      <c r="AM359" s="10"/>
    </row>
    <row r="360" spans="2:39">
      <c r="B360" s="90" t="s">
        <v>1083</v>
      </c>
      <c r="C360" s="90" t="s">
        <v>151</v>
      </c>
      <c r="AM360" s="10"/>
    </row>
    <row r="361" spans="2:39">
      <c r="B361" s="90" t="s">
        <v>1085</v>
      </c>
      <c r="C361" s="90" t="s">
        <v>151</v>
      </c>
      <c r="AM361" s="10"/>
    </row>
    <row r="362" spans="2:39">
      <c r="B362" s="90" t="s">
        <v>1086</v>
      </c>
      <c r="C362" s="90" t="s">
        <v>151</v>
      </c>
      <c r="AM362" s="10"/>
    </row>
    <row r="363" spans="2:39">
      <c r="B363" s="90" t="s">
        <v>1450</v>
      </c>
      <c r="C363" s="90" t="s">
        <v>151</v>
      </c>
      <c r="AM363" s="10"/>
    </row>
    <row r="364" spans="2:39">
      <c r="B364" s="90" t="s">
        <v>2024</v>
      </c>
      <c r="C364" s="90" t="s">
        <v>151</v>
      </c>
      <c r="AM364" s="10"/>
    </row>
    <row r="365" spans="2:39">
      <c r="B365" s="90" t="s">
        <v>1087</v>
      </c>
      <c r="C365" s="90" t="s">
        <v>151</v>
      </c>
      <c r="AM365" s="10"/>
    </row>
    <row r="366" spans="2:39">
      <c r="B366" s="90" t="s">
        <v>1088</v>
      </c>
      <c r="C366" s="90" t="s">
        <v>151</v>
      </c>
      <c r="AM366" s="10"/>
    </row>
    <row r="367" spans="2:39">
      <c r="B367" s="90" t="s">
        <v>1089</v>
      </c>
      <c r="C367" s="90" t="s">
        <v>151</v>
      </c>
      <c r="AM367" s="10"/>
    </row>
    <row r="368" spans="2:39">
      <c r="B368" s="90" t="s">
        <v>1090</v>
      </c>
      <c r="C368" s="90" t="s">
        <v>151</v>
      </c>
      <c r="AM368" s="10"/>
    </row>
    <row r="369" spans="2:39">
      <c r="B369" s="90" t="s">
        <v>1091</v>
      </c>
      <c r="C369" s="90" t="s">
        <v>151</v>
      </c>
      <c r="AM369" s="10"/>
    </row>
    <row r="370" spans="2:39">
      <c r="B370" s="90" t="s">
        <v>1092</v>
      </c>
      <c r="C370" s="90" t="s">
        <v>151</v>
      </c>
      <c r="AM370" s="10"/>
    </row>
    <row r="371" spans="2:39">
      <c r="B371" s="90" t="s">
        <v>1093</v>
      </c>
      <c r="C371" s="90" t="s">
        <v>151</v>
      </c>
      <c r="AM371" s="10"/>
    </row>
    <row r="372" spans="2:39">
      <c r="B372" s="90" t="s">
        <v>1094</v>
      </c>
      <c r="C372" s="90" t="s">
        <v>151</v>
      </c>
      <c r="AM372" s="10"/>
    </row>
    <row r="373" spans="2:39">
      <c r="B373" s="90" t="s">
        <v>1095</v>
      </c>
      <c r="C373" s="90" t="s">
        <v>151</v>
      </c>
      <c r="AM373" s="10"/>
    </row>
    <row r="374" spans="2:39">
      <c r="B374" s="90" t="s">
        <v>1096</v>
      </c>
      <c r="C374" s="90" t="s">
        <v>151</v>
      </c>
      <c r="AM374" s="10"/>
    </row>
    <row r="375" spans="2:39">
      <c r="B375" s="90" t="s">
        <v>1097</v>
      </c>
      <c r="C375" s="90" t="s">
        <v>151</v>
      </c>
      <c r="AM375" s="10"/>
    </row>
    <row r="376" spans="2:39">
      <c r="B376" s="90" t="s">
        <v>1098</v>
      </c>
      <c r="C376" s="90" t="s">
        <v>151</v>
      </c>
      <c r="AM376" s="10"/>
    </row>
    <row r="377" spans="2:39">
      <c r="B377" s="90" t="s">
        <v>1099</v>
      </c>
      <c r="C377" s="90" t="s">
        <v>151</v>
      </c>
      <c r="AM377" s="10"/>
    </row>
    <row r="378" spans="2:39">
      <c r="B378" s="90" t="s">
        <v>1100</v>
      </c>
      <c r="C378" s="90" t="s">
        <v>151</v>
      </c>
      <c r="AM378" s="10"/>
    </row>
    <row r="379" spans="2:39">
      <c r="B379" s="90" t="s">
        <v>1101</v>
      </c>
      <c r="C379" s="90" t="s">
        <v>151</v>
      </c>
      <c r="AM379" s="10"/>
    </row>
    <row r="380" spans="2:39">
      <c r="B380" s="90" t="s">
        <v>1102</v>
      </c>
      <c r="C380" s="90" t="s">
        <v>151</v>
      </c>
      <c r="AM380" s="10"/>
    </row>
    <row r="381" spans="2:39">
      <c r="B381" s="90" t="s">
        <v>1103</v>
      </c>
      <c r="C381" s="90" t="s">
        <v>151</v>
      </c>
      <c r="AM381" s="10"/>
    </row>
    <row r="382" spans="2:39">
      <c r="B382" s="90" t="s">
        <v>1104</v>
      </c>
      <c r="C382" s="90" t="s">
        <v>151</v>
      </c>
      <c r="AM382" s="10"/>
    </row>
    <row r="383" spans="2:39">
      <c r="B383" s="90" t="s">
        <v>1105</v>
      </c>
      <c r="C383" s="90" t="s">
        <v>151</v>
      </c>
      <c r="AM383" s="10"/>
    </row>
    <row r="384" spans="2:39">
      <c r="B384" s="90" t="s">
        <v>1106</v>
      </c>
      <c r="C384" s="90" t="s">
        <v>151</v>
      </c>
      <c r="AM384" s="10"/>
    </row>
    <row r="385" spans="2:39">
      <c r="B385" s="90" t="s">
        <v>2014</v>
      </c>
      <c r="C385" s="90" t="s">
        <v>151</v>
      </c>
      <c r="AM385" s="10"/>
    </row>
    <row r="386" spans="2:39">
      <c r="B386" s="90" t="s">
        <v>1108</v>
      </c>
      <c r="C386" s="90" t="s">
        <v>151</v>
      </c>
      <c r="AM386" s="10"/>
    </row>
    <row r="387" spans="2:39">
      <c r="B387" s="90" t="s">
        <v>1109</v>
      </c>
      <c r="C387" s="90" t="s">
        <v>151</v>
      </c>
      <c r="AM387" s="10"/>
    </row>
    <row r="388" spans="2:39">
      <c r="B388" s="90" t="s">
        <v>1110</v>
      </c>
      <c r="C388" s="90" t="s">
        <v>151</v>
      </c>
      <c r="AM388" s="10"/>
    </row>
    <row r="389" spans="2:39">
      <c r="B389" s="90" t="s">
        <v>1111</v>
      </c>
      <c r="C389" s="90" t="s">
        <v>151</v>
      </c>
      <c r="AM389" s="10"/>
    </row>
    <row r="390" spans="2:39">
      <c r="B390" s="90" t="s">
        <v>1112</v>
      </c>
      <c r="C390" s="90" t="s">
        <v>151</v>
      </c>
      <c r="AM390" s="10"/>
    </row>
    <row r="391" spans="2:39">
      <c r="B391" s="90" t="s">
        <v>3147</v>
      </c>
      <c r="C391" s="90" t="s">
        <v>151</v>
      </c>
      <c r="AM391" s="10"/>
    </row>
    <row r="392" spans="2:39">
      <c r="B392" s="90" t="s">
        <v>1113</v>
      </c>
      <c r="C392" s="90" t="s">
        <v>151</v>
      </c>
      <c r="AM392" s="10"/>
    </row>
    <row r="393" spans="2:39">
      <c r="B393" s="90" t="s">
        <v>1114</v>
      </c>
      <c r="C393" s="90" t="s">
        <v>151</v>
      </c>
      <c r="AM393" s="10"/>
    </row>
    <row r="394" spans="2:39">
      <c r="B394" s="90" t="s">
        <v>3710</v>
      </c>
      <c r="C394" s="90" t="s">
        <v>151</v>
      </c>
      <c r="AM394" s="10"/>
    </row>
    <row r="395" spans="2:39">
      <c r="B395" s="90" t="s">
        <v>3403</v>
      </c>
      <c r="C395" s="90" t="s">
        <v>151</v>
      </c>
      <c r="AM395" s="10"/>
    </row>
    <row r="396" spans="2:39">
      <c r="B396" s="90" t="s">
        <v>1493</v>
      </c>
      <c r="C396" s="90" t="s">
        <v>2698</v>
      </c>
      <c r="AM396" s="10"/>
    </row>
    <row r="397" spans="2:39">
      <c r="B397" s="90" t="s">
        <v>1520</v>
      </c>
      <c r="C397" s="90" t="s">
        <v>2698</v>
      </c>
      <c r="AM397" s="10"/>
    </row>
    <row r="398" spans="2:39">
      <c r="B398" s="90" t="s">
        <v>1524</v>
      </c>
      <c r="C398" s="90" t="s">
        <v>2698</v>
      </c>
      <c r="AM398" s="10"/>
    </row>
    <row r="399" spans="2:39">
      <c r="B399" s="90" t="s">
        <v>1548</v>
      </c>
      <c r="C399" s="90" t="s">
        <v>2698</v>
      </c>
      <c r="AM399" s="10"/>
    </row>
    <row r="400" spans="2:39">
      <c r="B400" s="90" t="s">
        <v>3596</v>
      </c>
      <c r="C400" s="90" t="s">
        <v>2698</v>
      </c>
      <c r="AM400" s="10"/>
    </row>
    <row r="401" spans="2:39">
      <c r="B401" s="90" t="s">
        <v>1549</v>
      </c>
      <c r="C401" s="90" t="s">
        <v>2698</v>
      </c>
      <c r="AM401" s="10"/>
    </row>
    <row r="402" spans="2:39">
      <c r="B402" s="90" t="s">
        <v>3777</v>
      </c>
      <c r="C402" s="90" t="s">
        <v>2698</v>
      </c>
      <c r="AM402" s="10"/>
    </row>
    <row r="403" spans="2:39">
      <c r="B403" s="90" t="s">
        <v>1575</v>
      </c>
      <c r="C403" s="90" t="s">
        <v>2698</v>
      </c>
      <c r="AM403" s="10"/>
    </row>
    <row r="404" spans="2:39">
      <c r="B404" s="90" t="s">
        <v>1593</v>
      </c>
      <c r="C404" s="90" t="s">
        <v>2698</v>
      </c>
      <c r="AM404" s="10"/>
    </row>
    <row r="405" spans="2:39">
      <c r="B405" s="90" t="s">
        <v>1594</v>
      </c>
      <c r="C405" s="90" t="s">
        <v>2698</v>
      </c>
      <c r="AM405" s="10"/>
    </row>
    <row r="406" spans="2:39">
      <c r="B406" s="90" t="s">
        <v>1358</v>
      </c>
      <c r="C406" s="90" t="s">
        <v>2698</v>
      </c>
      <c r="AM406" s="10"/>
    </row>
    <row r="407" spans="2:39">
      <c r="B407" s="90" t="s">
        <v>1600</v>
      </c>
      <c r="C407" s="90" t="s">
        <v>2698</v>
      </c>
      <c r="AM407" s="10"/>
    </row>
    <row r="408" spans="2:39">
      <c r="B408" s="90" t="s">
        <v>2910</v>
      </c>
      <c r="C408" s="90" t="s">
        <v>2698</v>
      </c>
      <c r="AM408" s="10"/>
    </row>
    <row r="409" spans="2:39">
      <c r="B409" s="90" t="s">
        <v>3797</v>
      </c>
      <c r="C409" s="90" t="s">
        <v>2698</v>
      </c>
      <c r="AM409" s="10"/>
    </row>
    <row r="410" spans="2:39">
      <c r="B410" s="90" t="s">
        <v>1611</v>
      </c>
      <c r="C410" s="90" t="s">
        <v>2698</v>
      </c>
      <c r="AM410" s="10"/>
    </row>
    <row r="411" spans="2:39">
      <c r="B411" s="90" t="s">
        <v>1621</v>
      </c>
      <c r="C411" s="90" t="s">
        <v>2698</v>
      </c>
      <c r="AM411" s="10"/>
    </row>
    <row r="412" spans="2:39">
      <c r="B412" s="90" t="s">
        <v>1622</v>
      </c>
      <c r="C412" s="90" t="s">
        <v>2698</v>
      </c>
      <c r="AM412" s="10"/>
    </row>
    <row r="413" spans="2:39">
      <c r="B413" s="90" t="s">
        <v>1635</v>
      </c>
      <c r="C413" s="90" t="s">
        <v>2698</v>
      </c>
      <c r="AM413" s="10"/>
    </row>
    <row r="414" spans="2:39">
      <c r="B414" s="90" t="s">
        <v>1636</v>
      </c>
      <c r="C414" s="90" t="s">
        <v>2698</v>
      </c>
      <c r="AM414" s="10"/>
    </row>
    <row r="415" spans="2:39">
      <c r="B415" s="90" t="s">
        <v>1645</v>
      </c>
      <c r="C415" s="90" t="s">
        <v>2698</v>
      </c>
      <c r="AM415" s="10"/>
    </row>
    <row r="416" spans="2:39">
      <c r="B416" s="90" t="s">
        <v>1661</v>
      </c>
      <c r="C416" s="90" t="s">
        <v>2698</v>
      </c>
      <c r="AM416" s="10"/>
    </row>
    <row r="417" spans="2:39">
      <c r="B417" s="90" t="s">
        <v>1685</v>
      </c>
      <c r="C417" s="90" t="s">
        <v>2698</v>
      </c>
      <c r="AM417" s="10"/>
    </row>
    <row r="418" spans="2:39">
      <c r="B418" s="90" t="s">
        <v>1686</v>
      </c>
      <c r="C418" s="90" t="s">
        <v>2698</v>
      </c>
      <c r="AM418" s="10"/>
    </row>
    <row r="419" spans="2:39">
      <c r="B419" s="90" t="s">
        <v>186</v>
      </c>
      <c r="C419" s="90" t="s">
        <v>2698</v>
      </c>
      <c r="AM419" s="10"/>
    </row>
    <row r="420" spans="2:39">
      <c r="B420" s="90" t="s">
        <v>1689</v>
      </c>
      <c r="C420" s="90" t="s">
        <v>2698</v>
      </c>
      <c r="AM420" s="10"/>
    </row>
    <row r="421" spans="2:39">
      <c r="B421" s="90" t="s">
        <v>1743</v>
      </c>
      <c r="C421" s="90" t="s">
        <v>2698</v>
      </c>
      <c r="AM421" s="10"/>
    </row>
    <row r="422" spans="2:39">
      <c r="B422" s="90" t="s">
        <v>1744</v>
      </c>
      <c r="C422" s="90" t="s">
        <v>2698</v>
      </c>
      <c r="AM422" s="10"/>
    </row>
    <row r="423" spans="2:39">
      <c r="B423" s="90" t="s">
        <v>1745</v>
      </c>
      <c r="C423" s="90" t="s">
        <v>2698</v>
      </c>
      <c r="AM423" s="10"/>
    </row>
    <row r="424" spans="2:39">
      <c r="B424" s="90" t="s">
        <v>1746</v>
      </c>
      <c r="C424" s="90" t="s">
        <v>2698</v>
      </c>
      <c r="AM424" s="10"/>
    </row>
    <row r="425" spans="2:39">
      <c r="B425" s="90" t="s">
        <v>1747</v>
      </c>
      <c r="C425" s="90" t="s">
        <v>2698</v>
      </c>
      <c r="AM425" s="10"/>
    </row>
    <row r="426" spans="2:39">
      <c r="B426" s="90" t="s">
        <v>1748</v>
      </c>
      <c r="C426" s="90" t="s">
        <v>2698</v>
      </c>
      <c r="AM426" s="10"/>
    </row>
    <row r="427" spans="2:39">
      <c r="B427" s="90" t="s">
        <v>1749</v>
      </c>
      <c r="C427" s="90" t="s">
        <v>2698</v>
      </c>
      <c r="AM427" s="10"/>
    </row>
    <row r="428" spans="2:39">
      <c r="B428" s="90" t="s">
        <v>1766</v>
      </c>
      <c r="C428" s="90" t="s">
        <v>2698</v>
      </c>
      <c r="AM428" s="10"/>
    </row>
    <row r="429" spans="2:39">
      <c r="B429" s="90" t="s">
        <v>1767</v>
      </c>
      <c r="C429" s="90" t="s">
        <v>2698</v>
      </c>
      <c r="AM429" s="10"/>
    </row>
    <row r="430" spans="2:39">
      <c r="B430" s="90" t="s">
        <v>1791</v>
      </c>
      <c r="C430" s="90" t="s">
        <v>2698</v>
      </c>
      <c r="AM430" s="10"/>
    </row>
    <row r="431" spans="2:39">
      <c r="B431" s="90" t="s">
        <v>1850</v>
      </c>
      <c r="C431" s="90" t="s">
        <v>2698</v>
      </c>
      <c r="AM431" s="10"/>
    </row>
    <row r="432" spans="2:39">
      <c r="B432" s="90" t="s">
        <v>1851</v>
      </c>
      <c r="C432" s="90" t="s">
        <v>2698</v>
      </c>
      <c r="AM432" s="10"/>
    </row>
    <row r="433" spans="2:39">
      <c r="B433" s="90" t="s">
        <v>1861</v>
      </c>
      <c r="C433" s="90" t="s">
        <v>2698</v>
      </c>
      <c r="AM433" s="10"/>
    </row>
    <row r="434" spans="2:39">
      <c r="B434" s="90" t="s">
        <v>1880</v>
      </c>
      <c r="C434" s="90" t="s">
        <v>2698</v>
      </c>
      <c r="AM434" s="10"/>
    </row>
    <row r="435" spans="2:39">
      <c r="B435" s="90" t="s">
        <v>2911</v>
      </c>
      <c r="C435" s="90" t="s">
        <v>2698</v>
      </c>
      <c r="AM435" s="10"/>
    </row>
    <row r="436" spans="2:39">
      <c r="B436" s="90" t="s">
        <v>1904</v>
      </c>
      <c r="C436" s="90" t="s">
        <v>2698</v>
      </c>
      <c r="AM436" s="10"/>
    </row>
    <row r="437" spans="2:39">
      <c r="B437" s="90" t="s">
        <v>1905</v>
      </c>
      <c r="C437" s="90" t="s">
        <v>2698</v>
      </c>
      <c r="AM437" s="10"/>
    </row>
    <row r="438" spans="2:39">
      <c r="B438" s="90" t="s">
        <v>2060</v>
      </c>
      <c r="C438" s="90" t="s">
        <v>2698</v>
      </c>
      <c r="AM438" s="10"/>
    </row>
    <row r="439" spans="2:39">
      <c r="B439" s="90" t="s">
        <v>1923</v>
      </c>
      <c r="C439" s="90" t="s">
        <v>2698</v>
      </c>
      <c r="AM439" s="10"/>
    </row>
    <row r="440" spans="2:39">
      <c r="B440" s="90" t="s">
        <v>3798</v>
      </c>
      <c r="C440" s="90" t="s">
        <v>2698</v>
      </c>
      <c r="AM440" s="10"/>
    </row>
    <row r="441" spans="2:39">
      <c r="B441" s="90" t="s">
        <v>1928</v>
      </c>
      <c r="C441" s="90" t="s">
        <v>2698</v>
      </c>
      <c r="AM441" s="10"/>
    </row>
    <row r="442" spans="2:39">
      <c r="B442" s="90" t="s">
        <v>1930</v>
      </c>
      <c r="C442" s="90" t="s">
        <v>2698</v>
      </c>
      <c r="AM442" s="10"/>
    </row>
    <row r="443" spans="2:39">
      <c r="B443" s="90" t="s">
        <v>1948</v>
      </c>
      <c r="C443" s="90" t="s">
        <v>2698</v>
      </c>
      <c r="AM443" s="10"/>
    </row>
    <row r="444" spans="2:39">
      <c r="B444" s="90" t="s">
        <v>3291</v>
      </c>
      <c r="C444" s="90" t="s">
        <v>2698</v>
      </c>
      <c r="AM444" s="10"/>
    </row>
    <row r="445" spans="2:39">
      <c r="B445" s="90" t="s">
        <v>1981</v>
      </c>
      <c r="C445" s="90" t="s">
        <v>2698</v>
      </c>
      <c r="AM445" s="10"/>
    </row>
    <row r="446" spans="2:39">
      <c r="B446" s="90" t="s">
        <v>1996</v>
      </c>
      <c r="C446" s="90" t="s">
        <v>2698</v>
      </c>
      <c r="AM446" s="10"/>
    </row>
    <row r="447" spans="2:39">
      <c r="B447" s="90" t="s">
        <v>3517</v>
      </c>
      <c r="C447" s="90" t="s">
        <v>551</v>
      </c>
      <c r="AM447" s="10"/>
    </row>
    <row r="448" spans="2:39">
      <c r="B448" s="90" t="s">
        <v>5584</v>
      </c>
      <c r="C448" s="90" t="s">
        <v>551</v>
      </c>
      <c r="AM448" s="10"/>
    </row>
    <row r="449" spans="2:39">
      <c r="B449" s="90" t="s">
        <v>2146</v>
      </c>
      <c r="C449" s="90" t="s">
        <v>551</v>
      </c>
      <c r="AM449" s="10"/>
    </row>
    <row r="450" spans="2:39">
      <c r="B450" s="90" t="s">
        <v>2147</v>
      </c>
      <c r="C450" s="90" t="s">
        <v>551</v>
      </c>
      <c r="AM450" s="10"/>
    </row>
    <row r="451" spans="2:39">
      <c r="B451" s="90" t="s">
        <v>2148</v>
      </c>
      <c r="C451" s="90" t="s">
        <v>551</v>
      </c>
      <c r="AM451" s="10"/>
    </row>
    <row r="452" spans="2:39">
      <c r="B452" s="90" t="s">
        <v>2149</v>
      </c>
      <c r="C452" s="90" t="s">
        <v>551</v>
      </c>
      <c r="AM452" s="10"/>
    </row>
    <row r="453" spans="2:39">
      <c r="B453" s="90" t="s">
        <v>5583</v>
      </c>
      <c r="C453" s="90" t="s">
        <v>551</v>
      </c>
      <c r="AM453" s="10"/>
    </row>
    <row r="454" spans="2:39">
      <c r="B454" s="90" t="s">
        <v>3303</v>
      </c>
      <c r="C454" s="90" t="s">
        <v>551</v>
      </c>
      <c r="AM454" s="10"/>
    </row>
    <row r="455" spans="2:39">
      <c r="B455" s="90" t="s">
        <v>2150</v>
      </c>
      <c r="C455" s="90" t="s">
        <v>551</v>
      </c>
      <c r="AM455" s="10"/>
    </row>
    <row r="456" spans="2:39">
      <c r="B456" s="90" t="s">
        <v>2151</v>
      </c>
      <c r="C456" s="90" t="s">
        <v>551</v>
      </c>
      <c r="AM456" s="10"/>
    </row>
    <row r="457" spans="2:39">
      <c r="B457" s="90" t="s">
        <v>2152</v>
      </c>
      <c r="C457" s="90" t="s">
        <v>551</v>
      </c>
      <c r="AM457" s="10"/>
    </row>
    <row r="458" spans="2:39">
      <c r="B458" s="90" t="s">
        <v>2153</v>
      </c>
      <c r="C458" s="90" t="s">
        <v>551</v>
      </c>
      <c r="AM458" s="10"/>
    </row>
    <row r="459" spans="2:39">
      <c r="B459" s="90" t="s">
        <v>2154</v>
      </c>
      <c r="C459" s="90" t="s">
        <v>551</v>
      </c>
      <c r="AM459" s="10"/>
    </row>
    <row r="460" spans="2:39">
      <c r="B460" s="90" t="s">
        <v>2155</v>
      </c>
      <c r="C460" s="90" t="s">
        <v>551</v>
      </c>
      <c r="AM460" s="10"/>
    </row>
    <row r="461" spans="2:39">
      <c r="B461" s="90" t="s">
        <v>2156</v>
      </c>
      <c r="C461" s="90" t="s">
        <v>551</v>
      </c>
      <c r="AM461" s="10"/>
    </row>
    <row r="462" spans="2:39">
      <c r="B462" s="90" t="s">
        <v>2157</v>
      </c>
      <c r="C462" s="90" t="s">
        <v>551</v>
      </c>
      <c r="AM462" s="10"/>
    </row>
    <row r="463" spans="2:39">
      <c r="B463" s="90" t="s">
        <v>2177</v>
      </c>
      <c r="C463" s="90" t="s">
        <v>551</v>
      </c>
      <c r="AM463" s="10"/>
    </row>
    <row r="464" spans="2:39">
      <c r="B464" s="90" t="s">
        <v>2158</v>
      </c>
      <c r="C464" s="90" t="s">
        <v>551</v>
      </c>
      <c r="AM464" s="10"/>
    </row>
    <row r="465" spans="2:39">
      <c r="B465" s="90" t="s">
        <v>2176</v>
      </c>
      <c r="C465" s="90" t="s">
        <v>551</v>
      </c>
      <c r="AM465" s="10"/>
    </row>
    <row r="466" spans="2:39">
      <c r="B466" s="90" t="s">
        <v>2159</v>
      </c>
      <c r="C466" s="90" t="s">
        <v>551</v>
      </c>
      <c r="AM466" s="10"/>
    </row>
    <row r="467" spans="2:39">
      <c r="B467" s="90" t="s">
        <v>2160</v>
      </c>
      <c r="C467" s="90" t="s">
        <v>551</v>
      </c>
      <c r="AM467" s="10"/>
    </row>
    <row r="468" spans="2:39">
      <c r="B468" s="90" t="s">
        <v>2474</v>
      </c>
      <c r="C468" s="90" t="s">
        <v>551</v>
      </c>
      <c r="AM468" s="10"/>
    </row>
    <row r="469" spans="2:39">
      <c r="B469" s="90" t="s">
        <v>2161</v>
      </c>
      <c r="C469" s="90" t="s">
        <v>551</v>
      </c>
      <c r="AM469" s="10"/>
    </row>
    <row r="470" spans="2:39">
      <c r="B470" s="90" t="s">
        <v>2490</v>
      </c>
      <c r="C470" s="90" t="s">
        <v>551</v>
      </c>
      <c r="AM470" s="10"/>
    </row>
    <row r="471" spans="2:39">
      <c r="B471" s="90" t="s">
        <v>2925</v>
      </c>
      <c r="C471" s="90" t="s">
        <v>551</v>
      </c>
      <c r="AM471" s="10"/>
    </row>
    <row r="472" spans="2:39">
      <c r="B472" s="90" t="s">
        <v>2754</v>
      </c>
      <c r="C472" s="90" t="s">
        <v>551</v>
      </c>
      <c r="AM472" s="10"/>
    </row>
    <row r="473" spans="2:39">
      <c r="B473" s="90" t="s">
        <v>2873</v>
      </c>
      <c r="C473" s="90" t="s">
        <v>551</v>
      </c>
      <c r="AM473" s="10"/>
    </row>
    <row r="474" spans="2:39">
      <c r="B474" s="90" t="s">
        <v>2489</v>
      </c>
      <c r="C474" s="90" t="s">
        <v>551</v>
      </c>
      <c r="AM474" s="10"/>
    </row>
    <row r="475" spans="2:39">
      <c r="B475" s="90" t="s">
        <v>2162</v>
      </c>
      <c r="C475" s="90" t="s">
        <v>551</v>
      </c>
      <c r="AM475" s="10"/>
    </row>
    <row r="476" spans="2:39">
      <c r="B476" s="90" t="s">
        <v>2163</v>
      </c>
      <c r="C476" s="90" t="s">
        <v>551</v>
      </c>
      <c r="AM476" s="10"/>
    </row>
    <row r="477" spans="2:39">
      <c r="B477" s="90" t="s">
        <v>2164</v>
      </c>
      <c r="C477" s="90" t="s">
        <v>551</v>
      </c>
      <c r="AM477" s="10"/>
    </row>
    <row r="478" spans="2:39">
      <c r="B478" s="90" t="s">
        <v>3780</v>
      </c>
      <c r="C478" s="90" t="s">
        <v>551</v>
      </c>
      <c r="AM478" s="10"/>
    </row>
    <row r="479" spans="2:39">
      <c r="B479" s="90" t="s">
        <v>3310</v>
      </c>
      <c r="C479" s="90" t="s">
        <v>551</v>
      </c>
      <c r="AM479" s="10"/>
    </row>
    <row r="480" spans="2:39">
      <c r="B480" s="90" t="s">
        <v>2165</v>
      </c>
      <c r="C480" s="90" t="s">
        <v>551</v>
      </c>
      <c r="AM480" s="10"/>
    </row>
    <row r="481" spans="2:39">
      <c r="B481" s="90" t="s">
        <v>2166</v>
      </c>
      <c r="C481" s="90" t="s">
        <v>551</v>
      </c>
      <c r="AM481" s="10"/>
    </row>
    <row r="482" spans="2:39">
      <c r="B482" s="90" t="s">
        <v>2145</v>
      </c>
      <c r="C482" s="90" t="s">
        <v>551</v>
      </c>
      <c r="AM482" s="10"/>
    </row>
    <row r="483" spans="2:39">
      <c r="B483" s="90" t="s">
        <v>2167</v>
      </c>
      <c r="C483" s="90" t="s">
        <v>551</v>
      </c>
      <c r="AM483" s="10"/>
    </row>
    <row r="484" spans="2:39">
      <c r="B484" s="90" t="s">
        <v>2168</v>
      </c>
      <c r="C484" s="90" t="s">
        <v>551</v>
      </c>
      <c r="AM484" s="10"/>
    </row>
    <row r="485" spans="2:39">
      <c r="B485" s="90" t="s">
        <v>2169</v>
      </c>
      <c r="C485" s="90" t="s">
        <v>551</v>
      </c>
      <c r="AM485" s="10"/>
    </row>
    <row r="486" spans="2:39">
      <c r="B486" s="90" t="s">
        <v>2170</v>
      </c>
      <c r="C486" s="90" t="s">
        <v>551</v>
      </c>
      <c r="AM486" s="10"/>
    </row>
    <row r="487" spans="2:39">
      <c r="B487" s="90" t="s">
        <v>2171</v>
      </c>
      <c r="C487" s="90" t="s">
        <v>551</v>
      </c>
      <c r="AM487" s="10"/>
    </row>
    <row r="488" spans="2:39">
      <c r="B488" s="90" t="s">
        <v>2172</v>
      </c>
      <c r="C488" s="90" t="s">
        <v>551</v>
      </c>
      <c r="AM488" s="10"/>
    </row>
    <row r="489" spans="2:39">
      <c r="B489" s="90" t="s">
        <v>2713</v>
      </c>
      <c r="C489" s="90" t="s">
        <v>551</v>
      </c>
      <c r="AM489" s="10"/>
    </row>
    <row r="490" spans="2:39">
      <c r="B490" s="90" t="s">
        <v>3205</v>
      </c>
      <c r="C490" s="90" t="s">
        <v>551</v>
      </c>
      <c r="AM490" s="10"/>
    </row>
    <row r="491" spans="2:39">
      <c r="B491" s="90" t="s">
        <v>3315</v>
      </c>
      <c r="C491" s="90" t="s">
        <v>551</v>
      </c>
      <c r="AM491" s="10"/>
    </row>
    <row r="492" spans="2:39">
      <c r="B492" s="90" t="s">
        <v>2173</v>
      </c>
      <c r="C492" s="90" t="s">
        <v>551</v>
      </c>
      <c r="AM492" s="10"/>
    </row>
    <row r="493" spans="2:39">
      <c r="B493" s="90" t="s">
        <v>2174</v>
      </c>
      <c r="C493" s="90" t="s">
        <v>551</v>
      </c>
      <c r="AM493" s="10"/>
    </row>
    <row r="494" spans="2:39">
      <c r="B494" s="90" t="s">
        <v>2175</v>
      </c>
      <c r="C494" s="90" t="s">
        <v>551</v>
      </c>
      <c r="AM494" s="10"/>
    </row>
    <row r="495" spans="2:39">
      <c r="B495" s="90" t="s">
        <v>5693</v>
      </c>
      <c r="C495" s="90" t="s">
        <v>5669</v>
      </c>
      <c r="AM495" s="10"/>
    </row>
    <row r="496" spans="2:39">
      <c r="B496" s="90" t="s">
        <v>3137</v>
      </c>
      <c r="C496" s="90" t="s">
        <v>675</v>
      </c>
      <c r="AM496" s="10"/>
    </row>
    <row r="497" spans="2:39">
      <c r="B497" s="90" t="s">
        <v>3138</v>
      </c>
      <c r="C497" s="90" t="s">
        <v>675</v>
      </c>
      <c r="AM497" s="10"/>
    </row>
    <row r="498" spans="2:39">
      <c r="B498" s="90" t="s">
        <v>3735</v>
      </c>
      <c r="C498" s="90" t="s">
        <v>3718</v>
      </c>
      <c r="AM498" s="10"/>
    </row>
    <row r="499" spans="2:39">
      <c r="B499" s="90" t="s">
        <v>3783</v>
      </c>
      <c r="C499" s="90" t="s">
        <v>3718</v>
      </c>
      <c r="AM499" s="10"/>
    </row>
    <row r="500" spans="2:39">
      <c r="B500" s="90" t="s">
        <v>3734</v>
      </c>
      <c r="C500" s="90" t="s">
        <v>3718</v>
      </c>
      <c r="AM500" s="10"/>
    </row>
    <row r="501" spans="2:39">
      <c r="B501" s="90" t="s">
        <v>3781</v>
      </c>
      <c r="C501" s="90" t="s">
        <v>3718</v>
      </c>
      <c r="AM501" s="10"/>
    </row>
    <row r="502" spans="2:39">
      <c r="B502" s="90" t="s">
        <v>3767</v>
      </c>
      <c r="C502" s="90" t="s">
        <v>3718</v>
      </c>
      <c r="AM502" s="10"/>
    </row>
    <row r="503" spans="2:39">
      <c r="B503" s="90" t="s">
        <v>5588</v>
      </c>
      <c r="C503" s="90" t="s">
        <v>5557</v>
      </c>
      <c r="AM503" s="10"/>
    </row>
    <row r="504" spans="2:39">
      <c r="B504" s="90" t="s">
        <v>5586</v>
      </c>
      <c r="C504" s="90" t="s">
        <v>5557</v>
      </c>
      <c r="AM504" s="10"/>
    </row>
    <row r="505" spans="2:39">
      <c r="B505" s="90" t="s">
        <v>5599</v>
      </c>
      <c r="C505" s="90" t="s">
        <v>5557</v>
      </c>
      <c r="AM505" s="10"/>
    </row>
    <row r="506" spans="2:39">
      <c r="B506" s="90" t="s">
        <v>5677</v>
      </c>
      <c r="C506" s="90" t="s">
        <v>5557</v>
      </c>
      <c r="AM506" s="10"/>
    </row>
    <row r="507" spans="2:39">
      <c r="B507" s="90" t="s">
        <v>5577</v>
      </c>
      <c r="C507" s="90" t="s">
        <v>5557</v>
      </c>
      <c r="AM507" s="10"/>
    </row>
    <row r="508" spans="2:39">
      <c r="B508" s="90" t="s">
        <v>5587</v>
      </c>
      <c r="C508" s="90" t="s">
        <v>5557</v>
      </c>
      <c r="AM508" s="10"/>
    </row>
    <row r="509" spans="2:39">
      <c r="B509" s="90" t="s">
        <v>1491</v>
      </c>
      <c r="C509" s="90" t="s">
        <v>174</v>
      </c>
      <c r="AM509" s="10"/>
    </row>
    <row r="510" spans="2:39">
      <c r="B510" s="90" t="s">
        <v>1640</v>
      </c>
      <c r="C510" s="90" t="s">
        <v>174</v>
      </c>
      <c r="AM510" s="10"/>
    </row>
    <row r="511" spans="2:39">
      <c r="B511" s="90" t="s">
        <v>1641</v>
      </c>
      <c r="C511" s="90" t="s">
        <v>174</v>
      </c>
      <c r="AM511" s="10"/>
    </row>
    <row r="512" spans="2:39">
      <c r="B512" s="90" t="s">
        <v>3468</v>
      </c>
      <c r="C512" s="90" t="s">
        <v>174</v>
      </c>
      <c r="AM512" s="10"/>
    </row>
    <row r="513" spans="2:39">
      <c r="B513" s="90" t="s">
        <v>3671</v>
      </c>
      <c r="C513" s="90" t="s">
        <v>174</v>
      </c>
      <c r="AM513" s="10"/>
    </row>
    <row r="514" spans="2:39">
      <c r="B514" s="90" t="s">
        <v>1777</v>
      </c>
      <c r="C514" s="90" t="s">
        <v>174</v>
      </c>
      <c r="AM514" s="10"/>
    </row>
    <row r="515" spans="2:39">
      <c r="B515" s="90" t="s">
        <v>1778</v>
      </c>
      <c r="C515" s="90" t="s">
        <v>174</v>
      </c>
      <c r="AM515" s="10"/>
    </row>
    <row r="516" spans="2:39">
      <c r="B516" s="90" t="s">
        <v>1802</v>
      </c>
      <c r="C516" s="90" t="s">
        <v>174</v>
      </c>
      <c r="AM516" s="10"/>
    </row>
    <row r="517" spans="2:39">
      <c r="B517" s="90" t="s">
        <v>1846</v>
      </c>
      <c r="C517" s="90" t="s">
        <v>174</v>
      </c>
      <c r="AM517" s="10"/>
    </row>
    <row r="518" spans="2:39">
      <c r="B518" s="90" t="s">
        <v>1907</v>
      </c>
      <c r="C518" s="90" t="s">
        <v>174</v>
      </c>
      <c r="AM518" s="10"/>
    </row>
    <row r="519" spans="2:39">
      <c r="B519" s="90" t="s">
        <v>1909</v>
      </c>
      <c r="C519" s="90" t="s">
        <v>174</v>
      </c>
      <c r="AM519" s="10"/>
    </row>
    <row r="520" spans="2:39">
      <c r="B520" s="90" t="s">
        <v>3566</v>
      </c>
      <c r="C520" s="90" t="s">
        <v>174</v>
      </c>
      <c r="AM520" s="10"/>
    </row>
    <row r="521" spans="2:39">
      <c r="B521" s="90" t="s">
        <v>2751</v>
      </c>
      <c r="C521" s="90" t="s">
        <v>174</v>
      </c>
      <c r="AM521" s="10"/>
    </row>
    <row r="522" spans="2:39">
      <c r="B522" s="90" t="s">
        <v>1938</v>
      </c>
      <c r="C522" s="90" t="s">
        <v>174</v>
      </c>
      <c r="AM522" s="10"/>
    </row>
    <row r="523" spans="2:39">
      <c r="B523" s="90" t="s">
        <v>1939</v>
      </c>
      <c r="C523" s="90" t="s">
        <v>174</v>
      </c>
      <c r="AM523" s="10"/>
    </row>
    <row r="524" spans="2:39">
      <c r="B524" s="90" t="s">
        <v>1482</v>
      </c>
      <c r="C524" s="90" t="s">
        <v>154</v>
      </c>
      <c r="AM524" s="10"/>
    </row>
    <row r="525" spans="2:39">
      <c r="B525" s="90" t="s">
        <v>1483</v>
      </c>
      <c r="C525" s="90" t="s">
        <v>154</v>
      </c>
      <c r="AM525" s="10"/>
    </row>
    <row r="526" spans="2:39">
      <c r="B526" s="90" t="s">
        <v>1484</v>
      </c>
      <c r="C526" s="90" t="s">
        <v>154</v>
      </c>
      <c r="AM526" s="10"/>
    </row>
    <row r="527" spans="2:39">
      <c r="B527" s="90" t="s">
        <v>2070</v>
      </c>
      <c r="C527" s="90" t="s">
        <v>154</v>
      </c>
      <c r="AM527" s="10"/>
    </row>
    <row r="528" spans="2:39">
      <c r="B528" s="90" t="s">
        <v>5602</v>
      </c>
      <c r="C528" s="90" t="s">
        <v>154</v>
      </c>
      <c r="AM528" s="10"/>
    </row>
    <row r="529" spans="2:39">
      <c r="B529" s="90" t="s">
        <v>2818</v>
      </c>
      <c r="C529" s="90" t="s">
        <v>154</v>
      </c>
      <c r="AM529" s="10"/>
    </row>
    <row r="530" spans="2:39">
      <c r="B530" s="90" t="s">
        <v>1495</v>
      </c>
      <c r="C530" s="90" t="s">
        <v>154</v>
      </c>
      <c r="AM530" s="10"/>
    </row>
    <row r="531" spans="2:39">
      <c r="B531" s="90" t="s">
        <v>3624</v>
      </c>
      <c r="C531" s="90" t="s">
        <v>154</v>
      </c>
      <c r="AM531" s="10"/>
    </row>
    <row r="532" spans="2:39">
      <c r="B532" s="90" t="s">
        <v>5592</v>
      </c>
      <c r="C532" s="90" t="s">
        <v>154</v>
      </c>
      <c r="AM532" s="10"/>
    </row>
    <row r="533" spans="2:39">
      <c r="B533" s="90" t="s">
        <v>522</v>
      </c>
      <c r="C533" s="90" t="s">
        <v>154</v>
      </c>
      <c r="AM533" s="10"/>
    </row>
    <row r="534" spans="2:39">
      <c r="B534" s="90" t="s">
        <v>3374</v>
      </c>
      <c r="C534" s="90" t="s">
        <v>154</v>
      </c>
      <c r="AM534" s="10"/>
    </row>
    <row r="535" spans="2:39">
      <c r="B535" s="90" t="s">
        <v>1518</v>
      </c>
      <c r="C535" s="90" t="s">
        <v>154</v>
      </c>
      <c r="AM535" s="10"/>
    </row>
    <row r="536" spans="2:39">
      <c r="B536" s="90" t="s">
        <v>1521</v>
      </c>
      <c r="C536" s="90" t="s">
        <v>154</v>
      </c>
      <c r="AM536" s="10"/>
    </row>
    <row r="537" spans="2:39">
      <c r="B537" s="90" t="s">
        <v>2770</v>
      </c>
      <c r="C537" s="90" t="s">
        <v>154</v>
      </c>
      <c r="AM537" s="10"/>
    </row>
    <row r="538" spans="2:39">
      <c r="B538" s="90" t="s">
        <v>1522</v>
      </c>
      <c r="C538" s="90" t="s">
        <v>154</v>
      </c>
      <c r="AM538" s="10"/>
    </row>
    <row r="539" spans="2:39">
      <c r="B539" s="90" t="s">
        <v>2889</v>
      </c>
      <c r="C539" s="90" t="s">
        <v>154</v>
      </c>
      <c r="AM539" s="10"/>
    </row>
    <row r="540" spans="2:39">
      <c r="B540" s="90" t="s">
        <v>1523</v>
      </c>
      <c r="C540" s="90" t="s">
        <v>154</v>
      </c>
      <c r="AM540" s="10"/>
    </row>
    <row r="541" spans="2:39">
      <c r="B541" s="90" t="s">
        <v>1531</v>
      </c>
      <c r="C541" s="90" t="s">
        <v>154</v>
      </c>
      <c r="AM541" s="10"/>
    </row>
    <row r="542" spans="2:39">
      <c r="B542" s="90" t="s">
        <v>1532</v>
      </c>
      <c r="C542" s="90" t="s">
        <v>154</v>
      </c>
      <c r="AM542" s="10"/>
    </row>
    <row r="543" spans="2:39">
      <c r="B543" s="90" t="s">
        <v>1135</v>
      </c>
      <c r="C543" s="90" t="s">
        <v>154</v>
      </c>
      <c r="AM543" s="10"/>
    </row>
    <row r="544" spans="2:39">
      <c r="B544" s="90" t="s">
        <v>2035</v>
      </c>
      <c r="C544" s="90" t="s">
        <v>154</v>
      </c>
      <c r="AM544" s="10"/>
    </row>
    <row r="545" spans="2:39">
      <c r="B545" s="90" t="s">
        <v>1538</v>
      </c>
      <c r="C545" s="90" t="s">
        <v>154</v>
      </c>
      <c r="AM545" s="10"/>
    </row>
    <row r="546" spans="2:39">
      <c r="B546" s="90" t="s">
        <v>1540</v>
      </c>
      <c r="C546" s="90" t="s">
        <v>154</v>
      </c>
      <c r="AM546" s="10"/>
    </row>
    <row r="547" spans="2:39">
      <c r="B547" s="90" t="s">
        <v>1542</v>
      </c>
      <c r="C547" s="90" t="s">
        <v>154</v>
      </c>
      <c r="AM547" s="10"/>
    </row>
    <row r="548" spans="2:39">
      <c r="B548" s="90" t="s">
        <v>1544</v>
      </c>
      <c r="C548" s="90" t="s">
        <v>154</v>
      </c>
      <c r="AM548" s="10"/>
    </row>
    <row r="549" spans="2:39">
      <c r="B549" s="90" t="s">
        <v>1552</v>
      </c>
      <c r="C549" s="90" t="s">
        <v>154</v>
      </c>
      <c r="AM549" s="10"/>
    </row>
    <row r="550" spans="2:39">
      <c r="B550" s="90" t="s">
        <v>3161</v>
      </c>
      <c r="C550" s="90" t="s">
        <v>154</v>
      </c>
      <c r="AM550" s="10"/>
    </row>
    <row r="551" spans="2:39">
      <c r="B551" s="90" t="s">
        <v>1568</v>
      </c>
      <c r="C551" s="90" t="s">
        <v>154</v>
      </c>
      <c r="AM551" s="10"/>
    </row>
    <row r="552" spans="2:39">
      <c r="B552" s="90" t="s">
        <v>5367</v>
      </c>
      <c r="C552" s="90" t="s">
        <v>154</v>
      </c>
      <c r="AM552" s="10"/>
    </row>
    <row r="553" spans="2:39">
      <c r="B553" s="90" t="s">
        <v>1570</v>
      </c>
      <c r="C553" s="90" t="s">
        <v>154</v>
      </c>
      <c r="AM553" s="10"/>
    </row>
    <row r="554" spans="2:39">
      <c r="B554" s="90" t="s">
        <v>1571</v>
      </c>
      <c r="C554" s="90" t="s">
        <v>154</v>
      </c>
      <c r="AM554" s="10"/>
    </row>
    <row r="555" spans="2:39">
      <c r="B555" s="90" t="s">
        <v>1587</v>
      </c>
      <c r="C555" s="90" t="s">
        <v>154</v>
      </c>
      <c r="AM555" s="10"/>
    </row>
    <row r="556" spans="2:39">
      <c r="B556" s="90" t="s">
        <v>1588</v>
      </c>
      <c r="C556" s="90" t="s">
        <v>154</v>
      </c>
      <c r="AM556" s="10"/>
    </row>
    <row r="557" spans="2:39">
      <c r="B557" s="90" t="s">
        <v>1595</v>
      </c>
      <c r="C557" s="90" t="s">
        <v>154</v>
      </c>
      <c r="AM557" s="10"/>
    </row>
    <row r="558" spans="2:39">
      <c r="B558" s="90" t="s">
        <v>1597</v>
      </c>
      <c r="C558" s="90" t="s">
        <v>154</v>
      </c>
      <c r="AM558" s="10"/>
    </row>
    <row r="559" spans="2:39">
      <c r="B559" s="90" t="s">
        <v>1598</v>
      </c>
      <c r="C559" s="90" t="s">
        <v>154</v>
      </c>
      <c r="AM559" s="10"/>
    </row>
    <row r="560" spans="2:39">
      <c r="B560" s="90" t="s">
        <v>1602</v>
      </c>
      <c r="C560" s="90" t="s">
        <v>154</v>
      </c>
      <c r="AM560" s="10"/>
    </row>
    <row r="561" spans="2:39">
      <c r="B561" s="90" t="s">
        <v>1603</v>
      </c>
      <c r="C561" s="90" t="s">
        <v>154</v>
      </c>
      <c r="AM561" s="10"/>
    </row>
    <row r="562" spans="2:39">
      <c r="B562" s="90" t="s">
        <v>177</v>
      </c>
      <c r="C562" s="90" t="s">
        <v>154</v>
      </c>
      <c r="AM562" s="10"/>
    </row>
    <row r="563" spans="2:39">
      <c r="B563" s="90" t="s">
        <v>506</v>
      </c>
      <c r="C563" s="90" t="s">
        <v>154</v>
      </c>
      <c r="AM563" s="10"/>
    </row>
    <row r="564" spans="2:39">
      <c r="B564" s="90" t="s">
        <v>1609</v>
      </c>
      <c r="C564" s="90" t="s">
        <v>154</v>
      </c>
      <c r="AM564" s="10"/>
    </row>
    <row r="565" spans="2:39">
      <c r="B565" s="90" t="s">
        <v>1610</v>
      </c>
      <c r="C565" s="90" t="s">
        <v>154</v>
      </c>
      <c r="AM565" s="10"/>
    </row>
    <row r="566" spans="2:39">
      <c r="B566" s="90" t="s">
        <v>3162</v>
      </c>
      <c r="C566" s="90" t="s">
        <v>154</v>
      </c>
      <c r="AM566" s="10"/>
    </row>
    <row r="567" spans="2:39">
      <c r="B567" s="90" t="s">
        <v>1613</v>
      </c>
      <c r="C567" s="90" t="s">
        <v>154</v>
      </c>
      <c r="AM567" s="10"/>
    </row>
    <row r="568" spans="2:39">
      <c r="B568" s="90" t="s">
        <v>3444</v>
      </c>
      <c r="C568" s="90" t="s">
        <v>154</v>
      </c>
      <c r="AM568" s="10"/>
    </row>
    <row r="569" spans="2:39">
      <c r="B569" s="90" t="s">
        <v>1614</v>
      </c>
      <c r="C569" s="90" t="s">
        <v>154</v>
      </c>
      <c r="AM569" s="10"/>
    </row>
    <row r="570" spans="2:39">
      <c r="B570" s="90" t="s">
        <v>1615</v>
      </c>
      <c r="C570" s="90" t="s">
        <v>154</v>
      </c>
      <c r="AM570" s="10"/>
    </row>
    <row r="571" spans="2:39">
      <c r="B571" s="90" t="s">
        <v>2725</v>
      </c>
      <c r="C571" s="90" t="s">
        <v>154</v>
      </c>
      <c r="AM571" s="10"/>
    </row>
    <row r="572" spans="2:39">
      <c r="B572" s="90" t="s">
        <v>1616</v>
      </c>
      <c r="C572" s="90" t="s">
        <v>154</v>
      </c>
      <c r="AM572" s="10"/>
    </row>
    <row r="573" spans="2:39">
      <c r="B573" s="90" t="s">
        <v>1617</v>
      </c>
      <c r="C573" s="90" t="s">
        <v>154</v>
      </c>
      <c r="AM573" s="10"/>
    </row>
    <row r="574" spans="2:39">
      <c r="B574" s="90" t="s">
        <v>1618</v>
      </c>
      <c r="C574" s="90" t="s">
        <v>154</v>
      </c>
      <c r="AM574" s="10"/>
    </row>
    <row r="575" spans="2:39">
      <c r="B575" s="90" t="s">
        <v>1619</v>
      </c>
      <c r="C575" s="90" t="s">
        <v>154</v>
      </c>
      <c r="AM575" s="10"/>
    </row>
    <row r="576" spans="2:39">
      <c r="B576" s="90" t="s">
        <v>1620</v>
      </c>
      <c r="C576" s="90" t="s">
        <v>154</v>
      </c>
      <c r="AM576" s="10"/>
    </row>
    <row r="577" spans="2:39">
      <c r="B577" s="90" t="s">
        <v>1623</v>
      </c>
      <c r="C577" s="90" t="s">
        <v>154</v>
      </c>
      <c r="AM577" s="10"/>
    </row>
    <row r="578" spans="2:39">
      <c r="B578" s="90" t="s">
        <v>2720</v>
      </c>
      <c r="C578" s="90" t="s">
        <v>154</v>
      </c>
      <c r="AM578" s="10"/>
    </row>
    <row r="579" spans="2:39">
      <c r="B579" s="90" t="s">
        <v>1624</v>
      </c>
      <c r="C579" s="90" t="s">
        <v>154</v>
      </c>
      <c r="AM579" s="10"/>
    </row>
    <row r="580" spans="2:39">
      <c r="B580" s="90" t="s">
        <v>1625</v>
      </c>
      <c r="C580" s="90" t="s">
        <v>154</v>
      </c>
      <c r="AM580" s="10"/>
    </row>
    <row r="581" spans="2:39">
      <c r="B581" s="90" t="s">
        <v>1628</v>
      </c>
      <c r="C581" s="90" t="s">
        <v>154</v>
      </c>
      <c r="AM581" s="10"/>
    </row>
    <row r="582" spans="2:39">
      <c r="B582" s="90" t="s">
        <v>1629</v>
      </c>
      <c r="C582" s="90" t="s">
        <v>154</v>
      </c>
      <c r="AM582" s="10"/>
    </row>
    <row r="583" spans="2:39">
      <c r="B583" s="90" t="s">
        <v>3520</v>
      </c>
      <c r="C583" s="90" t="s">
        <v>154</v>
      </c>
      <c r="AM583" s="10"/>
    </row>
    <row r="584" spans="2:39">
      <c r="B584" s="90" t="s">
        <v>5675</v>
      </c>
      <c r="C584" s="90" t="s">
        <v>154</v>
      </c>
      <c r="AM584" s="10"/>
    </row>
    <row r="585" spans="2:39">
      <c r="B585" s="90" t="s">
        <v>5676</v>
      </c>
      <c r="C585" s="90" t="s">
        <v>154</v>
      </c>
      <c r="AM585" s="10"/>
    </row>
    <row r="586" spans="2:39">
      <c r="B586" s="90" t="s">
        <v>1652</v>
      </c>
      <c r="C586" s="90" t="s">
        <v>154</v>
      </c>
      <c r="AM586" s="10"/>
    </row>
    <row r="587" spans="2:39">
      <c r="B587" s="90" t="s">
        <v>1655</v>
      </c>
      <c r="C587" s="90" t="s">
        <v>154</v>
      </c>
      <c r="AM587" s="10"/>
    </row>
    <row r="588" spans="2:39">
      <c r="B588" s="90" t="s">
        <v>1656</v>
      </c>
      <c r="C588" s="90" t="s">
        <v>154</v>
      </c>
      <c r="AM588" s="10"/>
    </row>
    <row r="589" spans="2:39">
      <c r="B589" s="90" t="s">
        <v>1657</v>
      </c>
      <c r="C589" s="90" t="s">
        <v>154</v>
      </c>
      <c r="AM589" s="10"/>
    </row>
    <row r="590" spans="2:39">
      <c r="B590" s="90" t="s">
        <v>1658</v>
      </c>
      <c r="C590" s="90" t="s">
        <v>154</v>
      </c>
      <c r="AM590" s="10"/>
    </row>
    <row r="591" spans="2:39">
      <c r="B591" s="90" t="s">
        <v>1659</v>
      </c>
      <c r="C591" s="90" t="s">
        <v>154</v>
      </c>
      <c r="AM591" s="10"/>
    </row>
    <row r="592" spans="2:39">
      <c r="B592" s="90" t="s">
        <v>1660</v>
      </c>
      <c r="C592" s="90" t="s">
        <v>154</v>
      </c>
      <c r="AM592" s="10"/>
    </row>
    <row r="593" spans="2:39">
      <c r="B593" s="90" t="s">
        <v>1663</v>
      </c>
      <c r="C593" s="90" t="s">
        <v>154</v>
      </c>
      <c r="AM593" s="10"/>
    </row>
    <row r="594" spans="2:39">
      <c r="B594" s="90" t="s">
        <v>1669</v>
      </c>
      <c r="C594" s="90" t="s">
        <v>154</v>
      </c>
      <c r="AM594" s="10"/>
    </row>
    <row r="595" spans="2:39">
      <c r="B595" s="90" t="s">
        <v>1674</v>
      </c>
      <c r="C595" s="90" t="s">
        <v>154</v>
      </c>
      <c r="AM595" s="10"/>
    </row>
    <row r="596" spans="2:39">
      <c r="B596" s="90" t="s">
        <v>1687</v>
      </c>
      <c r="C596" s="90" t="s">
        <v>154</v>
      </c>
      <c r="AM596" s="10"/>
    </row>
    <row r="597" spans="2:39">
      <c r="B597" s="90" t="s">
        <v>1699</v>
      </c>
      <c r="C597" s="90" t="s">
        <v>154</v>
      </c>
      <c r="AM597" s="10"/>
    </row>
    <row r="598" spans="2:39">
      <c r="B598" s="90" t="s">
        <v>1701</v>
      </c>
      <c r="C598" s="90" t="s">
        <v>154</v>
      </c>
      <c r="AM598" s="10"/>
    </row>
    <row r="599" spans="2:39">
      <c r="B599" s="90" t="s">
        <v>1702</v>
      </c>
      <c r="C599" s="90" t="s">
        <v>154</v>
      </c>
      <c r="AM599" s="10"/>
    </row>
    <row r="600" spans="2:39">
      <c r="B600" s="90" t="s">
        <v>3849</v>
      </c>
      <c r="C600" s="90" t="s">
        <v>154</v>
      </c>
      <c r="AM600" s="10"/>
    </row>
    <row r="601" spans="2:39">
      <c r="B601" s="90" t="s">
        <v>2504</v>
      </c>
      <c r="C601" s="90" t="s">
        <v>154</v>
      </c>
      <c r="AM601" s="10"/>
    </row>
    <row r="602" spans="2:39">
      <c r="B602" s="90" t="s">
        <v>2084</v>
      </c>
      <c r="C602" s="90" t="s">
        <v>154</v>
      </c>
      <c r="AM602" s="10"/>
    </row>
    <row r="603" spans="2:39">
      <c r="B603" s="90" t="s">
        <v>1713</v>
      </c>
      <c r="C603" s="90" t="s">
        <v>154</v>
      </c>
      <c r="AM603" s="10"/>
    </row>
    <row r="604" spans="2:39">
      <c r="B604" s="90" t="s">
        <v>1715</v>
      </c>
      <c r="C604" s="90" t="s">
        <v>154</v>
      </c>
      <c r="AM604" s="10"/>
    </row>
    <row r="605" spans="2:39">
      <c r="B605" s="90" t="s">
        <v>1717</v>
      </c>
      <c r="C605" s="90" t="s">
        <v>154</v>
      </c>
      <c r="AM605" s="10"/>
    </row>
    <row r="606" spans="2:39">
      <c r="B606" s="90" t="s">
        <v>1720</v>
      </c>
      <c r="C606" s="90" t="s">
        <v>154</v>
      </c>
      <c r="AM606" s="10"/>
    </row>
    <row r="607" spans="2:39">
      <c r="B607" s="90" t="s">
        <v>2895</v>
      </c>
      <c r="C607" s="90" t="s">
        <v>154</v>
      </c>
      <c r="AM607" s="10"/>
    </row>
    <row r="608" spans="2:39">
      <c r="B608" s="90" t="s">
        <v>1724</v>
      </c>
      <c r="C608" s="90" t="s">
        <v>154</v>
      </c>
      <c r="AM608" s="10"/>
    </row>
    <row r="609" spans="2:39">
      <c r="B609" s="90" t="s">
        <v>1726</v>
      </c>
      <c r="C609" s="90" t="s">
        <v>154</v>
      </c>
      <c r="AM609" s="10"/>
    </row>
    <row r="610" spans="2:39">
      <c r="B610" s="90" t="s">
        <v>1728</v>
      </c>
      <c r="C610" s="90" t="s">
        <v>154</v>
      </c>
      <c r="AM610" s="10"/>
    </row>
    <row r="611" spans="2:39">
      <c r="B611" s="90" t="s">
        <v>1742</v>
      </c>
      <c r="C611" s="90" t="s">
        <v>154</v>
      </c>
      <c r="AM611" s="10"/>
    </row>
    <row r="612" spans="2:39">
      <c r="B612" s="90" t="s">
        <v>2083</v>
      </c>
      <c r="C612" s="90" t="s">
        <v>154</v>
      </c>
      <c r="AM612" s="10"/>
    </row>
    <row r="613" spans="2:39">
      <c r="B613" s="90" t="s">
        <v>1751</v>
      </c>
      <c r="C613" s="90" t="s">
        <v>154</v>
      </c>
      <c r="AM613" s="10"/>
    </row>
    <row r="614" spans="2:39">
      <c r="B614" s="90" t="s">
        <v>1752</v>
      </c>
      <c r="C614" s="90" t="s">
        <v>154</v>
      </c>
      <c r="AM614" s="10"/>
    </row>
    <row r="615" spans="2:39">
      <c r="B615" s="90" t="s">
        <v>1760</v>
      </c>
      <c r="C615" s="90" t="s">
        <v>154</v>
      </c>
      <c r="AM615" s="10"/>
    </row>
    <row r="616" spans="2:39">
      <c r="B616" s="90" t="s">
        <v>1765</v>
      </c>
      <c r="C616" s="90" t="s">
        <v>154</v>
      </c>
      <c r="AM616" s="10"/>
    </row>
    <row r="617" spans="2:39">
      <c r="B617" s="90" t="s">
        <v>3601</v>
      </c>
      <c r="C617" s="90" t="s">
        <v>154</v>
      </c>
      <c r="AM617" s="10"/>
    </row>
    <row r="618" spans="2:39">
      <c r="B618" s="90" t="s">
        <v>1771</v>
      </c>
      <c r="C618" s="90" t="s">
        <v>154</v>
      </c>
      <c r="AM618" s="10"/>
    </row>
    <row r="619" spans="2:39">
      <c r="B619" s="90" t="s">
        <v>3557</v>
      </c>
      <c r="C619" s="90" t="s">
        <v>154</v>
      </c>
      <c r="AM619" s="10"/>
    </row>
    <row r="620" spans="2:39">
      <c r="B620" s="90" t="s">
        <v>5374</v>
      </c>
      <c r="C620" s="90" t="s">
        <v>154</v>
      </c>
      <c r="AM620" s="10"/>
    </row>
    <row r="621" spans="2:39">
      <c r="B621" s="90" t="s">
        <v>1781</v>
      </c>
      <c r="C621" s="90" t="s">
        <v>154</v>
      </c>
      <c r="AM621" s="10"/>
    </row>
    <row r="622" spans="2:39">
      <c r="B622" s="90" t="s">
        <v>1783</v>
      </c>
      <c r="C622" s="90" t="s">
        <v>154</v>
      </c>
      <c r="AM622" s="10"/>
    </row>
    <row r="623" spans="2:39">
      <c r="B623" s="90" t="s">
        <v>1786</v>
      </c>
      <c r="C623" s="90" t="s">
        <v>154</v>
      </c>
      <c r="AM623" s="10"/>
    </row>
    <row r="624" spans="2:39">
      <c r="B624" s="90" t="s">
        <v>1804</v>
      </c>
      <c r="C624" s="90" t="s">
        <v>154</v>
      </c>
      <c r="AM624" s="10"/>
    </row>
    <row r="625" spans="2:39">
      <c r="B625" s="90" t="s">
        <v>2069</v>
      </c>
      <c r="C625" s="90" t="s">
        <v>154</v>
      </c>
      <c r="AM625" s="10"/>
    </row>
    <row r="626" spans="2:39">
      <c r="B626" s="90" t="s">
        <v>1816</v>
      </c>
      <c r="C626" s="90" t="s">
        <v>154</v>
      </c>
      <c r="AM626" s="10"/>
    </row>
    <row r="627" spans="2:39">
      <c r="B627" s="90" t="s">
        <v>1817</v>
      </c>
      <c r="C627" s="90" t="s">
        <v>154</v>
      </c>
      <c r="AM627" s="10"/>
    </row>
    <row r="628" spans="2:39">
      <c r="B628" s="90" t="s">
        <v>2051</v>
      </c>
      <c r="C628" s="90" t="s">
        <v>154</v>
      </c>
      <c r="AM628" s="10"/>
    </row>
    <row r="629" spans="2:39">
      <c r="B629" s="90" t="s">
        <v>1824</v>
      </c>
      <c r="C629" s="90" t="s">
        <v>154</v>
      </c>
      <c r="AM629" s="10"/>
    </row>
    <row r="630" spans="2:39">
      <c r="B630" s="90" t="s">
        <v>3454</v>
      </c>
      <c r="C630" s="90" t="s">
        <v>154</v>
      </c>
      <c r="AM630" s="10"/>
    </row>
    <row r="631" spans="2:39">
      <c r="B631" s="90" t="s">
        <v>3692</v>
      </c>
      <c r="C631" s="90" t="s">
        <v>154</v>
      </c>
      <c r="AM631" s="10"/>
    </row>
    <row r="632" spans="2:39">
      <c r="B632" s="90" t="s">
        <v>3300</v>
      </c>
      <c r="C632" s="90" t="s">
        <v>154</v>
      </c>
      <c r="AM632" s="10"/>
    </row>
    <row r="633" spans="2:39">
      <c r="B633" s="90" t="s">
        <v>1842</v>
      </c>
      <c r="C633" s="90" t="s">
        <v>154</v>
      </c>
      <c r="AM633" s="10"/>
    </row>
    <row r="634" spans="2:39">
      <c r="B634" s="90" t="s">
        <v>1843</v>
      </c>
      <c r="C634" s="90" t="s">
        <v>154</v>
      </c>
      <c r="AM634" s="10"/>
    </row>
    <row r="635" spans="2:39">
      <c r="B635" s="90" t="s">
        <v>1845</v>
      </c>
      <c r="C635" s="90" t="s">
        <v>154</v>
      </c>
      <c r="AM635" s="10"/>
    </row>
    <row r="636" spans="2:39">
      <c r="B636" s="90" t="s">
        <v>3627</v>
      </c>
      <c r="C636" s="90" t="s">
        <v>154</v>
      </c>
      <c r="AM636" s="10"/>
    </row>
    <row r="637" spans="2:39">
      <c r="B637" s="90" t="s">
        <v>3434</v>
      </c>
      <c r="C637" s="90" t="s">
        <v>154</v>
      </c>
      <c r="AM637" s="10"/>
    </row>
    <row r="638" spans="2:39">
      <c r="B638" s="90" t="s">
        <v>1853</v>
      </c>
      <c r="C638" s="90" t="s">
        <v>154</v>
      </c>
      <c r="AM638" s="10"/>
    </row>
    <row r="639" spans="2:39">
      <c r="B639" s="90" t="s">
        <v>1854</v>
      </c>
      <c r="C639" s="90" t="s">
        <v>154</v>
      </c>
      <c r="AM639" s="10"/>
    </row>
    <row r="640" spans="2:39">
      <c r="B640" s="90" t="s">
        <v>1855</v>
      </c>
      <c r="C640" s="90" t="s">
        <v>154</v>
      </c>
      <c r="AM640" s="10"/>
    </row>
    <row r="641" spans="2:39">
      <c r="B641" s="90" t="s">
        <v>5590</v>
      </c>
      <c r="C641" s="90" t="s">
        <v>154</v>
      </c>
      <c r="AM641" s="10"/>
    </row>
    <row r="642" spans="2:39">
      <c r="B642" s="90" t="s">
        <v>1860</v>
      </c>
      <c r="C642" s="90" t="s">
        <v>154</v>
      </c>
      <c r="AM642" s="10"/>
    </row>
    <row r="643" spans="2:39">
      <c r="B643" s="90" t="s">
        <v>1862</v>
      </c>
      <c r="C643" s="90" t="s">
        <v>154</v>
      </c>
      <c r="AM643" s="10"/>
    </row>
    <row r="644" spans="2:39">
      <c r="B644" s="90" t="s">
        <v>5589</v>
      </c>
      <c r="C644" s="90" t="s">
        <v>154</v>
      </c>
      <c r="AM644" s="10"/>
    </row>
    <row r="645" spans="2:39">
      <c r="B645" s="90" t="s">
        <v>4003</v>
      </c>
      <c r="C645" s="90" t="s">
        <v>154</v>
      </c>
      <c r="AM645" s="10"/>
    </row>
    <row r="646" spans="2:39">
      <c r="B646" s="90" t="s">
        <v>542</v>
      </c>
      <c r="C646" s="90" t="s">
        <v>154</v>
      </c>
      <c r="AM646" s="10"/>
    </row>
    <row r="647" spans="2:39">
      <c r="B647" s="90" t="s">
        <v>1902</v>
      </c>
      <c r="C647" s="90" t="s">
        <v>154</v>
      </c>
      <c r="AM647" s="10"/>
    </row>
    <row r="648" spans="2:39">
      <c r="B648" s="90" t="s">
        <v>2108</v>
      </c>
      <c r="C648" s="90" t="s">
        <v>154</v>
      </c>
      <c r="AM648" s="10"/>
    </row>
    <row r="649" spans="2:39">
      <c r="B649" s="90" t="s">
        <v>1911</v>
      </c>
      <c r="C649" s="90" t="s">
        <v>154</v>
      </c>
      <c r="AM649" s="10"/>
    </row>
    <row r="650" spans="2:39">
      <c r="B650" s="90" t="s">
        <v>2819</v>
      </c>
      <c r="C650" s="90" t="s">
        <v>154</v>
      </c>
      <c r="AM650" s="10"/>
    </row>
    <row r="651" spans="2:39">
      <c r="B651" s="90" t="s">
        <v>1912</v>
      </c>
      <c r="C651" s="90" t="s">
        <v>154</v>
      </c>
      <c r="AM651" s="10"/>
    </row>
    <row r="652" spans="2:39">
      <c r="B652" s="90" t="s">
        <v>3522</v>
      </c>
      <c r="C652" s="90" t="s">
        <v>154</v>
      </c>
      <c r="AM652" s="10"/>
    </row>
    <row r="653" spans="2:39">
      <c r="B653" s="90" t="s">
        <v>1914</v>
      </c>
      <c r="C653" s="90" t="s">
        <v>154</v>
      </c>
      <c r="AM653" s="10"/>
    </row>
    <row r="654" spans="2:39">
      <c r="B654" s="90" t="s">
        <v>2027</v>
      </c>
      <c r="C654" s="90" t="s">
        <v>154</v>
      </c>
      <c r="AM654" s="10"/>
    </row>
    <row r="655" spans="2:39">
      <c r="B655" s="90" t="s">
        <v>2037</v>
      </c>
      <c r="C655" s="90" t="s">
        <v>154</v>
      </c>
      <c r="AM655" s="10"/>
    </row>
    <row r="656" spans="2:39">
      <c r="B656" s="90" t="s">
        <v>5568</v>
      </c>
      <c r="C656" s="90" t="s">
        <v>154</v>
      </c>
      <c r="AM656" s="10"/>
    </row>
    <row r="657" spans="2:39">
      <c r="B657" s="90" t="s">
        <v>1918</v>
      </c>
      <c r="C657" s="90" t="s">
        <v>154</v>
      </c>
      <c r="AM657" s="10"/>
    </row>
    <row r="658" spans="2:39">
      <c r="B658" s="90" t="s">
        <v>3525</v>
      </c>
      <c r="C658" s="90" t="s">
        <v>154</v>
      </c>
      <c r="AM658" s="10"/>
    </row>
    <row r="659" spans="2:39">
      <c r="B659" s="90" t="s">
        <v>2013</v>
      </c>
      <c r="C659" s="90" t="s">
        <v>154</v>
      </c>
      <c r="AM659" s="10"/>
    </row>
    <row r="660" spans="2:39">
      <c r="B660" s="90" t="s">
        <v>1933</v>
      </c>
      <c r="C660" s="90" t="s">
        <v>154</v>
      </c>
      <c r="AM660" s="10"/>
    </row>
    <row r="661" spans="2:39">
      <c r="B661" s="90" t="s">
        <v>1934</v>
      </c>
      <c r="C661" s="90" t="s">
        <v>154</v>
      </c>
      <c r="AM661" s="10"/>
    </row>
    <row r="662" spans="2:39">
      <c r="B662" s="90" t="s">
        <v>3301</v>
      </c>
      <c r="C662" s="90" t="s">
        <v>154</v>
      </c>
      <c r="AM662" s="10"/>
    </row>
    <row r="663" spans="2:39">
      <c r="B663" s="90" t="s">
        <v>1937</v>
      </c>
      <c r="C663" s="90" t="s">
        <v>154</v>
      </c>
      <c r="AM663" s="10"/>
    </row>
    <row r="664" spans="2:39">
      <c r="B664" s="90" t="s">
        <v>2015</v>
      </c>
      <c r="C664" s="90" t="s">
        <v>154</v>
      </c>
      <c r="AM664" s="10"/>
    </row>
    <row r="665" spans="2:39">
      <c r="B665" s="90" t="s">
        <v>3594</v>
      </c>
      <c r="C665" s="90" t="s">
        <v>154</v>
      </c>
      <c r="AM665" s="10"/>
    </row>
    <row r="666" spans="2:39">
      <c r="B666" s="90" t="s">
        <v>1952</v>
      </c>
      <c r="C666" s="90" t="s">
        <v>154</v>
      </c>
      <c r="AM666" s="10"/>
    </row>
    <row r="667" spans="2:39">
      <c r="B667" s="90" t="s">
        <v>3378</v>
      </c>
      <c r="C667" s="90" t="s">
        <v>154</v>
      </c>
      <c r="AM667" s="10"/>
    </row>
    <row r="668" spans="2:39">
      <c r="B668" s="90" t="s">
        <v>1961</v>
      </c>
      <c r="C668" s="90" t="s">
        <v>154</v>
      </c>
      <c r="AM668" s="10"/>
    </row>
    <row r="669" spans="2:39">
      <c r="B669" s="90" t="s">
        <v>1966</v>
      </c>
      <c r="C669" s="90" t="s">
        <v>154</v>
      </c>
      <c r="AM669" s="10"/>
    </row>
    <row r="670" spans="2:39">
      <c r="B670" s="90" t="s">
        <v>1971</v>
      </c>
      <c r="C670" s="90" t="s">
        <v>154</v>
      </c>
      <c r="AM670" s="10"/>
    </row>
    <row r="671" spans="2:39">
      <c r="B671" s="90" t="s">
        <v>1972</v>
      </c>
      <c r="C671" s="90" t="s">
        <v>154</v>
      </c>
      <c r="AM671" s="10"/>
    </row>
    <row r="672" spans="2:39">
      <c r="B672" s="90" t="s">
        <v>1973</v>
      </c>
      <c r="C672" s="90" t="s">
        <v>154</v>
      </c>
      <c r="AM672" s="10"/>
    </row>
    <row r="673" spans="2:39">
      <c r="B673" s="90" t="s">
        <v>1975</v>
      </c>
      <c r="C673" s="90" t="s">
        <v>154</v>
      </c>
      <c r="AM673" s="10"/>
    </row>
    <row r="674" spans="2:39">
      <c r="B674" s="90" t="s">
        <v>1976</v>
      </c>
      <c r="C674" s="90" t="s">
        <v>154</v>
      </c>
      <c r="AM674" s="10"/>
    </row>
    <row r="675" spans="2:39">
      <c r="B675" s="90" t="s">
        <v>2059</v>
      </c>
      <c r="C675" s="90" t="s">
        <v>154</v>
      </c>
      <c r="AM675" s="10"/>
    </row>
    <row r="676" spans="2:39">
      <c r="B676" s="90" t="s">
        <v>1979</v>
      </c>
      <c r="C676" s="90" t="s">
        <v>154</v>
      </c>
      <c r="AM676" s="10"/>
    </row>
    <row r="677" spans="2:39">
      <c r="B677" s="90" t="s">
        <v>5571</v>
      </c>
      <c r="C677" s="90" t="s">
        <v>154</v>
      </c>
      <c r="AM677" s="10"/>
    </row>
    <row r="678" spans="2:39">
      <c r="B678" s="90" t="s">
        <v>2007</v>
      </c>
      <c r="C678" s="90" t="s">
        <v>154</v>
      </c>
      <c r="AM678" s="10"/>
    </row>
    <row r="679" spans="2:39">
      <c r="B679" s="90" t="s">
        <v>3375</v>
      </c>
      <c r="C679" s="90" t="s">
        <v>154</v>
      </c>
      <c r="AM679" s="10"/>
    </row>
    <row r="680" spans="2:39">
      <c r="B680" s="90" t="s">
        <v>3498</v>
      </c>
      <c r="C680" s="90" t="s">
        <v>154</v>
      </c>
      <c r="AM680" s="10"/>
    </row>
    <row r="681" spans="2:39">
      <c r="B681" s="90" t="s">
        <v>3678</v>
      </c>
      <c r="C681" s="90" t="s">
        <v>154</v>
      </c>
      <c r="AM681" s="10"/>
    </row>
    <row r="682" spans="2:39">
      <c r="B682" s="90" t="s">
        <v>2077</v>
      </c>
      <c r="C682" s="90" t="s">
        <v>154</v>
      </c>
      <c r="AM682" s="10"/>
    </row>
    <row r="683" spans="2:39">
      <c r="B683" s="90" t="s">
        <v>2912</v>
      </c>
      <c r="C683" s="90" t="s">
        <v>178</v>
      </c>
      <c r="AM683" s="10"/>
    </row>
    <row r="684" spans="2:39">
      <c r="B684" s="90" t="s">
        <v>2891</v>
      </c>
      <c r="C684" s="90" t="s">
        <v>178</v>
      </c>
      <c r="AM684" s="10"/>
    </row>
    <row r="685" spans="2:39">
      <c r="B685" s="90" t="s">
        <v>1115</v>
      </c>
      <c r="C685" s="90" t="s">
        <v>178</v>
      </c>
      <c r="AM685" s="10"/>
    </row>
    <row r="686" spans="2:39">
      <c r="B686" s="90" t="s">
        <v>179</v>
      </c>
      <c r="C686" s="90" t="s">
        <v>178</v>
      </c>
      <c r="AM686" s="10"/>
    </row>
    <row r="687" spans="2:39">
      <c r="B687" s="90" t="s">
        <v>1116</v>
      </c>
      <c r="C687" s="90" t="s">
        <v>178</v>
      </c>
      <c r="AM687" s="10"/>
    </row>
    <row r="688" spans="2:39">
      <c r="B688" s="90" t="s">
        <v>1117</v>
      </c>
      <c r="C688" s="90" t="s">
        <v>178</v>
      </c>
      <c r="AM688" s="10"/>
    </row>
    <row r="689" spans="2:39">
      <c r="B689" s="90" t="s">
        <v>2734</v>
      </c>
      <c r="C689" s="90" t="s">
        <v>178</v>
      </c>
      <c r="AM689" s="10"/>
    </row>
    <row r="690" spans="2:39">
      <c r="B690" s="90" t="s">
        <v>3189</v>
      </c>
      <c r="C690" s="90" t="s">
        <v>178</v>
      </c>
      <c r="AM690" s="10"/>
    </row>
    <row r="691" spans="2:39">
      <c r="B691" s="90" t="s">
        <v>1118</v>
      </c>
      <c r="C691" s="90" t="s">
        <v>178</v>
      </c>
      <c r="AM691" s="10"/>
    </row>
    <row r="692" spans="2:39">
      <c r="B692" s="90" t="s">
        <v>1119</v>
      </c>
      <c r="C692" s="90" t="s">
        <v>178</v>
      </c>
      <c r="AM692" s="10"/>
    </row>
    <row r="693" spans="2:39">
      <c r="B693" s="90" t="s">
        <v>1120</v>
      </c>
      <c r="C693" s="90" t="s">
        <v>178</v>
      </c>
      <c r="AM693" s="10"/>
    </row>
    <row r="694" spans="2:39">
      <c r="B694" s="90" t="s">
        <v>2732</v>
      </c>
      <c r="C694" s="90" t="s">
        <v>178</v>
      </c>
      <c r="AM694" s="10"/>
    </row>
    <row r="695" spans="2:39">
      <c r="B695" s="90" t="s">
        <v>1121</v>
      </c>
      <c r="C695" s="90" t="s">
        <v>178</v>
      </c>
      <c r="AM695" s="10"/>
    </row>
    <row r="696" spans="2:39">
      <c r="B696" s="90" t="s">
        <v>1122</v>
      </c>
      <c r="C696" s="90" t="s">
        <v>178</v>
      </c>
      <c r="AM696" s="10"/>
    </row>
    <row r="697" spans="2:39">
      <c r="B697" s="90" t="s">
        <v>2938</v>
      </c>
      <c r="C697" s="90" t="s">
        <v>178</v>
      </c>
      <c r="AM697" s="10"/>
    </row>
    <row r="698" spans="2:39">
      <c r="B698" s="90" t="s">
        <v>2733</v>
      </c>
      <c r="C698" s="90" t="s">
        <v>178</v>
      </c>
      <c r="AM698" s="10"/>
    </row>
    <row r="699" spans="2:39">
      <c r="B699" s="90" t="s">
        <v>3188</v>
      </c>
      <c r="C699" s="90" t="s">
        <v>178</v>
      </c>
      <c r="AM699" s="10"/>
    </row>
    <row r="700" spans="2:39">
      <c r="B700" s="90" t="s">
        <v>2893</v>
      </c>
      <c r="C700" s="90" t="s">
        <v>178</v>
      </c>
      <c r="AM700" s="10"/>
    </row>
    <row r="701" spans="2:39">
      <c r="B701" s="90" t="s">
        <v>2718</v>
      </c>
      <c r="C701" s="90" t="s">
        <v>178</v>
      </c>
      <c r="AM701" s="10"/>
    </row>
    <row r="702" spans="2:39">
      <c r="B702" s="90" t="s">
        <v>3465</v>
      </c>
      <c r="C702" s="90" t="s">
        <v>167</v>
      </c>
      <c r="AM702" s="10"/>
    </row>
    <row r="703" spans="2:39">
      <c r="B703" s="90" t="s">
        <v>3340</v>
      </c>
      <c r="C703" s="90" t="s">
        <v>167</v>
      </c>
      <c r="AM703" s="10"/>
    </row>
    <row r="704" spans="2:39">
      <c r="B704" s="90" t="s">
        <v>5682</v>
      </c>
      <c r="C704" s="90" t="s">
        <v>5560</v>
      </c>
      <c r="AM704" s="10"/>
    </row>
    <row r="705" spans="2:39">
      <c r="B705" s="90" t="s">
        <v>5580</v>
      </c>
      <c r="C705" s="90" t="s">
        <v>5560</v>
      </c>
      <c r="AM705" s="10"/>
    </row>
    <row r="706" spans="2:39">
      <c r="B706" s="90" t="s">
        <v>1505</v>
      </c>
      <c r="C706" s="90" t="s">
        <v>157</v>
      </c>
      <c r="AM706" s="10"/>
    </row>
    <row r="707" spans="2:39">
      <c r="B707" s="90" t="s">
        <v>1508</v>
      </c>
      <c r="C707" s="90" t="s">
        <v>157</v>
      </c>
      <c r="AM707" s="10"/>
    </row>
    <row r="708" spans="2:39">
      <c r="B708" s="90" t="s">
        <v>2192</v>
      </c>
      <c r="C708" s="90" t="s">
        <v>157</v>
      </c>
      <c r="AM708" s="10"/>
    </row>
    <row r="709" spans="2:39">
      <c r="B709" s="90" t="s">
        <v>2053</v>
      </c>
      <c r="C709" s="90" t="s">
        <v>157</v>
      </c>
      <c r="AM709" s="10"/>
    </row>
    <row r="710" spans="2:39">
      <c r="B710" s="90" t="s">
        <v>1510</v>
      </c>
      <c r="C710" s="90" t="s">
        <v>157</v>
      </c>
      <c r="AM710" s="10"/>
    </row>
    <row r="711" spans="2:39">
      <c r="B711" s="90" t="s">
        <v>1511</v>
      </c>
      <c r="C711" s="90" t="s">
        <v>157</v>
      </c>
      <c r="AM711" s="10"/>
    </row>
    <row r="712" spans="2:39">
      <c r="B712" s="90" t="s">
        <v>2716</v>
      </c>
      <c r="C712" s="90" t="s">
        <v>157</v>
      </c>
      <c r="AM712" s="10"/>
    </row>
    <row r="713" spans="2:39">
      <c r="B713" s="90" t="s">
        <v>1512</v>
      </c>
      <c r="C713" s="90" t="s">
        <v>157</v>
      </c>
      <c r="AM713" s="10"/>
    </row>
    <row r="714" spans="2:39">
      <c r="B714" s="90" t="s">
        <v>1513</v>
      </c>
      <c r="C714" s="90" t="s">
        <v>157</v>
      </c>
      <c r="AM714" s="10"/>
    </row>
    <row r="715" spans="2:39">
      <c r="B715" s="90" t="s">
        <v>1514</v>
      </c>
      <c r="C715" s="90" t="s">
        <v>157</v>
      </c>
      <c r="AM715" s="10"/>
    </row>
    <row r="716" spans="2:39">
      <c r="B716" s="90" t="s">
        <v>1515</v>
      </c>
      <c r="C716" s="90" t="s">
        <v>157</v>
      </c>
      <c r="AM716" s="10"/>
    </row>
    <row r="717" spans="2:39">
      <c r="B717" s="90" t="s">
        <v>3696</v>
      </c>
      <c r="C717" s="90" t="s">
        <v>157</v>
      </c>
      <c r="AM717" s="10"/>
    </row>
    <row r="718" spans="2:39">
      <c r="B718" s="90" t="s">
        <v>1608</v>
      </c>
      <c r="C718" s="90" t="s">
        <v>157</v>
      </c>
      <c r="AM718" s="10"/>
    </row>
    <row r="719" spans="2:39">
      <c r="B719" s="90" t="s">
        <v>1632</v>
      </c>
      <c r="C719" s="90" t="s">
        <v>157</v>
      </c>
      <c r="AM719" s="10"/>
    </row>
    <row r="720" spans="2:39">
      <c r="B720" s="90" t="s">
        <v>1665</v>
      </c>
      <c r="C720" s="90" t="s">
        <v>157</v>
      </c>
      <c r="AM720" s="10"/>
    </row>
    <row r="721" spans="2:39">
      <c r="B721" s="90" t="s">
        <v>1719</v>
      </c>
      <c r="C721" s="90" t="s">
        <v>157</v>
      </c>
      <c r="AM721" s="10"/>
    </row>
    <row r="722" spans="2:39">
      <c r="B722" s="90" t="s">
        <v>1780</v>
      </c>
      <c r="C722" s="90" t="s">
        <v>157</v>
      </c>
      <c r="AM722" s="10"/>
    </row>
    <row r="723" spans="2:39">
      <c r="B723" s="90" t="s">
        <v>1788</v>
      </c>
      <c r="C723" s="90" t="s">
        <v>157</v>
      </c>
      <c r="AM723" s="10"/>
    </row>
    <row r="724" spans="2:39">
      <c r="B724" s="90" t="s">
        <v>2061</v>
      </c>
      <c r="C724" s="90" t="s">
        <v>157</v>
      </c>
      <c r="AM724" s="10"/>
    </row>
    <row r="725" spans="2:39">
      <c r="B725" s="90" t="s">
        <v>1832</v>
      </c>
      <c r="C725" s="90" t="s">
        <v>157</v>
      </c>
      <c r="AM725" s="10"/>
    </row>
    <row r="726" spans="2:39">
      <c r="B726" s="90" t="s">
        <v>1839</v>
      </c>
      <c r="C726" s="90" t="s">
        <v>157</v>
      </c>
      <c r="AM726" s="10"/>
    </row>
    <row r="727" spans="2:39">
      <c r="B727" s="90" t="s">
        <v>1840</v>
      </c>
      <c r="C727" s="90" t="s">
        <v>157</v>
      </c>
      <c r="AM727" s="10"/>
    </row>
    <row r="728" spans="2:39">
      <c r="B728" s="90" t="s">
        <v>1852</v>
      </c>
      <c r="C728" s="90" t="s">
        <v>157</v>
      </c>
      <c r="AM728" s="10"/>
    </row>
    <row r="729" spans="2:39">
      <c r="B729" s="90" t="s">
        <v>1864</v>
      </c>
      <c r="C729" s="90" t="s">
        <v>157</v>
      </c>
      <c r="AM729" s="10"/>
    </row>
    <row r="730" spans="2:39">
      <c r="B730" s="90" t="s">
        <v>1865</v>
      </c>
      <c r="C730" s="90" t="s">
        <v>157</v>
      </c>
      <c r="AM730" s="10"/>
    </row>
    <row r="731" spans="2:39">
      <c r="B731" s="90" t="s">
        <v>1871</v>
      </c>
      <c r="C731" s="90" t="s">
        <v>157</v>
      </c>
      <c r="AM731" s="10"/>
    </row>
    <row r="732" spans="2:39">
      <c r="B732" s="90" t="s">
        <v>1876</v>
      </c>
      <c r="C732" s="90" t="s">
        <v>157</v>
      </c>
      <c r="AM732" s="10"/>
    </row>
    <row r="733" spans="2:39">
      <c r="B733" s="90" t="s">
        <v>1885</v>
      </c>
      <c r="C733" s="90" t="s">
        <v>157</v>
      </c>
      <c r="AM733" s="10"/>
    </row>
    <row r="734" spans="2:39">
      <c r="B734" s="90" t="s">
        <v>1886</v>
      </c>
      <c r="C734" s="90" t="s">
        <v>157</v>
      </c>
      <c r="AM734" s="10"/>
    </row>
    <row r="735" spans="2:39">
      <c r="B735" s="90" t="s">
        <v>1887</v>
      </c>
      <c r="C735" s="90" t="s">
        <v>157</v>
      </c>
      <c r="AM735" s="10"/>
    </row>
    <row r="736" spans="2:39">
      <c r="B736" s="90" t="s">
        <v>1901</v>
      </c>
      <c r="C736" s="90" t="s">
        <v>157</v>
      </c>
      <c r="AM736" s="10"/>
    </row>
    <row r="737" spans="2:39">
      <c r="B737" s="90" t="s">
        <v>1947</v>
      </c>
      <c r="C737" s="90" t="s">
        <v>157</v>
      </c>
      <c r="AM737" s="10"/>
    </row>
    <row r="738" spans="2:39">
      <c r="B738" s="90" t="s">
        <v>1959</v>
      </c>
      <c r="C738" s="90" t="s">
        <v>157</v>
      </c>
      <c r="AM738" s="10"/>
    </row>
    <row r="739" spans="2:39">
      <c r="B739" s="90" t="s">
        <v>1967</v>
      </c>
      <c r="C739" s="90" t="s">
        <v>157</v>
      </c>
      <c r="AM739" s="10"/>
    </row>
    <row r="740" spans="2:39">
      <c r="B740" s="90" t="s">
        <v>1980</v>
      </c>
      <c r="C740" s="90" t="s">
        <v>157</v>
      </c>
      <c r="AM740" s="10"/>
    </row>
    <row r="741" spans="2:39">
      <c r="B741" s="90" t="s">
        <v>1982</v>
      </c>
      <c r="C741" s="90" t="s">
        <v>157</v>
      </c>
      <c r="AM741" s="10"/>
    </row>
    <row r="742" spans="2:39">
      <c r="B742" s="90" t="s">
        <v>2196</v>
      </c>
      <c r="C742" s="90" t="s">
        <v>3</v>
      </c>
      <c r="AM742" s="10"/>
    </row>
    <row r="743" spans="2:39">
      <c r="B743" s="90" t="s">
        <v>3288</v>
      </c>
      <c r="C743" s="90" t="s">
        <v>3</v>
      </c>
      <c r="AM743" s="10"/>
    </row>
    <row r="744" spans="2:39">
      <c r="B744" s="90" t="s">
        <v>1123</v>
      </c>
      <c r="C744" s="90" t="s">
        <v>3</v>
      </c>
      <c r="AM744" s="10"/>
    </row>
    <row r="745" spans="2:39">
      <c r="B745" s="90" t="s">
        <v>1124</v>
      </c>
      <c r="C745" s="90" t="s">
        <v>3</v>
      </c>
      <c r="AM745" s="10"/>
    </row>
    <row r="746" spans="2:39">
      <c r="B746" s="90" t="s">
        <v>2929</v>
      </c>
      <c r="C746" s="90" t="s">
        <v>3</v>
      </c>
      <c r="AM746" s="10"/>
    </row>
    <row r="747" spans="2:39">
      <c r="B747" s="90" t="s">
        <v>1125</v>
      </c>
      <c r="C747" s="90" t="s">
        <v>3</v>
      </c>
      <c r="AM747" s="10"/>
    </row>
    <row r="748" spans="2:39">
      <c r="B748" s="90" t="s">
        <v>2197</v>
      </c>
      <c r="C748" s="90" t="s">
        <v>3</v>
      </c>
      <c r="AM748" s="10"/>
    </row>
    <row r="749" spans="2:39">
      <c r="B749" s="90" t="s">
        <v>2805</v>
      </c>
      <c r="C749" s="90" t="s">
        <v>3</v>
      </c>
      <c r="AM749" s="10"/>
    </row>
    <row r="750" spans="2:39">
      <c r="B750" s="90" t="s">
        <v>1126</v>
      </c>
      <c r="C750" s="90" t="s">
        <v>3</v>
      </c>
      <c r="AM750" s="10"/>
    </row>
    <row r="751" spans="2:39">
      <c r="B751" s="90" t="s">
        <v>1127</v>
      </c>
      <c r="C751" s="90" t="s">
        <v>3</v>
      </c>
      <c r="AM751" s="10"/>
    </row>
    <row r="752" spans="2:39">
      <c r="B752" s="90" t="s">
        <v>1128</v>
      </c>
      <c r="C752" s="90" t="s">
        <v>3</v>
      </c>
      <c r="AM752" s="10"/>
    </row>
    <row r="753" spans="2:39">
      <c r="B753" s="90" t="s">
        <v>3796</v>
      </c>
      <c r="C753" s="90" t="s">
        <v>3</v>
      </c>
      <c r="AM753" s="10"/>
    </row>
    <row r="754" spans="2:39">
      <c r="B754" s="90" t="s">
        <v>5576</v>
      </c>
      <c r="C754" s="90" t="s">
        <v>3</v>
      </c>
      <c r="AM754" s="10"/>
    </row>
    <row r="755" spans="2:39">
      <c r="B755" s="90" t="s">
        <v>1129</v>
      </c>
      <c r="C755" s="90" t="s">
        <v>3</v>
      </c>
      <c r="AM755" s="10"/>
    </row>
    <row r="756" spans="2:39">
      <c r="B756" s="90" t="s">
        <v>1130</v>
      </c>
      <c r="C756" s="90" t="s">
        <v>3</v>
      </c>
      <c r="AM756" s="10"/>
    </row>
    <row r="757" spans="2:39">
      <c r="B757" s="90" t="s">
        <v>1131</v>
      </c>
      <c r="C757" s="90" t="s">
        <v>3</v>
      </c>
      <c r="AM757" s="10"/>
    </row>
    <row r="758" spans="2:39">
      <c r="B758" s="90" t="s">
        <v>1132</v>
      </c>
      <c r="C758" s="90" t="s">
        <v>3</v>
      </c>
      <c r="AM758" s="10"/>
    </row>
    <row r="759" spans="2:39">
      <c r="B759" s="90" t="s">
        <v>1133</v>
      </c>
      <c r="C759" s="90" t="s">
        <v>3</v>
      </c>
      <c r="AM759" s="10"/>
    </row>
    <row r="760" spans="2:39">
      <c r="B760" s="90" t="s">
        <v>1134</v>
      </c>
      <c r="C760" s="90" t="s">
        <v>3</v>
      </c>
      <c r="AM760" s="10"/>
    </row>
    <row r="761" spans="2:39">
      <c r="B761" s="90" t="s">
        <v>1136</v>
      </c>
      <c r="C761" s="90" t="s">
        <v>3</v>
      </c>
      <c r="AM761" s="10"/>
    </row>
    <row r="762" spans="2:39">
      <c r="B762" s="90" t="s">
        <v>3762</v>
      </c>
      <c r="C762" s="90" t="s">
        <v>3</v>
      </c>
      <c r="AM762" s="10"/>
    </row>
    <row r="763" spans="2:39">
      <c r="B763" s="90" t="s">
        <v>1137</v>
      </c>
      <c r="C763" s="90" t="s">
        <v>3</v>
      </c>
      <c r="AM763" s="10"/>
    </row>
    <row r="764" spans="2:39">
      <c r="B764" s="90" t="s">
        <v>1138</v>
      </c>
      <c r="C764" s="90" t="s">
        <v>3</v>
      </c>
      <c r="AM764" s="10"/>
    </row>
    <row r="765" spans="2:39">
      <c r="B765" s="90" t="s">
        <v>1139</v>
      </c>
      <c r="C765" s="90" t="s">
        <v>3</v>
      </c>
      <c r="AM765" s="10"/>
    </row>
    <row r="766" spans="2:39">
      <c r="B766" s="90" t="s">
        <v>1140</v>
      </c>
      <c r="C766" s="90" t="s">
        <v>3</v>
      </c>
      <c r="AM766" s="10"/>
    </row>
    <row r="767" spans="2:39">
      <c r="B767" s="90" t="s">
        <v>1141</v>
      </c>
      <c r="C767" s="90" t="s">
        <v>3</v>
      </c>
      <c r="AM767" s="10"/>
    </row>
    <row r="768" spans="2:39">
      <c r="B768" s="90" t="s">
        <v>3775</v>
      </c>
      <c r="C768" s="90" t="s">
        <v>3</v>
      </c>
      <c r="AM768" s="10"/>
    </row>
    <row r="769" spans="2:39">
      <c r="B769" s="90" t="s">
        <v>1142</v>
      </c>
      <c r="C769" s="90" t="s">
        <v>3</v>
      </c>
      <c r="AM769" s="10"/>
    </row>
    <row r="770" spans="2:39">
      <c r="B770" s="90" t="s">
        <v>1143</v>
      </c>
      <c r="C770" s="90" t="s">
        <v>3</v>
      </c>
      <c r="AM770" s="10"/>
    </row>
    <row r="771" spans="2:39">
      <c r="B771" s="90" t="s">
        <v>1144</v>
      </c>
      <c r="C771" s="90" t="s">
        <v>3</v>
      </c>
      <c r="AM771" s="10"/>
    </row>
    <row r="772" spans="2:39">
      <c r="B772" s="90" t="s">
        <v>1145</v>
      </c>
      <c r="C772" s="90" t="s">
        <v>3</v>
      </c>
      <c r="AM772" s="10"/>
    </row>
    <row r="773" spans="2:39">
      <c r="B773" s="90" t="s">
        <v>1146</v>
      </c>
      <c r="C773" s="90" t="s">
        <v>3</v>
      </c>
      <c r="AM773" s="10"/>
    </row>
    <row r="774" spans="2:39">
      <c r="B774" s="90" t="s">
        <v>3260</v>
      </c>
      <c r="C774" s="90" t="s">
        <v>3</v>
      </c>
      <c r="AM774" s="10"/>
    </row>
    <row r="775" spans="2:39">
      <c r="B775" s="90" t="s">
        <v>2026</v>
      </c>
      <c r="C775" s="90" t="s">
        <v>3</v>
      </c>
      <c r="AM775" s="10"/>
    </row>
    <row r="776" spans="2:39">
      <c r="B776" s="90" t="s">
        <v>2856</v>
      </c>
      <c r="C776" s="90" t="s">
        <v>3</v>
      </c>
      <c r="AM776" s="10"/>
    </row>
    <row r="777" spans="2:39">
      <c r="B777" s="90" t="s">
        <v>1147</v>
      </c>
      <c r="C777" s="90" t="s">
        <v>3</v>
      </c>
      <c r="AM777" s="10"/>
    </row>
    <row r="778" spans="2:39">
      <c r="B778" s="90" t="s">
        <v>3476</v>
      </c>
      <c r="C778" s="90" t="s">
        <v>3</v>
      </c>
      <c r="AM778" s="10"/>
    </row>
    <row r="779" spans="2:39">
      <c r="B779" s="90" t="s">
        <v>1148</v>
      </c>
      <c r="C779" s="90" t="s">
        <v>3</v>
      </c>
      <c r="AM779" s="10"/>
    </row>
    <row r="780" spans="2:39">
      <c r="B780" s="90" t="s">
        <v>1149</v>
      </c>
      <c r="C780" s="90" t="s">
        <v>3</v>
      </c>
      <c r="AM780" s="10"/>
    </row>
    <row r="781" spans="2:39">
      <c r="B781" s="90" t="s">
        <v>1150</v>
      </c>
      <c r="C781" s="90" t="s">
        <v>3</v>
      </c>
      <c r="AM781" s="10"/>
    </row>
    <row r="782" spans="2:39">
      <c r="B782" s="90" t="s">
        <v>1151</v>
      </c>
      <c r="C782" s="90" t="s">
        <v>3</v>
      </c>
      <c r="AM782" s="10"/>
    </row>
    <row r="783" spans="2:39">
      <c r="B783" s="90" t="s">
        <v>1152</v>
      </c>
      <c r="C783" s="90" t="s">
        <v>3</v>
      </c>
      <c r="AM783" s="10"/>
    </row>
    <row r="784" spans="2:39">
      <c r="B784" s="90" t="s">
        <v>1153</v>
      </c>
      <c r="C784" s="90" t="s">
        <v>3</v>
      </c>
      <c r="AM784" s="10"/>
    </row>
    <row r="785" spans="2:39">
      <c r="B785" s="90" t="s">
        <v>1154</v>
      </c>
      <c r="C785" s="90" t="s">
        <v>3</v>
      </c>
      <c r="AM785" s="10"/>
    </row>
    <row r="786" spans="2:39">
      <c r="B786" s="90" t="s">
        <v>1155</v>
      </c>
      <c r="C786" s="90" t="s">
        <v>3</v>
      </c>
      <c r="AM786" s="10"/>
    </row>
    <row r="787" spans="2:39">
      <c r="B787" s="90" t="s">
        <v>2195</v>
      </c>
      <c r="C787" s="90" t="s">
        <v>3</v>
      </c>
      <c r="AM787" s="10"/>
    </row>
    <row r="788" spans="2:39">
      <c r="B788" s="90" t="s">
        <v>2193</v>
      </c>
      <c r="C788" s="90" t="s">
        <v>3</v>
      </c>
      <c r="AM788" s="10"/>
    </row>
    <row r="789" spans="2:39">
      <c r="B789" s="90" t="s">
        <v>3748</v>
      </c>
      <c r="C789" s="90" t="s">
        <v>3</v>
      </c>
      <c r="AM789" s="10"/>
    </row>
    <row r="790" spans="2:39">
      <c r="B790" s="90" t="s">
        <v>3239</v>
      </c>
      <c r="C790" s="90" t="s">
        <v>3</v>
      </c>
      <c r="AM790" s="10"/>
    </row>
    <row r="791" spans="2:39">
      <c r="B791" s="90" t="s">
        <v>2887</v>
      </c>
      <c r="C791" s="90" t="s">
        <v>3</v>
      </c>
      <c r="AM791" s="10"/>
    </row>
    <row r="792" spans="2:39">
      <c r="B792" s="90" t="s">
        <v>3196</v>
      </c>
      <c r="C792" s="90" t="s">
        <v>3</v>
      </c>
      <c r="AM792" s="10"/>
    </row>
    <row r="793" spans="2:39">
      <c r="B793" s="90" t="s">
        <v>3316</v>
      </c>
      <c r="C793" s="90" t="s">
        <v>3</v>
      </c>
      <c r="AM793" s="10"/>
    </row>
    <row r="794" spans="2:39">
      <c r="B794" s="90" t="s">
        <v>2841</v>
      </c>
      <c r="C794" s="90" t="s">
        <v>3</v>
      </c>
      <c r="AM794" s="10"/>
    </row>
    <row r="795" spans="2:39">
      <c r="B795" s="90" t="s">
        <v>3850</v>
      </c>
      <c r="C795" s="90" t="s">
        <v>3</v>
      </c>
      <c r="AM795" s="10"/>
    </row>
    <row r="796" spans="2:39">
      <c r="B796" s="90" t="s">
        <v>2728</v>
      </c>
      <c r="C796" s="90" t="s">
        <v>3</v>
      </c>
      <c r="AM796" s="10"/>
    </row>
    <row r="797" spans="2:39">
      <c r="B797" s="90" t="s">
        <v>2735</v>
      </c>
      <c r="C797" s="90" t="s">
        <v>3</v>
      </c>
      <c r="AM797" s="10"/>
    </row>
    <row r="798" spans="2:39">
      <c r="B798" s="90" t="s">
        <v>1156</v>
      </c>
      <c r="C798" s="90" t="s">
        <v>3</v>
      </c>
      <c r="AM798" s="10"/>
    </row>
    <row r="799" spans="2:39">
      <c r="B799" s="90" t="s">
        <v>3414</v>
      </c>
      <c r="C799" s="90" t="s">
        <v>3</v>
      </c>
      <c r="AM799" s="10"/>
    </row>
    <row r="800" spans="2:39">
      <c r="B800" s="90" t="s">
        <v>1157</v>
      </c>
      <c r="C800" s="90" t="s">
        <v>3</v>
      </c>
      <c r="AM800" s="10"/>
    </row>
    <row r="801" spans="2:39">
      <c r="B801" s="90" t="s">
        <v>3536</v>
      </c>
      <c r="C801" s="90" t="s">
        <v>3</v>
      </c>
      <c r="AM801" s="10"/>
    </row>
    <row r="802" spans="2:39">
      <c r="B802" s="90" t="s">
        <v>3496</v>
      </c>
      <c r="C802" s="90" t="s">
        <v>3</v>
      </c>
      <c r="AM802" s="10"/>
    </row>
    <row r="803" spans="2:39">
      <c r="B803" s="90" t="s">
        <v>3249</v>
      </c>
      <c r="C803" s="90" t="s">
        <v>3</v>
      </c>
      <c r="AM803" s="10"/>
    </row>
    <row r="804" spans="2:39">
      <c r="B804" s="90" t="s">
        <v>1158</v>
      </c>
      <c r="C804" s="90" t="s">
        <v>3</v>
      </c>
      <c r="AM804" s="10"/>
    </row>
    <row r="805" spans="2:39">
      <c r="B805" s="90" t="s">
        <v>1159</v>
      </c>
      <c r="C805" s="90" t="s">
        <v>3</v>
      </c>
      <c r="AM805" s="10"/>
    </row>
    <row r="806" spans="2:39">
      <c r="B806" s="90" t="s">
        <v>1160</v>
      </c>
      <c r="C806" s="90" t="s">
        <v>3</v>
      </c>
      <c r="AM806" s="10"/>
    </row>
    <row r="807" spans="2:39">
      <c r="B807" s="90" t="s">
        <v>3587</v>
      </c>
      <c r="C807" s="90" t="s">
        <v>3</v>
      </c>
      <c r="AM807" s="10"/>
    </row>
    <row r="808" spans="2:39">
      <c r="B808" s="90" t="s">
        <v>3176</v>
      </c>
      <c r="C808" s="90" t="s">
        <v>3</v>
      </c>
      <c r="AM808" s="10"/>
    </row>
    <row r="809" spans="2:39">
      <c r="B809" s="90" t="s">
        <v>2727</v>
      </c>
      <c r="C809" s="90" t="s">
        <v>3</v>
      </c>
      <c r="AM809" s="10"/>
    </row>
    <row r="810" spans="2:39">
      <c r="B810" s="90" t="s">
        <v>1161</v>
      </c>
      <c r="C810" s="90" t="s">
        <v>3</v>
      </c>
      <c r="AM810" s="10"/>
    </row>
    <row r="811" spans="2:39">
      <c r="B811" s="90" t="s">
        <v>3688</v>
      </c>
      <c r="C811" s="90" t="s">
        <v>3</v>
      </c>
      <c r="AM811" s="10"/>
    </row>
    <row r="812" spans="2:39">
      <c r="B812" s="90" t="s">
        <v>3467</v>
      </c>
      <c r="C812" s="90" t="s">
        <v>3</v>
      </c>
      <c r="AM812" s="10"/>
    </row>
    <row r="813" spans="2:39">
      <c r="B813" s="90" t="s">
        <v>1162</v>
      </c>
      <c r="C813" s="90" t="s">
        <v>3</v>
      </c>
      <c r="AM813" s="10"/>
    </row>
    <row r="814" spans="2:39">
      <c r="B814" s="90" t="s">
        <v>3666</v>
      </c>
      <c r="C814" s="90" t="s">
        <v>3</v>
      </c>
      <c r="AM814" s="10"/>
    </row>
    <row r="815" spans="2:39">
      <c r="B815" s="90" t="s">
        <v>3175</v>
      </c>
      <c r="C815" s="90" t="s">
        <v>3</v>
      </c>
      <c r="AM815" s="10"/>
    </row>
    <row r="816" spans="2:39">
      <c r="B816" s="90" t="s">
        <v>5155</v>
      </c>
      <c r="C816" s="90" t="s">
        <v>3</v>
      </c>
      <c r="AM816" s="10"/>
    </row>
    <row r="817" spans="2:39">
      <c r="B817" s="90" t="s">
        <v>1163</v>
      </c>
      <c r="C817" s="90" t="s">
        <v>3</v>
      </c>
      <c r="AM817" s="10"/>
    </row>
    <row r="818" spans="2:39">
      <c r="B818" s="90" t="s">
        <v>1164</v>
      </c>
      <c r="C818" s="90" t="s">
        <v>3</v>
      </c>
      <c r="AM818" s="10"/>
    </row>
    <row r="819" spans="2:39">
      <c r="B819" s="90" t="s">
        <v>1165</v>
      </c>
      <c r="C819" s="90" t="s">
        <v>3</v>
      </c>
      <c r="AM819" s="10"/>
    </row>
    <row r="820" spans="2:39">
      <c r="B820" s="90" t="s">
        <v>1166</v>
      </c>
      <c r="C820" s="90" t="s">
        <v>3</v>
      </c>
      <c r="AM820" s="10"/>
    </row>
    <row r="821" spans="2:39">
      <c r="B821" s="90" t="s">
        <v>1167</v>
      </c>
      <c r="C821" s="90" t="s">
        <v>3</v>
      </c>
      <c r="AM821" s="10"/>
    </row>
    <row r="822" spans="2:39">
      <c r="B822" s="90" t="s">
        <v>1168</v>
      </c>
      <c r="C822" s="90" t="s">
        <v>3</v>
      </c>
      <c r="AM822" s="10"/>
    </row>
    <row r="823" spans="2:39">
      <c r="B823" s="90" t="s">
        <v>2857</v>
      </c>
      <c r="C823" s="90" t="s">
        <v>3</v>
      </c>
      <c r="AM823" s="10"/>
    </row>
    <row r="824" spans="2:39">
      <c r="B824" s="90" t="s">
        <v>1170</v>
      </c>
      <c r="C824" s="90" t="s">
        <v>3</v>
      </c>
      <c r="AM824" s="10"/>
    </row>
    <row r="825" spans="2:39">
      <c r="B825" s="90" t="s">
        <v>3757</v>
      </c>
      <c r="C825" s="90" t="s">
        <v>3</v>
      </c>
      <c r="AM825" s="10"/>
    </row>
    <row r="826" spans="2:39">
      <c r="B826" s="90" t="s">
        <v>4004</v>
      </c>
      <c r="C826" s="90" t="s">
        <v>3</v>
      </c>
      <c r="AM826" s="10"/>
    </row>
    <row r="827" spans="2:39">
      <c r="B827" s="90" t="s">
        <v>2913</v>
      </c>
      <c r="C827" s="90" t="s">
        <v>3</v>
      </c>
      <c r="AM827" s="10"/>
    </row>
    <row r="828" spans="2:39">
      <c r="B828" s="90" t="s">
        <v>1171</v>
      </c>
      <c r="C828" s="90" t="s">
        <v>3</v>
      </c>
      <c r="AM828" s="10"/>
    </row>
    <row r="829" spans="2:39">
      <c r="B829" s="90" t="s">
        <v>1172</v>
      </c>
      <c r="C829" s="90" t="s">
        <v>3</v>
      </c>
      <c r="AM829" s="10"/>
    </row>
    <row r="830" spans="2:39">
      <c r="B830" s="90" t="s">
        <v>3256</v>
      </c>
      <c r="C830" s="90" t="s">
        <v>3</v>
      </c>
      <c r="AM830" s="10"/>
    </row>
    <row r="831" spans="2:39">
      <c r="B831" s="90" t="s">
        <v>2844</v>
      </c>
      <c r="C831" s="90" t="s">
        <v>3</v>
      </c>
      <c r="AM831" s="10"/>
    </row>
    <row r="832" spans="2:39">
      <c r="B832" s="90" t="s">
        <v>1173</v>
      </c>
      <c r="C832" s="90" t="s">
        <v>3</v>
      </c>
      <c r="AM832" s="10"/>
    </row>
    <row r="833" spans="2:39">
      <c r="B833" s="90" t="s">
        <v>1174</v>
      </c>
      <c r="C833" s="90" t="s">
        <v>3</v>
      </c>
      <c r="AM833" s="10"/>
    </row>
    <row r="834" spans="2:39">
      <c r="B834" s="90" t="s">
        <v>1175</v>
      </c>
      <c r="C834" s="90" t="s">
        <v>3</v>
      </c>
      <c r="AM834" s="10"/>
    </row>
    <row r="835" spans="2:39">
      <c r="B835" s="90" t="s">
        <v>1176</v>
      </c>
      <c r="C835" s="90" t="s">
        <v>3</v>
      </c>
      <c r="AM835" s="10"/>
    </row>
    <row r="836" spans="2:39">
      <c r="B836" s="90" t="s">
        <v>1177</v>
      </c>
      <c r="C836" s="90" t="s">
        <v>3</v>
      </c>
      <c r="AM836" s="10"/>
    </row>
    <row r="837" spans="2:39">
      <c r="B837" s="90" t="s">
        <v>1178</v>
      </c>
      <c r="C837" s="90" t="s">
        <v>3</v>
      </c>
      <c r="AM837" s="10"/>
    </row>
    <row r="838" spans="2:39">
      <c r="B838" s="90" t="s">
        <v>1179</v>
      </c>
      <c r="C838" s="90" t="s">
        <v>3</v>
      </c>
      <c r="AM838" s="10"/>
    </row>
    <row r="839" spans="2:39">
      <c r="B839" s="90" t="s">
        <v>2071</v>
      </c>
      <c r="C839" s="90" t="s">
        <v>3</v>
      </c>
      <c r="AM839" s="10"/>
    </row>
    <row r="840" spans="2:39">
      <c r="B840" s="90" t="s">
        <v>4008</v>
      </c>
      <c r="C840" s="90" t="s">
        <v>3</v>
      </c>
      <c r="AM840" s="10"/>
    </row>
    <row r="841" spans="2:39">
      <c r="B841" s="90" t="s">
        <v>1180</v>
      </c>
      <c r="C841" s="90" t="s">
        <v>3</v>
      </c>
      <c r="AM841" s="10"/>
    </row>
    <row r="842" spans="2:39">
      <c r="B842" s="90" t="s">
        <v>1181</v>
      </c>
      <c r="C842" s="90" t="s">
        <v>3</v>
      </c>
      <c r="AM842" s="10"/>
    </row>
    <row r="843" spans="2:39">
      <c r="B843" s="90" t="s">
        <v>1182</v>
      </c>
      <c r="C843" s="90" t="s">
        <v>3</v>
      </c>
      <c r="AM843" s="10"/>
    </row>
    <row r="844" spans="2:39">
      <c r="B844" s="90" t="s">
        <v>1183</v>
      </c>
      <c r="C844" s="90" t="s">
        <v>3</v>
      </c>
      <c r="AM844" s="10"/>
    </row>
    <row r="845" spans="2:39">
      <c r="B845" s="90" t="s">
        <v>2109</v>
      </c>
      <c r="C845" s="90" t="s">
        <v>3</v>
      </c>
      <c r="AM845" s="10"/>
    </row>
    <row r="846" spans="2:39">
      <c r="B846" s="90" t="s">
        <v>1184</v>
      </c>
      <c r="C846" s="90" t="s">
        <v>3</v>
      </c>
      <c r="AM846" s="10"/>
    </row>
    <row r="847" spans="2:39">
      <c r="B847" s="90" t="s">
        <v>1185</v>
      </c>
      <c r="C847" s="90" t="s">
        <v>3</v>
      </c>
      <c r="AM847" s="10"/>
    </row>
    <row r="848" spans="2:39">
      <c r="B848" s="90" t="s">
        <v>1186</v>
      </c>
      <c r="C848" s="90" t="s">
        <v>3</v>
      </c>
      <c r="AM848" s="10"/>
    </row>
    <row r="849" spans="2:39">
      <c r="B849" s="90" t="s">
        <v>3447</v>
      </c>
      <c r="C849" s="90" t="s">
        <v>3</v>
      </c>
      <c r="AM849" s="10"/>
    </row>
    <row r="850" spans="2:39">
      <c r="B850" s="90" t="s">
        <v>1187</v>
      </c>
      <c r="C850" s="90" t="s">
        <v>3</v>
      </c>
      <c r="AM850" s="10"/>
    </row>
    <row r="851" spans="2:39">
      <c r="B851" s="90" t="s">
        <v>1188</v>
      </c>
      <c r="C851" s="90" t="s">
        <v>3</v>
      </c>
      <c r="AM851" s="10"/>
    </row>
    <row r="852" spans="2:39">
      <c r="B852" s="90" t="s">
        <v>3210</v>
      </c>
      <c r="C852" s="90" t="s">
        <v>3</v>
      </c>
      <c r="AM852" s="10"/>
    </row>
    <row r="853" spans="2:39">
      <c r="B853" s="90" t="s">
        <v>1189</v>
      </c>
      <c r="C853" s="90" t="s">
        <v>3</v>
      </c>
      <c r="AM853" s="10"/>
    </row>
    <row r="854" spans="2:39">
      <c r="B854" s="90" t="s">
        <v>1190</v>
      </c>
      <c r="C854" s="90" t="s">
        <v>3</v>
      </c>
      <c r="AM854" s="10"/>
    </row>
    <row r="855" spans="2:39">
      <c r="B855" s="90" t="s">
        <v>1191</v>
      </c>
      <c r="C855" s="90" t="s">
        <v>3</v>
      </c>
      <c r="AM855" s="10"/>
    </row>
    <row r="856" spans="2:39">
      <c r="B856" s="90" t="s">
        <v>2763</v>
      </c>
      <c r="C856" s="90" t="s">
        <v>3</v>
      </c>
      <c r="AM856" s="10"/>
    </row>
    <row r="857" spans="2:39">
      <c r="B857" s="90" t="s">
        <v>1192</v>
      </c>
      <c r="C857" s="90" t="s">
        <v>3</v>
      </c>
      <c r="AM857" s="10"/>
    </row>
    <row r="858" spans="2:39">
      <c r="B858" s="90" t="s">
        <v>1193</v>
      </c>
      <c r="C858" s="90" t="s">
        <v>3</v>
      </c>
      <c r="AM858" s="10"/>
    </row>
    <row r="859" spans="2:39">
      <c r="B859" s="90" t="s">
        <v>1194</v>
      </c>
      <c r="C859" s="90" t="s">
        <v>3</v>
      </c>
      <c r="AM859" s="10"/>
    </row>
    <row r="860" spans="2:39">
      <c r="B860" s="90" t="s">
        <v>1195</v>
      </c>
      <c r="C860" s="90" t="s">
        <v>3</v>
      </c>
      <c r="AM860" s="10"/>
    </row>
    <row r="861" spans="2:39">
      <c r="B861" s="90" t="s">
        <v>1196</v>
      </c>
      <c r="C861" s="90" t="s">
        <v>3</v>
      </c>
      <c r="AM861" s="10"/>
    </row>
    <row r="862" spans="2:39">
      <c r="B862" s="90" t="s">
        <v>1197</v>
      </c>
      <c r="C862" s="90" t="s">
        <v>3</v>
      </c>
      <c r="AM862" s="10"/>
    </row>
    <row r="863" spans="2:39">
      <c r="B863" s="90" t="s">
        <v>3764</v>
      </c>
      <c r="C863" s="90" t="s">
        <v>3</v>
      </c>
      <c r="AM863" s="10"/>
    </row>
    <row r="864" spans="2:39">
      <c r="B864" s="90" t="s">
        <v>3761</v>
      </c>
      <c r="C864" s="90" t="s">
        <v>3</v>
      </c>
      <c r="AM864" s="10"/>
    </row>
    <row r="865" spans="2:39">
      <c r="B865" s="90" t="s">
        <v>3759</v>
      </c>
      <c r="C865" s="90" t="s">
        <v>3</v>
      </c>
      <c r="AM865" s="10"/>
    </row>
    <row r="866" spans="2:39">
      <c r="B866" s="90" t="s">
        <v>3614</v>
      </c>
      <c r="C866" s="90" t="s">
        <v>3</v>
      </c>
      <c r="AM866" s="10"/>
    </row>
    <row r="867" spans="2:39">
      <c r="B867" s="90" t="s">
        <v>1198</v>
      </c>
      <c r="C867" s="90" t="s">
        <v>3</v>
      </c>
      <c r="AM867" s="10"/>
    </row>
    <row r="868" spans="2:39">
      <c r="B868" s="90" t="s">
        <v>1199</v>
      </c>
      <c r="C868" s="90" t="s">
        <v>3</v>
      </c>
      <c r="AM868" s="10"/>
    </row>
    <row r="869" spans="2:39">
      <c r="B869" s="90" t="s">
        <v>1200</v>
      </c>
      <c r="C869" s="90" t="s">
        <v>3</v>
      </c>
      <c r="AM869" s="10"/>
    </row>
    <row r="870" spans="2:39">
      <c r="B870" s="90" t="s">
        <v>1201</v>
      </c>
      <c r="C870" s="90" t="s">
        <v>3</v>
      </c>
      <c r="AM870" s="10"/>
    </row>
    <row r="871" spans="2:39">
      <c r="B871" s="90" t="s">
        <v>1202</v>
      </c>
      <c r="C871" s="90" t="s">
        <v>3</v>
      </c>
      <c r="AM871" s="10"/>
    </row>
    <row r="872" spans="2:39">
      <c r="B872" s="90" t="s">
        <v>1203</v>
      </c>
      <c r="C872" s="90" t="s">
        <v>3</v>
      </c>
      <c r="AM872" s="10"/>
    </row>
    <row r="873" spans="2:39">
      <c r="B873" s="90" t="s">
        <v>1204</v>
      </c>
      <c r="C873" s="90" t="s">
        <v>3</v>
      </c>
      <c r="AM873" s="10"/>
    </row>
    <row r="874" spans="2:39">
      <c r="B874" s="90" t="s">
        <v>1205</v>
      </c>
      <c r="C874" s="90" t="s">
        <v>3</v>
      </c>
      <c r="AM874" s="10"/>
    </row>
    <row r="875" spans="2:39">
      <c r="B875" s="90" t="s">
        <v>1206</v>
      </c>
      <c r="C875" s="90" t="s">
        <v>3</v>
      </c>
      <c r="AM875" s="10"/>
    </row>
    <row r="876" spans="2:39">
      <c r="B876" s="90" t="s">
        <v>1207</v>
      </c>
      <c r="C876" s="90" t="s">
        <v>3</v>
      </c>
      <c r="AM876" s="10"/>
    </row>
    <row r="877" spans="2:39">
      <c r="B877" s="90" t="s">
        <v>1208</v>
      </c>
      <c r="C877" s="90" t="s">
        <v>3</v>
      </c>
      <c r="AM877" s="10"/>
    </row>
    <row r="878" spans="2:39">
      <c r="B878" s="90" t="s">
        <v>3273</v>
      </c>
      <c r="C878" s="90" t="s">
        <v>3</v>
      </c>
      <c r="AM878" s="10"/>
    </row>
    <row r="879" spans="2:39">
      <c r="B879" s="90" t="s">
        <v>1209</v>
      </c>
      <c r="C879" s="90" t="s">
        <v>3</v>
      </c>
      <c r="AM879" s="10"/>
    </row>
    <row r="880" spans="2:39">
      <c r="B880" s="90" t="s">
        <v>1210</v>
      </c>
      <c r="C880" s="90" t="s">
        <v>3</v>
      </c>
      <c r="AM880" s="10"/>
    </row>
    <row r="881" spans="2:39">
      <c r="B881" s="90" t="s">
        <v>3674</v>
      </c>
      <c r="C881" s="90" t="s">
        <v>3</v>
      </c>
      <c r="AM881" s="10"/>
    </row>
    <row r="882" spans="2:39">
      <c r="B882" s="90" t="s">
        <v>1211</v>
      </c>
      <c r="C882" s="90" t="s">
        <v>3</v>
      </c>
      <c r="AM882" s="10"/>
    </row>
    <row r="883" spans="2:39">
      <c r="B883" s="90" t="s">
        <v>1212</v>
      </c>
      <c r="C883" s="90" t="s">
        <v>3</v>
      </c>
      <c r="AM883" s="10"/>
    </row>
    <row r="884" spans="2:39">
      <c r="B884" s="90" t="s">
        <v>1213</v>
      </c>
      <c r="C884" s="90" t="s">
        <v>3</v>
      </c>
      <c r="AM884" s="10"/>
    </row>
    <row r="885" spans="2:39">
      <c r="B885" s="90" t="s">
        <v>1214</v>
      </c>
      <c r="C885" s="90" t="s">
        <v>3</v>
      </c>
      <c r="AM885" s="10"/>
    </row>
    <row r="886" spans="2:39">
      <c r="B886" s="90" t="s">
        <v>1215</v>
      </c>
      <c r="C886" s="90" t="s">
        <v>3</v>
      </c>
      <c r="AM886" s="10"/>
    </row>
    <row r="887" spans="2:39">
      <c r="B887" s="90" t="s">
        <v>1216</v>
      </c>
      <c r="C887" s="90" t="s">
        <v>3</v>
      </c>
      <c r="AM887" s="10"/>
    </row>
    <row r="888" spans="2:39">
      <c r="B888" s="90" t="s">
        <v>1217</v>
      </c>
      <c r="C888" s="90" t="s">
        <v>3</v>
      </c>
      <c r="AM888" s="10"/>
    </row>
    <row r="889" spans="2:39">
      <c r="B889" s="90" t="s">
        <v>1218</v>
      </c>
      <c r="C889" s="90" t="s">
        <v>3</v>
      </c>
      <c r="AM889" s="10"/>
    </row>
    <row r="890" spans="2:39">
      <c r="B890" s="90" t="s">
        <v>3605</v>
      </c>
      <c r="C890" s="90" t="s">
        <v>3</v>
      </c>
      <c r="AM890" s="10"/>
    </row>
    <row r="891" spans="2:39">
      <c r="B891" s="90" t="s">
        <v>1219</v>
      </c>
      <c r="C891" s="90" t="s">
        <v>3</v>
      </c>
      <c r="AM891" s="10"/>
    </row>
    <row r="892" spans="2:39">
      <c r="B892" s="90" t="s">
        <v>1220</v>
      </c>
      <c r="C892" s="90" t="s">
        <v>3</v>
      </c>
      <c r="AM892" s="10"/>
    </row>
    <row r="893" spans="2:39">
      <c r="B893" s="90" t="s">
        <v>1221</v>
      </c>
      <c r="C893" s="90" t="s">
        <v>3</v>
      </c>
      <c r="AM893" s="10"/>
    </row>
    <row r="894" spans="2:39">
      <c r="B894" s="90" t="s">
        <v>1222</v>
      </c>
      <c r="C894" s="90" t="s">
        <v>3</v>
      </c>
      <c r="AM894" s="10"/>
    </row>
    <row r="895" spans="2:39">
      <c r="B895" s="90" t="s">
        <v>1223</v>
      </c>
      <c r="C895" s="90" t="s">
        <v>3</v>
      </c>
      <c r="AM895" s="10"/>
    </row>
    <row r="896" spans="2:39">
      <c r="B896" s="90" t="s">
        <v>1224</v>
      </c>
      <c r="C896" s="90" t="s">
        <v>3</v>
      </c>
      <c r="AM896" s="10"/>
    </row>
    <row r="897" spans="2:39">
      <c r="B897" s="90" t="s">
        <v>1225</v>
      </c>
      <c r="C897" s="90" t="s">
        <v>3</v>
      </c>
      <c r="AM897" s="10"/>
    </row>
    <row r="898" spans="2:39">
      <c r="B898" s="90" t="s">
        <v>5574</v>
      </c>
      <c r="C898" s="90" t="s">
        <v>3</v>
      </c>
      <c r="AM898" s="10"/>
    </row>
    <row r="899" spans="2:39">
      <c r="B899" s="90" t="s">
        <v>3448</v>
      </c>
      <c r="C899" s="90" t="s">
        <v>3</v>
      </c>
      <c r="AM899" s="10"/>
    </row>
    <row r="900" spans="2:39">
      <c r="B900" s="90" t="s">
        <v>3248</v>
      </c>
      <c r="C900" s="90" t="s">
        <v>3</v>
      </c>
      <c r="AM900" s="10"/>
    </row>
    <row r="901" spans="2:39">
      <c r="B901" s="90" t="s">
        <v>3397</v>
      </c>
      <c r="C901" s="90" t="s">
        <v>3</v>
      </c>
      <c r="AM901" s="10"/>
    </row>
    <row r="902" spans="2:39">
      <c r="B902" s="90" t="s">
        <v>3532</v>
      </c>
      <c r="C902" s="90" t="s">
        <v>3</v>
      </c>
      <c r="AM902" s="10"/>
    </row>
    <row r="903" spans="2:39">
      <c r="B903" s="90" t="s">
        <v>3271</v>
      </c>
      <c r="C903" s="90" t="s">
        <v>3</v>
      </c>
      <c r="AM903" s="10"/>
    </row>
    <row r="904" spans="2:39">
      <c r="B904" s="90" t="s">
        <v>2110</v>
      </c>
      <c r="C904" s="90" t="s">
        <v>3</v>
      </c>
      <c r="AM904" s="10"/>
    </row>
    <row r="905" spans="2:39">
      <c r="B905" s="90" t="s">
        <v>3746</v>
      </c>
      <c r="C905" s="90" t="s">
        <v>3</v>
      </c>
      <c r="AM905" s="10"/>
    </row>
    <row r="906" spans="2:39">
      <c r="B906" s="90" t="s">
        <v>3750</v>
      </c>
      <c r="C906" s="90" t="s">
        <v>3</v>
      </c>
      <c r="AM906" s="10"/>
    </row>
    <row r="907" spans="2:39">
      <c r="B907" s="90" t="s">
        <v>3213</v>
      </c>
      <c r="C907" s="90" t="s">
        <v>3</v>
      </c>
      <c r="AM907" s="10"/>
    </row>
    <row r="908" spans="2:39">
      <c r="B908" s="90" t="s">
        <v>2900</v>
      </c>
      <c r="C908" s="90" t="s">
        <v>3</v>
      </c>
      <c r="AM908" s="10"/>
    </row>
    <row r="909" spans="2:39">
      <c r="B909" s="90" t="s">
        <v>3170</v>
      </c>
      <c r="C909" s="90" t="s">
        <v>3</v>
      </c>
      <c r="AM909" s="10"/>
    </row>
    <row r="910" spans="2:39">
      <c r="B910" s="90" t="s">
        <v>3171</v>
      </c>
      <c r="C910" s="90" t="s">
        <v>3</v>
      </c>
      <c r="AM910" s="10"/>
    </row>
    <row r="911" spans="2:39">
      <c r="B911" s="90" t="s">
        <v>3502</v>
      </c>
      <c r="C911" s="90" t="s">
        <v>3</v>
      </c>
      <c r="AM911" s="10"/>
    </row>
    <row r="912" spans="2:39">
      <c r="B912" s="90" t="s">
        <v>2731</v>
      </c>
      <c r="C912" s="90" t="s">
        <v>3</v>
      </c>
      <c r="AM912" s="10"/>
    </row>
    <row r="913" spans="2:39">
      <c r="B913" s="90" t="s">
        <v>1226</v>
      </c>
      <c r="C913" s="90" t="s">
        <v>3</v>
      </c>
      <c r="AM913" s="10"/>
    </row>
    <row r="914" spans="2:39">
      <c r="B914" s="90" t="s">
        <v>3209</v>
      </c>
      <c r="C914" s="90" t="s">
        <v>3</v>
      </c>
      <c r="AM914" s="10"/>
    </row>
    <row r="915" spans="2:39">
      <c r="B915" s="90" t="s">
        <v>2022</v>
      </c>
      <c r="C915" s="90" t="s">
        <v>3</v>
      </c>
      <c r="AM915" s="10"/>
    </row>
    <row r="916" spans="2:39">
      <c r="B916" s="90" t="s">
        <v>1227</v>
      </c>
      <c r="C916" s="90" t="s">
        <v>3</v>
      </c>
      <c r="AM916" s="10"/>
    </row>
    <row r="917" spans="2:39">
      <c r="B917" s="90" t="s">
        <v>1228</v>
      </c>
      <c r="C917" s="90" t="s">
        <v>3</v>
      </c>
      <c r="AM917" s="10"/>
    </row>
    <row r="918" spans="2:39">
      <c r="B918" s="90" t="s">
        <v>1229</v>
      </c>
      <c r="C918" s="90" t="s">
        <v>3</v>
      </c>
      <c r="AM918" s="10"/>
    </row>
    <row r="919" spans="2:39">
      <c r="B919" s="90" t="s">
        <v>3773</v>
      </c>
      <c r="C919" s="90" t="s">
        <v>3</v>
      </c>
      <c r="AM919" s="10"/>
    </row>
    <row r="920" spans="2:39">
      <c r="B920" s="90" t="s">
        <v>3713</v>
      </c>
      <c r="C920" s="90" t="s">
        <v>3</v>
      </c>
      <c r="AM920" s="10"/>
    </row>
    <row r="921" spans="2:39">
      <c r="B921" s="90" t="s">
        <v>2066</v>
      </c>
      <c r="C921" s="90" t="s">
        <v>3</v>
      </c>
      <c r="AM921" s="10"/>
    </row>
    <row r="922" spans="2:39">
      <c r="B922" s="90" t="s">
        <v>3838</v>
      </c>
      <c r="C922" s="90" t="s">
        <v>3</v>
      </c>
      <c r="AM922" s="10"/>
    </row>
    <row r="923" spans="2:39">
      <c r="B923" s="90" t="s">
        <v>3568</v>
      </c>
      <c r="C923" s="90" t="s">
        <v>3</v>
      </c>
      <c r="AM923" s="10"/>
    </row>
    <row r="924" spans="2:39">
      <c r="B924" s="90" t="s">
        <v>1460</v>
      </c>
      <c r="C924" s="90" t="s">
        <v>3</v>
      </c>
      <c r="AM924" s="10"/>
    </row>
    <row r="925" spans="2:39">
      <c r="B925" s="90" t="s">
        <v>1230</v>
      </c>
      <c r="C925" s="90" t="s">
        <v>3</v>
      </c>
      <c r="AM925" s="10"/>
    </row>
    <row r="926" spans="2:39">
      <c r="B926" s="90" t="s">
        <v>3335</v>
      </c>
      <c r="C926" s="90" t="s">
        <v>3</v>
      </c>
      <c r="AM926" s="10"/>
    </row>
    <row r="927" spans="2:39">
      <c r="B927" s="90" t="s">
        <v>1231</v>
      </c>
      <c r="C927" s="90" t="s">
        <v>3</v>
      </c>
      <c r="AM927" s="10"/>
    </row>
    <row r="928" spans="2:39">
      <c r="B928" s="90" t="s">
        <v>2928</v>
      </c>
      <c r="C928" s="90" t="s">
        <v>3</v>
      </c>
      <c r="AM928" s="10"/>
    </row>
    <row r="929" spans="2:39">
      <c r="B929" s="90" t="s">
        <v>1232</v>
      </c>
      <c r="C929" s="90" t="s">
        <v>3</v>
      </c>
      <c r="AM929" s="10"/>
    </row>
    <row r="930" spans="2:39">
      <c r="B930" s="90" t="s">
        <v>1233</v>
      </c>
      <c r="C930" s="90" t="s">
        <v>3</v>
      </c>
      <c r="AM930" s="10"/>
    </row>
    <row r="931" spans="2:39">
      <c r="B931" s="90" t="s">
        <v>2919</v>
      </c>
      <c r="C931" s="90" t="s">
        <v>3</v>
      </c>
      <c r="AM931" s="10"/>
    </row>
    <row r="932" spans="2:39">
      <c r="B932" s="90" t="s">
        <v>3749</v>
      </c>
      <c r="C932" s="90" t="s">
        <v>3</v>
      </c>
      <c r="AM932" s="10"/>
    </row>
    <row r="933" spans="2:39">
      <c r="B933" s="90" t="s">
        <v>3885</v>
      </c>
      <c r="C933" s="90" t="s">
        <v>3</v>
      </c>
      <c r="AM933" s="10"/>
    </row>
    <row r="934" spans="2:39">
      <c r="B934" s="90" t="s">
        <v>3794</v>
      </c>
      <c r="C934" s="90" t="s">
        <v>3</v>
      </c>
      <c r="AM934" s="10"/>
    </row>
    <row r="935" spans="2:39">
      <c r="B935" s="90" t="s">
        <v>1234</v>
      </c>
      <c r="C935" s="90" t="s">
        <v>3</v>
      </c>
      <c r="AM935" s="10"/>
    </row>
    <row r="936" spans="2:39">
      <c r="B936" s="90" t="s">
        <v>1235</v>
      </c>
      <c r="C936" s="90" t="s">
        <v>3</v>
      </c>
      <c r="AM936" s="10"/>
    </row>
    <row r="937" spans="2:39">
      <c r="B937" s="90" t="s">
        <v>2492</v>
      </c>
      <c r="C937" s="90" t="s">
        <v>3</v>
      </c>
      <c r="AM937" s="10"/>
    </row>
    <row r="938" spans="2:39">
      <c r="B938" s="90" t="s">
        <v>3677</v>
      </c>
      <c r="C938" s="90" t="s">
        <v>3</v>
      </c>
      <c r="AM938" s="10"/>
    </row>
    <row r="939" spans="2:39">
      <c r="B939" s="90" t="s">
        <v>2080</v>
      </c>
      <c r="C939" s="90" t="s">
        <v>3</v>
      </c>
      <c r="AM939" s="10"/>
    </row>
    <row r="940" spans="2:39">
      <c r="B940" s="90" t="s">
        <v>1236</v>
      </c>
      <c r="C940" s="90" t="s">
        <v>3</v>
      </c>
      <c r="AM940" s="10"/>
    </row>
    <row r="941" spans="2:39">
      <c r="B941" s="90" t="s">
        <v>1237</v>
      </c>
      <c r="C941" s="90" t="s">
        <v>3</v>
      </c>
      <c r="AM941" s="10"/>
    </row>
    <row r="942" spans="2:39">
      <c r="B942" s="90" t="s">
        <v>1238</v>
      </c>
      <c r="C942" s="90" t="s">
        <v>3</v>
      </c>
      <c r="AM942" s="10"/>
    </row>
    <row r="943" spans="2:39">
      <c r="B943" s="90" t="s">
        <v>1239</v>
      </c>
      <c r="C943" s="90" t="s">
        <v>3</v>
      </c>
      <c r="AM943" s="10"/>
    </row>
    <row r="944" spans="2:39">
      <c r="B944" s="90" t="s">
        <v>1240</v>
      </c>
      <c r="C944" s="90" t="s">
        <v>3</v>
      </c>
      <c r="AM944" s="10"/>
    </row>
    <row r="945" spans="2:39">
      <c r="B945" s="90" t="s">
        <v>2194</v>
      </c>
      <c r="C945" s="90" t="s">
        <v>3</v>
      </c>
      <c r="AM945" s="10"/>
    </row>
    <row r="946" spans="2:39">
      <c r="B946" s="90" t="s">
        <v>1241</v>
      </c>
      <c r="C946" s="90" t="s">
        <v>3</v>
      </c>
      <c r="AM946" s="10"/>
    </row>
    <row r="947" spans="2:39">
      <c r="B947" s="90" t="s">
        <v>1242</v>
      </c>
      <c r="C947" s="90" t="s">
        <v>3</v>
      </c>
      <c r="AM947" s="10"/>
    </row>
    <row r="948" spans="2:39">
      <c r="B948" s="90" t="s">
        <v>3751</v>
      </c>
      <c r="C948" s="90" t="s">
        <v>3</v>
      </c>
      <c r="AM948" s="10"/>
    </row>
    <row r="949" spans="2:39">
      <c r="B949" s="90" t="s">
        <v>3753</v>
      </c>
      <c r="C949" s="90" t="s">
        <v>3</v>
      </c>
      <c r="AM949" s="10"/>
    </row>
    <row r="950" spans="2:39">
      <c r="B950" s="90" t="s">
        <v>1243</v>
      </c>
      <c r="C950" s="90" t="s">
        <v>3</v>
      </c>
      <c r="AM950" s="10"/>
    </row>
    <row r="951" spans="2:39">
      <c r="B951" s="90" t="s">
        <v>1244</v>
      </c>
      <c r="C951" s="90" t="s">
        <v>3</v>
      </c>
      <c r="AM951" s="10"/>
    </row>
    <row r="952" spans="2:39">
      <c r="B952" s="90" t="s">
        <v>2719</v>
      </c>
      <c r="C952" s="90" t="s">
        <v>3</v>
      </c>
      <c r="AM952" s="10"/>
    </row>
    <row r="953" spans="2:39">
      <c r="B953" s="90" t="s">
        <v>3429</v>
      </c>
      <c r="C953" s="90" t="s">
        <v>3</v>
      </c>
      <c r="AM953" s="10"/>
    </row>
    <row r="954" spans="2:39">
      <c r="B954" s="90" t="s">
        <v>1245</v>
      </c>
      <c r="C954" s="90" t="s">
        <v>3</v>
      </c>
      <c r="AM954" s="10"/>
    </row>
    <row r="955" spans="2:39">
      <c r="B955" s="90" t="s">
        <v>1246</v>
      </c>
      <c r="C955" s="90" t="s">
        <v>3</v>
      </c>
      <c r="AM955" s="10"/>
    </row>
    <row r="956" spans="2:39">
      <c r="B956" s="90" t="s">
        <v>2076</v>
      </c>
      <c r="C956" s="90" t="s">
        <v>3</v>
      </c>
      <c r="AM956" s="10"/>
    </row>
    <row r="957" spans="2:39">
      <c r="B957" s="90" t="s">
        <v>1247</v>
      </c>
      <c r="C957" s="90" t="s">
        <v>3</v>
      </c>
      <c r="AM957" s="10"/>
    </row>
    <row r="958" spans="2:39">
      <c r="B958" s="90" t="s">
        <v>1248</v>
      </c>
      <c r="C958" s="90" t="s">
        <v>3</v>
      </c>
      <c r="AM958" s="10"/>
    </row>
    <row r="959" spans="2:39">
      <c r="B959" s="90" t="s">
        <v>1249</v>
      </c>
      <c r="C959" s="90" t="s">
        <v>3</v>
      </c>
      <c r="AM959" s="10"/>
    </row>
    <row r="960" spans="2:39">
      <c r="B960" s="90" t="s">
        <v>1250</v>
      </c>
      <c r="C960" s="90" t="s">
        <v>3</v>
      </c>
      <c r="AM960" s="10"/>
    </row>
    <row r="961" spans="2:39">
      <c r="B961" s="90" t="s">
        <v>2872</v>
      </c>
      <c r="C961" s="90" t="s">
        <v>3</v>
      </c>
      <c r="AM961" s="10"/>
    </row>
    <row r="962" spans="2:39">
      <c r="B962" s="90" t="s">
        <v>1251</v>
      </c>
      <c r="C962" s="90" t="s">
        <v>3</v>
      </c>
      <c r="AM962" s="10"/>
    </row>
    <row r="963" spans="2:39">
      <c r="B963" s="90" t="s">
        <v>1252</v>
      </c>
      <c r="C963" s="90" t="s">
        <v>3</v>
      </c>
      <c r="AM963" s="10"/>
    </row>
    <row r="964" spans="2:39">
      <c r="B964" s="90" t="s">
        <v>1253</v>
      </c>
      <c r="C964" s="90" t="s">
        <v>3</v>
      </c>
      <c r="AM964" s="10"/>
    </row>
    <row r="965" spans="2:39">
      <c r="B965" s="90" t="s">
        <v>508</v>
      </c>
      <c r="C965" s="90" t="s">
        <v>3</v>
      </c>
      <c r="AM965" s="10"/>
    </row>
    <row r="966" spans="2:39">
      <c r="B966" s="90" t="s">
        <v>3379</v>
      </c>
      <c r="C966" s="90" t="s">
        <v>3</v>
      </c>
      <c r="AM966" s="10"/>
    </row>
    <row r="967" spans="2:39">
      <c r="B967" s="90" t="s">
        <v>2028</v>
      </c>
      <c r="C967" s="90" t="s">
        <v>3</v>
      </c>
      <c r="AM967" s="10"/>
    </row>
    <row r="968" spans="2:39">
      <c r="B968" s="90" t="s">
        <v>1254</v>
      </c>
      <c r="C968" s="90" t="s">
        <v>3</v>
      </c>
      <c r="AM968" s="10"/>
    </row>
    <row r="969" spans="2:39">
      <c r="B969" s="90" t="s">
        <v>3747</v>
      </c>
      <c r="C969" s="90" t="s">
        <v>3</v>
      </c>
      <c r="AM969" s="10"/>
    </row>
    <row r="970" spans="2:39">
      <c r="B970" s="90" t="s">
        <v>1255</v>
      </c>
      <c r="C970" s="90" t="s">
        <v>3</v>
      </c>
      <c r="AM970" s="10"/>
    </row>
    <row r="971" spans="2:39">
      <c r="B971" s="90" t="s">
        <v>1256</v>
      </c>
      <c r="C971" s="90" t="s">
        <v>3</v>
      </c>
      <c r="AM971" s="10"/>
    </row>
    <row r="972" spans="2:39">
      <c r="B972" s="90" t="s">
        <v>1257</v>
      </c>
      <c r="C972" s="90" t="s">
        <v>3</v>
      </c>
      <c r="AM972" s="10"/>
    </row>
    <row r="973" spans="2:39">
      <c r="B973" s="90" t="s">
        <v>1258</v>
      </c>
      <c r="C973" s="90" t="s">
        <v>3</v>
      </c>
      <c r="AM973" s="10"/>
    </row>
    <row r="974" spans="2:39">
      <c r="B974" s="90" t="s">
        <v>1259</v>
      </c>
      <c r="C974" s="90" t="s">
        <v>3</v>
      </c>
      <c r="AM974" s="10"/>
    </row>
    <row r="975" spans="2:39">
      <c r="B975" s="90" t="s">
        <v>1260</v>
      </c>
      <c r="C975" s="90" t="s">
        <v>3</v>
      </c>
      <c r="AM975" s="10"/>
    </row>
    <row r="976" spans="2:39">
      <c r="B976" s="90" t="s">
        <v>1261</v>
      </c>
      <c r="C976" s="90" t="s">
        <v>3</v>
      </c>
      <c r="AM976" s="10"/>
    </row>
    <row r="977" spans="2:39">
      <c r="B977" s="90" t="s">
        <v>1458</v>
      </c>
      <c r="C977" s="90" t="s">
        <v>3</v>
      </c>
      <c r="AM977" s="10"/>
    </row>
    <row r="978" spans="2:39">
      <c r="B978" s="90" t="s">
        <v>2493</v>
      </c>
      <c r="C978" s="90" t="s">
        <v>3</v>
      </c>
      <c r="AM978" s="10"/>
    </row>
    <row r="979" spans="2:39">
      <c r="B979" s="90" t="s">
        <v>1262</v>
      </c>
      <c r="C979" s="90" t="s">
        <v>3</v>
      </c>
      <c r="AM979" s="10"/>
    </row>
    <row r="980" spans="2:39">
      <c r="B980" s="90" t="s">
        <v>1263</v>
      </c>
      <c r="C980" s="90" t="s">
        <v>3</v>
      </c>
      <c r="AM980" s="10"/>
    </row>
    <row r="981" spans="2:39">
      <c r="B981" s="90" t="s">
        <v>3787</v>
      </c>
      <c r="C981" s="90" t="s">
        <v>3</v>
      </c>
      <c r="AM981" s="10"/>
    </row>
    <row r="982" spans="2:39">
      <c r="B982" s="90" t="s">
        <v>1264</v>
      </c>
      <c r="C982" s="90" t="s">
        <v>3</v>
      </c>
      <c r="AM982" s="10"/>
    </row>
    <row r="983" spans="2:39">
      <c r="B983" s="90" t="s">
        <v>1265</v>
      </c>
      <c r="C983" s="90" t="s">
        <v>3</v>
      </c>
      <c r="AM983" s="10"/>
    </row>
    <row r="984" spans="2:39">
      <c r="B984" s="90" t="s">
        <v>1461</v>
      </c>
      <c r="C984" s="90" t="s">
        <v>3</v>
      </c>
      <c r="AM984" s="10"/>
    </row>
    <row r="985" spans="2:39">
      <c r="B985" s="90" t="s">
        <v>1266</v>
      </c>
      <c r="C985" s="90" t="s">
        <v>3</v>
      </c>
      <c r="AM985" s="10"/>
    </row>
    <row r="986" spans="2:39">
      <c r="B986" s="90" t="s">
        <v>1267</v>
      </c>
      <c r="C986" s="90" t="s">
        <v>3</v>
      </c>
      <c r="AM986" s="10"/>
    </row>
    <row r="987" spans="2:39">
      <c r="B987" s="90" t="s">
        <v>3839</v>
      </c>
      <c r="C987" s="90" t="s">
        <v>3</v>
      </c>
      <c r="AM987" s="10"/>
    </row>
    <row r="988" spans="2:39">
      <c r="B988" s="90" t="s">
        <v>703</v>
      </c>
      <c r="C988" s="90" t="s">
        <v>160</v>
      </c>
      <c r="AM988" s="10"/>
    </row>
    <row r="989" spans="2:39">
      <c r="B989" s="90" t="s">
        <v>180</v>
      </c>
      <c r="C989" s="90" t="s">
        <v>160</v>
      </c>
      <c r="AM989" s="10"/>
    </row>
    <row r="990" spans="2:39">
      <c r="B990" s="90" t="s">
        <v>786</v>
      </c>
      <c r="C990" s="90" t="s">
        <v>160</v>
      </c>
      <c r="AM990" s="10"/>
    </row>
    <row r="991" spans="2:39">
      <c r="B991" s="90" t="s">
        <v>704</v>
      </c>
      <c r="C991" s="90" t="s">
        <v>160</v>
      </c>
      <c r="AM991" s="10"/>
    </row>
    <row r="992" spans="2:39">
      <c r="B992" s="90" t="s">
        <v>705</v>
      </c>
      <c r="C992" s="90" t="s">
        <v>160</v>
      </c>
      <c r="AM992" s="10"/>
    </row>
    <row r="993" spans="2:39">
      <c r="B993" s="90" t="s">
        <v>2040</v>
      </c>
      <c r="C993" s="90" t="s">
        <v>160</v>
      </c>
      <c r="AM993" s="10"/>
    </row>
    <row r="994" spans="2:39">
      <c r="B994" s="90" t="s">
        <v>706</v>
      </c>
      <c r="C994" s="90" t="s">
        <v>160</v>
      </c>
      <c r="AM994" s="10"/>
    </row>
    <row r="995" spans="2:39">
      <c r="B995" s="90" t="s">
        <v>817</v>
      </c>
      <c r="C995" s="90" t="s">
        <v>160</v>
      </c>
      <c r="AM995" s="10"/>
    </row>
    <row r="996" spans="2:39">
      <c r="B996" s="90" t="s">
        <v>707</v>
      </c>
      <c r="C996" s="90" t="s">
        <v>160</v>
      </c>
      <c r="AM996" s="10"/>
    </row>
    <row r="997" spans="2:39">
      <c r="B997" s="90" t="s">
        <v>708</v>
      </c>
      <c r="C997" s="90" t="s">
        <v>160</v>
      </c>
      <c r="AM997" s="10"/>
    </row>
    <row r="998" spans="2:39">
      <c r="B998" s="90" t="s">
        <v>709</v>
      </c>
      <c r="C998" s="90" t="s">
        <v>160</v>
      </c>
      <c r="AM998" s="10"/>
    </row>
    <row r="999" spans="2:39">
      <c r="B999" s="90" t="s">
        <v>710</v>
      </c>
      <c r="C999" s="90" t="s">
        <v>160</v>
      </c>
      <c r="AM999" s="10"/>
    </row>
    <row r="1000" spans="2:39">
      <c r="B1000" s="90" t="s">
        <v>711</v>
      </c>
      <c r="C1000" s="90" t="s">
        <v>160</v>
      </c>
      <c r="AM1000" s="10"/>
    </row>
    <row r="1001" spans="2:39">
      <c r="B1001" s="90" t="s">
        <v>712</v>
      </c>
      <c r="C1001" s="90" t="s">
        <v>160</v>
      </c>
      <c r="AM1001" s="10"/>
    </row>
    <row r="1002" spans="2:39">
      <c r="B1002" s="90" t="s">
        <v>713</v>
      </c>
      <c r="C1002" s="90" t="s">
        <v>160</v>
      </c>
      <c r="AM1002" s="10"/>
    </row>
    <row r="1003" spans="2:39">
      <c r="B1003" s="90" t="s">
        <v>714</v>
      </c>
      <c r="C1003" s="90" t="s">
        <v>160</v>
      </c>
      <c r="AM1003" s="10"/>
    </row>
    <row r="1004" spans="2:39">
      <c r="B1004" s="90" t="s">
        <v>715</v>
      </c>
      <c r="C1004" s="90" t="s">
        <v>160</v>
      </c>
      <c r="AM1004" s="10"/>
    </row>
    <row r="1005" spans="2:39">
      <c r="B1005" s="90" t="s">
        <v>716</v>
      </c>
      <c r="C1005" s="90" t="s">
        <v>160</v>
      </c>
      <c r="AM1005" s="10"/>
    </row>
    <row r="1006" spans="2:39">
      <c r="B1006" s="90" t="s">
        <v>3816</v>
      </c>
      <c r="C1006" s="90" t="s">
        <v>160</v>
      </c>
      <c r="AM1006" s="10"/>
    </row>
    <row r="1007" spans="2:39">
      <c r="B1007" s="90" t="s">
        <v>717</v>
      </c>
      <c r="C1007" s="90" t="s">
        <v>160</v>
      </c>
      <c r="AM1007" s="10"/>
    </row>
    <row r="1008" spans="2:39">
      <c r="B1008" s="90" t="s">
        <v>718</v>
      </c>
      <c r="C1008" s="90" t="s">
        <v>160</v>
      </c>
      <c r="AM1008" s="10"/>
    </row>
    <row r="1009" spans="2:39">
      <c r="B1009" s="90" t="s">
        <v>719</v>
      </c>
      <c r="C1009" s="90" t="s">
        <v>160</v>
      </c>
      <c r="AM1009" s="10"/>
    </row>
    <row r="1010" spans="2:39">
      <c r="B1010" s="90" t="s">
        <v>720</v>
      </c>
      <c r="C1010" s="90" t="s">
        <v>160</v>
      </c>
      <c r="AM1010" s="10"/>
    </row>
    <row r="1011" spans="2:39">
      <c r="B1011" s="90" t="s">
        <v>721</v>
      </c>
      <c r="C1011" s="90" t="s">
        <v>160</v>
      </c>
      <c r="AM1011" s="10"/>
    </row>
    <row r="1012" spans="2:39">
      <c r="B1012" s="90" t="s">
        <v>722</v>
      </c>
      <c r="C1012" s="90" t="s">
        <v>160</v>
      </c>
      <c r="AM1012" s="10"/>
    </row>
    <row r="1013" spans="2:39">
      <c r="B1013" s="90" t="s">
        <v>723</v>
      </c>
      <c r="C1013" s="90" t="s">
        <v>160</v>
      </c>
      <c r="AM1013" s="10"/>
    </row>
    <row r="1014" spans="2:39">
      <c r="B1014" s="90" t="s">
        <v>724</v>
      </c>
      <c r="C1014" s="90" t="s">
        <v>160</v>
      </c>
      <c r="AM1014" s="10"/>
    </row>
    <row r="1015" spans="2:39">
      <c r="B1015" s="90" t="s">
        <v>725</v>
      </c>
      <c r="C1015" s="90" t="s">
        <v>160</v>
      </c>
      <c r="AM1015" s="10"/>
    </row>
    <row r="1016" spans="2:39">
      <c r="B1016" s="90" t="s">
        <v>726</v>
      </c>
      <c r="C1016" s="90" t="s">
        <v>160</v>
      </c>
      <c r="D1016" s="90"/>
      <c r="AM1016" s="10"/>
    </row>
    <row r="1017" spans="2:39">
      <c r="B1017" s="90" t="s">
        <v>727</v>
      </c>
      <c r="C1017" s="90" t="s">
        <v>160</v>
      </c>
      <c r="D1017" s="90"/>
      <c r="AM1017" s="10"/>
    </row>
    <row r="1018" spans="2:39">
      <c r="B1018" s="90" t="s">
        <v>728</v>
      </c>
      <c r="C1018" s="90" t="s">
        <v>160</v>
      </c>
      <c r="D1018" s="90"/>
      <c r="AM1018" s="10"/>
    </row>
    <row r="1019" spans="2:39">
      <c r="B1019" s="90" t="s">
        <v>729</v>
      </c>
      <c r="C1019" s="90" t="s">
        <v>160</v>
      </c>
      <c r="D1019" s="90"/>
      <c r="AM1019" s="10"/>
    </row>
    <row r="1020" spans="2:39">
      <c r="B1020" s="90" t="s">
        <v>730</v>
      </c>
      <c r="C1020" s="90" t="s">
        <v>160</v>
      </c>
      <c r="D1020" s="90"/>
      <c r="AM1020" s="10"/>
    </row>
    <row r="1021" spans="2:39">
      <c r="B1021" s="90" t="s">
        <v>731</v>
      </c>
      <c r="C1021" s="90" t="s">
        <v>160</v>
      </c>
      <c r="D1021" s="90"/>
      <c r="AM1021" s="10"/>
    </row>
    <row r="1022" spans="2:39">
      <c r="B1022" s="90" t="s">
        <v>816</v>
      </c>
      <c r="C1022" s="90" t="s">
        <v>160</v>
      </c>
      <c r="D1022" s="90"/>
      <c r="AM1022" s="10"/>
    </row>
    <row r="1023" spans="2:39">
      <c r="B1023" s="90" t="s">
        <v>3507</v>
      </c>
      <c r="C1023" s="90" t="s">
        <v>160</v>
      </c>
      <c r="D1023" s="90"/>
      <c r="AM1023" s="10"/>
    </row>
    <row r="1024" spans="2:39">
      <c r="B1024" s="90" t="s">
        <v>2072</v>
      </c>
      <c r="C1024" s="90" t="s">
        <v>160</v>
      </c>
      <c r="D1024" s="90"/>
      <c r="AM1024" s="10"/>
    </row>
    <row r="1025" spans="2:39">
      <c r="B1025" s="90" t="s">
        <v>732</v>
      </c>
      <c r="C1025" s="90" t="s">
        <v>160</v>
      </c>
      <c r="D1025" s="90"/>
      <c r="AM1025" s="10"/>
    </row>
    <row r="1026" spans="2:39">
      <c r="B1026" s="90" t="s">
        <v>733</v>
      </c>
      <c r="C1026" s="90" t="s">
        <v>160</v>
      </c>
      <c r="D1026" s="90"/>
      <c r="AM1026" s="10"/>
    </row>
    <row r="1027" spans="2:39">
      <c r="B1027" s="90" t="s">
        <v>734</v>
      </c>
      <c r="C1027" s="90" t="s">
        <v>160</v>
      </c>
      <c r="D1027" s="90"/>
      <c r="AM1027" s="10"/>
    </row>
    <row r="1028" spans="2:39">
      <c r="B1028" s="90" t="s">
        <v>181</v>
      </c>
      <c r="C1028" s="90" t="s">
        <v>160</v>
      </c>
      <c r="D1028" s="90"/>
      <c r="AM1028" s="10"/>
    </row>
    <row r="1029" spans="2:39">
      <c r="B1029" s="90" t="s">
        <v>735</v>
      </c>
      <c r="C1029" s="90" t="s">
        <v>160</v>
      </c>
      <c r="D1029" s="90"/>
      <c r="AM1029" s="10"/>
    </row>
    <row r="1030" spans="2:39">
      <c r="B1030" s="90" t="s">
        <v>736</v>
      </c>
      <c r="C1030" s="90" t="s">
        <v>160</v>
      </c>
      <c r="D1030" s="90"/>
      <c r="AM1030" s="10"/>
    </row>
    <row r="1031" spans="2:39">
      <c r="B1031" s="90" t="s">
        <v>1441</v>
      </c>
      <c r="C1031" s="90" t="s">
        <v>160</v>
      </c>
      <c r="D1031" s="90"/>
      <c r="AM1031" s="10"/>
    </row>
    <row r="1032" spans="2:39">
      <c r="B1032" s="90" t="s">
        <v>737</v>
      </c>
      <c r="C1032" s="90" t="s">
        <v>160</v>
      </c>
      <c r="D1032" s="90"/>
      <c r="AM1032" s="10"/>
    </row>
    <row r="1033" spans="2:39">
      <c r="B1033" s="90" t="s">
        <v>738</v>
      </c>
      <c r="C1033" s="90" t="s">
        <v>160</v>
      </c>
      <c r="D1033" s="90"/>
      <c r="AM1033" s="10"/>
    </row>
    <row r="1034" spans="2:39">
      <c r="B1034" s="90" t="s">
        <v>739</v>
      </c>
      <c r="C1034" s="90" t="s">
        <v>160</v>
      </c>
      <c r="D1034" s="90"/>
      <c r="AM1034" s="10"/>
    </row>
    <row r="1035" spans="2:39">
      <c r="B1035" s="90" t="s">
        <v>740</v>
      </c>
      <c r="C1035" s="90" t="s">
        <v>160</v>
      </c>
      <c r="D1035" s="90"/>
      <c r="AM1035" s="10"/>
    </row>
    <row r="1036" spans="2:39">
      <c r="B1036" s="90" t="s">
        <v>741</v>
      </c>
      <c r="C1036" s="90" t="s">
        <v>160</v>
      </c>
      <c r="D1036" s="90"/>
      <c r="AM1036" s="10"/>
    </row>
    <row r="1037" spans="2:39">
      <c r="B1037" s="90" t="s">
        <v>742</v>
      </c>
      <c r="C1037" s="90" t="s">
        <v>160</v>
      </c>
      <c r="D1037" s="90"/>
      <c r="AM1037" s="10"/>
    </row>
    <row r="1038" spans="2:39">
      <c r="B1038" s="90" t="s">
        <v>743</v>
      </c>
      <c r="C1038" s="90" t="s">
        <v>160</v>
      </c>
      <c r="D1038" s="90"/>
      <c r="AM1038" s="10"/>
    </row>
    <row r="1039" spans="2:39">
      <c r="B1039" s="90" t="s">
        <v>744</v>
      </c>
      <c r="C1039" s="90" t="s">
        <v>160</v>
      </c>
      <c r="D1039" s="90"/>
      <c r="AM1039" s="10"/>
    </row>
    <row r="1040" spans="2:39">
      <c r="B1040" s="90" t="s">
        <v>745</v>
      </c>
      <c r="C1040" s="90" t="s">
        <v>160</v>
      </c>
      <c r="D1040" s="90"/>
      <c r="AM1040" s="10"/>
    </row>
    <row r="1041" spans="2:39">
      <c r="B1041" s="90" t="s">
        <v>746</v>
      </c>
      <c r="C1041" s="90" t="s">
        <v>160</v>
      </c>
      <c r="D1041" s="90"/>
      <c r="AM1041" s="10"/>
    </row>
    <row r="1042" spans="2:39">
      <c r="B1042" s="90" t="s">
        <v>3612</v>
      </c>
      <c r="C1042" s="90" t="s">
        <v>160</v>
      </c>
      <c r="D1042" s="90"/>
      <c r="AM1042" s="10"/>
    </row>
    <row r="1043" spans="2:39">
      <c r="B1043" s="90" t="s">
        <v>2085</v>
      </c>
      <c r="C1043" s="90" t="s">
        <v>160</v>
      </c>
      <c r="D1043" s="90"/>
      <c r="AM1043" s="10"/>
    </row>
    <row r="1044" spans="2:39">
      <c r="B1044" s="90" t="s">
        <v>747</v>
      </c>
      <c r="C1044" s="90" t="s">
        <v>160</v>
      </c>
      <c r="D1044" s="90"/>
      <c r="AM1044" s="10"/>
    </row>
    <row r="1045" spans="2:39">
      <c r="B1045" s="90" t="s">
        <v>748</v>
      </c>
      <c r="C1045" s="90" t="s">
        <v>160</v>
      </c>
      <c r="D1045" s="90"/>
      <c r="AM1045" s="10"/>
    </row>
    <row r="1046" spans="2:39">
      <c r="B1046" s="90" t="s">
        <v>4007</v>
      </c>
      <c r="C1046" s="90" t="s">
        <v>160</v>
      </c>
      <c r="D1046" s="90"/>
      <c r="AM1046" s="10"/>
    </row>
    <row r="1047" spans="2:39">
      <c r="B1047" s="90" t="s">
        <v>749</v>
      </c>
      <c r="C1047" s="90" t="s">
        <v>160</v>
      </c>
      <c r="D1047" s="90"/>
      <c r="AM1047" s="10"/>
    </row>
    <row r="1048" spans="2:39">
      <c r="B1048" s="90" t="s">
        <v>750</v>
      </c>
      <c r="C1048" s="90" t="s">
        <v>160</v>
      </c>
      <c r="D1048" s="90"/>
      <c r="AM1048" s="10"/>
    </row>
    <row r="1049" spans="2:39">
      <c r="B1049" s="90" t="s">
        <v>751</v>
      </c>
      <c r="C1049" s="90" t="s">
        <v>160</v>
      </c>
      <c r="D1049" s="90"/>
      <c r="AM1049" s="10"/>
    </row>
    <row r="1050" spans="2:39">
      <c r="B1050" s="90" t="s">
        <v>3151</v>
      </c>
      <c r="C1050" s="90" t="s">
        <v>160</v>
      </c>
      <c r="D1050" s="90"/>
      <c r="AM1050" s="10"/>
    </row>
    <row r="1051" spans="2:39">
      <c r="B1051" s="90" t="s">
        <v>182</v>
      </c>
      <c r="C1051" s="90" t="s">
        <v>160</v>
      </c>
      <c r="D1051" s="90"/>
      <c r="AM1051" s="10"/>
    </row>
    <row r="1052" spans="2:39">
      <c r="B1052" s="90" t="s">
        <v>2020</v>
      </c>
      <c r="C1052" s="90" t="s">
        <v>160</v>
      </c>
      <c r="D1052" s="90"/>
      <c r="AM1052" s="10"/>
    </row>
    <row r="1053" spans="2:39">
      <c r="B1053" s="90" t="s">
        <v>752</v>
      </c>
      <c r="C1053" s="90" t="s">
        <v>160</v>
      </c>
      <c r="D1053" s="90"/>
      <c r="AM1053" s="10"/>
    </row>
    <row r="1054" spans="2:39">
      <c r="B1054" s="90" t="s">
        <v>753</v>
      </c>
      <c r="C1054" s="90" t="s">
        <v>160</v>
      </c>
      <c r="D1054" s="90"/>
      <c r="AM1054" s="10"/>
    </row>
    <row r="1055" spans="2:39">
      <c r="B1055" s="90" t="s">
        <v>183</v>
      </c>
      <c r="C1055" s="90" t="s">
        <v>160</v>
      </c>
      <c r="D1055" s="90"/>
      <c r="AM1055" s="10"/>
    </row>
    <row r="1056" spans="2:39">
      <c r="B1056" s="90" t="s">
        <v>754</v>
      </c>
      <c r="C1056" s="90" t="s">
        <v>160</v>
      </c>
      <c r="D1056" s="90"/>
      <c r="AM1056" s="10"/>
    </row>
    <row r="1057" spans="2:39">
      <c r="B1057" s="90" t="s">
        <v>755</v>
      </c>
      <c r="C1057" s="90" t="s">
        <v>160</v>
      </c>
      <c r="D1057" s="90"/>
      <c r="AM1057" s="10"/>
    </row>
    <row r="1058" spans="2:39">
      <c r="B1058" s="90" t="s">
        <v>756</v>
      </c>
      <c r="C1058" s="90" t="s">
        <v>160</v>
      </c>
      <c r="D1058" s="90"/>
      <c r="AM1058" s="10"/>
    </row>
    <row r="1059" spans="2:39">
      <c r="B1059" s="90" t="s">
        <v>2054</v>
      </c>
      <c r="C1059" s="90" t="s">
        <v>160</v>
      </c>
      <c r="D1059" s="90"/>
      <c r="AM1059" s="10"/>
    </row>
    <row r="1060" spans="2:39">
      <c r="B1060" s="90" t="s">
        <v>757</v>
      </c>
      <c r="C1060" s="90" t="s">
        <v>160</v>
      </c>
      <c r="D1060" s="90"/>
      <c r="AM1060" s="10"/>
    </row>
    <row r="1061" spans="2:39">
      <c r="B1061" s="90" t="s">
        <v>2820</v>
      </c>
      <c r="C1061" s="90" t="s">
        <v>160</v>
      </c>
      <c r="D1061" s="90"/>
      <c r="AM1061" s="10"/>
    </row>
    <row r="1062" spans="2:39">
      <c r="B1062" s="90" t="s">
        <v>758</v>
      </c>
      <c r="C1062" s="90" t="s">
        <v>160</v>
      </c>
      <c r="D1062" s="90"/>
      <c r="AM1062" s="10"/>
    </row>
    <row r="1063" spans="2:39">
      <c r="B1063" s="90" t="s">
        <v>333</v>
      </c>
      <c r="C1063" s="90" t="s">
        <v>160</v>
      </c>
      <c r="D1063" s="90"/>
      <c r="AM1063" s="10"/>
    </row>
    <row r="1064" spans="2:39">
      <c r="B1064" s="90" t="s">
        <v>3840</v>
      </c>
      <c r="C1064" s="90" t="s">
        <v>160</v>
      </c>
      <c r="D1064" s="90"/>
      <c r="AM1064" s="10"/>
    </row>
    <row r="1065" spans="2:39">
      <c r="B1065" s="90" t="s">
        <v>759</v>
      </c>
      <c r="C1065" s="90" t="s">
        <v>160</v>
      </c>
      <c r="D1065" s="90"/>
      <c r="AM1065" s="10"/>
    </row>
    <row r="1066" spans="2:39">
      <c r="B1066" s="90" t="s">
        <v>760</v>
      </c>
      <c r="C1066" s="90" t="s">
        <v>160</v>
      </c>
      <c r="D1066" s="90"/>
      <c r="AM1066" s="10"/>
    </row>
    <row r="1067" spans="2:39">
      <c r="B1067" s="90" t="s">
        <v>799</v>
      </c>
      <c r="C1067" s="90" t="s">
        <v>160</v>
      </c>
      <c r="D1067" s="90"/>
      <c r="AM1067" s="10"/>
    </row>
    <row r="1068" spans="2:39">
      <c r="B1068" s="90" t="s">
        <v>761</v>
      </c>
      <c r="C1068" s="90" t="s">
        <v>160</v>
      </c>
      <c r="D1068" s="90"/>
      <c r="AM1068" s="10"/>
    </row>
    <row r="1069" spans="2:39">
      <c r="B1069" s="90" t="s">
        <v>762</v>
      </c>
      <c r="C1069" s="90" t="s">
        <v>160</v>
      </c>
      <c r="D1069" s="90"/>
      <c r="AM1069" s="10"/>
    </row>
    <row r="1070" spans="2:39">
      <c r="B1070" s="90" t="s">
        <v>763</v>
      </c>
      <c r="C1070" s="90" t="s">
        <v>160</v>
      </c>
      <c r="D1070" s="90"/>
      <c r="AM1070" s="10"/>
    </row>
    <row r="1071" spans="2:39">
      <c r="B1071" s="90" t="s">
        <v>796</v>
      </c>
      <c r="C1071" s="90" t="s">
        <v>160</v>
      </c>
      <c r="D1071" s="90"/>
      <c r="AM1071" s="10"/>
    </row>
    <row r="1072" spans="2:39">
      <c r="B1072" s="90" t="s">
        <v>4006</v>
      </c>
      <c r="C1072" s="90" t="s">
        <v>160</v>
      </c>
      <c r="D1072" s="90"/>
      <c r="AM1072" s="10"/>
    </row>
    <row r="1073" spans="2:39">
      <c r="B1073" s="90" t="s">
        <v>818</v>
      </c>
      <c r="C1073" s="90" t="s">
        <v>160</v>
      </c>
      <c r="D1073" s="90"/>
      <c r="AM1073" s="10"/>
    </row>
    <row r="1074" spans="2:39">
      <c r="B1074" s="90" t="s">
        <v>764</v>
      </c>
      <c r="C1074" s="90" t="s">
        <v>160</v>
      </c>
      <c r="D1074" s="90"/>
      <c r="AM1074" s="10"/>
    </row>
    <row r="1075" spans="2:39">
      <c r="B1075" s="90" t="s">
        <v>765</v>
      </c>
      <c r="C1075" s="90" t="s">
        <v>160</v>
      </c>
      <c r="D1075" s="90"/>
      <c r="AM1075" s="10"/>
    </row>
    <row r="1076" spans="2:39">
      <c r="B1076" s="90" t="s">
        <v>766</v>
      </c>
      <c r="C1076" s="90" t="s">
        <v>160</v>
      </c>
      <c r="D1076" s="90"/>
      <c r="AM1076" s="10"/>
    </row>
    <row r="1077" spans="2:39">
      <c r="B1077" s="90" t="s">
        <v>767</v>
      </c>
      <c r="C1077" s="90" t="s">
        <v>160</v>
      </c>
      <c r="D1077" s="90"/>
      <c r="AM1077" s="10"/>
    </row>
    <row r="1078" spans="2:39">
      <c r="B1078" s="90" t="s">
        <v>3788</v>
      </c>
      <c r="C1078" s="90" t="s">
        <v>160</v>
      </c>
      <c r="D1078" s="90"/>
      <c r="AM1078" s="10"/>
    </row>
    <row r="1079" spans="2:39">
      <c r="B1079" s="90" t="s">
        <v>768</v>
      </c>
      <c r="C1079" s="90" t="s">
        <v>160</v>
      </c>
      <c r="D1079" s="90"/>
      <c r="AM1079" s="10"/>
    </row>
    <row r="1080" spans="2:39">
      <c r="B1080" s="90" t="s">
        <v>795</v>
      </c>
      <c r="C1080" s="90" t="s">
        <v>160</v>
      </c>
      <c r="D1080" s="90"/>
      <c r="AM1080" s="10"/>
    </row>
    <row r="1081" spans="2:39">
      <c r="B1081" s="90" t="s">
        <v>769</v>
      </c>
      <c r="C1081" s="90" t="s">
        <v>160</v>
      </c>
      <c r="D1081" s="90"/>
      <c r="AM1081" s="10"/>
    </row>
    <row r="1082" spans="2:39">
      <c r="B1082" s="90" t="s">
        <v>770</v>
      </c>
      <c r="C1082" s="90" t="s">
        <v>160</v>
      </c>
      <c r="D1082" s="90"/>
      <c r="AM1082" s="10"/>
    </row>
    <row r="1083" spans="2:39">
      <c r="B1083" s="90" t="s">
        <v>819</v>
      </c>
      <c r="C1083" s="90" t="s">
        <v>160</v>
      </c>
      <c r="D1083" s="90"/>
      <c r="AM1083" s="10"/>
    </row>
    <row r="1084" spans="2:39">
      <c r="B1084" s="90" t="s">
        <v>771</v>
      </c>
      <c r="C1084" s="90" t="s">
        <v>160</v>
      </c>
      <c r="D1084" s="90"/>
      <c r="AM1084" s="10"/>
    </row>
    <row r="1085" spans="2:39">
      <c r="B1085" s="90" t="s">
        <v>772</v>
      </c>
      <c r="C1085" s="90" t="s">
        <v>160</v>
      </c>
      <c r="D1085" s="90"/>
      <c r="AM1085" s="10"/>
    </row>
    <row r="1086" spans="2:39">
      <c r="B1086" s="90" t="s">
        <v>798</v>
      </c>
      <c r="C1086" s="90" t="s">
        <v>160</v>
      </c>
      <c r="D1086" s="90"/>
      <c r="AM1086" s="10"/>
    </row>
    <row r="1087" spans="2:39">
      <c r="B1087" s="90" t="s">
        <v>773</v>
      </c>
      <c r="C1087" s="90" t="s">
        <v>160</v>
      </c>
      <c r="D1087" s="90"/>
      <c r="AM1087" s="10"/>
    </row>
    <row r="1088" spans="2:39">
      <c r="B1088" s="90" t="s">
        <v>774</v>
      </c>
      <c r="C1088" s="90" t="s">
        <v>160</v>
      </c>
      <c r="D1088" s="90"/>
      <c r="AM1088" s="10"/>
    </row>
    <row r="1089" spans="2:39">
      <c r="B1089" s="90" t="s">
        <v>775</v>
      </c>
      <c r="C1089" s="90" t="s">
        <v>160</v>
      </c>
      <c r="D1089" s="90"/>
      <c r="AM1089" s="10"/>
    </row>
    <row r="1090" spans="2:39">
      <c r="B1090" s="90" t="s">
        <v>776</v>
      </c>
      <c r="C1090" s="90" t="s">
        <v>160</v>
      </c>
      <c r="D1090" s="90"/>
      <c r="AM1090" s="10"/>
    </row>
    <row r="1091" spans="2:39">
      <c r="B1091" s="90" t="s">
        <v>787</v>
      </c>
      <c r="C1091" s="90" t="s">
        <v>160</v>
      </c>
      <c r="D1091" s="90"/>
      <c r="AM1091" s="10"/>
    </row>
    <row r="1092" spans="2:39">
      <c r="B1092" s="90" t="s">
        <v>792</v>
      </c>
      <c r="C1092" s="90" t="s">
        <v>160</v>
      </c>
      <c r="D1092" s="90"/>
      <c r="AM1092" s="10"/>
    </row>
    <row r="1093" spans="2:39">
      <c r="B1093" s="90" t="s">
        <v>777</v>
      </c>
      <c r="C1093" s="90" t="s">
        <v>160</v>
      </c>
      <c r="D1093" s="90"/>
      <c r="AM1093" s="10"/>
    </row>
    <row r="1094" spans="2:39">
      <c r="B1094" s="90" t="s">
        <v>184</v>
      </c>
      <c r="C1094" s="90" t="s">
        <v>160</v>
      </c>
      <c r="D1094" s="90"/>
      <c r="AM1094" s="10"/>
    </row>
    <row r="1095" spans="2:39">
      <c r="B1095" s="90" t="s">
        <v>778</v>
      </c>
      <c r="C1095" s="90" t="s">
        <v>160</v>
      </c>
      <c r="D1095" s="90"/>
      <c r="AM1095" s="10"/>
    </row>
    <row r="1096" spans="2:39">
      <c r="B1096" s="90" t="s">
        <v>800</v>
      </c>
      <c r="C1096" s="90" t="s">
        <v>160</v>
      </c>
      <c r="D1096" s="90"/>
      <c r="AM1096" s="10"/>
    </row>
    <row r="1097" spans="2:39">
      <c r="B1097" s="90" t="s">
        <v>1440</v>
      </c>
      <c r="C1097" s="90" t="s">
        <v>160</v>
      </c>
      <c r="D1097" s="90"/>
      <c r="AM1097" s="10"/>
    </row>
    <row r="1098" spans="2:39">
      <c r="B1098" s="90" t="s">
        <v>779</v>
      </c>
      <c r="C1098" s="90" t="s">
        <v>160</v>
      </c>
      <c r="D1098" s="90"/>
      <c r="AM1098" s="10"/>
    </row>
    <row r="1099" spans="2:39">
      <c r="B1099" s="90" t="s">
        <v>780</v>
      </c>
      <c r="C1099" s="90" t="s">
        <v>160</v>
      </c>
      <c r="D1099" s="90"/>
      <c r="AM1099" s="10"/>
    </row>
    <row r="1100" spans="2:39">
      <c r="B1100" s="90" t="s">
        <v>781</v>
      </c>
      <c r="C1100" s="90" t="s">
        <v>160</v>
      </c>
      <c r="D1100" s="90"/>
      <c r="AM1100" s="10"/>
    </row>
    <row r="1101" spans="2:39">
      <c r="B1101" s="90" t="s">
        <v>782</v>
      </c>
      <c r="C1101" s="90" t="s">
        <v>160</v>
      </c>
      <c r="D1101" s="90"/>
      <c r="AM1101" s="10"/>
    </row>
    <row r="1102" spans="2:39">
      <c r="B1102" s="90" t="s">
        <v>185</v>
      </c>
      <c r="C1102" s="90" t="s">
        <v>160</v>
      </c>
      <c r="D1102" s="90"/>
      <c r="AM1102" s="10"/>
    </row>
    <row r="1103" spans="2:39">
      <c r="B1103" s="90" t="s">
        <v>1268</v>
      </c>
      <c r="C1103" s="90" t="s">
        <v>160</v>
      </c>
      <c r="D1103" s="90"/>
      <c r="AM1103" s="10"/>
    </row>
    <row r="1104" spans="2:39">
      <c r="B1104" s="90" t="s">
        <v>3660</v>
      </c>
      <c r="C1104" s="90" t="s">
        <v>3554</v>
      </c>
      <c r="D1104" s="90"/>
      <c r="AM1104" s="10"/>
    </row>
    <row r="1105" spans="2:39">
      <c r="B1105" s="90" t="s">
        <v>3579</v>
      </c>
      <c r="C1105" s="90" t="s">
        <v>3554</v>
      </c>
      <c r="D1105" s="90"/>
      <c r="AM1105" s="10"/>
    </row>
    <row r="1106" spans="2:39">
      <c r="B1106" s="90" t="s">
        <v>3578</v>
      </c>
      <c r="C1106" s="90" t="s">
        <v>3554</v>
      </c>
      <c r="D1106" s="90"/>
      <c r="AM1106" s="10"/>
    </row>
    <row r="1107" spans="2:39">
      <c r="B1107" s="90" t="s">
        <v>3580</v>
      </c>
      <c r="C1107" s="90" t="s">
        <v>3554</v>
      </c>
      <c r="D1107" s="90"/>
      <c r="AM1107" s="10"/>
    </row>
    <row r="1108" spans="2:39">
      <c r="B1108" s="90" t="s">
        <v>3597</v>
      </c>
      <c r="C1108" s="90" t="s">
        <v>3554</v>
      </c>
      <c r="D1108" s="90"/>
      <c r="AM1108" s="10"/>
    </row>
    <row r="1109" spans="2:39">
      <c r="B1109" s="90" t="s">
        <v>1480</v>
      </c>
      <c r="C1109" s="90" t="s">
        <v>150</v>
      </c>
      <c r="D1109" s="90"/>
      <c r="AM1109" s="10"/>
    </row>
    <row r="1110" spans="2:39">
      <c r="B1110" s="90" t="s">
        <v>1481</v>
      </c>
      <c r="C1110" s="90" t="s">
        <v>150</v>
      </c>
      <c r="D1110" s="90"/>
      <c r="AM1110" s="10"/>
    </row>
    <row r="1111" spans="2:39">
      <c r="B1111" s="90" t="s">
        <v>1488</v>
      </c>
      <c r="C1111" s="90" t="s">
        <v>150</v>
      </c>
      <c r="D1111" s="90"/>
      <c r="AM1111" s="10"/>
    </row>
    <row r="1112" spans="2:39">
      <c r="B1112" s="90" t="s">
        <v>1492</v>
      </c>
      <c r="C1112" s="90" t="s">
        <v>150</v>
      </c>
      <c r="D1112" s="90"/>
      <c r="AM1112" s="10"/>
    </row>
    <row r="1113" spans="2:39">
      <c r="B1113" s="90" t="s">
        <v>1496</v>
      </c>
      <c r="C1113" s="90" t="s">
        <v>150</v>
      </c>
      <c r="D1113" s="90"/>
      <c r="AM1113" s="10"/>
    </row>
    <row r="1114" spans="2:39">
      <c r="B1114" s="90" t="s">
        <v>1497</v>
      </c>
      <c r="C1114" s="90" t="s">
        <v>150</v>
      </c>
      <c r="D1114" s="90"/>
      <c r="AM1114" s="10"/>
    </row>
    <row r="1115" spans="2:39">
      <c r="B1115" s="90" t="s">
        <v>1498</v>
      </c>
      <c r="C1115" s="90" t="s">
        <v>150</v>
      </c>
      <c r="D1115" s="90"/>
      <c r="AM1115" s="10"/>
    </row>
    <row r="1116" spans="2:39">
      <c r="B1116" s="90" t="s">
        <v>3505</v>
      </c>
      <c r="C1116" s="90" t="s">
        <v>150</v>
      </c>
      <c r="D1116" s="90"/>
      <c r="AM1116" s="10"/>
    </row>
    <row r="1117" spans="2:39">
      <c r="B1117" s="90" t="s">
        <v>3833</v>
      </c>
      <c r="C1117" s="90" t="s">
        <v>150</v>
      </c>
      <c r="D1117" s="90"/>
      <c r="AM1117" s="10"/>
    </row>
    <row r="1118" spans="2:39">
      <c r="B1118" s="90" t="s">
        <v>1528</v>
      </c>
      <c r="C1118" s="90" t="s">
        <v>150</v>
      </c>
      <c r="D1118" s="90"/>
      <c r="AM1118" s="10"/>
    </row>
    <row r="1119" spans="2:39">
      <c r="B1119" s="90" t="s">
        <v>1529</v>
      </c>
      <c r="C1119" s="90" t="s">
        <v>150</v>
      </c>
      <c r="D1119" s="90"/>
      <c r="AM1119" s="10"/>
    </row>
    <row r="1120" spans="2:39">
      <c r="B1120" s="90" t="s">
        <v>1530</v>
      </c>
      <c r="C1120" s="90" t="s">
        <v>150</v>
      </c>
      <c r="D1120" s="90"/>
      <c r="AM1120" s="10"/>
    </row>
    <row r="1121" spans="2:39">
      <c r="B1121" s="90" t="s">
        <v>1539</v>
      </c>
      <c r="C1121" s="90" t="s">
        <v>150</v>
      </c>
      <c r="D1121" s="90"/>
      <c r="AM1121" s="10"/>
    </row>
    <row r="1122" spans="2:39">
      <c r="B1122" s="90" t="s">
        <v>543</v>
      </c>
      <c r="C1122" s="90" t="s">
        <v>150</v>
      </c>
      <c r="D1122" s="90"/>
      <c r="AM1122" s="10"/>
    </row>
    <row r="1123" spans="2:39">
      <c r="B1123" s="90" t="s">
        <v>2074</v>
      </c>
      <c r="C1123" s="90" t="s">
        <v>150</v>
      </c>
      <c r="D1123" s="90"/>
      <c r="AM1123" s="10"/>
    </row>
    <row r="1124" spans="2:39">
      <c r="B1124" s="90" t="s">
        <v>1553</v>
      </c>
      <c r="C1124" s="90" t="s">
        <v>150</v>
      </c>
      <c r="D1124" s="90"/>
      <c r="AM1124" s="10"/>
    </row>
    <row r="1125" spans="2:39">
      <c r="B1125" s="90" t="s">
        <v>1554</v>
      </c>
      <c r="C1125" s="90" t="s">
        <v>150</v>
      </c>
      <c r="D1125" s="90"/>
      <c r="AM1125" s="10"/>
    </row>
    <row r="1126" spans="2:39">
      <c r="B1126" s="90" t="s">
        <v>1555</v>
      </c>
      <c r="C1126" s="90" t="s">
        <v>150</v>
      </c>
      <c r="D1126" s="90"/>
      <c r="AM1126" s="10"/>
    </row>
    <row r="1127" spans="2:39">
      <c r="B1127" s="90" t="s">
        <v>1556</v>
      </c>
      <c r="C1127" s="90" t="s">
        <v>150</v>
      </c>
      <c r="D1127" s="90"/>
      <c r="AM1127" s="10"/>
    </row>
    <row r="1128" spans="2:39">
      <c r="B1128" s="90" t="s">
        <v>1557</v>
      </c>
      <c r="C1128" s="90" t="s">
        <v>150</v>
      </c>
      <c r="D1128" s="90"/>
      <c r="AM1128" s="10"/>
    </row>
    <row r="1129" spans="2:39">
      <c r="B1129" s="90" t="s">
        <v>2055</v>
      </c>
      <c r="C1129" s="90" t="s">
        <v>150</v>
      </c>
      <c r="D1129" s="90"/>
      <c r="AM1129" s="10"/>
    </row>
    <row r="1130" spans="2:39">
      <c r="B1130" s="90" t="s">
        <v>1558</v>
      </c>
      <c r="C1130" s="90" t="s">
        <v>150</v>
      </c>
      <c r="D1130" s="90"/>
      <c r="AM1130" s="10"/>
    </row>
    <row r="1131" spans="2:39">
      <c r="B1131" s="90" t="s">
        <v>1559</v>
      </c>
      <c r="C1131" s="90" t="s">
        <v>150</v>
      </c>
      <c r="D1131" s="90"/>
      <c r="AM1131" s="10"/>
    </row>
    <row r="1132" spans="2:39">
      <c r="B1132" s="90" t="s">
        <v>1563</v>
      </c>
      <c r="C1132" s="90" t="s">
        <v>150</v>
      </c>
      <c r="D1132" s="90"/>
      <c r="AM1132" s="10"/>
    </row>
    <row r="1133" spans="2:39">
      <c r="B1133" s="90" t="s">
        <v>1564</v>
      </c>
      <c r="C1133" s="90" t="s">
        <v>150</v>
      </c>
      <c r="D1133" s="90"/>
      <c r="AM1133" s="10"/>
    </row>
    <row r="1134" spans="2:39">
      <c r="B1134" s="90" t="s">
        <v>1565</v>
      </c>
      <c r="C1134" s="90" t="s">
        <v>150</v>
      </c>
      <c r="D1134" s="90"/>
      <c r="AM1134" s="10"/>
    </row>
    <row r="1135" spans="2:39">
      <c r="B1135" s="90" t="s">
        <v>1567</v>
      </c>
      <c r="C1135" s="90" t="s">
        <v>150</v>
      </c>
      <c r="D1135" s="90"/>
      <c r="AM1135" s="10"/>
    </row>
    <row r="1136" spans="2:39">
      <c r="B1136" s="90" t="s">
        <v>1576</v>
      </c>
      <c r="C1136" s="90" t="s">
        <v>150</v>
      </c>
      <c r="D1136" s="90"/>
      <c r="AM1136" s="10"/>
    </row>
    <row r="1137" spans="2:39">
      <c r="B1137" s="90" t="s">
        <v>1577</v>
      </c>
      <c r="C1137" s="90" t="s">
        <v>150</v>
      </c>
      <c r="D1137" s="90"/>
      <c r="AM1137" s="10"/>
    </row>
    <row r="1138" spans="2:39">
      <c r="B1138" s="90" t="s">
        <v>2025</v>
      </c>
      <c r="C1138" s="90" t="s">
        <v>150</v>
      </c>
      <c r="D1138" s="90"/>
      <c r="AM1138" s="10"/>
    </row>
    <row r="1139" spans="2:39">
      <c r="B1139" s="90" t="s">
        <v>3758</v>
      </c>
      <c r="C1139" s="90" t="s">
        <v>150</v>
      </c>
      <c r="D1139" s="90"/>
      <c r="AM1139" s="10"/>
    </row>
    <row r="1140" spans="2:39">
      <c r="B1140" s="90" t="s">
        <v>1612</v>
      </c>
      <c r="C1140" s="90" t="s">
        <v>150</v>
      </c>
      <c r="D1140" s="90"/>
      <c r="AM1140" s="10"/>
    </row>
    <row r="1141" spans="2:39">
      <c r="B1141" s="90" t="s">
        <v>3879</v>
      </c>
      <c r="C1141" s="90" t="s">
        <v>150</v>
      </c>
      <c r="D1141" s="90"/>
      <c r="AM1141" s="10"/>
    </row>
    <row r="1142" spans="2:39">
      <c r="B1142" s="90" t="s">
        <v>2021</v>
      </c>
      <c r="C1142" s="90" t="s">
        <v>150</v>
      </c>
      <c r="D1142" s="90"/>
      <c r="AM1142" s="10"/>
    </row>
    <row r="1143" spans="2:39">
      <c r="B1143" s="90" t="s">
        <v>1626</v>
      </c>
      <c r="C1143" s="90" t="s">
        <v>150</v>
      </c>
      <c r="D1143" s="90"/>
      <c r="AM1143" s="10"/>
    </row>
    <row r="1144" spans="2:39">
      <c r="B1144" s="90" t="s">
        <v>1627</v>
      </c>
      <c r="C1144" s="90" t="s">
        <v>150</v>
      </c>
      <c r="D1144" s="90"/>
      <c r="AM1144" s="10"/>
    </row>
    <row r="1145" spans="2:39">
      <c r="B1145" s="90" t="s">
        <v>3626</v>
      </c>
      <c r="C1145" s="90" t="s">
        <v>150</v>
      </c>
      <c r="D1145" s="90"/>
      <c r="AM1145" s="10"/>
    </row>
    <row r="1146" spans="2:39">
      <c r="B1146" s="90" t="s">
        <v>3625</v>
      </c>
      <c r="C1146" s="90" t="s">
        <v>150</v>
      </c>
      <c r="D1146" s="90"/>
      <c r="AM1146" s="10"/>
    </row>
    <row r="1147" spans="2:39">
      <c r="B1147" s="90" t="s">
        <v>3560</v>
      </c>
      <c r="C1147" s="90" t="s">
        <v>150</v>
      </c>
      <c r="D1147" s="90"/>
      <c r="AM1147" s="10"/>
    </row>
    <row r="1148" spans="2:39">
      <c r="B1148" s="90" t="s">
        <v>2030</v>
      </c>
      <c r="C1148" s="90" t="s">
        <v>150</v>
      </c>
      <c r="D1148" s="90"/>
      <c r="AM1148" s="10"/>
    </row>
    <row r="1149" spans="2:39">
      <c r="B1149" s="90" t="s">
        <v>1646</v>
      </c>
      <c r="C1149" s="90" t="s">
        <v>150</v>
      </c>
      <c r="D1149" s="90"/>
      <c r="AM1149" s="10"/>
    </row>
    <row r="1150" spans="2:39">
      <c r="B1150" s="90" t="s">
        <v>3526</v>
      </c>
      <c r="C1150" s="90" t="s">
        <v>150</v>
      </c>
      <c r="D1150" s="90"/>
      <c r="AM1150" s="10"/>
    </row>
    <row r="1151" spans="2:39">
      <c r="B1151" s="90" t="s">
        <v>3304</v>
      </c>
      <c r="C1151" s="90" t="s">
        <v>150</v>
      </c>
      <c r="D1151" s="90"/>
      <c r="AM1151" s="10"/>
    </row>
    <row r="1152" spans="2:39">
      <c r="B1152" s="90" t="s">
        <v>1662</v>
      </c>
      <c r="C1152" s="90" t="s">
        <v>150</v>
      </c>
      <c r="D1152" s="90"/>
      <c r="AM1152" s="10"/>
    </row>
    <row r="1153" spans="2:39">
      <c r="B1153" s="90" t="s">
        <v>1664</v>
      </c>
      <c r="C1153" s="90" t="s">
        <v>150</v>
      </c>
      <c r="D1153" s="90"/>
      <c r="AM1153" s="10"/>
    </row>
    <row r="1154" spans="2:39">
      <c r="B1154" s="90" t="s">
        <v>2773</v>
      </c>
      <c r="C1154" s="90" t="s">
        <v>150</v>
      </c>
      <c r="D1154" s="90"/>
      <c r="AM1154" s="10"/>
    </row>
    <row r="1155" spans="2:39">
      <c r="B1155" s="90" t="s">
        <v>1675</v>
      </c>
      <c r="C1155" s="90" t="s">
        <v>150</v>
      </c>
      <c r="D1155" s="90"/>
      <c r="AM1155" s="10"/>
    </row>
    <row r="1156" spans="2:39">
      <c r="B1156" s="90" t="s">
        <v>1678</v>
      </c>
      <c r="C1156" s="90" t="s">
        <v>150</v>
      </c>
      <c r="D1156" s="90"/>
      <c r="AM1156" s="10"/>
    </row>
    <row r="1157" spans="2:39">
      <c r="B1157" s="90" t="s">
        <v>3220</v>
      </c>
      <c r="C1157" s="90" t="s">
        <v>150</v>
      </c>
      <c r="D1157" s="90"/>
      <c r="AM1157" s="10"/>
    </row>
    <row r="1158" spans="2:39">
      <c r="B1158" s="90" t="s">
        <v>1710</v>
      </c>
      <c r="C1158" s="90" t="s">
        <v>150</v>
      </c>
      <c r="D1158" s="90"/>
      <c r="AM1158" s="10"/>
    </row>
    <row r="1159" spans="2:39">
      <c r="B1159" s="90" t="s">
        <v>1716</v>
      </c>
      <c r="C1159" s="90" t="s">
        <v>150</v>
      </c>
      <c r="D1159" s="90"/>
      <c r="AM1159" s="10"/>
    </row>
    <row r="1160" spans="2:39">
      <c r="B1160" s="90" t="s">
        <v>1721</v>
      </c>
      <c r="C1160" s="90" t="s">
        <v>150</v>
      </c>
      <c r="D1160" s="90"/>
      <c r="AM1160" s="10"/>
    </row>
    <row r="1161" spans="2:39">
      <c r="B1161" s="90" t="s">
        <v>1722</v>
      </c>
      <c r="C1161" s="90" t="s">
        <v>150</v>
      </c>
      <c r="D1161" s="90"/>
      <c r="AM1161" s="10"/>
    </row>
    <row r="1162" spans="2:39">
      <c r="B1162" s="90" t="s">
        <v>1723</v>
      </c>
      <c r="C1162" s="90" t="s">
        <v>150</v>
      </c>
      <c r="D1162" s="90"/>
      <c r="AM1162" s="10"/>
    </row>
    <row r="1163" spans="2:39">
      <c r="B1163" s="90" t="s">
        <v>1729</v>
      </c>
      <c r="C1163" s="90" t="s">
        <v>150</v>
      </c>
      <c r="D1163" s="90"/>
      <c r="AM1163" s="10"/>
    </row>
    <row r="1164" spans="2:39">
      <c r="B1164" s="90" t="s">
        <v>1730</v>
      </c>
      <c r="C1164" s="90" t="s">
        <v>150</v>
      </c>
      <c r="D1164" s="90"/>
      <c r="AM1164" s="10"/>
    </row>
    <row r="1165" spans="2:39">
      <c r="B1165" s="90" t="s">
        <v>1731</v>
      </c>
      <c r="C1165" s="90" t="s">
        <v>150</v>
      </c>
      <c r="D1165" s="90"/>
      <c r="AM1165" s="10"/>
    </row>
    <row r="1166" spans="2:39">
      <c r="B1166" s="90" t="s">
        <v>1732</v>
      </c>
      <c r="C1166" s="90" t="s">
        <v>150</v>
      </c>
      <c r="D1166" s="90"/>
      <c r="AM1166" s="10"/>
    </row>
    <row r="1167" spans="2:39">
      <c r="B1167" s="90" t="s">
        <v>1734</v>
      </c>
      <c r="C1167" s="90" t="s">
        <v>150</v>
      </c>
      <c r="D1167" s="90"/>
      <c r="AM1167" s="10"/>
    </row>
    <row r="1168" spans="2:39">
      <c r="B1168" s="90" t="s">
        <v>1735</v>
      </c>
      <c r="C1168" s="90" t="s">
        <v>150</v>
      </c>
      <c r="D1168" s="90"/>
      <c r="AM1168" s="10"/>
    </row>
    <row r="1169" spans="2:39">
      <c r="B1169" s="90" t="s">
        <v>1737</v>
      </c>
      <c r="C1169" s="90" t="s">
        <v>150</v>
      </c>
      <c r="D1169" s="90"/>
      <c r="AM1169" s="10"/>
    </row>
    <row r="1170" spans="2:39">
      <c r="B1170" s="90" t="s">
        <v>3628</v>
      </c>
      <c r="C1170" s="90" t="s">
        <v>150</v>
      </c>
      <c r="D1170" s="90"/>
      <c r="AM1170" s="10"/>
    </row>
    <row r="1171" spans="2:39">
      <c r="B1171" s="90" t="s">
        <v>1755</v>
      </c>
      <c r="C1171" s="90" t="s">
        <v>150</v>
      </c>
      <c r="D1171" s="90"/>
      <c r="AM1171" s="10"/>
    </row>
    <row r="1172" spans="2:39">
      <c r="B1172" s="90" t="s">
        <v>1756</v>
      </c>
      <c r="C1172" s="90" t="s">
        <v>150</v>
      </c>
      <c r="D1172" s="90"/>
      <c r="AM1172" s="10"/>
    </row>
    <row r="1173" spans="2:39">
      <c r="B1173" s="90" t="s">
        <v>2772</v>
      </c>
      <c r="C1173" s="90" t="s">
        <v>150</v>
      </c>
      <c r="D1173" s="90"/>
      <c r="AM1173" s="10"/>
    </row>
    <row r="1174" spans="2:39">
      <c r="B1174" s="90" t="s">
        <v>1762</v>
      </c>
      <c r="C1174" s="90" t="s">
        <v>150</v>
      </c>
      <c r="D1174" s="90"/>
      <c r="AM1174" s="10"/>
    </row>
    <row r="1175" spans="2:39">
      <c r="B1175" s="90" t="s">
        <v>1763</v>
      </c>
      <c r="C1175" s="90" t="s">
        <v>150</v>
      </c>
      <c r="D1175" s="90"/>
      <c r="AM1175" s="10"/>
    </row>
    <row r="1176" spans="2:39">
      <c r="B1176" s="90" t="s">
        <v>1764</v>
      </c>
      <c r="C1176" s="90" t="s">
        <v>150</v>
      </c>
      <c r="D1176" s="90"/>
      <c r="AM1176" s="10"/>
    </row>
    <row r="1177" spans="2:39">
      <c r="B1177" s="90" t="s">
        <v>1768</v>
      </c>
      <c r="C1177" s="90" t="s">
        <v>150</v>
      </c>
      <c r="D1177" s="90"/>
      <c r="AM1177" s="10"/>
    </row>
    <row r="1178" spans="2:39">
      <c r="B1178" s="90" t="s">
        <v>1769</v>
      </c>
      <c r="C1178" s="90" t="s">
        <v>150</v>
      </c>
      <c r="D1178" s="90"/>
      <c r="AM1178" s="10"/>
    </row>
    <row r="1179" spans="2:39">
      <c r="B1179" s="90" t="s">
        <v>1770</v>
      </c>
      <c r="C1179" s="90" t="s">
        <v>150</v>
      </c>
      <c r="D1179" s="90"/>
      <c r="AM1179" s="10"/>
    </row>
    <row r="1180" spans="2:39">
      <c r="B1180" s="90" t="s">
        <v>1794</v>
      </c>
      <c r="C1180" s="90" t="s">
        <v>150</v>
      </c>
      <c r="D1180" s="90"/>
      <c r="AM1180" s="10"/>
    </row>
    <row r="1181" spans="2:39">
      <c r="B1181" s="90" t="s">
        <v>1795</v>
      </c>
      <c r="C1181" s="90" t="s">
        <v>150</v>
      </c>
      <c r="D1181" s="90"/>
      <c r="AM1181" s="10"/>
    </row>
    <row r="1182" spans="2:39">
      <c r="B1182" s="90" t="s">
        <v>5674</v>
      </c>
      <c r="C1182" s="90" t="s">
        <v>150</v>
      </c>
      <c r="D1182" s="90"/>
      <c r="AM1182" s="10"/>
    </row>
    <row r="1183" spans="2:39">
      <c r="B1183" s="90" t="s">
        <v>2494</v>
      </c>
      <c r="C1183" s="90" t="s">
        <v>150</v>
      </c>
      <c r="D1183" s="90"/>
      <c r="AM1183" s="10"/>
    </row>
    <row r="1184" spans="2:39">
      <c r="B1184" s="90" t="s">
        <v>1797</v>
      </c>
      <c r="C1184" s="90" t="s">
        <v>150</v>
      </c>
      <c r="D1184" s="90"/>
      <c r="AM1184" s="10"/>
    </row>
    <row r="1185" spans="2:39">
      <c r="B1185" s="90" t="s">
        <v>1798</v>
      </c>
      <c r="C1185" s="90" t="s">
        <v>150</v>
      </c>
      <c r="D1185" s="90"/>
      <c r="AM1185" s="10"/>
    </row>
    <row r="1186" spans="2:39">
      <c r="B1186" s="90" t="s">
        <v>5673</v>
      </c>
      <c r="C1186" s="90" t="s">
        <v>150</v>
      </c>
      <c r="D1186" s="90"/>
      <c r="AM1186" s="10"/>
    </row>
    <row r="1187" spans="2:39">
      <c r="B1187" s="90" t="s">
        <v>5585</v>
      </c>
      <c r="C1187" s="90" t="s">
        <v>150</v>
      </c>
      <c r="D1187" s="90"/>
      <c r="AM1187" s="10"/>
    </row>
    <row r="1188" spans="2:39">
      <c r="B1188" s="90" t="s">
        <v>3181</v>
      </c>
      <c r="C1188" s="90" t="s">
        <v>150</v>
      </c>
      <c r="D1188" s="90"/>
      <c r="AM1188" s="10"/>
    </row>
    <row r="1189" spans="2:39">
      <c r="B1189" s="90" t="s">
        <v>1799</v>
      </c>
      <c r="C1189" s="90" t="s">
        <v>150</v>
      </c>
      <c r="D1189" s="90"/>
      <c r="AM1189" s="10"/>
    </row>
    <row r="1190" spans="2:39">
      <c r="B1190" s="90" t="s">
        <v>1800</v>
      </c>
      <c r="C1190" s="90" t="s">
        <v>150</v>
      </c>
      <c r="D1190" s="90"/>
      <c r="AM1190" s="10"/>
    </row>
    <row r="1191" spans="2:39">
      <c r="B1191" s="90" t="s">
        <v>1805</v>
      </c>
      <c r="C1191" s="90" t="s">
        <v>150</v>
      </c>
      <c r="D1191" s="90"/>
      <c r="AM1191" s="10"/>
    </row>
    <row r="1192" spans="2:39">
      <c r="B1192" s="90" t="s">
        <v>3247</v>
      </c>
      <c r="C1192" s="90" t="s">
        <v>150</v>
      </c>
      <c r="D1192" s="90"/>
      <c r="AM1192" s="10"/>
    </row>
    <row r="1193" spans="2:39">
      <c r="B1193" s="90" t="s">
        <v>2767</v>
      </c>
      <c r="C1193" s="90" t="s">
        <v>150</v>
      </c>
      <c r="D1193" s="90"/>
      <c r="AM1193" s="10"/>
    </row>
    <row r="1194" spans="2:39">
      <c r="B1194" s="90" t="s">
        <v>2111</v>
      </c>
      <c r="C1194" s="90" t="s">
        <v>150</v>
      </c>
      <c r="D1194" s="90"/>
      <c r="AM1194" s="10"/>
    </row>
    <row r="1195" spans="2:39">
      <c r="B1195" s="90" t="s">
        <v>1812</v>
      </c>
      <c r="C1195" s="90" t="s">
        <v>150</v>
      </c>
      <c r="D1195" s="90"/>
      <c r="AM1195" s="10"/>
    </row>
    <row r="1196" spans="2:39">
      <c r="B1196" s="90" t="s">
        <v>1813</v>
      </c>
      <c r="C1196" s="90" t="s">
        <v>150</v>
      </c>
      <c r="D1196" s="90"/>
      <c r="AM1196" s="10"/>
    </row>
    <row r="1197" spans="2:39">
      <c r="B1197" s="90" t="s">
        <v>2112</v>
      </c>
      <c r="C1197" s="90" t="s">
        <v>150</v>
      </c>
      <c r="D1197" s="90"/>
      <c r="AM1197" s="10"/>
    </row>
    <row r="1198" spans="2:39">
      <c r="B1198" s="90" t="s">
        <v>3533</v>
      </c>
      <c r="C1198" s="90" t="s">
        <v>150</v>
      </c>
      <c r="D1198" s="90"/>
      <c r="AM1198" s="10"/>
    </row>
    <row r="1199" spans="2:39">
      <c r="B1199" s="90" t="s">
        <v>1818</v>
      </c>
      <c r="C1199" s="90" t="s">
        <v>150</v>
      </c>
      <c r="D1199" s="90"/>
      <c r="AM1199" s="10"/>
    </row>
    <row r="1200" spans="2:39">
      <c r="B1200" s="90" t="s">
        <v>2135</v>
      </c>
      <c r="C1200" s="90" t="s">
        <v>150</v>
      </c>
      <c r="D1200" s="90"/>
      <c r="AM1200" s="10"/>
    </row>
    <row r="1201" spans="2:39">
      <c r="B1201" s="90" t="s">
        <v>2056</v>
      </c>
      <c r="C1201" s="90" t="s">
        <v>150</v>
      </c>
      <c r="D1201" s="90"/>
      <c r="AM1201" s="10"/>
    </row>
    <row r="1202" spans="2:39">
      <c r="B1202" s="90" t="s">
        <v>3673</v>
      </c>
      <c r="C1202" s="90" t="s">
        <v>150</v>
      </c>
      <c r="D1202" s="90"/>
      <c r="AM1202" s="10"/>
    </row>
    <row r="1203" spans="2:39">
      <c r="B1203" s="90" t="s">
        <v>1825</v>
      </c>
      <c r="C1203" s="90" t="s">
        <v>150</v>
      </c>
      <c r="D1203" s="90"/>
      <c r="AM1203" s="10"/>
    </row>
    <row r="1204" spans="2:39">
      <c r="B1204" s="90" t="s">
        <v>1841</v>
      </c>
      <c r="C1204" s="90" t="s">
        <v>150</v>
      </c>
      <c r="D1204" s="90"/>
      <c r="AM1204" s="10"/>
    </row>
    <row r="1205" spans="2:39">
      <c r="B1205" s="90" t="s">
        <v>2019</v>
      </c>
      <c r="C1205" s="90" t="s">
        <v>150</v>
      </c>
      <c r="D1205" s="90"/>
      <c r="AM1205" s="10"/>
    </row>
    <row r="1206" spans="2:39">
      <c r="B1206" s="90" t="s">
        <v>1856</v>
      </c>
      <c r="C1206" s="90" t="s">
        <v>150</v>
      </c>
      <c r="D1206" s="90"/>
      <c r="AM1206" s="10"/>
    </row>
    <row r="1207" spans="2:39">
      <c r="B1207" s="90" t="s">
        <v>1857</v>
      </c>
      <c r="C1207" s="90" t="s">
        <v>150</v>
      </c>
      <c r="D1207" s="90"/>
      <c r="AM1207" s="10"/>
    </row>
    <row r="1208" spans="2:39">
      <c r="B1208" s="90" t="s">
        <v>2939</v>
      </c>
      <c r="C1208" s="90" t="s">
        <v>150</v>
      </c>
      <c r="D1208" s="90"/>
      <c r="AM1208" s="10"/>
    </row>
    <row r="1209" spans="2:39">
      <c r="B1209" s="90" t="s">
        <v>1875</v>
      </c>
      <c r="C1209" s="90" t="s">
        <v>150</v>
      </c>
      <c r="D1209" s="90"/>
      <c r="AM1209" s="10"/>
    </row>
    <row r="1210" spans="2:39">
      <c r="B1210" s="90" t="s">
        <v>1891</v>
      </c>
      <c r="C1210" s="90" t="s">
        <v>150</v>
      </c>
      <c r="D1210" s="90"/>
      <c r="AM1210" s="10"/>
    </row>
    <row r="1211" spans="2:39">
      <c r="B1211" s="90" t="s">
        <v>1892</v>
      </c>
      <c r="C1211" s="90" t="s">
        <v>150</v>
      </c>
      <c r="D1211" s="90"/>
      <c r="AM1211" s="10"/>
    </row>
    <row r="1212" spans="2:39">
      <c r="B1212" s="90" t="s">
        <v>1894</v>
      </c>
      <c r="C1212" s="90" t="s">
        <v>150</v>
      </c>
      <c r="D1212" s="90"/>
      <c r="AM1212" s="10"/>
    </row>
    <row r="1213" spans="2:39">
      <c r="B1213" s="90" t="s">
        <v>1900</v>
      </c>
      <c r="C1213" s="90" t="s">
        <v>150</v>
      </c>
      <c r="D1213" s="90"/>
      <c r="AM1213" s="10"/>
    </row>
    <row r="1214" spans="2:39">
      <c r="B1214" s="90" t="s">
        <v>3320</v>
      </c>
      <c r="C1214" s="90" t="s">
        <v>150</v>
      </c>
      <c r="D1214" s="90"/>
      <c r="AM1214" s="10"/>
    </row>
    <row r="1215" spans="2:39">
      <c r="B1215" s="90" t="s">
        <v>2766</v>
      </c>
      <c r="C1215" s="90" t="s">
        <v>150</v>
      </c>
      <c r="D1215" s="90"/>
      <c r="AM1215" s="10"/>
    </row>
    <row r="1216" spans="2:39">
      <c r="B1216" s="90" t="s">
        <v>1922</v>
      </c>
      <c r="C1216" s="90" t="s">
        <v>150</v>
      </c>
      <c r="D1216" s="90"/>
      <c r="AM1216" s="10"/>
    </row>
    <row r="1217" spans="2:39">
      <c r="B1217" s="90" t="s">
        <v>3337</v>
      </c>
      <c r="C1217" s="90" t="s">
        <v>150</v>
      </c>
      <c r="D1217" s="90"/>
      <c r="AM1217" s="10"/>
    </row>
    <row r="1218" spans="2:39">
      <c r="B1218" s="90" t="s">
        <v>1929</v>
      </c>
      <c r="C1218" s="90" t="s">
        <v>150</v>
      </c>
      <c r="D1218" s="90"/>
      <c r="AM1218" s="10"/>
    </row>
    <row r="1219" spans="2:39">
      <c r="B1219" s="90" t="s">
        <v>1931</v>
      </c>
      <c r="C1219" s="90" t="s">
        <v>150</v>
      </c>
      <c r="D1219" s="90"/>
      <c r="AM1219" s="10"/>
    </row>
    <row r="1220" spans="2:39">
      <c r="B1220" s="90" t="s">
        <v>1936</v>
      </c>
      <c r="C1220" s="90" t="s">
        <v>150</v>
      </c>
      <c r="D1220" s="90"/>
      <c r="AM1220" s="10"/>
    </row>
    <row r="1221" spans="2:39">
      <c r="B1221" s="90" t="s">
        <v>1940</v>
      </c>
      <c r="C1221" s="90" t="s">
        <v>150</v>
      </c>
      <c r="D1221" s="90"/>
      <c r="AM1221" s="10"/>
    </row>
    <row r="1222" spans="2:39">
      <c r="B1222" s="90" t="s">
        <v>1942</v>
      </c>
      <c r="C1222" s="90" t="s">
        <v>150</v>
      </c>
      <c r="D1222" s="90"/>
      <c r="AM1222" s="10"/>
    </row>
    <row r="1223" spans="2:39">
      <c r="B1223" s="90" t="s">
        <v>1945</v>
      </c>
      <c r="C1223" s="90" t="s">
        <v>150</v>
      </c>
      <c r="D1223" s="90"/>
      <c r="AM1223" s="10"/>
    </row>
    <row r="1224" spans="2:39">
      <c r="B1224" s="90" t="s">
        <v>3527</v>
      </c>
      <c r="C1224" s="90" t="s">
        <v>150</v>
      </c>
      <c r="D1224" s="90"/>
      <c r="AM1224" s="10"/>
    </row>
    <row r="1225" spans="2:39">
      <c r="B1225" s="90" t="s">
        <v>3185</v>
      </c>
      <c r="C1225" s="90" t="s">
        <v>150</v>
      </c>
      <c r="D1225" s="90"/>
      <c r="AM1225" s="10"/>
    </row>
    <row r="1226" spans="2:39">
      <c r="B1226" s="90" t="s">
        <v>3398</v>
      </c>
      <c r="C1226" s="90" t="s">
        <v>150</v>
      </c>
      <c r="D1226" s="90"/>
      <c r="AM1226" s="10"/>
    </row>
    <row r="1227" spans="2:39">
      <c r="B1227" s="90" t="s">
        <v>1949</v>
      </c>
      <c r="C1227" s="90" t="s">
        <v>150</v>
      </c>
      <c r="D1227" s="90"/>
      <c r="AM1227" s="10"/>
    </row>
    <row r="1228" spans="2:39">
      <c r="B1228" s="90" t="s">
        <v>1950</v>
      </c>
      <c r="C1228" s="90" t="s">
        <v>150</v>
      </c>
      <c r="D1228" s="90"/>
      <c r="AM1228" s="10"/>
    </row>
    <row r="1229" spans="2:39">
      <c r="B1229" s="90" t="s">
        <v>1951</v>
      </c>
      <c r="C1229" s="90" t="s">
        <v>150</v>
      </c>
      <c r="D1229" s="90"/>
      <c r="AM1229" s="10"/>
    </row>
    <row r="1230" spans="2:39">
      <c r="B1230" s="90" t="s">
        <v>1968</v>
      </c>
      <c r="C1230" s="90" t="s">
        <v>150</v>
      </c>
      <c r="D1230" s="90"/>
      <c r="AM1230" s="10"/>
    </row>
    <row r="1231" spans="2:39">
      <c r="B1231" s="90" t="s">
        <v>1974</v>
      </c>
      <c r="C1231" s="90" t="s">
        <v>150</v>
      </c>
      <c r="D1231" s="90"/>
      <c r="AM1231" s="10"/>
    </row>
    <row r="1232" spans="2:39">
      <c r="B1232" s="90" t="s">
        <v>1978</v>
      </c>
      <c r="C1232" s="90" t="s">
        <v>150</v>
      </c>
      <c r="D1232" s="90"/>
      <c r="AM1232" s="10"/>
    </row>
    <row r="1233" spans="2:39">
      <c r="B1233" s="90" t="s">
        <v>1998</v>
      </c>
      <c r="C1233" s="90" t="s">
        <v>150</v>
      </c>
      <c r="D1233" s="90"/>
      <c r="AM1233" s="10"/>
    </row>
    <row r="1234" spans="2:39">
      <c r="B1234" s="90" t="s">
        <v>1999</v>
      </c>
      <c r="C1234" s="90" t="s">
        <v>150</v>
      </c>
      <c r="D1234" s="90"/>
      <c r="AM1234" s="10"/>
    </row>
    <row r="1235" spans="2:39">
      <c r="B1235" s="90" t="s">
        <v>5594</v>
      </c>
      <c r="C1235" s="90" t="s">
        <v>150</v>
      </c>
      <c r="D1235" s="90"/>
      <c r="AM1235" s="10"/>
    </row>
    <row r="1236" spans="2:39">
      <c r="B1236" s="90" t="s">
        <v>3756</v>
      </c>
      <c r="C1236" s="90" t="s">
        <v>150</v>
      </c>
      <c r="D1236" s="90"/>
      <c r="AM1236" s="10"/>
    </row>
    <row r="1237" spans="2:39">
      <c r="B1237" s="90" t="s">
        <v>5595</v>
      </c>
      <c r="C1237" s="90" t="s">
        <v>150</v>
      </c>
      <c r="D1237" s="90"/>
      <c r="AM1237" s="10"/>
    </row>
    <row r="1238" spans="2:39">
      <c r="B1238" s="90" t="s">
        <v>2008</v>
      </c>
      <c r="C1238" s="90" t="s">
        <v>150</v>
      </c>
      <c r="D1238" s="90"/>
      <c r="AM1238" s="10"/>
    </row>
    <row r="1239" spans="2:39">
      <c r="B1239" s="90" t="s">
        <v>2011</v>
      </c>
      <c r="C1239" s="90" t="s">
        <v>150</v>
      </c>
      <c r="D1239" s="90"/>
      <c r="AM1239" s="10"/>
    </row>
    <row r="1240" spans="2:39">
      <c r="B1240" s="90" t="s">
        <v>2663</v>
      </c>
      <c r="C1240" s="90" t="s">
        <v>2700</v>
      </c>
      <c r="D1240" s="90"/>
      <c r="AM1240" s="10"/>
    </row>
    <row r="1241" spans="2:39">
      <c r="B1241" s="90" t="s">
        <v>2664</v>
      </c>
      <c r="C1241" s="90" t="s">
        <v>2700</v>
      </c>
      <c r="D1241" s="90"/>
      <c r="AM1241" s="10"/>
    </row>
    <row r="1242" spans="2:39">
      <c r="B1242" s="90" t="s">
        <v>3334</v>
      </c>
      <c r="C1242" s="90" t="s">
        <v>2700</v>
      </c>
      <c r="D1242" s="90"/>
      <c r="AM1242" s="10"/>
    </row>
    <row r="1243" spans="2:39">
      <c r="B1243" s="90" t="s">
        <v>2665</v>
      </c>
      <c r="C1243" s="90" t="s">
        <v>2700</v>
      </c>
      <c r="D1243" s="90"/>
      <c r="AM1243" s="10"/>
    </row>
    <row r="1244" spans="2:39">
      <c r="B1244" s="90" t="s">
        <v>3661</v>
      </c>
      <c r="C1244" s="90" t="s">
        <v>2700</v>
      </c>
      <c r="D1244" s="90"/>
      <c r="AM1244" s="10"/>
    </row>
    <row r="1245" spans="2:39">
      <c r="B1245" s="90" t="s">
        <v>2666</v>
      </c>
      <c r="C1245" s="90" t="s">
        <v>2700</v>
      </c>
      <c r="D1245" s="90"/>
      <c r="AM1245" s="10"/>
    </row>
    <row r="1246" spans="2:39">
      <c r="B1246" s="90" t="s">
        <v>893</v>
      </c>
      <c r="C1246" s="90" t="s">
        <v>2700</v>
      </c>
      <c r="D1246" s="90"/>
      <c r="AM1246" s="10"/>
    </row>
    <row r="1247" spans="2:39">
      <c r="B1247" s="90" t="s">
        <v>3265</v>
      </c>
      <c r="C1247" s="90" t="s">
        <v>2700</v>
      </c>
      <c r="D1247" s="90"/>
      <c r="AM1247" s="10"/>
    </row>
    <row r="1248" spans="2:39">
      <c r="B1248" s="90" t="s">
        <v>1169</v>
      </c>
      <c r="C1248" s="90" t="s">
        <v>2700</v>
      </c>
      <c r="D1248" s="90"/>
      <c r="AM1248" s="10"/>
    </row>
    <row r="1249" spans="2:39">
      <c r="B1249" s="90" t="s">
        <v>2667</v>
      </c>
      <c r="C1249" s="90" t="s">
        <v>2700</v>
      </c>
      <c r="D1249" s="90"/>
      <c r="AM1249" s="10"/>
    </row>
    <row r="1250" spans="2:39">
      <c r="B1250" s="90" t="s">
        <v>3518</v>
      </c>
      <c r="C1250" s="90" t="s">
        <v>2700</v>
      </c>
      <c r="D1250" s="90"/>
      <c r="AM1250" s="10"/>
    </row>
    <row r="1251" spans="2:39">
      <c r="B1251" s="90" t="s">
        <v>2668</v>
      </c>
      <c r="C1251" s="90" t="s">
        <v>2700</v>
      </c>
      <c r="D1251" s="90"/>
      <c r="AM1251" s="10"/>
    </row>
    <row r="1252" spans="2:39">
      <c r="B1252" s="90" t="s">
        <v>2850</v>
      </c>
      <c r="C1252" s="90" t="s">
        <v>2700</v>
      </c>
      <c r="D1252" s="90"/>
      <c r="AM1252" s="10"/>
    </row>
    <row r="1253" spans="2:39">
      <c r="B1253" s="90" t="s">
        <v>2669</v>
      </c>
      <c r="C1253" s="90" t="s">
        <v>2700</v>
      </c>
      <c r="D1253" s="90"/>
      <c r="AM1253" s="10"/>
    </row>
    <row r="1254" spans="2:39">
      <c r="B1254" s="90" t="s">
        <v>960</v>
      </c>
      <c r="C1254" s="90" t="s">
        <v>2700</v>
      </c>
      <c r="D1254" s="90"/>
      <c r="AM1254" s="10"/>
    </row>
    <row r="1255" spans="2:39">
      <c r="B1255" s="90" t="s">
        <v>2670</v>
      </c>
      <c r="C1255" s="90" t="s">
        <v>2700</v>
      </c>
      <c r="D1255" s="90"/>
      <c r="AM1255" s="10"/>
    </row>
    <row r="1256" spans="2:39">
      <c r="B1256" s="90" t="s">
        <v>2671</v>
      </c>
      <c r="C1256" s="90" t="s">
        <v>2700</v>
      </c>
      <c r="D1256" s="90"/>
      <c r="AM1256" s="10"/>
    </row>
    <row r="1257" spans="2:39">
      <c r="B1257" s="90" t="s">
        <v>961</v>
      </c>
      <c r="C1257" s="90" t="s">
        <v>2700</v>
      </c>
      <c r="D1257" s="90"/>
      <c r="AM1257" s="10"/>
    </row>
    <row r="1258" spans="2:39">
      <c r="B1258" s="90" t="s">
        <v>2672</v>
      </c>
      <c r="C1258" s="90" t="s">
        <v>2700</v>
      </c>
      <c r="D1258" s="90"/>
      <c r="AM1258" s="10"/>
    </row>
    <row r="1259" spans="2:39">
      <c r="B1259" s="90" t="s">
        <v>3284</v>
      </c>
      <c r="C1259" s="90" t="s">
        <v>2700</v>
      </c>
      <c r="D1259" s="90"/>
      <c r="AM1259" s="10"/>
    </row>
    <row r="1260" spans="2:39">
      <c r="B1260" s="90" t="s">
        <v>976</v>
      </c>
      <c r="C1260" s="90" t="s">
        <v>2700</v>
      </c>
      <c r="D1260" s="90"/>
      <c r="AM1260" s="10"/>
    </row>
    <row r="1261" spans="2:39">
      <c r="B1261" s="90" t="s">
        <v>977</v>
      </c>
      <c r="C1261" s="90" t="s">
        <v>2700</v>
      </c>
      <c r="D1261" s="90"/>
      <c r="AM1261" s="10"/>
    </row>
    <row r="1262" spans="2:39">
      <c r="B1262" s="90" t="s">
        <v>170</v>
      </c>
      <c r="C1262" s="90" t="s">
        <v>2700</v>
      </c>
      <c r="D1262" s="90"/>
      <c r="AM1262" s="10"/>
    </row>
    <row r="1263" spans="2:39">
      <c r="B1263" s="90" t="s">
        <v>978</v>
      </c>
      <c r="C1263" s="90" t="s">
        <v>2700</v>
      </c>
      <c r="D1263" s="90"/>
      <c r="AM1263" s="10"/>
    </row>
    <row r="1264" spans="2:39">
      <c r="B1264" s="90" t="s">
        <v>1015</v>
      </c>
      <c r="C1264" s="90" t="s">
        <v>2700</v>
      </c>
      <c r="D1264" s="90"/>
      <c r="AM1264" s="10"/>
    </row>
    <row r="1265" spans="2:39">
      <c r="B1265" s="90" t="s">
        <v>1016</v>
      </c>
      <c r="C1265" s="90" t="s">
        <v>2700</v>
      </c>
      <c r="D1265" s="90"/>
      <c r="AM1265" s="10"/>
    </row>
    <row r="1266" spans="2:39">
      <c r="B1266" s="90" t="s">
        <v>1828</v>
      </c>
      <c r="C1266" s="90" t="s">
        <v>2700</v>
      </c>
      <c r="D1266" s="90"/>
      <c r="AM1266" s="10"/>
    </row>
    <row r="1267" spans="2:39">
      <c r="B1267" s="90" t="s">
        <v>2673</v>
      </c>
      <c r="C1267" s="90" t="s">
        <v>2700</v>
      </c>
      <c r="D1267" s="90"/>
      <c r="AM1267" s="10"/>
    </row>
    <row r="1268" spans="2:39">
      <c r="B1268" s="90" t="s">
        <v>2674</v>
      </c>
      <c r="C1268" s="90" t="s">
        <v>2700</v>
      </c>
      <c r="D1268" s="90"/>
      <c r="AM1268" s="10"/>
    </row>
    <row r="1269" spans="2:39">
      <c r="B1269" s="90" t="s">
        <v>2675</v>
      </c>
      <c r="C1269" s="90" t="s">
        <v>2700</v>
      </c>
      <c r="D1269" s="90"/>
      <c r="AM1269" s="10"/>
    </row>
    <row r="1270" spans="2:39">
      <c r="B1270" s="90" t="s">
        <v>2676</v>
      </c>
      <c r="C1270" s="90" t="s">
        <v>2700</v>
      </c>
      <c r="D1270" s="90"/>
      <c r="AM1270" s="10"/>
    </row>
    <row r="1271" spans="2:39">
      <c r="B1271" s="90" t="s">
        <v>2677</v>
      </c>
      <c r="C1271" s="90" t="s">
        <v>2700</v>
      </c>
      <c r="D1271" s="90"/>
      <c r="AM1271" s="10"/>
    </row>
    <row r="1272" spans="2:39">
      <c r="B1272" s="90" t="s">
        <v>2678</v>
      </c>
      <c r="C1272" s="90" t="s">
        <v>2700</v>
      </c>
      <c r="D1272" s="90"/>
      <c r="AM1272" s="10"/>
    </row>
    <row r="1273" spans="2:39">
      <c r="B1273" s="90" t="s">
        <v>2679</v>
      </c>
      <c r="C1273" s="90" t="s">
        <v>2700</v>
      </c>
      <c r="D1273" s="90"/>
      <c r="AM1273" s="10"/>
    </row>
    <row r="1274" spans="2:39">
      <c r="B1274" s="90" t="s">
        <v>2680</v>
      </c>
      <c r="C1274" s="90" t="s">
        <v>2700</v>
      </c>
      <c r="D1274" s="90"/>
      <c r="AM1274" s="10"/>
    </row>
    <row r="1275" spans="2:39">
      <c r="B1275" s="90" t="s">
        <v>2746</v>
      </c>
      <c r="C1275" s="90" t="s">
        <v>2700</v>
      </c>
      <c r="D1275" s="90"/>
      <c r="AM1275" s="10"/>
    </row>
    <row r="1276" spans="2:39">
      <c r="B1276" s="90" t="s">
        <v>2835</v>
      </c>
      <c r="C1276" s="90" t="s">
        <v>2700</v>
      </c>
      <c r="D1276" s="90"/>
      <c r="AM1276" s="10"/>
    </row>
    <row r="1277" spans="2:39">
      <c r="B1277" s="90" t="s">
        <v>2681</v>
      </c>
      <c r="C1277" s="90" t="s">
        <v>2700</v>
      </c>
      <c r="D1277" s="90"/>
      <c r="AM1277" s="10"/>
    </row>
    <row r="1278" spans="2:39">
      <c r="B1278" s="90" t="s">
        <v>2682</v>
      </c>
      <c r="C1278" s="90" t="s">
        <v>2700</v>
      </c>
      <c r="D1278" s="90"/>
      <c r="AM1278" s="10"/>
    </row>
    <row r="1279" spans="2:39">
      <c r="B1279" s="90" t="s">
        <v>2745</v>
      </c>
      <c r="C1279" s="90" t="s">
        <v>2700</v>
      </c>
      <c r="D1279" s="90"/>
      <c r="AM1279" s="10"/>
    </row>
    <row r="1280" spans="2:39">
      <c r="B1280" s="90" t="s">
        <v>2683</v>
      </c>
      <c r="C1280" s="90" t="s">
        <v>2700</v>
      </c>
      <c r="D1280" s="90"/>
      <c r="AM1280" s="10"/>
    </row>
    <row r="1281" spans="2:39">
      <c r="B1281" s="90" t="s">
        <v>2922</v>
      </c>
      <c r="C1281" s="90" t="s">
        <v>2700</v>
      </c>
      <c r="D1281" s="90"/>
      <c r="AM1281" s="10"/>
    </row>
    <row r="1282" spans="2:39">
      <c r="B1282" s="90" t="s">
        <v>2684</v>
      </c>
      <c r="C1282" s="90" t="s">
        <v>2700</v>
      </c>
      <c r="D1282" s="90"/>
      <c r="AM1282" s="10"/>
    </row>
    <row r="1283" spans="2:39">
      <c r="B1283" s="90" t="s">
        <v>3431</v>
      </c>
      <c r="C1283" s="90" t="s">
        <v>165</v>
      </c>
      <c r="D1283" s="90"/>
      <c r="AM1283" s="10"/>
    </row>
    <row r="1284" spans="2:39">
      <c r="B1284" s="90" t="s">
        <v>3420</v>
      </c>
      <c r="C1284" s="90" t="s">
        <v>165</v>
      </c>
      <c r="D1284" s="90"/>
      <c r="AM1284" s="10"/>
    </row>
    <row r="1285" spans="2:39">
      <c r="B1285" s="90" t="s">
        <v>3421</v>
      </c>
      <c r="C1285" s="90" t="s">
        <v>165</v>
      </c>
      <c r="D1285" s="90"/>
      <c r="AM1285" s="10"/>
    </row>
    <row r="1286" spans="2:39">
      <c r="B1286" s="90" t="s">
        <v>1465</v>
      </c>
      <c r="C1286" s="90" t="s">
        <v>165</v>
      </c>
      <c r="D1286" s="90"/>
      <c r="AM1286" s="10"/>
    </row>
    <row r="1287" spans="2:39">
      <c r="B1287" s="90" t="s">
        <v>1470</v>
      </c>
      <c r="C1287" s="90" t="s">
        <v>165</v>
      </c>
      <c r="D1287" s="90"/>
      <c r="AM1287" s="10"/>
    </row>
    <row r="1288" spans="2:39">
      <c r="B1288" s="90" t="s">
        <v>2821</v>
      </c>
      <c r="C1288" s="90" t="s">
        <v>165</v>
      </c>
      <c r="D1288" s="90"/>
      <c r="AM1288" s="10"/>
    </row>
    <row r="1289" spans="2:39">
      <c r="B1289" s="90" t="s">
        <v>2755</v>
      </c>
      <c r="C1289" s="90" t="s">
        <v>165</v>
      </c>
      <c r="D1289" s="90"/>
      <c r="AM1289" s="10"/>
    </row>
    <row r="1290" spans="2:39">
      <c r="B1290" s="90" t="s">
        <v>1466</v>
      </c>
      <c r="C1290" s="90" t="s">
        <v>165</v>
      </c>
      <c r="D1290" s="90"/>
      <c r="AM1290" s="10"/>
    </row>
    <row r="1291" spans="2:39">
      <c r="B1291" s="90" t="s">
        <v>1471</v>
      </c>
      <c r="C1291" s="90" t="s">
        <v>165</v>
      </c>
      <c r="D1291" s="90"/>
      <c r="AM1291" s="10"/>
    </row>
    <row r="1292" spans="2:39">
      <c r="B1292" s="90" t="s">
        <v>2814</v>
      </c>
      <c r="C1292" s="90" t="s">
        <v>165</v>
      </c>
      <c r="D1292" s="90"/>
      <c r="AM1292" s="10"/>
    </row>
    <row r="1293" spans="2:39">
      <c r="B1293" s="90" t="s">
        <v>2756</v>
      </c>
      <c r="C1293" s="90" t="s">
        <v>165</v>
      </c>
      <c r="D1293" s="90"/>
      <c r="AM1293" s="10"/>
    </row>
    <row r="1294" spans="2:39">
      <c r="B1294" s="90" t="s">
        <v>1467</v>
      </c>
      <c r="C1294" s="90" t="s">
        <v>165</v>
      </c>
      <c r="D1294" s="90"/>
      <c r="AM1294" s="10"/>
    </row>
    <row r="1295" spans="2:39">
      <c r="B1295" s="90" t="s">
        <v>1472</v>
      </c>
      <c r="C1295" s="90" t="s">
        <v>165</v>
      </c>
      <c r="D1295" s="90"/>
      <c r="AM1295" s="10"/>
    </row>
    <row r="1296" spans="2:39">
      <c r="B1296" s="90" t="s">
        <v>1468</v>
      </c>
      <c r="C1296" s="90" t="s">
        <v>165</v>
      </c>
      <c r="D1296" s="90"/>
      <c r="AM1296" s="10"/>
    </row>
    <row r="1297" spans="2:39">
      <c r="B1297" s="90" t="s">
        <v>1473</v>
      </c>
      <c r="C1297" s="90" t="s">
        <v>165</v>
      </c>
      <c r="D1297" s="90"/>
      <c r="AM1297" s="10"/>
    </row>
    <row r="1298" spans="2:39">
      <c r="B1298" s="90" t="s">
        <v>1469</v>
      </c>
      <c r="C1298" s="90" t="s">
        <v>165</v>
      </c>
      <c r="D1298" s="90"/>
      <c r="AM1298" s="10"/>
    </row>
    <row r="1299" spans="2:39">
      <c r="B1299" s="90" t="s">
        <v>1269</v>
      </c>
      <c r="C1299" s="90" t="s">
        <v>165</v>
      </c>
      <c r="D1299" s="90"/>
      <c r="AM1299" s="10"/>
    </row>
    <row r="1300" spans="2:39">
      <c r="B1300" s="90" t="s">
        <v>5689</v>
      </c>
      <c r="C1300" s="90" t="s">
        <v>165</v>
      </c>
      <c r="D1300" s="90"/>
      <c r="AM1300" s="10"/>
    </row>
    <row r="1301" spans="2:39">
      <c r="B1301" s="90" t="s">
        <v>4005</v>
      </c>
      <c r="C1301" s="90" t="s">
        <v>165</v>
      </c>
      <c r="D1301" s="90"/>
      <c r="AM1301" s="10"/>
    </row>
    <row r="1302" spans="2:39">
      <c r="B1302" s="90" t="s">
        <v>1270</v>
      </c>
      <c r="C1302" s="90" t="s">
        <v>165</v>
      </c>
      <c r="D1302" s="90"/>
      <c r="AM1302" s="10"/>
    </row>
    <row r="1303" spans="2:39">
      <c r="B1303" s="90" t="s">
        <v>2921</v>
      </c>
      <c r="C1303" s="90" t="s">
        <v>165</v>
      </c>
      <c r="D1303" s="90"/>
      <c r="AM1303" s="10"/>
    </row>
    <row r="1304" spans="2:39">
      <c r="B1304" s="90" t="s">
        <v>2920</v>
      </c>
      <c r="C1304" s="90" t="s">
        <v>165</v>
      </c>
      <c r="D1304" s="90"/>
      <c r="AM1304" s="10"/>
    </row>
    <row r="1305" spans="2:39">
      <c r="B1305" s="90" t="s">
        <v>1271</v>
      </c>
      <c r="C1305" s="90" t="s">
        <v>165</v>
      </c>
      <c r="D1305" s="90"/>
      <c r="AM1305" s="10"/>
    </row>
    <row r="1306" spans="2:39">
      <c r="B1306" s="90" t="s">
        <v>3385</v>
      </c>
      <c r="C1306" s="90" t="s">
        <v>165</v>
      </c>
      <c r="D1306" s="90"/>
      <c r="AM1306" s="10"/>
    </row>
    <row r="1307" spans="2:39">
      <c r="B1307" s="90" t="s">
        <v>3623</v>
      </c>
      <c r="C1307" s="90" t="s">
        <v>165</v>
      </c>
      <c r="D1307" s="90"/>
      <c r="AM1307" s="10"/>
    </row>
    <row r="1308" spans="2:39">
      <c r="B1308" s="90" t="s">
        <v>3307</v>
      </c>
      <c r="C1308" s="90" t="s">
        <v>165</v>
      </c>
      <c r="D1308" s="90"/>
      <c r="AM1308" s="10"/>
    </row>
    <row r="1309" spans="2:39">
      <c r="B1309" s="90" t="s">
        <v>2136</v>
      </c>
      <c r="C1309" s="90" t="s">
        <v>165</v>
      </c>
      <c r="D1309" s="90"/>
      <c r="AM1309" s="10"/>
    </row>
    <row r="1310" spans="2:39">
      <c r="B1310" s="90" t="s">
        <v>3514</v>
      </c>
      <c r="C1310" s="90" t="s">
        <v>165</v>
      </c>
      <c r="D1310" s="90"/>
      <c r="AM1310" s="10"/>
    </row>
    <row r="1311" spans="2:39">
      <c r="B1311" s="90" t="s">
        <v>3585</v>
      </c>
      <c r="C1311" s="90" t="s">
        <v>165</v>
      </c>
      <c r="D1311" s="90"/>
      <c r="AM1311" s="10"/>
    </row>
    <row r="1312" spans="2:39">
      <c r="B1312" s="90" t="s">
        <v>1463</v>
      </c>
      <c r="C1312" s="90" t="s">
        <v>165</v>
      </c>
      <c r="D1312" s="90"/>
      <c r="AM1312" s="10"/>
    </row>
    <row r="1313" spans="2:39">
      <c r="B1313" s="90" t="s">
        <v>2050</v>
      </c>
      <c r="C1313" s="90" t="s">
        <v>165</v>
      </c>
      <c r="D1313" s="90"/>
      <c r="AM1313" s="10"/>
    </row>
    <row r="1314" spans="2:39">
      <c r="B1314" s="90" t="s">
        <v>3384</v>
      </c>
      <c r="C1314" s="90" t="s">
        <v>165</v>
      </c>
      <c r="D1314" s="90"/>
      <c r="AM1314" s="10"/>
    </row>
    <row r="1315" spans="2:39">
      <c r="B1315" s="90" t="s">
        <v>3299</v>
      </c>
      <c r="C1315" s="90" t="s">
        <v>165</v>
      </c>
      <c r="D1315" s="90"/>
      <c r="AM1315" s="10"/>
    </row>
    <row r="1316" spans="2:39">
      <c r="B1316" s="90" t="s">
        <v>1452</v>
      </c>
      <c r="C1316" s="90" t="s">
        <v>165</v>
      </c>
      <c r="D1316" s="90"/>
      <c r="AM1316" s="10"/>
    </row>
    <row r="1317" spans="2:39">
      <c r="B1317" s="90" t="s">
        <v>1464</v>
      </c>
      <c r="C1317" s="90" t="s">
        <v>165</v>
      </c>
      <c r="D1317" s="90"/>
      <c r="AM1317" s="10"/>
    </row>
    <row r="1318" spans="2:39">
      <c r="B1318" s="90" t="s">
        <v>1272</v>
      </c>
      <c r="C1318" s="90" t="s">
        <v>165</v>
      </c>
      <c r="D1318" s="90"/>
      <c r="AM1318" s="10"/>
    </row>
    <row r="1319" spans="2:39">
      <c r="B1319" s="90" t="s">
        <v>1273</v>
      </c>
      <c r="C1319" s="90" t="s">
        <v>165</v>
      </c>
      <c r="D1319" s="90"/>
      <c r="AM1319" s="10"/>
    </row>
    <row r="1320" spans="2:39">
      <c r="B1320" s="90" t="s">
        <v>1274</v>
      </c>
      <c r="C1320" s="90" t="s">
        <v>165</v>
      </c>
      <c r="D1320" s="90"/>
      <c r="AM1320" s="10"/>
    </row>
    <row r="1321" spans="2:39">
      <c r="B1321" s="90" t="s">
        <v>1275</v>
      </c>
      <c r="C1321" s="90" t="s">
        <v>165</v>
      </c>
      <c r="D1321" s="90"/>
      <c r="AM1321" s="10"/>
    </row>
    <row r="1322" spans="2:39">
      <c r="B1322" s="90" t="s">
        <v>1276</v>
      </c>
      <c r="C1322" s="90" t="s">
        <v>165</v>
      </c>
      <c r="D1322" s="90"/>
      <c r="AM1322" s="10"/>
    </row>
    <row r="1323" spans="2:39">
      <c r="B1323" s="90" t="s">
        <v>1277</v>
      </c>
      <c r="C1323" s="90" t="s">
        <v>165</v>
      </c>
      <c r="D1323" s="90"/>
      <c r="AM1323" s="10"/>
    </row>
    <row r="1324" spans="2:39">
      <c r="B1324" s="90" t="s">
        <v>1278</v>
      </c>
      <c r="C1324" s="90" t="s">
        <v>165</v>
      </c>
      <c r="D1324" s="90"/>
      <c r="AM1324" s="10"/>
    </row>
    <row r="1325" spans="2:39">
      <c r="B1325" s="90" t="s">
        <v>1279</v>
      </c>
      <c r="C1325" s="90" t="s">
        <v>165</v>
      </c>
      <c r="D1325" s="90"/>
      <c r="AM1325" s="10"/>
    </row>
    <row r="1326" spans="2:39">
      <c r="B1326" s="90" t="s">
        <v>1280</v>
      </c>
      <c r="C1326" s="90" t="s">
        <v>165</v>
      </c>
      <c r="D1326" s="90"/>
      <c r="AM1326" s="10"/>
    </row>
    <row r="1327" spans="2:39">
      <c r="B1327" s="90" t="s">
        <v>1281</v>
      </c>
      <c r="C1327" s="90" t="s">
        <v>165</v>
      </c>
      <c r="D1327" s="90"/>
      <c r="AM1327" s="10"/>
    </row>
    <row r="1328" spans="2:39">
      <c r="B1328" s="90" t="s">
        <v>1282</v>
      </c>
      <c r="C1328" s="90" t="s">
        <v>165</v>
      </c>
      <c r="D1328" s="90"/>
      <c r="AM1328" s="10"/>
    </row>
    <row r="1329" spans="2:39">
      <c r="B1329" s="90" t="s">
        <v>1283</v>
      </c>
      <c r="C1329" s="90" t="s">
        <v>165</v>
      </c>
      <c r="D1329" s="90"/>
      <c r="AM1329" s="10"/>
    </row>
    <row r="1330" spans="2:39">
      <c r="B1330" s="90" t="s">
        <v>1284</v>
      </c>
      <c r="C1330" s="90" t="s">
        <v>165</v>
      </c>
      <c r="D1330" s="90"/>
      <c r="AM1330" s="10"/>
    </row>
    <row r="1331" spans="2:39">
      <c r="B1331" s="90" t="s">
        <v>1285</v>
      </c>
      <c r="C1331" s="90" t="s">
        <v>165</v>
      </c>
      <c r="D1331" s="90"/>
      <c r="AM1331" s="10"/>
    </row>
    <row r="1332" spans="2:39">
      <c r="B1332" s="90" t="s">
        <v>1286</v>
      </c>
      <c r="C1332" s="90" t="s">
        <v>165</v>
      </c>
      <c r="D1332" s="90"/>
      <c r="AM1332" s="10"/>
    </row>
    <row r="1333" spans="2:39">
      <c r="B1333" s="90" t="s">
        <v>1287</v>
      </c>
      <c r="C1333" s="90" t="s">
        <v>165</v>
      </c>
      <c r="D1333" s="90"/>
      <c r="AM1333" s="10"/>
    </row>
    <row r="1334" spans="2:39">
      <c r="B1334" s="90" t="s">
        <v>1288</v>
      </c>
      <c r="C1334" s="90" t="s">
        <v>165</v>
      </c>
      <c r="D1334" s="90"/>
      <c r="AM1334" s="10"/>
    </row>
    <row r="1335" spans="2:39">
      <c r="B1335" s="90" t="s">
        <v>2500</v>
      </c>
      <c r="C1335" s="90" t="s">
        <v>165</v>
      </c>
      <c r="D1335" s="90"/>
      <c r="AM1335" s="10"/>
    </row>
    <row r="1336" spans="2:39">
      <c r="B1336" s="90" t="s">
        <v>1459</v>
      </c>
      <c r="C1336" s="90" t="s">
        <v>165</v>
      </c>
      <c r="D1336" s="90"/>
      <c r="AM1336" s="10"/>
    </row>
    <row r="1337" spans="2:39">
      <c r="B1337" s="90" t="s">
        <v>1289</v>
      </c>
      <c r="C1337" s="90" t="s">
        <v>165</v>
      </c>
      <c r="D1337" s="90"/>
      <c r="AM1337" s="10"/>
    </row>
    <row r="1338" spans="2:39">
      <c r="B1338" s="90" t="s">
        <v>2499</v>
      </c>
      <c r="C1338" s="90" t="s">
        <v>165</v>
      </c>
      <c r="D1338" s="90"/>
      <c r="AM1338" s="10"/>
    </row>
    <row r="1339" spans="2:39">
      <c r="B1339" s="90" t="s">
        <v>3214</v>
      </c>
      <c r="C1339" s="90" t="s">
        <v>165</v>
      </c>
      <c r="D1339" s="90"/>
      <c r="AM1339" s="10"/>
    </row>
    <row r="1340" spans="2:39">
      <c r="B1340" s="90" t="s">
        <v>1442</v>
      </c>
      <c r="C1340" s="90" t="s">
        <v>165</v>
      </c>
      <c r="D1340" s="90"/>
      <c r="AM1340" s="10"/>
    </row>
    <row r="1341" spans="2:39">
      <c r="B1341" s="90" t="s">
        <v>1290</v>
      </c>
      <c r="C1341" s="90" t="s">
        <v>165</v>
      </c>
      <c r="D1341" s="90"/>
      <c r="AM1341" s="10"/>
    </row>
    <row r="1342" spans="2:39">
      <c r="B1342" s="90" t="s">
        <v>2501</v>
      </c>
      <c r="C1342" s="90" t="s">
        <v>165</v>
      </c>
      <c r="D1342" s="90"/>
      <c r="AM1342" s="10"/>
    </row>
    <row r="1343" spans="2:39">
      <c r="B1343" s="90" t="s">
        <v>3479</v>
      </c>
      <c r="C1343" s="90" t="s">
        <v>165</v>
      </c>
      <c r="D1343" s="90"/>
      <c r="AM1343" s="10"/>
    </row>
    <row r="1344" spans="2:39">
      <c r="B1344" s="90" t="s">
        <v>2017</v>
      </c>
      <c r="C1344" s="90" t="s">
        <v>165</v>
      </c>
      <c r="D1344" s="90"/>
      <c r="AM1344" s="10"/>
    </row>
    <row r="1345" spans="2:39">
      <c r="B1345" s="90" t="s">
        <v>1291</v>
      </c>
      <c r="C1345" s="90" t="s">
        <v>165</v>
      </c>
      <c r="D1345" s="90"/>
      <c r="AM1345" s="10"/>
    </row>
    <row r="1346" spans="2:39">
      <c r="B1346" s="90" t="s">
        <v>1292</v>
      </c>
      <c r="C1346" s="90" t="s">
        <v>165</v>
      </c>
      <c r="D1346" s="90"/>
      <c r="AM1346" s="10"/>
    </row>
    <row r="1347" spans="2:39">
      <c r="B1347" s="90" t="s">
        <v>3305</v>
      </c>
      <c r="C1347" s="90" t="s">
        <v>165</v>
      </c>
      <c r="D1347" s="90"/>
      <c r="AM1347" s="10"/>
    </row>
    <row r="1348" spans="2:39">
      <c r="B1348" s="90" t="s">
        <v>1293</v>
      </c>
      <c r="C1348" s="90" t="s">
        <v>165</v>
      </c>
      <c r="D1348" s="90"/>
      <c r="AM1348" s="10"/>
    </row>
    <row r="1349" spans="2:39">
      <c r="B1349" s="90" t="s">
        <v>1294</v>
      </c>
      <c r="C1349" s="90" t="s">
        <v>165</v>
      </c>
      <c r="D1349" s="90"/>
      <c r="AM1349" s="10"/>
    </row>
    <row r="1350" spans="2:39">
      <c r="B1350" s="90" t="s">
        <v>1295</v>
      </c>
      <c r="C1350" s="90" t="s">
        <v>165</v>
      </c>
      <c r="D1350" s="90"/>
      <c r="AM1350" s="10"/>
    </row>
    <row r="1351" spans="2:39">
      <c r="B1351" s="90" t="s">
        <v>1296</v>
      </c>
      <c r="C1351" s="90" t="s">
        <v>165</v>
      </c>
      <c r="D1351" s="90"/>
      <c r="AM1351" s="10"/>
    </row>
    <row r="1352" spans="2:39">
      <c r="B1352" s="90" t="s">
        <v>1297</v>
      </c>
      <c r="C1352" s="90" t="s">
        <v>165</v>
      </c>
      <c r="D1352" s="90"/>
      <c r="AM1352" s="10"/>
    </row>
    <row r="1353" spans="2:39">
      <c r="B1353" s="90" t="s">
        <v>1298</v>
      </c>
      <c r="C1353" s="90" t="s">
        <v>165</v>
      </c>
      <c r="D1353" s="90"/>
      <c r="AM1353" s="10"/>
    </row>
    <row r="1354" spans="2:39">
      <c r="B1354" s="90" t="s">
        <v>1299</v>
      </c>
      <c r="C1354" s="90" t="s">
        <v>165</v>
      </c>
      <c r="D1354" s="90"/>
      <c r="AM1354" s="10"/>
    </row>
    <row r="1355" spans="2:39">
      <c r="B1355" s="90" t="s">
        <v>3390</v>
      </c>
      <c r="C1355" s="90" t="s">
        <v>165</v>
      </c>
      <c r="D1355" s="90"/>
      <c r="AM1355" s="10"/>
    </row>
    <row r="1356" spans="2:39">
      <c r="B1356" s="90" t="s">
        <v>3297</v>
      </c>
      <c r="C1356" s="90" t="s">
        <v>165</v>
      </c>
      <c r="D1356" s="90"/>
      <c r="AM1356" s="10"/>
    </row>
    <row r="1357" spans="2:39">
      <c r="B1357" s="90" t="s">
        <v>2740</v>
      </c>
      <c r="C1357" s="90" t="s">
        <v>165</v>
      </c>
      <c r="D1357" s="90"/>
      <c r="AM1357" s="10"/>
    </row>
    <row r="1358" spans="2:39">
      <c r="B1358" s="90" t="s">
        <v>1300</v>
      </c>
      <c r="C1358" s="90" t="s">
        <v>165</v>
      </c>
      <c r="D1358" s="90"/>
      <c r="AM1358" s="10"/>
    </row>
    <row r="1359" spans="2:39">
      <c r="B1359" s="90" t="s">
        <v>1301</v>
      </c>
      <c r="C1359" s="90" t="s">
        <v>165</v>
      </c>
      <c r="D1359" s="90"/>
      <c r="AM1359" s="10"/>
    </row>
    <row r="1360" spans="2:39">
      <c r="B1360" s="90" t="s">
        <v>3148</v>
      </c>
      <c r="C1360" s="90" t="s">
        <v>165</v>
      </c>
      <c r="D1360" s="90"/>
      <c r="AM1360" s="10"/>
    </row>
    <row r="1361" spans="2:39">
      <c r="B1361" s="90" t="s">
        <v>3786</v>
      </c>
      <c r="C1361" s="90" t="s">
        <v>165</v>
      </c>
      <c r="D1361" s="90"/>
      <c r="AM1361" s="10"/>
    </row>
    <row r="1362" spans="2:39">
      <c r="B1362" s="90" t="s">
        <v>1302</v>
      </c>
      <c r="C1362" s="90" t="s">
        <v>165</v>
      </c>
      <c r="D1362" s="90"/>
      <c r="AM1362" s="10"/>
    </row>
    <row r="1363" spans="2:39">
      <c r="B1363" s="90" t="s">
        <v>1303</v>
      </c>
      <c r="C1363" s="90" t="s">
        <v>165</v>
      </c>
      <c r="D1363" s="90"/>
      <c r="AM1363" s="10"/>
    </row>
    <row r="1364" spans="2:39">
      <c r="B1364" s="90" t="s">
        <v>3768</v>
      </c>
      <c r="C1364" s="90" t="s">
        <v>165</v>
      </c>
      <c r="D1364" s="90"/>
      <c r="AM1364" s="10"/>
    </row>
    <row r="1365" spans="2:39">
      <c r="B1365" s="90" t="s">
        <v>2057</v>
      </c>
      <c r="C1365" s="90" t="s">
        <v>165</v>
      </c>
      <c r="D1365" s="90"/>
      <c r="AM1365" s="10"/>
    </row>
    <row r="1366" spans="2:39">
      <c r="B1366" s="90" t="s">
        <v>1304</v>
      </c>
      <c r="C1366" s="90" t="s">
        <v>165</v>
      </c>
      <c r="D1366" s="90"/>
      <c r="AM1366" s="10"/>
    </row>
    <row r="1367" spans="2:39">
      <c r="B1367" s="90" t="s">
        <v>1437</v>
      </c>
      <c r="C1367" s="90" t="s">
        <v>165</v>
      </c>
      <c r="D1367" s="90"/>
      <c r="AM1367" s="10"/>
    </row>
    <row r="1368" spans="2:39">
      <c r="B1368" s="90" t="s">
        <v>1305</v>
      </c>
      <c r="C1368" s="90" t="s">
        <v>165</v>
      </c>
      <c r="D1368" s="90"/>
      <c r="AM1368" s="10"/>
    </row>
    <row r="1369" spans="2:39">
      <c r="B1369" s="90" t="s">
        <v>3884</v>
      </c>
      <c r="C1369" s="90" t="s">
        <v>165</v>
      </c>
      <c r="D1369" s="90"/>
      <c r="AM1369" s="10"/>
    </row>
    <row r="1370" spans="2:39">
      <c r="B1370" s="90" t="s">
        <v>2566</v>
      </c>
      <c r="C1370" s="90" t="s">
        <v>165</v>
      </c>
      <c r="D1370" s="90"/>
      <c r="AM1370" s="10"/>
    </row>
    <row r="1371" spans="2:39">
      <c r="B1371" s="90" t="s">
        <v>1306</v>
      </c>
      <c r="C1371" s="90" t="s">
        <v>165</v>
      </c>
      <c r="D1371" s="90"/>
      <c r="AM1371" s="10"/>
    </row>
    <row r="1372" spans="2:39">
      <c r="B1372" s="90" t="s">
        <v>2567</v>
      </c>
      <c r="C1372" s="90" t="s">
        <v>165</v>
      </c>
      <c r="D1372" s="90"/>
      <c r="AM1372" s="10"/>
    </row>
    <row r="1373" spans="2:39">
      <c r="B1373" s="90" t="s">
        <v>1307</v>
      </c>
      <c r="C1373" s="90" t="s">
        <v>165</v>
      </c>
      <c r="D1373" s="90"/>
      <c r="AM1373" s="10"/>
    </row>
    <row r="1374" spans="2:39">
      <c r="B1374" s="90" t="s">
        <v>1308</v>
      </c>
      <c r="C1374" s="90" t="s">
        <v>165</v>
      </c>
      <c r="D1374" s="90"/>
      <c r="AM1374" s="10"/>
    </row>
    <row r="1375" spans="2:39">
      <c r="B1375" s="90" t="s">
        <v>1309</v>
      </c>
      <c r="C1375" s="90" t="s">
        <v>165</v>
      </c>
      <c r="D1375" s="90"/>
      <c r="AM1375" s="10"/>
    </row>
    <row r="1376" spans="2:39">
      <c r="B1376" s="90" t="s">
        <v>1310</v>
      </c>
      <c r="C1376" s="90" t="s">
        <v>165</v>
      </c>
      <c r="D1376" s="90"/>
      <c r="AM1376" s="10"/>
    </row>
    <row r="1377" spans="2:39">
      <c r="B1377" s="90" t="s">
        <v>3841</v>
      </c>
      <c r="C1377" s="90" t="s">
        <v>165</v>
      </c>
      <c r="D1377" s="90"/>
      <c r="AM1377" s="10"/>
    </row>
    <row r="1378" spans="2:39">
      <c r="B1378" s="90" t="s">
        <v>1311</v>
      </c>
      <c r="C1378" s="90" t="s">
        <v>165</v>
      </c>
      <c r="D1378" s="90"/>
      <c r="AM1378" s="10"/>
    </row>
    <row r="1379" spans="2:39">
      <c r="B1379" s="90" t="s">
        <v>1312</v>
      </c>
      <c r="C1379" s="90" t="s">
        <v>165</v>
      </c>
      <c r="D1379" s="90"/>
      <c r="AM1379" s="10"/>
    </row>
    <row r="1380" spans="2:39">
      <c r="B1380" s="90" t="s">
        <v>1313</v>
      </c>
      <c r="C1380" s="90" t="s">
        <v>165</v>
      </c>
      <c r="D1380" s="90"/>
      <c r="AM1380" s="10"/>
    </row>
    <row r="1381" spans="2:39">
      <c r="B1381" s="90" t="s">
        <v>1314</v>
      </c>
      <c r="C1381" s="90" t="s">
        <v>165</v>
      </c>
      <c r="D1381" s="90"/>
      <c r="AM1381" s="10"/>
    </row>
    <row r="1382" spans="2:39">
      <c r="B1382" s="90" t="s">
        <v>1431</v>
      </c>
      <c r="C1382" s="90" t="s">
        <v>165</v>
      </c>
      <c r="D1382" s="90"/>
      <c r="AM1382" s="10"/>
    </row>
    <row r="1383" spans="2:39">
      <c r="B1383" s="90" t="s">
        <v>1315</v>
      </c>
      <c r="C1383" s="90" t="s">
        <v>165</v>
      </c>
      <c r="D1383" s="90"/>
      <c r="AM1383" s="10"/>
    </row>
    <row r="1384" spans="2:39">
      <c r="B1384" s="90" t="s">
        <v>1316</v>
      </c>
      <c r="C1384" s="90" t="s">
        <v>165</v>
      </c>
      <c r="D1384" s="90"/>
      <c r="AM1384" s="10"/>
    </row>
    <row r="1385" spans="2:39">
      <c r="B1385" s="90" t="s">
        <v>1317</v>
      </c>
      <c r="C1385" s="90" t="s">
        <v>165</v>
      </c>
      <c r="D1385" s="90"/>
      <c r="AM1385" s="10"/>
    </row>
    <row r="1386" spans="2:39">
      <c r="B1386" s="90" t="s">
        <v>2198</v>
      </c>
      <c r="C1386" s="90" t="s">
        <v>165</v>
      </c>
      <c r="D1386" s="90"/>
      <c r="AM1386" s="10"/>
    </row>
    <row r="1387" spans="2:39">
      <c r="B1387" s="90" t="s">
        <v>1318</v>
      </c>
      <c r="C1387" s="90" t="s">
        <v>165</v>
      </c>
      <c r="D1387" s="90"/>
      <c r="AM1387" s="10"/>
    </row>
    <row r="1388" spans="2:39">
      <c r="B1388" s="90" t="s">
        <v>1319</v>
      </c>
      <c r="C1388" s="90" t="s">
        <v>165</v>
      </c>
      <c r="D1388" s="90"/>
      <c r="AM1388" s="10"/>
    </row>
    <row r="1389" spans="2:39">
      <c r="B1389" s="90" t="s">
        <v>3404</v>
      </c>
      <c r="C1389" s="90" t="s">
        <v>165</v>
      </c>
      <c r="D1389" s="90"/>
      <c r="AM1389" s="10"/>
    </row>
    <row r="1390" spans="2:39">
      <c r="B1390" s="90" t="s">
        <v>2498</v>
      </c>
      <c r="C1390" s="90" t="s">
        <v>165</v>
      </c>
      <c r="D1390" s="90"/>
      <c r="AM1390" s="10"/>
    </row>
    <row r="1391" spans="2:39">
      <c r="B1391" s="90" t="s">
        <v>1320</v>
      </c>
      <c r="C1391" s="90" t="s">
        <v>165</v>
      </c>
      <c r="D1391" s="90"/>
      <c r="AM1391" s="10"/>
    </row>
    <row r="1392" spans="2:39">
      <c r="B1392" s="90" t="s">
        <v>1321</v>
      </c>
      <c r="C1392" s="90" t="s">
        <v>165</v>
      </c>
      <c r="D1392" s="90"/>
      <c r="AM1392" s="10"/>
    </row>
    <row r="1393" spans="2:39">
      <c r="B1393" s="90" t="s">
        <v>1322</v>
      </c>
      <c r="C1393" s="90" t="s">
        <v>165</v>
      </c>
      <c r="D1393" s="90"/>
      <c r="AM1393" s="10"/>
    </row>
    <row r="1394" spans="2:39">
      <c r="B1394" s="90" t="s">
        <v>1436</v>
      </c>
      <c r="C1394" s="90" t="s">
        <v>165</v>
      </c>
      <c r="D1394" s="90"/>
      <c r="AM1394" s="10"/>
    </row>
    <row r="1395" spans="2:39">
      <c r="B1395" s="90" t="s">
        <v>1323</v>
      </c>
      <c r="C1395" s="90" t="s">
        <v>165</v>
      </c>
      <c r="D1395" s="90"/>
      <c r="AM1395" s="10"/>
    </row>
    <row r="1396" spans="2:39">
      <c r="B1396" s="90" t="s">
        <v>2784</v>
      </c>
      <c r="C1396" s="90" t="s">
        <v>165</v>
      </c>
      <c r="D1396" s="90"/>
      <c r="AM1396" s="10"/>
    </row>
    <row r="1397" spans="2:39">
      <c r="B1397" s="90" t="s">
        <v>1324</v>
      </c>
      <c r="C1397" s="90" t="s">
        <v>165</v>
      </c>
      <c r="D1397" s="90"/>
      <c r="AM1397" s="10"/>
    </row>
    <row r="1398" spans="2:39">
      <c r="B1398" s="90" t="s">
        <v>1325</v>
      </c>
      <c r="C1398" s="90" t="s">
        <v>165</v>
      </c>
      <c r="D1398" s="90"/>
      <c r="AM1398" s="10"/>
    </row>
    <row r="1399" spans="2:39">
      <c r="B1399" s="90" t="s">
        <v>3360</v>
      </c>
      <c r="C1399" s="90" t="s">
        <v>165</v>
      </c>
      <c r="D1399" s="90"/>
      <c r="AM1399" s="10"/>
    </row>
    <row r="1400" spans="2:39">
      <c r="B1400" s="90" t="s">
        <v>1326</v>
      </c>
      <c r="C1400" s="90" t="s">
        <v>165</v>
      </c>
      <c r="D1400" s="90"/>
      <c r="AM1400" s="10"/>
    </row>
    <row r="1401" spans="2:39">
      <c r="B1401" s="90" t="s">
        <v>1327</v>
      </c>
      <c r="C1401" s="90" t="s">
        <v>165</v>
      </c>
      <c r="D1401" s="90"/>
      <c r="AM1401" s="10"/>
    </row>
    <row r="1402" spans="2:39">
      <c r="B1402" s="90" t="s">
        <v>1328</v>
      </c>
      <c r="C1402" s="90" t="s">
        <v>165</v>
      </c>
      <c r="D1402" s="90"/>
      <c r="AM1402" s="10"/>
    </row>
    <row r="1403" spans="2:39">
      <c r="B1403" s="90" t="s">
        <v>3513</v>
      </c>
      <c r="C1403" s="90" t="s">
        <v>165</v>
      </c>
      <c r="D1403" s="90"/>
      <c r="AM1403" s="10"/>
    </row>
    <row r="1404" spans="2:39">
      <c r="B1404" s="90" t="s">
        <v>1329</v>
      </c>
      <c r="C1404" s="90" t="s">
        <v>165</v>
      </c>
      <c r="D1404" s="90"/>
      <c r="AM1404" s="10"/>
    </row>
    <row r="1405" spans="2:39">
      <c r="B1405" s="90" t="s">
        <v>2867</v>
      </c>
      <c r="C1405" s="90" t="s">
        <v>165</v>
      </c>
      <c r="D1405" s="90"/>
      <c r="AM1405" s="10"/>
    </row>
    <row r="1406" spans="2:39">
      <c r="B1406" s="90" t="s">
        <v>1330</v>
      </c>
      <c r="C1406" s="90" t="s">
        <v>165</v>
      </c>
      <c r="D1406" s="90"/>
      <c r="AM1406" s="10"/>
    </row>
    <row r="1407" spans="2:39">
      <c r="B1407" s="90" t="s">
        <v>1331</v>
      </c>
      <c r="C1407" s="90" t="s">
        <v>165</v>
      </c>
      <c r="D1407" s="90"/>
      <c r="AM1407" s="10"/>
    </row>
    <row r="1408" spans="2:39">
      <c r="B1408" s="90" t="s">
        <v>1332</v>
      </c>
      <c r="C1408" s="90" t="s">
        <v>165</v>
      </c>
      <c r="D1408" s="90"/>
      <c r="AM1408" s="10"/>
    </row>
    <row r="1409" spans="2:39">
      <c r="B1409" s="90" t="s">
        <v>2815</v>
      </c>
      <c r="C1409" s="90" t="s">
        <v>165</v>
      </c>
      <c r="D1409" s="90"/>
      <c r="AM1409" s="10"/>
    </row>
    <row r="1410" spans="2:39">
      <c r="B1410" s="90" t="s">
        <v>3480</v>
      </c>
      <c r="C1410" s="90" t="s">
        <v>165</v>
      </c>
      <c r="D1410" s="90"/>
      <c r="AM1410" s="10"/>
    </row>
    <row r="1411" spans="2:39">
      <c r="B1411" s="90" t="s">
        <v>1333</v>
      </c>
      <c r="C1411" s="90" t="s">
        <v>165</v>
      </c>
      <c r="D1411" s="90"/>
      <c r="AM1411" s="10"/>
    </row>
    <row r="1412" spans="2:39">
      <c r="B1412" s="90" t="s">
        <v>3259</v>
      </c>
      <c r="C1412" s="90" t="s">
        <v>165</v>
      </c>
      <c r="D1412" s="90"/>
      <c r="AM1412" s="10"/>
    </row>
    <row r="1413" spans="2:39">
      <c r="B1413" s="90" t="s">
        <v>1334</v>
      </c>
      <c r="C1413" s="90" t="s">
        <v>165</v>
      </c>
      <c r="D1413" s="90"/>
      <c r="AM1413" s="10"/>
    </row>
    <row r="1414" spans="2:39">
      <c r="B1414" s="90" t="s">
        <v>1335</v>
      </c>
      <c r="C1414" s="90" t="s">
        <v>165</v>
      </c>
      <c r="D1414" s="90"/>
      <c r="AM1414" s="10"/>
    </row>
    <row r="1415" spans="2:39">
      <c r="B1415" s="90" t="s">
        <v>1336</v>
      </c>
      <c r="C1415" s="90" t="s">
        <v>165</v>
      </c>
      <c r="D1415" s="90"/>
      <c r="AM1415" s="10"/>
    </row>
    <row r="1416" spans="2:39">
      <c r="B1416" s="90" t="s">
        <v>3389</v>
      </c>
      <c r="C1416" s="90" t="s">
        <v>165</v>
      </c>
      <c r="D1416" s="90"/>
      <c r="AM1416" s="10"/>
    </row>
    <row r="1417" spans="2:39">
      <c r="B1417" s="90" t="s">
        <v>1337</v>
      </c>
      <c r="C1417" s="90" t="s">
        <v>165</v>
      </c>
      <c r="D1417" s="90"/>
      <c r="AM1417" s="10"/>
    </row>
    <row r="1418" spans="2:39">
      <c r="B1418" s="90" t="s">
        <v>1338</v>
      </c>
      <c r="C1418" s="90" t="s">
        <v>165</v>
      </c>
      <c r="D1418" s="90"/>
      <c r="AM1418" s="10"/>
    </row>
    <row r="1419" spans="2:39">
      <c r="B1419" s="90" t="s">
        <v>1339</v>
      </c>
      <c r="C1419" s="90" t="s">
        <v>165</v>
      </c>
      <c r="D1419" s="90"/>
      <c r="AM1419" s="10"/>
    </row>
    <row r="1420" spans="2:39">
      <c r="B1420" s="90" t="s">
        <v>1340</v>
      </c>
      <c r="C1420" s="90" t="s">
        <v>165</v>
      </c>
      <c r="D1420" s="90"/>
      <c r="AM1420" s="10"/>
    </row>
    <row r="1421" spans="2:39">
      <c r="B1421" s="90" t="s">
        <v>1341</v>
      </c>
      <c r="C1421" s="90" t="s">
        <v>165</v>
      </c>
      <c r="D1421" s="90"/>
      <c r="AM1421" s="10"/>
    </row>
    <row r="1422" spans="2:39">
      <c r="B1422" s="90" t="s">
        <v>1342</v>
      </c>
      <c r="C1422" s="90" t="s">
        <v>165</v>
      </c>
      <c r="D1422" s="90"/>
      <c r="AM1422" s="10"/>
    </row>
    <row r="1423" spans="2:39">
      <c r="B1423" s="90" t="s">
        <v>1343</v>
      </c>
      <c r="C1423" s="90" t="s">
        <v>165</v>
      </c>
      <c r="D1423" s="90"/>
      <c r="AM1423" s="10"/>
    </row>
    <row r="1424" spans="2:39">
      <c r="B1424" s="90" t="s">
        <v>1344</v>
      </c>
      <c r="C1424" s="90" t="s">
        <v>165</v>
      </c>
      <c r="D1424" s="90"/>
      <c r="AM1424" s="10"/>
    </row>
    <row r="1425" spans="2:39">
      <c r="B1425" s="90" t="s">
        <v>1345</v>
      </c>
      <c r="C1425" s="90" t="s">
        <v>165</v>
      </c>
      <c r="D1425" s="90"/>
      <c r="AM1425" s="10"/>
    </row>
    <row r="1426" spans="2:39">
      <c r="B1426" s="90" t="s">
        <v>1346</v>
      </c>
      <c r="C1426" s="90" t="s">
        <v>165</v>
      </c>
      <c r="D1426" s="90"/>
      <c r="AM1426" s="10"/>
    </row>
    <row r="1427" spans="2:39">
      <c r="B1427" s="90" t="s">
        <v>1347</v>
      </c>
      <c r="C1427" s="90" t="s">
        <v>165</v>
      </c>
      <c r="D1427" s="90"/>
      <c r="AM1427" s="10"/>
    </row>
    <row r="1428" spans="2:39">
      <c r="B1428" s="90" t="s">
        <v>1348</v>
      </c>
      <c r="C1428" s="90" t="s">
        <v>165</v>
      </c>
      <c r="D1428" s="90"/>
      <c r="AM1428" s="10"/>
    </row>
    <row r="1429" spans="2:39">
      <c r="B1429" s="90" t="s">
        <v>1349</v>
      </c>
      <c r="C1429" s="90" t="s">
        <v>165</v>
      </c>
      <c r="D1429" s="90"/>
      <c r="AM1429" s="10"/>
    </row>
    <row r="1430" spans="2:39">
      <c r="B1430" s="90" t="s">
        <v>1350</v>
      </c>
      <c r="C1430" s="90" t="s">
        <v>165</v>
      </c>
      <c r="D1430" s="90"/>
      <c r="AM1430" s="10"/>
    </row>
    <row r="1431" spans="2:39">
      <c r="B1431" s="90" t="s">
        <v>1351</v>
      </c>
      <c r="C1431" s="90" t="s">
        <v>165</v>
      </c>
      <c r="D1431" s="90"/>
      <c r="AM1431" s="10"/>
    </row>
    <row r="1432" spans="2:39">
      <c r="B1432" s="90" t="s">
        <v>1352</v>
      </c>
      <c r="C1432" s="90" t="s">
        <v>165</v>
      </c>
      <c r="D1432" s="90"/>
      <c r="AM1432" s="10"/>
    </row>
    <row r="1433" spans="2:39">
      <c r="B1433" s="90" t="s">
        <v>1353</v>
      </c>
      <c r="C1433" s="90" t="s">
        <v>165</v>
      </c>
      <c r="D1433" s="90"/>
      <c r="AM1433" s="10"/>
    </row>
    <row r="1434" spans="2:39">
      <c r="B1434" s="90" t="s">
        <v>1354</v>
      </c>
      <c r="C1434" s="90" t="s">
        <v>165</v>
      </c>
      <c r="D1434" s="90"/>
      <c r="AM1434" s="10"/>
    </row>
    <row r="1435" spans="2:39">
      <c r="B1435" s="90" t="s">
        <v>1355</v>
      </c>
      <c r="C1435" s="90" t="s">
        <v>165</v>
      </c>
      <c r="D1435" s="90"/>
      <c r="AM1435" s="10"/>
    </row>
    <row r="1436" spans="2:39">
      <c r="B1436" s="90" t="s">
        <v>1356</v>
      </c>
      <c r="C1436" s="90" t="s">
        <v>165</v>
      </c>
      <c r="D1436" s="90"/>
      <c r="AM1436" s="10"/>
    </row>
    <row r="1437" spans="2:39">
      <c r="B1437" s="90" t="s">
        <v>3401</v>
      </c>
      <c r="C1437" s="90" t="s">
        <v>165</v>
      </c>
      <c r="D1437" s="90"/>
      <c r="AM1437" s="10"/>
    </row>
    <row r="1438" spans="2:39">
      <c r="B1438" s="90" t="s">
        <v>1357</v>
      </c>
      <c r="C1438" s="90" t="s">
        <v>165</v>
      </c>
      <c r="D1438" s="90"/>
      <c r="AM1438" s="10"/>
    </row>
    <row r="1439" spans="2:39">
      <c r="B1439" s="90" t="s">
        <v>1525</v>
      </c>
      <c r="C1439" s="90" t="s">
        <v>529</v>
      </c>
      <c r="D1439" s="90"/>
      <c r="AM1439" s="10"/>
    </row>
    <row r="1440" spans="2:39">
      <c r="B1440" s="90" t="s">
        <v>1586</v>
      </c>
      <c r="C1440" s="90" t="s">
        <v>529</v>
      </c>
      <c r="D1440" s="90"/>
      <c r="AM1440" s="10"/>
    </row>
    <row r="1441" spans="2:39">
      <c r="B1441" s="90" t="s">
        <v>1589</v>
      </c>
      <c r="C1441" s="90" t="s">
        <v>529</v>
      </c>
      <c r="D1441" s="90"/>
      <c r="AM1441" s="10"/>
    </row>
    <row r="1442" spans="2:39">
      <c r="B1442" s="90" t="s">
        <v>3211</v>
      </c>
      <c r="C1442" s="90" t="s">
        <v>529</v>
      </c>
      <c r="D1442" s="90"/>
      <c r="AM1442" s="10"/>
    </row>
    <row r="1443" spans="2:39">
      <c r="B1443" s="90" t="s">
        <v>2839</v>
      </c>
      <c r="C1443" s="90" t="s">
        <v>529</v>
      </c>
      <c r="D1443" s="90"/>
      <c r="AM1443" s="10"/>
    </row>
    <row r="1444" spans="2:39">
      <c r="B1444" s="90" t="s">
        <v>2726</v>
      </c>
      <c r="C1444" s="90" t="s">
        <v>529</v>
      </c>
      <c r="D1444" s="90"/>
      <c r="AM1444" s="10"/>
    </row>
    <row r="1445" spans="2:39">
      <c r="B1445" s="90" t="s">
        <v>1740</v>
      </c>
      <c r="C1445" s="90" t="s">
        <v>529</v>
      </c>
      <c r="D1445" s="90"/>
      <c r="AM1445" s="10"/>
    </row>
    <row r="1446" spans="2:39">
      <c r="B1446" s="90" t="s">
        <v>2502</v>
      </c>
      <c r="C1446" s="90" t="s">
        <v>529</v>
      </c>
      <c r="D1446" s="90"/>
      <c r="AM1446" s="10"/>
    </row>
    <row r="1447" spans="2:39">
      <c r="B1447" s="90" t="s">
        <v>1796</v>
      </c>
      <c r="C1447" s="90" t="s">
        <v>529</v>
      </c>
      <c r="D1447" s="90"/>
      <c r="AM1447" s="10"/>
    </row>
    <row r="1448" spans="2:39">
      <c r="B1448" s="90" t="s">
        <v>1808</v>
      </c>
      <c r="C1448" s="90" t="s">
        <v>529</v>
      </c>
      <c r="D1448" s="90"/>
      <c r="AM1448" s="10"/>
    </row>
    <row r="1449" spans="2:39">
      <c r="B1449" s="90" t="s">
        <v>1819</v>
      </c>
      <c r="C1449" s="90" t="s">
        <v>529</v>
      </c>
      <c r="D1449" s="90"/>
      <c r="AM1449" s="10"/>
    </row>
    <row r="1450" spans="2:39">
      <c r="B1450" s="90" t="s">
        <v>1820</v>
      </c>
      <c r="C1450" s="90" t="s">
        <v>529</v>
      </c>
      <c r="D1450" s="90"/>
      <c r="AM1450" s="10"/>
    </row>
    <row r="1451" spans="2:39">
      <c r="B1451" s="90" t="s">
        <v>1823</v>
      </c>
      <c r="C1451" s="90" t="s">
        <v>529</v>
      </c>
      <c r="D1451" s="90"/>
      <c r="AM1451" s="10"/>
    </row>
    <row r="1452" spans="2:39">
      <c r="B1452" s="90" t="s">
        <v>1830</v>
      </c>
      <c r="C1452" s="90" t="s">
        <v>529</v>
      </c>
      <c r="D1452" s="90"/>
      <c r="AM1452" s="10"/>
    </row>
    <row r="1453" spans="2:39">
      <c r="B1453" s="90" t="s">
        <v>2031</v>
      </c>
      <c r="C1453" s="90" t="s">
        <v>529</v>
      </c>
      <c r="D1453" s="90"/>
      <c r="AM1453" s="10"/>
    </row>
    <row r="1454" spans="2:39">
      <c r="B1454" s="90" t="s">
        <v>1837</v>
      </c>
      <c r="C1454" s="90" t="s">
        <v>529</v>
      </c>
      <c r="D1454" s="90"/>
      <c r="AM1454" s="10"/>
    </row>
    <row r="1455" spans="2:39">
      <c r="B1455" s="90" t="s">
        <v>1838</v>
      </c>
      <c r="C1455" s="90" t="s">
        <v>529</v>
      </c>
      <c r="D1455" s="90"/>
      <c r="AM1455" s="10"/>
    </row>
    <row r="1456" spans="2:39">
      <c r="B1456" s="90" t="s">
        <v>1893</v>
      </c>
      <c r="C1456" s="90" t="s">
        <v>529</v>
      </c>
      <c r="D1456" s="90"/>
      <c r="AM1456" s="10"/>
    </row>
    <row r="1457" spans="2:39">
      <c r="B1457" s="90" t="s">
        <v>1920</v>
      </c>
      <c r="C1457" s="90" t="s">
        <v>529</v>
      </c>
      <c r="D1457" s="90"/>
      <c r="AM1457" s="10"/>
    </row>
    <row r="1458" spans="2:39">
      <c r="B1458" s="90" t="s">
        <v>1977</v>
      </c>
      <c r="C1458" s="90" t="s">
        <v>529</v>
      </c>
      <c r="D1458" s="90"/>
      <c r="AM1458" s="10"/>
    </row>
    <row r="1459" spans="2:39">
      <c r="B1459" s="90" t="s">
        <v>1989</v>
      </c>
      <c r="C1459" s="90" t="s">
        <v>529</v>
      </c>
      <c r="D1459" s="90"/>
      <c r="AM1459" s="10"/>
    </row>
    <row r="1460" spans="2:39">
      <c r="B1460" s="90" t="s">
        <v>2006</v>
      </c>
      <c r="C1460" s="90" t="s">
        <v>529</v>
      </c>
      <c r="D1460" s="90"/>
      <c r="AM1460" s="10"/>
    </row>
    <row r="1461" spans="2:39">
      <c r="B1461" s="90" t="s">
        <v>2854</v>
      </c>
      <c r="C1461" s="90" t="s">
        <v>2097</v>
      </c>
      <c r="D1461" s="90"/>
      <c r="AM1461" s="10"/>
    </row>
    <row r="1462" spans="2:39">
      <c r="B1462" s="90" t="s">
        <v>3312</v>
      </c>
      <c r="C1462" s="90" t="s">
        <v>2097</v>
      </c>
      <c r="D1462" s="90"/>
      <c r="AM1462" s="10"/>
    </row>
    <row r="1463" spans="2:39">
      <c r="B1463" s="90" t="s">
        <v>2113</v>
      </c>
      <c r="C1463" s="90" t="s">
        <v>2097</v>
      </c>
      <c r="D1463" s="90"/>
      <c r="AM1463" s="10"/>
    </row>
    <row r="1464" spans="2:39">
      <c r="B1464" s="90" t="s">
        <v>3343</v>
      </c>
      <c r="C1464" s="90" t="s">
        <v>2097</v>
      </c>
      <c r="D1464" s="90"/>
      <c r="AM1464" s="10"/>
    </row>
    <row r="1465" spans="2:39">
      <c r="B1465" s="90" t="s">
        <v>2477</v>
      </c>
      <c r="C1465" s="90" t="s">
        <v>2097</v>
      </c>
      <c r="D1465" s="90"/>
      <c r="AM1465" s="10"/>
    </row>
    <row r="1466" spans="2:39">
      <c r="B1466" s="90" t="s">
        <v>3318</v>
      </c>
      <c r="C1466" s="90" t="s">
        <v>2097</v>
      </c>
      <c r="D1466" s="90"/>
      <c r="AM1466" s="10"/>
    </row>
    <row r="1467" spans="2:39">
      <c r="B1467" s="90" t="s">
        <v>2940</v>
      </c>
      <c r="C1467" s="90" t="s">
        <v>2097</v>
      </c>
      <c r="D1467" s="90"/>
      <c r="AM1467" s="10"/>
    </row>
    <row r="1468" spans="2:39">
      <c r="B1468" s="90" t="s">
        <v>2941</v>
      </c>
      <c r="C1468" s="90" t="s">
        <v>2097</v>
      </c>
      <c r="D1468" s="90"/>
      <c r="AM1468" s="10"/>
    </row>
    <row r="1469" spans="2:39">
      <c r="B1469" s="90" t="s">
        <v>2787</v>
      </c>
      <c r="C1469" s="90" t="s">
        <v>2097</v>
      </c>
      <c r="D1469" s="90"/>
      <c r="AM1469" s="10"/>
    </row>
    <row r="1470" spans="2:39">
      <c r="B1470" s="90" t="s">
        <v>5690</v>
      </c>
      <c r="C1470" s="90" t="s">
        <v>2097</v>
      </c>
      <c r="D1470" s="90"/>
      <c r="AM1470" s="10"/>
    </row>
    <row r="1471" spans="2:39">
      <c r="B1471" s="90" t="s">
        <v>2849</v>
      </c>
      <c r="C1471" s="90" t="s">
        <v>2097</v>
      </c>
      <c r="D1471" s="90"/>
      <c r="AM1471" s="10"/>
    </row>
    <row r="1472" spans="2:39">
      <c r="B1472" s="90" t="s">
        <v>3504</v>
      </c>
      <c r="C1472" s="90" t="s">
        <v>2097</v>
      </c>
      <c r="D1472" s="90"/>
      <c r="AM1472" s="10"/>
    </row>
    <row r="1473" spans="2:39">
      <c r="B1473" s="90" t="s">
        <v>2843</v>
      </c>
      <c r="C1473" s="90" t="s">
        <v>2097</v>
      </c>
      <c r="D1473" s="90"/>
      <c r="AM1473" s="10"/>
    </row>
    <row r="1474" spans="2:39">
      <c r="B1474" s="90" t="s">
        <v>3180</v>
      </c>
      <c r="C1474" s="90" t="s">
        <v>2097</v>
      </c>
      <c r="D1474" s="90"/>
      <c r="AM1474" s="10"/>
    </row>
    <row r="1475" spans="2:39">
      <c r="B1475" s="90" t="s">
        <v>3386</v>
      </c>
      <c r="C1475" s="90" t="s">
        <v>2097</v>
      </c>
      <c r="D1475" s="90"/>
      <c r="AM1475" s="10"/>
    </row>
    <row r="1476" spans="2:39">
      <c r="B1476" s="90" t="s">
        <v>3246</v>
      </c>
      <c r="C1476" s="90" t="s">
        <v>2097</v>
      </c>
      <c r="D1476" s="90"/>
      <c r="AM1476" s="10"/>
    </row>
    <row r="1477" spans="2:39">
      <c r="B1477" s="90" t="s">
        <v>3508</v>
      </c>
      <c r="C1477" s="90" t="s">
        <v>2097</v>
      </c>
      <c r="D1477" s="90"/>
      <c r="AM1477" s="10"/>
    </row>
    <row r="1478" spans="2:39">
      <c r="B1478" s="90" t="s">
        <v>2942</v>
      </c>
      <c r="C1478" s="90" t="s">
        <v>2097</v>
      </c>
      <c r="D1478" s="90"/>
      <c r="AM1478" s="10"/>
    </row>
    <row r="1479" spans="2:39">
      <c r="B1479" s="90" t="s">
        <v>2786</v>
      </c>
      <c r="C1479" s="90" t="s">
        <v>2097</v>
      </c>
      <c r="D1479" s="90"/>
      <c r="AM1479" s="10"/>
    </row>
    <row r="1480" spans="2:39">
      <c r="B1480" s="90" t="s">
        <v>3361</v>
      </c>
      <c r="C1480" s="90" t="s">
        <v>2097</v>
      </c>
      <c r="D1480" s="90"/>
      <c r="AM1480" s="10"/>
    </row>
    <row r="1481" spans="2:39">
      <c r="B1481" s="90" t="s">
        <v>2715</v>
      </c>
      <c r="C1481" s="90" t="s">
        <v>2097</v>
      </c>
      <c r="D1481" s="90"/>
      <c r="AM1481" s="10"/>
    </row>
    <row r="1482" spans="2:39">
      <c r="B1482" s="90" t="s">
        <v>5695</v>
      </c>
      <c r="C1482" s="90" t="s">
        <v>2097</v>
      </c>
      <c r="D1482" s="90"/>
      <c r="AM1482" s="10"/>
    </row>
    <row r="1483" spans="2:39">
      <c r="B1483" s="90" t="s">
        <v>3530</v>
      </c>
      <c r="C1483" s="90" t="s">
        <v>2097</v>
      </c>
      <c r="D1483" s="90"/>
      <c r="AM1483" s="10"/>
    </row>
    <row r="1484" spans="2:39">
      <c r="B1484" s="90" t="s">
        <v>3191</v>
      </c>
      <c r="C1484" s="90" t="s">
        <v>2097</v>
      </c>
      <c r="D1484" s="90"/>
      <c r="AM1484" s="10"/>
    </row>
    <row r="1485" spans="2:39">
      <c r="B1485" s="90" t="s">
        <v>3190</v>
      </c>
      <c r="C1485" s="90" t="s">
        <v>2097</v>
      </c>
      <c r="D1485" s="90"/>
      <c r="AM1485" s="10"/>
    </row>
    <row r="1486" spans="2:39">
      <c r="B1486" s="90" t="s">
        <v>2779</v>
      </c>
      <c r="C1486" s="90" t="s">
        <v>2097</v>
      </c>
      <c r="D1486" s="90"/>
      <c r="AM1486" s="10"/>
    </row>
    <row r="1487" spans="2:39">
      <c r="B1487" s="90" t="s">
        <v>2880</v>
      </c>
      <c r="C1487" s="90" t="s">
        <v>2097</v>
      </c>
      <c r="D1487" s="90"/>
      <c r="AM1487" s="10"/>
    </row>
    <row r="1488" spans="2:39">
      <c r="B1488" s="90" t="s">
        <v>3512</v>
      </c>
      <c r="C1488" s="90" t="s">
        <v>2097</v>
      </c>
      <c r="D1488" s="90"/>
      <c r="AM1488" s="10"/>
    </row>
    <row r="1489" spans="2:39">
      <c r="B1489" s="90" t="s">
        <v>2487</v>
      </c>
      <c r="C1489" s="90" t="s">
        <v>2097</v>
      </c>
      <c r="D1489" s="90"/>
      <c r="AM1489" s="10"/>
    </row>
    <row r="1490" spans="2:39">
      <c r="B1490" s="90" t="s">
        <v>2140</v>
      </c>
      <c r="C1490" s="90" t="s">
        <v>2097</v>
      </c>
      <c r="D1490" s="90"/>
      <c r="AM1490" s="10"/>
    </row>
    <row r="1491" spans="2:39">
      <c r="B1491" s="90" t="s">
        <v>3326</v>
      </c>
      <c r="C1491" s="90" t="s">
        <v>2097</v>
      </c>
      <c r="D1491" s="90"/>
      <c r="AM1491" s="10"/>
    </row>
    <row r="1492" spans="2:39">
      <c r="B1492" s="90" t="s">
        <v>5692</v>
      </c>
      <c r="C1492" s="90" t="s">
        <v>2097</v>
      </c>
      <c r="D1492" s="90"/>
      <c r="AM1492" s="10"/>
    </row>
    <row r="1493" spans="2:39">
      <c r="B1493" s="90" t="s">
        <v>5684</v>
      </c>
      <c r="C1493" s="90" t="s">
        <v>2097</v>
      </c>
      <c r="D1493" s="90"/>
      <c r="AM1493" s="10"/>
    </row>
    <row r="1494" spans="2:39">
      <c r="B1494" s="90" t="s">
        <v>2943</v>
      </c>
      <c r="C1494" s="90" t="s">
        <v>2097</v>
      </c>
      <c r="D1494" s="90"/>
      <c r="AM1494" s="10"/>
    </row>
    <row r="1495" spans="2:39">
      <c r="B1495" s="90" t="s">
        <v>3313</v>
      </c>
      <c r="C1495" s="90" t="s">
        <v>2097</v>
      </c>
      <c r="D1495" s="90"/>
      <c r="AM1495" s="10"/>
    </row>
    <row r="1496" spans="2:39">
      <c r="B1496" s="90" t="s">
        <v>2764</v>
      </c>
      <c r="C1496" s="90" t="s">
        <v>2097</v>
      </c>
      <c r="D1496" s="90"/>
      <c r="AM1496" s="10"/>
    </row>
    <row r="1497" spans="2:39">
      <c r="B1497" s="90" t="s">
        <v>3396</v>
      </c>
      <c r="C1497" s="90" t="s">
        <v>2097</v>
      </c>
      <c r="D1497" s="90"/>
      <c r="AM1497" s="10"/>
    </row>
    <row r="1498" spans="2:39">
      <c r="B1498" s="90" t="s">
        <v>3529</v>
      </c>
      <c r="C1498" s="90" t="s">
        <v>2097</v>
      </c>
      <c r="D1498" s="90"/>
      <c r="AM1498" s="10"/>
    </row>
    <row r="1499" spans="2:39">
      <c r="B1499" s="90" t="s">
        <v>3141</v>
      </c>
      <c r="C1499" s="90" t="s">
        <v>2097</v>
      </c>
      <c r="D1499" s="90"/>
      <c r="AM1499" s="10"/>
    </row>
    <row r="1500" spans="2:39">
      <c r="B1500" s="90" t="s">
        <v>3497</v>
      </c>
      <c r="C1500" s="90" t="s">
        <v>2097</v>
      </c>
      <c r="D1500" s="90"/>
      <c r="AM1500" s="10"/>
    </row>
    <row r="1501" spans="2:39">
      <c r="B1501" s="90" t="s">
        <v>2879</v>
      </c>
      <c r="C1501" s="90" t="s">
        <v>2097</v>
      </c>
      <c r="D1501" s="90"/>
      <c r="AM1501" s="10"/>
    </row>
    <row r="1502" spans="2:39">
      <c r="B1502" s="90" t="s">
        <v>3192</v>
      </c>
      <c r="C1502" s="90" t="s">
        <v>2097</v>
      </c>
      <c r="D1502" s="90"/>
      <c r="AM1502" s="10"/>
    </row>
    <row r="1503" spans="2:39">
      <c r="B1503" s="90" t="s">
        <v>2901</v>
      </c>
      <c r="C1503" s="90" t="s">
        <v>2097</v>
      </c>
      <c r="D1503" s="90"/>
      <c r="AM1503" s="10"/>
    </row>
    <row r="1504" spans="2:39">
      <c r="B1504" s="90" t="s">
        <v>3193</v>
      </c>
      <c r="C1504" s="90" t="s">
        <v>2097</v>
      </c>
      <c r="D1504" s="90"/>
      <c r="AM1504" s="10"/>
    </row>
    <row r="1505" spans="2:39">
      <c r="B1505" s="90" t="s">
        <v>2783</v>
      </c>
      <c r="C1505" s="90" t="s">
        <v>2097</v>
      </c>
      <c r="D1505" s="90"/>
      <c r="AM1505" s="10"/>
    </row>
    <row r="1506" spans="2:39">
      <c r="B1506" s="90" t="s">
        <v>2116</v>
      </c>
      <c r="C1506" s="90" t="s">
        <v>2097</v>
      </c>
      <c r="D1506" s="90"/>
      <c r="AM1506" s="10"/>
    </row>
    <row r="1507" spans="2:39">
      <c r="B1507" s="90" t="s">
        <v>2486</v>
      </c>
      <c r="C1507" s="90" t="s">
        <v>2097</v>
      </c>
      <c r="D1507" s="90"/>
      <c r="AM1507" s="10"/>
    </row>
    <row r="1508" spans="2:39">
      <c r="B1508" s="90" t="s">
        <v>5694</v>
      </c>
      <c r="C1508" s="90" t="s">
        <v>2097</v>
      </c>
      <c r="D1508" s="90"/>
      <c r="AM1508" s="10"/>
    </row>
    <row r="1509" spans="2:39">
      <c r="B1509" s="90" t="s">
        <v>2114</v>
      </c>
      <c r="C1509" s="90" t="s">
        <v>2097</v>
      </c>
      <c r="D1509" s="90"/>
      <c r="AM1509" s="10"/>
    </row>
    <row r="1510" spans="2:39">
      <c r="B1510" s="90" t="s">
        <v>2495</v>
      </c>
      <c r="C1510" s="90" t="s">
        <v>2097</v>
      </c>
      <c r="D1510" s="90"/>
      <c r="AM1510" s="10"/>
    </row>
    <row r="1511" spans="2:39">
      <c r="B1511" s="90" t="s">
        <v>3491</v>
      </c>
      <c r="C1511" s="90" t="s">
        <v>2097</v>
      </c>
      <c r="D1511" s="90"/>
      <c r="AM1511" s="10"/>
    </row>
    <row r="1512" spans="2:39">
      <c r="B1512" s="90" t="s">
        <v>3511</v>
      </c>
      <c r="C1512" s="90" t="s">
        <v>2097</v>
      </c>
      <c r="D1512" s="90"/>
      <c r="AM1512" s="10"/>
    </row>
    <row r="1513" spans="2:39">
      <c r="B1513" s="90" t="s">
        <v>2781</v>
      </c>
      <c r="C1513" s="90" t="s">
        <v>2097</v>
      </c>
      <c r="D1513" s="90"/>
      <c r="AM1513" s="10"/>
    </row>
    <row r="1514" spans="2:39">
      <c r="B1514" s="90" t="s">
        <v>3317</v>
      </c>
      <c r="C1514" s="90" t="s">
        <v>2097</v>
      </c>
      <c r="D1514" s="90"/>
      <c r="AM1514" s="10"/>
    </row>
    <row r="1515" spans="2:39">
      <c r="B1515" s="90" t="s">
        <v>2866</v>
      </c>
      <c r="C1515" s="90" t="s">
        <v>2097</v>
      </c>
      <c r="D1515" s="90"/>
      <c r="AM1515" s="10"/>
    </row>
    <row r="1516" spans="2:39">
      <c r="B1516" s="90" t="s">
        <v>2199</v>
      </c>
      <c r="C1516" s="90" t="s">
        <v>2097</v>
      </c>
      <c r="D1516" s="90"/>
      <c r="AM1516" s="10"/>
    </row>
    <row r="1517" spans="2:39">
      <c r="B1517" s="90" t="s">
        <v>5696</v>
      </c>
      <c r="C1517" s="90" t="s">
        <v>2097</v>
      </c>
      <c r="D1517" s="90"/>
      <c r="AM1517" s="10"/>
    </row>
    <row r="1518" spans="2:39">
      <c r="B1518" s="90" t="s">
        <v>2861</v>
      </c>
      <c r="C1518" s="90" t="s">
        <v>2097</v>
      </c>
      <c r="D1518" s="90"/>
      <c r="AM1518" s="10"/>
    </row>
    <row r="1519" spans="2:39">
      <c r="B1519" s="90" t="s">
        <v>3179</v>
      </c>
      <c r="C1519" s="90" t="s">
        <v>2097</v>
      </c>
      <c r="D1519" s="90"/>
      <c r="AM1519" s="10"/>
    </row>
    <row r="1520" spans="2:39">
      <c r="B1520" s="90" t="s">
        <v>3492</v>
      </c>
      <c r="C1520" s="90" t="s">
        <v>2097</v>
      </c>
      <c r="D1520" s="90"/>
      <c r="AM1520" s="10"/>
    </row>
    <row r="1521" spans="2:39">
      <c r="B1521" s="90" t="s">
        <v>5691</v>
      </c>
      <c r="C1521" s="90" t="s">
        <v>2097</v>
      </c>
      <c r="D1521" s="90"/>
      <c r="AM1521" s="10"/>
    </row>
    <row r="1522" spans="2:39">
      <c r="B1522" s="90" t="s">
        <v>3311</v>
      </c>
      <c r="C1522" s="90" t="s">
        <v>2097</v>
      </c>
      <c r="D1522" s="90"/>
      <c r="AM1522" s="10"/>
    </row>
    <row r="1523" spans="2:39">
      <c r="B1523" s="90" t="s">
        <v>3262</v>
      </c>
      <c r="C1523" s="90" t="s">
        <v>2097</v>
      </c>
      <c r="D1523" s="90"/>
      <c r="AM1523" s="10"/>
    </row>
    <row r="1524" spans="2:39">
      <c r="B1524" s="90" t="s">
        <v>3531</v>
      </c>
      <c r="C1524" s="90" t="s">
        <v>2097</v>
      </c>
      <c r="D1524" s="90"/>
      <c r="AM1524" s="10"/>
    </row>
    <row r="1525" spans="2:39">
      <c r="B1525" s="90" t="s">
        <v>2853</v>
      </c>
      <c r="C1525" s="90" t="s">
        <v>2097</v>
      </c>
      <c r="D1525" s="90"/>
      <c r="AM1525" s="10"/>
    </row>
    <row r="1526" spans="2:39">
      <c r="B1526" s="90" t="s">
        <v>2785</v>
      </c>
      <c r="C1526" s="90" t="s">
        <v>2097</v>
      </c>
      <c r="D1526" s="90"/>
      <c r="AM1526" s="10"/>
    </row>
    <row r="1527" spans="2:39">
      <c r="B1527" s="90" t="s">
        <v>2462</v>
      </c>
      <c r="C1527" s="90" t="s">
        <v>2097</v>
      </c>
      <c r="D1527" s="90"/>
      <c r="AM1527" s="10"/>
    </row>
    <row r="1528" spans="2:39">
      <c r="B1528" s="90" t="s">
        <v>2748</v>
      </c>
      <c r="C1528" s="90" t="s">
        <v>2097</v>
      </c>
      <c r="D1528" s="90"/>
      <c r="AM1528" s="10"/>
    </row>
    <row r="1529" spans="2:39">
      <c r="B1529" s="90" t="s">
        <v>2115</v>
      </c>
      <c r="C1529" s="90" t="s">
        <v>2097</v>
      </c>
      <c r="D1529" s="90"/>
      <c r="AM1529" s="10"/>
    </row>
    <row r="1530" spans="2:39">
      <c r="B1530" s="90" t="s">
        <v>2463</v>
      </c>
      <c r="C1530" s="90" t="s">
        <v>2097</v>
      </c>
      <c r="D1530" s="90"/>
      <c r="AM1530" s="10"/>
    </row>
    <row r="1531" spans="2:39">
      <c r="B1531" s="90" t="s">
        <v>2924</v>
      </c>
      <c r="C1531" s="90" t="s">
        <v>2097</v>
      </c>
      <c r="D1531" s="90"/>
      <c r="AM1531" s="10"/>
    </row>
    <row r="1532" spans="2:39">
      <c r="B1532" s="90" t="s">
        <v>2464</v>
      </c>
      <c r="C1532" s="90" t="s">
        <v>2097</v>
      </c>
      <c r="D1532" s="90"/>
      <c r="AM1532" s="10"/>
    </row>
    <row r="1533" spans="2:39">
      <c r="B1533" s="90" t="s">
        <v>2485</v>
      </c>
      <c r="C1533" s="90" t="s">
        <v>2097</v>
      </c>
      <c r="D1533" s="90"/>
      <c r="AM1533" s="10"/>
    </row>
    <row r="1534" spans="2:39">
      <c r="B1534" s="90" t="s">
        <v>3325</v>
      </c>
      <c r="C1534" s="90" t="s">
        <v>2097</v>
      </c>
      <c r="D1534" s="90"/>
      <c r="AM1534" s="10"/>
    </row>
    <row r="1535" spans="2:39">
      <c r="B1535" s="90" t="s">
        <v>2204</v>
      </c>
      <c r="C1535" s="90" t="s">
        <v>2095</v>
      </c>
      <c r="D1535" s="90"/>
      <c r="AM1535" s="10"/>
    </row>
    <row r="1536" spans="2:39">
      <c r="B1536" s="90" t="s">
        <v>2205</v>
      </c>
      <c r="C1536" s="90" t="s">
        <v>2095</v>
      </c>
      <c r="D1536" s="90"/>
      <c r="AM1536" s="10"/>
    </row>
    <row r="1537" spans="2:39">
      <c r="B1537" s="90" t="s">
        <v>2206</v>
      </c>
      <c r="C1537" s="90" t="s">
        <v>2095</v>
      </c>
      <c r="D1537" s="90"/>
      <c r="AM1537" s="10"/>
    </row>
    <row r="1538" spans="2:39">
      <c r="B1538" s="90" t="s">
        <v>1519</v>
      </c>
      <c r="C1538" s="90" t="s">
        <v>2095</v>
      </c>
      <c r="D1538" s="90"/>
      <c r="AM1538" s="10"/>
    </row>
    <row r="1539" spans="2:39">
      <c r="B1539" s="90" t="s">
        <v>5563</v>
      </c>
      <c r="C1539" s="90" t="s">
        <v>2095</v>
      </c>
      <c r="D1539" s="90"/>
      <c r="AM1539" s="10"/>
    </row>
    <row r="1540" spans="2:39">
      <c r="B1540" s="90" t="s">
        <v>1541</v>
      </c>
      <c r="C1540" s="90" t="s">
        <v>2095</v>
      </c>
      <c r="D1540" s="90"/>
      <c r="AM1540" s="10"/>
    </row>
    <row r="1541" spans="2:39">
      <c r="B1541" s="90" t="s">
        <v>2761</v>
      </c>
      <c r="C1541" s="90" t="s">
        <v>2095</v>
      </c>
      <c r="D1541" s="90"/>
      <c r="AM1541" s="10"/>
    </row>
    <row r="1542" spans="2:39">
      <c r="B1542" s="90" t="s">
        <v>2760</v>
      </c>
      <c r="C1542" s="90" t="s">
        <v>2095</v>
      </c>
      <c r="D1542" s="90"/>
      <c r="AM1542" s="10"/>
    </row>
    <row r="1543" spans="2:39">
      <c r="B1543" s="90" t="s">
        <v>1566</v>
      </c>
      <c r="C1543" s="90" t="s">
        <v>2095</v>
      </c>
      <c r="D1543" s="90"/>
      <c r="AM1543" s="10"/>
    </row>
    <row r="1544" spans="2:39">
      <c r="B1544" s="90" t="s">
        <v>3503</v>
      </c>
      <c r="C1544" s="90" t="s">
        <v>2095</v>
      </c>
      <c r="D1544" s="90"/>
      <c r="AM1544" s="10"/>
    </row>
    <row r="1545" spans="2:39">
      <c r="B1545" s="90" t="s">
        <v>2207</v>
      </c>
      <c r="C1545" s="90" t="s">
        <v>2095</v>
      </c>
      <c r="D1545" s="90"/>
      <c r="AM1545" s="10"/>
    </row>
    <row r="1546" spans="2:39">
      <c r="B1546" s="90" t="s">
        <v>2208</v>
      </c>
      <c r="C1546" s="90" t="s">
        <v>2095</v>
      </c>
      <c r="D1546" s="90"/>
      <c r="AM1546" s="10"/>
    </row>
    <row r="1547" spans="2:39">
      <c r="B1547" s="90" t="s">
        <v>2209</v>
      </c>
      <c r="C1547" s="90" t="s">
        <v>2095</v>
      </c>
      <c r="D1547" s="90"/>
      <c r="AM1547" s="10"/>
    </row>
    <row r="1548" spans="2:39">
      <c r="B1548" s="90" t="s">
        <v>2210</v>
      </c>
      <c r="C1548" s="90" t="s">
        <v>2095</v>
      </c>
      <c r="D1548" s="90"/>
      <c r="AM1548" s="10"/>
    </row>
    <row r="1549" spans="2:39">
      <c r="B1549" s="90" t="s">
        <v>2211</v>
      </c>
      <c r="C1549" s="90" t="s">
        <v>2095</v>
      </c>
      <c r="D1549" s="90"/>
      <c r="AM1549" s="10"/>
    </row>
    <row r="1550" spans="2:39">
      <c r="B1550" s="90" t="s">
        <v>2212</v>
      </c>
      <c r="C1550" s="90" t="s">
        <v>2095</v>
      </c>
      <c r="D1550" s="90"/>
      <c r="AM1550" s="10"/>
    </row>
    <row r="1551" spans="2:39">
      <c r="B1551" s="90" t="s">
        <v>2213</v>
      </c>
      <c r="C1551" s="90" t="s">
        <v>2095</v>
      </c>
      <c r="D1551" s="90"/>
      <c r="AM1551" s="10"/>
    </row>
    <row r="1552" spans="2:39">
      <c r="B1552" s="90" t="s">
        <v>2214</v>
      </c>
      <c r="C1552" s="90" t="s">
        <v>2095</v>
      </c>
      <c r="D1552" s="90"/>
      <c r="AM1552" s="10"/>
    </row>
    <row r="1553" spans="2:39">
      <c r="B1553" s="90" t="s">
        <v>2215</v>
      </c>
      <c r="C1553" s="90" t="s">
        <v>2095</v>
      </c>
      <c r="D1553" s="90"/>
      <c r="AM1553" s="10"/>
    </row>
    <row r="1554" spans="2:39">
      <c r="B1554" s="90" t="s">
        <v>2216</v>
      </c>
      <c r="C1554" s="90" t="s">
        <v>2095</v>
      </c>
      <c r="D1554" s="90"/>
      <c r="AM1554" s="10"/>
    </row>
    <row r="1555" spans="2:39">
      <c r="B1555" s="90" t="s">
        <v>2217</v>
      </c>
      <c r="C1555" s="90" t="s">
        <v>2095</v>
      </c>
      <c r="D1555" s="90"/>
      <c r="AM1555" s="10"/>
    </row>
    <row r="1556" spans="2:39">
      <c r="B1556" s="90" t="s">
        <v>2218</v>
      </c>
      <c r="C1556" s="90" t="s">
        <v>2095</v>
      </c>
      <c r="D1556" s="90"/>
      <c r="AM1556" s="10"/>
    </row>
    <row r="1557" spans="2:39">
      <c r="B1557" s="90" t="s">
        <v>2219</v>
      </c>
      <c r="C1557" s="90" t="s">
        <v>2095</v>
      </c>
      <c r="D1557" s="90"/>
      <c r="AM1557" s="10"/>
    </row>
    <row r="1558" spans="2:39">
      <c r="B1558" s="90" t="s">
        <v>2220</v>
      </c>
      <c r="C1558" s="90" t="s">
        <v>2095</v>
      </c>
      <c r="D1558" s="90"/>
      <c r="AM1558" s="10"/>
    </row>
    <row r="1559" spans="2:39">
      <c r="B1559" s="90" t="s">
        <v>2221</v>
      </c>
      <c r="C1559" s="90" t="s">
        <v>2095</v>
      </c>
      <c r="D1559" s="90"/>
      <c r="AM1559" s="10"/>
    </row>
    <row r="1560" spans="2:39">
      <c r="B1560" s="90" t="s">
        <v>2222</v>
      </c>
      <c r="C1560" s="90" t="s">
        <v>2095</v>
      </c>
      <c r="D1560" s="90"/>
      <c r="AM1560" s="10"/>
    </row>
    <row r="1561" spans="2:39">
      <c r="B1561" s="90" t="s">
        <v>2223</v>
      </c>
      <c r="C1561" s="90" t="s">
        <v>2095</v>
      </c>
      <c r="D1561" s="90"/>
      <c r="AM1561" s="10"/>
    </row>
    <row r="1562" spans="2:39">
      <c r="B1562" s="90" t="s">
        <v>2224</v>
      </c>
      <c r="C1562" s="90" t="s">
        <v>2095</v>
      </c>
      <c r="D1562" s="90"/>
      <c r="AM1562" s="10"/>
    </row>
    <row r="1563" spans="2:39">
      <c r="B1563" s="90" t="s">
        <v>2225</v>
      </c>
      <c r="C1563" s="90" t="s">
        <v>2095</v>
      </c>
      <c r="D1563" s="90"/>
      <c r="AM1563" s="10"/>
    </row>
    <row r="1564" spans="2:39">
      <c r="B1564" s="90" t="s">
        <v>2226</v>
      </c>
      <c r="C1564" s="90" t="s">
        <v>2095</v>
      </c>
      <c r="D1564" s="90"/>
      <c r="AM1564" s="10"/>
    </row>
    <row r="1565" spans="2:39">
      <c r="B1565" s="90" t="s">
        <v>2227</v>
      </c>
      <c r="C1565" s="90" t="s">
        <v>2095</v>
      </c>
      <c r="D1565" s="90"/>
      <c r="AM1565" s="10"/>
    </row>
    <row r="1566" spans="2:39">
      <c r="B1566" s="90" t="s">
        <v>2228</v>
      </c>
      <c r="C1566" s="90" t="s">
        <v>2095</v>
      </c>
      <c r="D1566" s="90"/>
      <c r="AM1566" s="10"/>
    </row>
    <row r="1567" spans="2:39">
      <c r="B1567" s="90" t="s">
        <v>2229</v>
      </c>
      <c r="C1567" s="90" t="s">
        <v>2095</v>
      </c>
      <c r="D1567" s="90"/>
      <c r="AM1567" s="10"/>
    </row>
    <row r="1568" spans="2:39">
      <c r="B1568" s="90" t="s">
        <v>2230</v>
      </c>
      <c r="C1568" s="90" t="s">
        <v>2095</v>
      </c>
      <c r="D1568" s="90"/>
      <c r="AM1568" s="10"/>
    </row>
    <row r="1569" spans="2:39">
      <c r="B1569" s="90" t="s">
        <v>2231</v>
      </c>
      <c r="C1569" s="90" t="s">
        <v>2095</v>
      </c>
      <c r="D1569" s="90"/>
      <c r="AM1569" s="10"/>
    </row>
    <row r="1570" spans="2:39">
      <c r="B1570" s="90" t="s">
        <v>2232</v>
      </c>
      <c r="C1570" s="90" t="s">
        <v>2095</v>
      </c>
      <c r="D1570" s="90"/>
      <c r="AM1570" s="10"/>
    </row>
    <row r="1571" spans="2:39">
      <c r="B1571" s="90" t="s">
        <v>2233</v>
      </c>
      <c r="C1571" s="90" t="s">
        <v>2095</v>
      </c>
      <c r="D1571" s="90"/>
      <c r="AM1571" s="10"/>
    </row>
    <row r="1572" spans="2:39">
      <c r="B1572" s="90" t="s">
        <v>2234</v>
      </c>
      <c r="C1572" s="90" t="s">
        <v>2095</v>
      </c>
      <c r="D1572" s="90"/>
      <c r="AM1572" s="10"/>
    </row>
    <row r="1573" spans="2:39">
      <c r="B1573" s="90" t="s">
        <v>2235</v>
      </c>
      <c r="C1573" s="90" t="s">
        <v>2095</v>
      </c>
      <c r="D1573" s="90"/>
      <c r="AM1573" s="10"/>
    </row>
    <row r="1574" spans="2:39">
      <c r="B1574" s="90" t="s">
        <v>2236</v>
      </c>
      <c r="C1574" s="90" t="s">
        <v>2095</v>
      </c>
      <c r="D1574" s="90"/>
      <c r="AM1574" s="10"/>
    </row>
    <row r="1575" spans="2:39">
      <c r="B1575" s="90" t="s">
        <v>2237</v>
      </c>
      <c r="C1575" s="90" t="s">
        <v>2095</v>
      </c>
      <c r="D1575" s="90"/>
      <c r="AM1575" s="10"/>
    </row>
    <row r="1576" spans="2:39">
      <c r="B1576" s="90" t="s">
        <v>2238</v>
      </c>
      <c r="C1576" s="90" t="s">
        <v>2095</v>
      </c>
      <c r="D1576" s="90"/>
      <c r="AM1576" s="10"/>
    </row>
    <row r="1577" spans="2:39">
      <c r="B1577" s="90" t="s">
        <v>2239</v>
      </c>
      <c r="C1577" s="90" t="s">
        <v>2095</v>
      </c>
      <c r="D1577" s="90"/>
      <c r="AM1577" s="10"/>
    </row>
    <row r="1578" spans="2:39">
      <c r="B1578" s="90" t="s">
        <v>2240</v>
      </c>
      <c r="C1578" s="90" t="s">
        <v>2095</v>
      </c>
      <c r="D1578" s="90"/>
      <c r="AM1578" s="10"/>
    </row>
    <row r="1579" spans="2:39">
      <c r="B1579" s="90" t="s">
        <v>2241</v>
      </c>
      <c r="C1579" s="90" t="s">
        <v>2095</v>
      </c>
      <c r="D1579" s="90"/>
      <c r="AM1579" s="10"/>
    </row>
    <row r="1580" spans="2:39">
      <c r="B1580" s="90" t="s">
        <v>2242</v>
      </c>
      <c r="C1580" s="90" t="s">
        <v>2095</v>
      </c>
      <c r="D1580" s="90"/>
      <c r="AM1580" s="10"/>
    </row>
    <row r="1581" spans="2:39">
      <c r="B1581" s="90" t="s">
        <v>2243</v>
      </c>
      <c r="C1581" s="90" t="s">
        <v>2095</v>
      </c>
      <c r="D1581" s="90"/>
      <c r="AM1581" s="10"/>
    </row>
    <row r="1582" spans="2:39">
      <c r="B1582" s="90" t="s">
        <v>2244</v>
      </c>
      <c r="C1582" s="90" t="s">
        <v>2095</v>
      </c>
      <c r="D1582" s="90"/>
      <c r="AM1582" s="10"/>
    </row>
    <row r="1583" spans="2:39">
      <c r="B1583" s="90" t="s">
        <v>2245</v>
      </c>
      <c r="C1583" s="90" t="s">
        <v>2095</v>
      </c>
      <c r="D1583" s="90"/>
      <c r="AM1583" s="10"/>
    </row>
    <row r="1584" spans="2:39">
      <c r="B1584" s="90" t="s">
        <v>2246</v>
      </c>
      <c r="C1584" s="90" t="s">
        <v>2095</v>
      </c>
      <c r="D1584" s="90"/>
      <c r="AM1584" s="10"/>
    </row>
    <row r="1585" spans="2:39">
      <c r="B1585" s="90" t="s">
        <v>2247</v>
      </c>
      <c r="C1585" s="90" t="s">
        <v>2095</v>
      </c>
      <c r="D1585" s="90"/>
      <c r="AM1585" s="10"/>
    </row>
    <row r="1586" spans="2:39">
      <c r="B1586" s="90" t="s">
        <v>2248</v>
      </c>
      <c r="C1586" s="90" t="s">
        <v>2095</v>
      </c>
      <c r="D1586" s="90"/>
      <c r="AM1586" s="10"/>
    </row>
    <row r="1587" spans="2:39">
      <c r="B1587" s="90" t="s">
        <v>2249</v>
      </c>
      <c r="C1587" s="90" t="s">
        <v>2095</v>
      </c>
      <c r="D1587" s="90"/>
      <c r="AM1587" s="10"/>
    </row>
    <row r="1588" spans="2:39">
      <c r="B1588" s="90" t="s">
        <v>2736</v>
      </c>
      <c r="C1588" s="90" t="s">
        <v>2095</v>
      </c>
      <c r="D1588" s="90"/>
      <c r="AM1588" s="10"/>
    </row>
    <row r="1589" spans="2:39">
      <c r="B1589" s="90" t="s">
        <v>2250</v>
      </c>
      <c r="C1589" s="90" t="s">
        <v>2095</v>
      </c>
      <c r="D1589" s="90"/>
      <c r="AM1589" s="10"/>
    </row>
    <row r="1590" spans="2:39">
      <c r="B1590" s="90" t="s">
        <v>890</v>
      </c>
      <c r="C1590" s="90" t="s">
        <v>2095</v>
      </c>
      <c r="D1590" s="90"/>
      <c r="AM1590" s="10"/>
    </row>
    <row r="1591" spans="2:39">
      <c r="B1591" s="90" t="s">
        <v>2774</v>
      </c>
      <c r="C1591" s="90" t="s">
        <v>2095</v>
      </c>
      <c r="D1591" s="90"/>
      <c r="AM1591" s="10"/>
    </row>
    <row r="1592" spans="2:39">
      <c r="B1592" s="90" t="s">
        <v>891</v>
      </c>
      <c r="C1592" s="90" t="s">
        <v>2095</v>
      </c>
      <c r="D1592" s="90"/>
      <c r="AM1592" s="10"/>
    </row>
    <row r="1593" spans="2:39">
      <c r="B1593" s="90" t="s">
        <v>2130</v>
      </c>
      <c r="C1593" s="90" t="s">
        <v>2095</v>
      </c>
      <c r="D1593" s="90"/>
      <c r="AM1593" s="10"/>
    </row>
    <row r="1594" spans="2:39">
      <c r="B1594" s="90" t="s">
        <v>3709</v>
      </c>
      <c r="C1594" s="90" t="s">
        <v>2095</v>
      </c>
      <c r="D1594" s="90"/>
      <c r="AM1594" s="10"/>
    </row>
    <row r="1595" spans="2:39">
      <c r="B1595" s="90" t="s">
        <v>894</v>
      </c>
      <c r="C1595" s="90" t="s">
        <v>2095</v>
      </c>
      <c r="D1595" s="90"/>
      <c r="AM1595" s="10"/>
    </row>
    <row r="1596" spans="2:39">
      <c r="B1596" s="90" t="s">
        <v>513</v>
      </c>
      <c r="C1596" s="90" t="s">
        <v>2095</v>
      </c>
      <c r="D1596" s="90"/>
      <c r="AM1596" s="10"/>
    </row>
    <row r="1597" spans="2:39">
      <c r="B1597" s="90" t="s">
        <v>2016</v>
      </c>
      <c r="C1597" s="90" t="s">
        <v>2095</v>
      </c>
      <c r="D1597" s="90"/>
      <c r="AM1597" s="10"/>
    </row>
    <row r="1598" spans="2:39">
      <c r="B1598" s="90" t="s">
        <v>900</v>
      </c>
      <c r="C1598" s="90" t="s">
        <v>2095</v>
      </c>
      <c r="D1598" s="90"/>
      <c r="AM1598" s="10"/>
    </row>
    <row r="1599" spans="2:39">
      <c r="B1599" s="90" t="s">
        <v>3229</v>
      </c>
      <c r="C1599" s="90" t="s">
        <v>2095</v>
      </c>
      <c r="D1599" s="90"/>
      <c r="AM1599" s="10"/>
    </row>
    <row r="1600" spans="2:39">
      <c r="B1600" s="90" t="s">
        <v>1650</v>
      </c>
      <c r="C1600" s="90" t="s">
        <v>2095</v>
      </c>
      <c r="D1600" s="90"/>
      <c r="AM1600" s="10"/>
    </row>
    <row r="1601" spans="2:39">
      <c r="B1601" s="90" t="s">
        <v>1651</v>
      </c>
      <c r="C1601" s="90" t="s">
        <v>2095</v>
      </c>
      <c r="D1601" s="90"/>
      <c r="AM1601" s="10"/>
    </row>
    <row r="1602" spans="2:39">
      <c r="B1602" s="90" t="s">
        <v>2791</v>
      </c>
      <c r="C1602" s="90" t="s">
        <v>2095</v>
      </c>
      <c r="D1602" s="90"/>
      <c r="AM1602" s="10"/>
    </row>
    <row r="1603" spans="2:39">
      <c r="B1603" s="90" t="s">
        <v>3208</v>
      </c>
      <c r="C1603" s="90" t="s">
        <v>2095</v>
      </c>
      <c r="D1603" s="90"/>
      <c r="AM1603" s="10"/>
    </row>
    <row r="1604" spans="2:39">
      <c r="B1604" s="90" t="s">
        <v>1680</v>
      </c>
      <c r="C1604" s="90" t="s">
        <v>2095</v>
      </c>
      <c r="D1604" s="90"/>
      <c r="AM1604" s="10"/>
    </row>
    <row r="1605" spans="2:39">
      <c r="B1605" s="90" t="s">
        <v>1681</v>
      </c>
      <c r="C1605" s="90" t="s">
        <v>2095</v>
      </c>
      <c r="D1605" s="90"/>
      <c r="AM1605" s="10"/>
    </row>
    <row r="1606" spans="2:39">
      <c r="B1606" s="90" t="s">
        <v>919</v>
      </c>
      <c r="C1606" s="90" t="s">
        <v>2095</v>
      </c>
      <c r="D1606" s="90"/>
      <c r="AM1606" s="10"/>
    </row>
    <row r="1607" spans="2:39">
      <c r="B1607" s="90" t="s">
        <v>942</v>
      </c>
      <c r="C1607" s="90" t="s">
        <v>2095</v>
      </c>
      <c r="D1607" s="90"/>
      <c r="AM1607" s="10"/>
    </row>
    <row r="1608" spans="2:39">
      <c r="B1608" s="90" t="s">
        <v>962</v>
      </c>
      <c r="C1608" s="90" t="s">
        <v>2095</v>
      </c>
      <c r="D1608" s="90"/>
      <c r="AM1608" s="10"/>
    </row>
    <row r="1609" spans="2:39">
      <c r="B1609" s="90" t="s">
        <v>963</v>
      </c>
      <c r="C1609" s="90" t="s">
        <v>2095</v>
      </c>
      <c r="D1609" s="90"/>
      <c r="AM1609" s="10"/>
    </row>
    <row r="1610" spans="2:39">
      <c r="B1610" s="90" t="s">
        <v>2203</v>
      </c>
      <c r="C1610" s="90" t="s">
        <v>2095</v>
      </c>
      <c r="D1610" s="90"/>
      <c r="AM1610" s="10"/>
    </row>
    <row r="1611" spans="2:39">
      <c r="B1611" s="90" t="s">
        <v>1779</v>
      </c>
      <c r="C1611" s="90" t="s">
        <v>2095</v>
      </c>
      <c r="D1611" s="90"/>
      <c r="AM1611" s="10"/>
    </row>
    <row r="1612" spans="2:39">
      <c r="B1612" s="90" t="s">
        <v>1782</v>
      </c>
      <c r="C1612" s="90" t="s">
        <v>2095</v>
      </c>
      <c r="D1612" s="90"/>
      <c r="AM1612" s="10"/>
    </row>
    <row r="1613" spans="2:39">
      <c r="B1613" s="90" t="s">
        <v>992</v>
      </c>
      <c r="C1613" s="90" t="s">
        <v>2095</v>
      </c>
      <c r="D1613" s="90"/>
      <c r="AM1613" s="10"/>
    </row>
    <row r="1614" spans="2:39">
      <c r="B1614" s="90" t="s">
        <v>1435</v>
      </c>
      <c r="C1614" s="90" t="s">
        <v>2095</v>
      </c>
      <c r="D1614" s="90"/>
      <c r="AM1614" s="10"/>
    </row>
    <row r="1615" spans="2:39">
      <c r="B1615" s="90" t="s">
        <v>2121</v>
      </c>
      <c r="C1615" s="90" t="s">
        <v>2095</v>
      </c>
      <c r="D1615" s="90"/>
      <c r="AM1615" s="10"/>
    </row>
    <row r="1616" spans="2:39">
      <c r="B1616" s="90" t="s">
        <v>2036</v>
      </c>
      <c r="C1616" s="90" t="s">
        <v>2095</v>
      </c>
      <c r="D1616" s="90"/>
      <c r="AM1616" s="10"/>
    </row>
    <row r="1617" spans="2:39">
      <c r="B1617" s="90" t="s">
        <v>2251</v>
      </c>
      <c r="C1617" s="90" t="s">
        <v>2095</v>
      </c>
      <c r="D1617" s="90"/>
      <c r="AM1617" s="10"/>
    </row>
    <row r="1618" spans="2:39">
      <c r="B1618" s="90" t="s">
        <v>2865</v>
      </c>
      <c r="C1618" s="90" t="s">
        <v>2095</v>
      </c>
      <c r="D1618" s="90"/>
      <c r="AM1618" s="10"/>
    </row>
    <row r="1619" spans="2:39">
      <c r="B1619" s="90" t="s">
        <v>1011</v>
      </c>
      <c r="C1619" s="90" t="s">
        <v>2095</v>
      </c>
      <c r="D1619" s="90"/>
      <c r="AM1619" s="10"/>
    </row>
    <row r="1620" spans="2:39">
      <c r="B1620" s="90" t="s">
        <v>2117</v>
      </c>
      <c r="C1620" s="90" t="s">
        <v>2095</v>
      </c>
      <c r="D1620" s="90"/>
      <c r="AM1620" s="10"/>
    </row>
    <row r="1621" spans="2:39">
      <c r="B1621" s="90" t="s">
        <v>2202</v>
      </c>
      <c r="C1621" s="90" t="s">
        <v>2095</v>
      </c>
      <c r="D1621" s="90"/>
      <c r="AM1621" s="10"/>
    </row>
    <row r="1622" spans="2:39">
      <c r="B1622" s="90" t="s">
        <v>3516</v>
      </c>
      <c r="C1622" s="90" t="s">
        <v>2095</v>
      </c>
      <c r="D1622" s="90"/>
      <c r="AM1622" s="10"/>
    </row>
    <row r="1623" spans="2:39">
      <c r="B1623" s="90" t="s">
        <v>2120</v>
      </c>
      <c r="C1623" s="90" t="s">
        <v>2095</v>
      </c>
      <c r="D1623" s="90"/>
      <c r="AM1623" s="10"/>
    </row>
    <row r="1624" spans="2:39">
      <c r="B1624" s="90" t="s">
        <v>2118</v>
      </c>
      <c r="C1624" s="90" t="s">
        <v>2095</v>
      </c>
      <c r="D1624" s="90"/>
      <c r="AM1624" s="10"/>
    </row>
    <row r="1625" spans="2:39">
      <c r="B1625" s="90" t="s">
        <v>2864</v>
      </c>
      <c r="C1625" s="90" t="s">
        <v>2095</v>
      </c>
      <c r="D1625" s="90"/>
      <c r="AM1625" s="10"/>
    </row>
    <row r="1626" spans="2:39">
      <c r="B1626" s="90" t="s">
        <v>1027</v>
      </c>
      <c r="C1626" s="90" t="s">
        <v>2095</v>
      </c>
      <c r="D1626" s="90"/>
      <c r="AM1626" s="10"/>
    </row>
    <row r="1627" spans="2:39">
      <c r="B1627" s="90" t="s">
        <v>3721</v>
      </c>
      <c r="C1627" s="90" t="s">
        <v>2095</v>
      </c>
      <c r="D1627" s="90"/>
      <c r="AM1627" s="10"/>
    </row>
    <row r="1628" spans="2:39">
      <c r="B1628" s="90" t="s">
        <v>2753</v>
      </c>
      <c r="C1628" s="90" t="s">
        <v>2095</v>
      </c>
      <c r="D1628" s="90"/>
      <c r="AM1628" s="10"/>
    </row>
    <row r="1629" spans="2:39">
      <c r="B1629" s="90" t="s">
        <v>3565</v>
      </c>
      <c r="C1629" s="90" t="s">
        <v>2095</v>
      </c>
      <c r="D1629" s="90"/>
      <c r="AM1629" s="10"/>
    </row>
    <row r="1630" spans="2:39">
      <c r="B1630" s="90" t="s">
        <v>2038</v>
      </c>
      <c r="C1630" s="90" t="s">
        <v>2095</v>
      </c>
      <c r="D1630" s="90"/>
      <c r="AM1630" s="10"/>
    </row>
    <row r="1631" spans="2:39">
      <c r="B1631" s="90" t="s">
        <v>2201</v>
      </c>
      <c r="C1631" s="90" t="s">
        <v>2095</v>
      </c>
      <c r="D1631" s="90"/>
      <c r="AM1631" s="10"/>
    </row>
    <row r="1632" spans="2:39">
      <c r="B1632" s="90" t="s">
        <v>1847</v>
      </c>
      <c r="C1632" s="90" t="s">
        <v>2095</v>
      </c>
      <c r="D1632" s="90"/>
      <c r="AM1632" s="10"/>
    </row>
    <row r="1633" spans="2:39">
      <c r="B1633" s="90" t="s">
        <v>2200</v>
      </c>
      <c r="C1633" s="90" t="s">
        <v>2095</v>
      </c>
      <c r="D1633" s="90"/>
      <c r="AM1633" s="10"/>
    </row>
    <row r="1634" spans="2:39">
      <c r="B1634" s="90" t="s">
        <v>1848</v>
      </c>
      <c r="C1634" s="90" t="s">
        <v>2095</v>
      </c>
      <c r="D1634" s="90"/>
      <c r="AM1634" s="10"/>
    </row>
    <row r="1635" spans="2:39">
      <c r="B1635" s="90" t="s">
        <v>1035</v>
      </c>
      <c r="C1635" s="90" t="s">
        <v>2095</v>
      </c>
      <c r="D1635" s="90"/>
      <c r="AM1635" s="10"/>
    </row>
    <row r="1636" spans="2:39">
      <c r="B1636" s="90" t="s">
        <v>1889</v>
      </c>
      <c r="C1636" s="90" t="s">
        <v>2095</v>
      </c>
      <c r="D1636" s="90"/>
      <c r="AM1636" s="10"/>
    </row>
    <row r="1637" spans="2:39">
      <c r="B1637" s="90" t="s">
        <v>3255</v>
      </c>
      <c r="C1637" s="90" t="s">
        <v>2095</v>
      </c>
      <c r="D1637" s="90"/>
      <c r="AM1637" s="10"/>
    </row>
    <row r="1638" spans="2:39">
      <c r="B1638" s="90" t="s">
        <v>1890</v>
      </c>
      <c r="C1638" s="90" t="s">
        <v>2095</v>
      </c>
      <c r="D1638" s="90"/>
      <c r="AM1638" s="10"/>
    </row>
    <row r="1639" spans="2:39">
      <c r="B1639" s="90" t="s">
        <v>1045</v>
      </c>
      <c r="C1639" s="90" t="s">
        <v>2095</v>
      </c>
      <c r="D1639" s="90"/>
      <c r="AM1639" s="10"/>
    </row>
    <row r="1640" spans="2:39">
      <c r="B1640" s="90" t="s">
        <v>1908</v>
      </c>
      <c r="C1640" s="90" t="s">
        <v>2095</v>
      </c>
      <c r="D1640" s="90"/>
      <c r="AM1640" s="10"/>
    </row>
    <row r="1641" spans="2:39">
      <c r="B1641" s="90" t="s">
        <v>1910</v>
      </c>
      <c r="C1641" s="90" t="s">
        <v>2095</v>
      </c>
      <c r="D1641" s="90"/>
      <c r="AM1641" s="10"/>
    </row>
    <row r="1642" spans="2:39">
      <c r="B1642" s="90" t="s">
        <v>1915</v>
      </c>
      <c r="C1642" s="90" t="s">
        <v>2095</v>
      </c>
      <c r="D1642" s="90"/>
      <c r="AM1642" s="10"/>
    </row>
    <row r="1643" spans="2:39">
      <c r="B1643" s="90" t="s">
        <v>1916</v>
      </c>
      <c r="C1643" s="90" t="s">
        <v>2095</v>
      </c>
      <c r="D1643" s="90"/>
      <c r="AM1643" s="10"/>
    </row>
    <row r="1644" spans="2:39">
      <c r="B1644" s="90" t="s">
        <v>2119</v>
      </c>
      <c r="C1644" s="90" t="s">
        <v>2095</v>
      </c>
      <c r="D1644" s="90"/>
      <c r="AM1644" s="10"/>
    </row>
    <row r="1645" spans="2:39">
      <c r="B1645" s="90" t="s">
        <v>1941</v>
      </c>
      <c r="C1645" s="90" t="s">
        <v>2095</v>
      </c>
      <c r="D1645" s="90"/>
      <c r="AM1645" s="10"/>
    </row>
    <row r="1646" spans="2:39">
      <c r="B1646" s="90" t="s">
        <v>1943</v>
      </c>
      <c r="C1646" s="90" t="s">
        <v>2095</v>
      </c>
      <c r="D1646" s="90"/>
      <c r="AM1646" s="10"/>
    </row>
    <row r="1647" spans="2:39">
      <c r="B1647" s="90" t="s">
        <v>3691</v>
      </c>
      <c r="C1647" s="90" t="s">
        <v>2095</v>
      </c>
      <c r="D1647" s="90"/>
      <c r="AM1647" s="10"/>
    </row>
    <row r="1648" spans="2:39">
      <c r="B1648" s="90" t="s">
        <v>2793</v>
      </c>
      <c r="C1648" s="90" t="s">
        <v>2095</v>
      </c>
      <c r="D1648" s="90"/>
      <c r="AM1648" s="10"/>
    </row>
    <row r="1649" spans="2:39">
      <c r="B1649" s="90" t="s">
        <v>2131</v>
      </c>
      <c r="C1649" s="90" t="s">
        <v>2095</v>
      </c>
      <c r="D1649" s="90"/>
      <c r="AM1649" s="10"/>
    </row>
    <row r="1650" spans="2:39">
      <c r="B1650" s="90" t="s">
        <v>3387</v>
      </c>
      <c r="C1650" s="90" t="s">
        <v>2095</v>
      </c>
      <c r="D1650" s="90"/>
      <c r="AM1650" s="10"/>
    </row>
    <row r="1651" spans="2:39">
      <c r="B1651" s="90" t="s">
        <v>2765</v>
      </c>
      <c r="C1651" s="90" t="s">
        <v>2095</v>
      </c>
      <c r="D1651" s="90"/>
      <c r="AM1651" s="10"/>
    </row>
    <row r="1652" spans="2:39">
      <c r="B1652" s="90" t="s">
        <v>2480</v>
      </c>
      <c r="C1652" s="90" t="s">
        <v>2095</v>
      </c>
      <c r="D1652" s="90"/>
      <c r="AM1652" s="10"/>
    </row>
    <row r="1653" spans="2:39">
      <c r="B1653" s="90" t="s">
        <v>3460</v>
      </c>
      <c r="C1653" s="90" t="s">
        <v>2095</v>
      </c>
      <c r="D1653" s="90"/>
      <c r="AM1653" s="10"/>
    </row>
    <row r="1654" spans="2:39">
      <c r="B1654" s="90" t="s">
        <v>3272</v>
      </c>
      <c r="C1654" s="90" t="s">
        <v>2095</v>
      </c>
      <c r="D1654" s="90"/>
      <c r="AM1654" s="10"/>
    </row>
    <row r="1655" spans="2:39">
      <c r="B1655" s="90" t="s">
        <v>2759</v>
      </c>
      <c r="C1655" s="90" t="s">
        <v>2095</v>
      </c>
      <c r="D1655" s="90"/>
      <c r="AM1655" s="10"/>
    </row>
    <row r="1656" spans="2:39">
      <c r="B1656" s="90" t="s">
        <v>1995</v>
      </c>
      <c r="C1656" s="90" t="s">
        <v>2095</v>
      </c>
      <c r="D1656" s="90"/>
      <c r="AM1656" s="10"/>
    </row>
    <row r="1657" spans="2:39">
      <c r="B1657" s="90" t="s">
        <v>2806</v>
      </c>
      <c r="C1657" s="90" t="s">
        <v>2095</v>
      </c>
      <c r="D1657" s="90"/>
      <c r="AM1657" s="10"/>
    </row>
    <row r="1658" spans="2:39">
      <c r="B1658" s="90" t="s">
        <v>3355</v>
      </c>
      <c r="C1658" s="90" t="s">
        <v>2095</v>
      </c>
      <c r="D1658" s="90"/>
      <c r="AM1658" s="10"/>
    </row>
    <row r="1659" spans="2:39">
      <c r="B1659" s="90" t="s">
        <v>3459</v>
      </c>
      <c r="C1659" s="90" t="s">
        <v>2095</v>
      </c>
      <c r="D1659" s="90"/>
      <c r="AM1659" s="10"/>
    </row>
    <row r="1660" spans="2:39">
      <c r="B1660" s="90" t="s">
        <v>5566</v>
      </c>
      <c r="C1660" s="90" t="s">
        <v>5562</v>
      </c>
      <c r="D1660" s="90"/>
      <c r="AM1660" s="10"/>
    </row>
    <row r="1661" spans="2:39">
      <c r="B1661" s="90" t="s">
        <v>5569</v>
      </c>
      <c r="C1661" s="90" t="s">
        <v>5562</v>
      </c>
      <c r="D1661" s="90"/>
      <c r="AM1661" s="10"/>
    </row>
    <row r="1662" spans="2:39">
      <c r="B1662" s="90" t="s">
        <v>5565</v>
      </c>
      <c r="C1662" s="90" t="s">
        <v>5562</v>
      </c>
      <c r="D1662" s="90"/>
      <c r="AM1662" s="10"/>
    </row>
    <row r="1663" spans="2:39">
      <c r="B1663" s="90" t="s">
        <v>5598</v>
      </c>
      <c r="C1663" s="90" t="s">
        <v>5562</v>
      </c>
      <c r="D1663" s="90"/>
      <c r="AM1663" s="10"/>
    </row>
    <row r="1664" spans="2:39">
      <c r="B1664" s="90" t="s">
        <v>3472</v>
      </c>
      <c r="C1664" s="90" t="s">
        <v>3473</v>
      </c>
      <c r="D1664" s="90"/>
      <c r="AM1664" s="10"/>
    </row>
    <row r="1665" spans="2:39">
      <c r="B1665" s="90" t="s">
        <v>1673</v>
      </c>
      <c r="C1665" s="90" t="s">
        <v>3380</v>
      </c>
      <c r="D1665" s="90"/>
      <c r="AM1665" s="10"/>
    </row>
    <row r="1666" spans="2:39">
      <c r="B1666" s="90" t="s">
        <v>1704</v>
      </c>
      <c r="C1666" s="90" t="s">
        <v>3380</v>
      </c>
      <c r="D1666" s="90"/>
      <c r="AM1666" s="10"/>
    </row>
    <row r="1667" spans="2:39">
      <c r="B1667" s="90" t="s">
        <v>2851</v>
      </c>
      <c r="C1667" s="90" t="s">
        <v>3380</v>
      </c>
      <c r="D1667" s="90"/>
      <c r="AM1667" s="10"/>
    </row>
    <row r="1668" spans="2:39">
      <c r="B1668" s="90" t="s">
        <v>1738</v>
      </c>
      <c r="C1668" s="90" t="s">
        <v>3380</v>
      </c>
      <c r="D1668" s="90"/>
      <c r="AM1668" s="10"/>
    </row>
    <row r="1669" spans="2:39">
      <c r="B1669" s="90" t="s">
        <v>1750</v>
      </c>
      <c r="C1669" s="90" t="s">
        <v>3380</v>
      </c>
      <c r="D1669" s="90"/>
      <c r="AM1669" s="10"/>
    </row>
    <row r="1670" spans="2:39">
      <c r="B1670" s="90" t="s">
        <v>1809</v>
      </c>
      <c r="C1670" s="90" t="s">
        <v>3380</v>
      </c>
      <c r="D1670" s="90"/>
      <c r="AM1670" s="10"/>
    </row>
    <row r="1671" spans="2:39">
      <c r="B1671" s="90" t="s">
        <v>1833</v>
      </c>
      <c r="C1671" s="90" t="s">
        <v>3380</v>
      </c>
      <c r="D1671" s="90"/>
      <c r="AM1671" s="10"/>
    </row>
    <row r="1672" spans="2:39">
      <c r="B1672" s="90" t="s">
        <v>1863</v>
      </c>
      <c r="C1672" s="90" t="s">
        <v>3380</v>
      </c>
      <c r="D1672" s="90"/>
      <c r="AM1672" s="10"/>
    </row>
    <row r="1673" spans="2:39">
      <c r="B1673" s="90" t="s">
        <v>2899</v>
      </c>
      <c r="C1673" s="90" t="s">
        <v>3380</v>
      </c>
      <c r="D1673" s="90"/>
      <c r="AM1673" s="10"/>
    </row>
    <row r="1674" spans="2:39">
      <c r="B1674" s="90" t="s">
        <v>3376</v>
      </c>
      <c r="C1674" s="90" t="s">
        <v>3380</v>
      </c>
      <c r="D1674" s="90"/>
      <c r="AM1674" s="10"/>
    </row>
    <row r="1675" spans="2:39">
      <c r="B1675" s="90" t="s">
        <v>1884</v>
      </c>
      <c r="C1675" s="90" t="s">
        <v>3380</v>
      </c>
      <c r="D1675" s="90"/>
      <c r="AM1675" s="10"/>
    </row>
    <row r="1676" spans="2:39">
      <c r="B1676" s="90" t="s">
        <v>1924</v>
      </c>
      <c r="C1676" s="90" t="s">
        <v>3380</v>
      </c>
      <c r="D1676" s="90"/>
      <c r="AM1676" s="10"/>
    </row>
    <row r="1677" spans="2:39">
      <c r="B1677" s="90" t="s">
        <v>1925</v>
      </c>
      <c r="C1677" s="90" t="s">
        <v>3380</v>
      </c>
      <c r="D1677" s="90"/>
      <c r="AM1677" s="10"/>
    </row>
    <row r="1678" spans="2:39">
      <c r="B1678" s="90" t="s">
        <v>1926</v>
      </c>
      <c r="C1678" s="90" t="s">
        <v>3380</v>
      </c>
      <c r="D1678" s="90"/>
      <c r="AM1678" s="10"/>
    </row>
    <row r="1679" spans="2:39">
      <c r="B1679" s="90" t="s">
        <v>1927</v>
      </c>
      <c r="C1679" s="90" t="s">
        <v>3380</v>
      </c>
      <c r="D1679" s="90"/>
      <c r="AM1679" s="10"/>
    </row>
    <row r="1680" spans="2:39">
      <c r="B1680" s="90" t="s">
        <v>2923</v>
      </c>
      <c r="C1680" s="90" t="s">
        <v>2093</v>
      </c>
      <c r="D1680" s="90"/>
      <c r="AM1680" s="10"/>
    </row>
    <row r="1681" spans="2:39">
      <c r="B1681" s="90" t="s">
        <v>3456</v>
      </c>
      <c r="C1681" s="90" t="s">
        <v>2093</v>
      </c>
      <c r="D1681" s="90"/>
      <c r="AM1681" s="10"/>
    </row>
    <row r="1682" spans="2:39">
      <c r="B1682" s="90" t="s">
        <v>2769</v>
      </c>
      <c r="C1682" s="90" t="s">
        <v>2093</v>
      </c>
      <c r="D1682" s="90"/>
      <c r="AM1682" s="10"/>
    </row>
    <row r="1683" spans="2:39">
      <c r="B1683" s="90" t="s">
        <v>2505</v>
      </c>
      <c r="C1683" s="90" t="s">
        <v>671</v>
      </c>
      <c r="D1683" s="90"/>
      <c r="AM1683" s="10"/>
    </row>
    <row r="1684" spans="2:39">
      <c r="B1684" s="90" t="s">
        <v>2506</v>
      </c>
      <c r="C1684" s="90" t="s">
        <v>671</v>
      </c>
      <c r="D1684" s="90"/>
      <c r="AM1684" s="10"/>
    </row>
    <row r="1685" spans="2:39">
      <c r="B1685" s="90" t="s">
        <v>2507</v>
      </c>
      <c r="C1685" s="90" t="s">
        <v>671</v>
      </c>
      <c r="D1685" s="90"/>
      <c r="AM1685" s="10"/>
    </row>
    <row r="1686" spans="2:39">
      <c r="B1686" s="90" t="s">
        <v>2509</v>
      </c>
      <c r="C1686" s="90" t="s">
        <v>671</v>
      </c>
      <c r="D1686" s="90"/>
      <c r="AM1686" s="10"/>
    </row>
    <row r="1687" spans="2:39">
      <c r="B1687" s="90" t="s">
        <v>2510</v>
      </c>
      <c r="C1687" s="90" t="s">
        <v>671</v>
      </c>
      <c r="D1687" s="90"/>
      <c r="AM1687" s="10"/>
    </row>
    <row r="1688" spans="2:39">
      <c r="B1688" s="90" t="s">
        <v>2511</v>
      </c>
      <c r="C1688" s="90" t="s">
        <v>671</v>
      </c>
      <c r="D1688" s="90"/>
      <c r="AM1688" s="10"/>
    </row>
    <row r="1689" spans="2:39">
      <c r="B1689" s="90" t="s">
        <v>2512</v>
      </c>
      <c r="C1689" s="90" t="s">
        <v>671</v>
      </c>
      <c r="D1689" s="90"/>
      <c r="AM1689" s="10"/>
    </row>
    <row r="1690" spans="2:39">
      <c r="B1690" s="90" t="s">
        <v>2513</v>
      </c>
      <c r="C1690" s="90" t="s">
        <v>671</v>
      </c>
      <c r="D1690" s="90"/>
      <c r="AM1690" s="10"/>
    </row>
    <row r="1691" spans="2:39">
      <c r="B1691" s="90" t="s">
        <v>2514</v>
      </c>
      <c r="C1691" s="90" t="s">
        <v>671</v>
      </c>
      <c r="D1691" s="90"/>
      <c r="AM1691" s="10"/>
    </row>
    <row r="1692" spans="2:39">
      <c r="B1692" s="90" t="s">
        <v>2518</v>
      </c>
      <c r="C1692" s="90" t="s">
        <v>671</v>
      </c>
      <c r="D1692" s="90"/>
      <c r="AM1692" s="10"/>
    </row>
    <row r="1693" spans="2:39">
      <c r="B1693" s="90" t="s">
        <v>2519</v>
      </c>
      <c r="C1693" s="90" t="s">
        <v>671</v>
      </c>
      <c r="D1693" s="90"/>
      <c r="AM1693" s="10"/>
    </row>
    <row r="1694" spans="2:39">
      <c r="B1694" s="90" t="s">
        <v>2520</v>
      </c>
      <c r="C1694" s="90" t="s">
        <v>671</v>
      </c>
      <c r="D1694" s="90"/>
      <c r="AM1694" s="10"/>
    </row>
    <row r="1695" spans="2:39">
      <c r="B1695" s="90" t="s">
        <v>2521</v>
      </c>
      <c r="C1695" s="90" t="s">
        <v>671</v>
      </c>
      <c r="D1695" s="90"/>
      <c r="AM1695" s="10"/>
    </row>
    <row r="1696" spans="2:39">
      <c r="B1696" s="90" t="s">
        <v>2522</v>
      </c>
      <c r="C1696" s="90" t="s">
        <v>671</v>
      </c>
      <c r="D1696" s="90"/>
      <c r="AM1696" s="10"/>
    </row>
    <row r="1697" spans="2:39">
      <c r="B1697" s="90" t="s">
        <v>2523</v>
      </c>
      <c r="C1697" s="90" t="s">
        <v>671</v>
      </c>
      <c r="D1697" s="90"/>
      <c r="AM1697" s="10"/>
    </row>
    <row r="1698" spans="2:39">
      <c r="B1698" s="90" t="s">
        <v>2524</v>
      </c>
      <c r="C1698" s="90" t="s">
        <v>671</v>
      </c>
      <c r="D1698" s="90"/>
      <c r="AM1698" s="10"/>
    </row>
    <row r="1699" spans="2:39">
      <c r="B1699" s="90" t="s">
        <v>3778</v>
      </c>
      <c r="C1699" s="90" t="s">
        <v>671</v>
      </c>
      <c r="D1699" s="90"/>
      <c r="AM1699" s="10"/>
    </row>
    <row r="1700" spans="2:39">
      <c r="B1700" s="90" t="s">
        <v>3776</v>
      </c>
      <c r="C1700" s="90" t="s">
        <v>671</v>
      </c>
      <c r="D1700" s="90"/>
      <c r="AM1700" s="10"/>
    </row>
    <row r="1701" spans="2:39">
      <c r="B1701" s="90" t="s">
        <v>3772</v>
      </c>
      <c r="C1701" s="90" t="s">
        <v>671</v>
      </c>
      <c r="D1701" s="90"/>
      <c r="AM1701" s="10"/>
    </row>
    <row r="1702" spans="2:39">
      <c r="B1702" s="90" t="s">
        <v>2525</v>
      </c>
      <c r="C1702" s="90" t="s">
        <v>671</v>
      </c>
      <c r="D1702" s="90"/>
      <c r="AM1702" s="10"/>
    </row>
    <row r="1703" spans="2:39">
      <c r="B1703" s="90" t="s">
        <v>2526</v>
      </c>
      <c r="C1703" s="90" t="s">
        <v>671</v>
      </c>
      <c r="D1703" s="90"/>
      <c r="AM1703" s="10"/>
    </row>
    <row r="1704" spans="2:39">
      <c r="B1704" s="90" t="s">
        <v>3699</v>
      </c>
      <c r="C1704" s="90" t="s">
        <v>671</v>
      </c>
      <c r="D1704" s="90"/>
      <c r="AM1704" s="10"/>
    </row>
    <row r="1705" spans="2:39">
      <c r="B1705" s="90" t="s">
        <v>3801</v>
      </c>
      <c r="C1705" s="90" t="s">
        <v>671</v>
      </c>
      <c r="D1705" s="90"/>
      <c r="AM1705" s="10"/>
    </row>
    <row r="1706" spans="2:39">
      <c r="B1706" s="90" t="s">
        <v>2527</v>
      </c>
      <c r="C1706" s="90" t="s">
        <v>671</v>
      </c>
      <c r="D1706" s="90"/>
      <c r="AM1706" s="10"/>
    </row>
    <row r="1707" spans="2:39">
      <c r="B1707" s="90" t="s">
        <v>3562</v>
      </c>
      <c r="C1707" s="90" t="s">
        <v>671</v>
      </c>
      <c r="D1707" s="90"/>
      <c r="AM1707" s="10"/>
    </row>
    <row r="1708" spans="2:39">
      <c r="B1708" s="90" t="s">
        <v>2528</v>
      </c>
      <c r="C1708" s="90" t="s">
        <v>671</v>
      </c>
      <c r="D1708" s="90"/>
      <c r="AM1708" s="10"/>
    </row>
    <row r="1709" spans="2:39">
      <c r="B1709" s="90" t="s">
        <v>2529</v>
      </c>
      <c r="C1709" s="90" t="s">
        <v>671</v>
      </c>
      <c r="D1709" s="90"/>
      <c r="AM1709" s="10"/>
    </row>
    <row r="1710" spans="2:39">
      <c r="B1710" s="90" t="s">
        <v>2530</v>
      </c>
      <c r="C1710" s="90" t="s">
        <v>671</v>
      </c>
      <c r="D1710" s="90"/>
      <c r="AM1710" s="10"/>
    </row>
    <row r="1711" spans="2:39">
      <c r="B1711" s="90" t="s">
        <v>2531</v>
      </c>
      <c r="C1711" s="90" t="s">
        <v>671</v>
      </c>
      <c r="D1711" s="90"/>
      <c r="AM1711" s="10"/>
    </row>
    <row r="1712" spans="2:39">
      <c r="B1712" s="90" t="s">
        <v>2532</v>
      </c>
      <c r="C1712" s="90" t="s">
        <v>671</v>
      </c>
      <c r="D1712" s="90"/>
      <c r="AM1712" s="10"/>
    </row>
    <row r="1713" spans="2:39">
      <c r="B1713" s="90" t="s">
        <v>2533</v>
      </c>
      <c r="C1713" s="90" t="s">
        <v>671</v>
      </c>
      <c r="D1713" s="90"/>
      <c r="AM1713" s="10"/>
    </row>
    <row r="1714" spans="2:39">
      <c r="B1714" s="90" t="s">
        <v>2534</v>
      </c>
      <c r="C1714" s="90" t="s">
        <v>671</v>
      </c>
      <c r="D1714" s="90"/>
      <c r="AM1714" s="10"/>
    </row>
    <row r="1715" spans="2:39">
      <c r="B1715" s="90" t="s">
        <v>3700</v>
      </c>
      <c r="C1715" s="90" t="s">
        <v>671</v>
      </c>
      <c r="D1715" s="90"/>
      <c r="AM1715" s="10"/>
    </row>
    <row r="1716" spans="2:39">
      <c r="B1716" s="90" t="s">
        <v>2535</v>
      </c>
      <c r="C1716" s="90" t="s">
        <v>671</v>
      </c>
      <c r="D1716" s="90"/>
      <c r="AM1716" s="10"/>
    </row>
    <row r="1717" spans="2:39">
      <c r="B1717" s="90" t="s">
        <v>2536</v>
      </c>
      <c r="C1717" s="90" t="s">
        <v>671</v>
      </c>
      <c r="D1717" s="90"/>
      <c r="AM1717" s="10"/>
    </row>
    <row r="1718" spans="2:39">
      <c r="B1718" s="90" t="s">
        <v>2852</v>
      </c>
      <c r="C1718" s="90" t="s">
        <v>671</v>
      </c>
      <c r="D1718" s="90"/>
      <c r="AM1718" s="10"/>
    </row>
    <row r="1719" spans="2:39">
      <c r="B1719" s="90" t="s">
        <v>2537</v>
      </c>
      <c r="C1719" s="90" t="s">
        <v>671</v>
      </c>
      <c r="D1719" s="90"/>
      <c r="AM1719" s="10"/>
    </row>
    <row r="1720" spans="2:39">
      <c r="B1720" s="90" t="s">
        <v>3252</v>
      </c>
      <c r="C1720" s="90" t="s">
        <v>671</v>
      </c>
      <c r="D1720" s="90"/>
      <c r="AM1720" s="10"/>
    </row>
    <row r="1721" spans="2:39">
      <c r="B1721" s="90" t="s">
        <v>3253</v>
      </c>
      <c r="C1721" s="90" t="s">
        <v>671</v>
      </c>
      <c r="D1721" s="90"/>
      <c r="AM1721" s="10"/>
    </row>
    <row r="1722" spans="2:39">
      <c r="B1722" s="90" t="s">
        <v>2933</v>
      </c>
      <c r="C1722" s="90" t="s">
        <v>671</v>
      </c>
      <c r="D1722" s="90"/>
      <c r="AM1722" s="10"/>
    </row>
    <row r="1723" spans="2:39">
      <c r="B1723" s="90" t="s">
        <v>2538</v>
      </c>
      <c r="C1723" s="90" t="s">
        <v>671</v>
      </c>
      <c r="D1723" s="90"/>
      <c r="AM1723" s="10"/>
    </row>
    <row r="1724" spans="2:39">
      <c r="B1724" s="90" t="s">
        <v>2539</v>
      </c>
      <c r="C1724" s="90" t="s">
        <v>671</v>
      </c>
      <c r="D1724" s="90"/>
      <c r="AM1724" s="10"/>
    </row>
    <row r="1725" spans="2:39">
      <c r="B1725" s="90" t="s">
        <v>2540</v>
      </c>
      <c r="C1725" s="90" t="s">
        <v>671</v>
      </c>
      <c r="D1725" s="90"/>
      <c r="AM1725" s="10"/>
    </row>
    <row r="1726" spans="2:39">
      <c r="B1726" s="90" t="s">
        <v>2541</v>
      </c>
      <c r="C1726" s="90" t="s">
        <v>671</v>
      </c>
      <c r="D1726" s="90"/>
      <c r="AM1726" s="10"/>
    </row>
    <row r="1727" spans="2:39">
      <c r="B1727" s="90" t="s">
        <v>2542</v>
      </c>
      <c r="C1727" s="90" t="s">
        <v>671</v>
      </c>
      <c r="D1727" s="90"/>
      <c r="AM1727" s="10"/>
    </row>
    <row r="1728" spans="2:39">
      <c r="B1728" s="90" t="s">
        <v>2543</v>
      </c>
      <c r="C1728" s="90" t="s">
        <v>671</v>
      </c>
      <c r="D1728" s="90"/>
      <c r="AM1728" s="10"/>
    </row>
    <row r="1729" spans="2:39">
      <c r="B1729" s="90" t="s">
        <v>2544</v>
      </c>
      <c r="C1729" s="90" t="s">
        <v>671</v>
      </c>
      <c r="D1729" s="90"/>
      <c r="AM1729" s="10"/>
    </row>
    <row r="1730" spans="2:39">
      <c r="B1730" s="90" t="s">
        <v>2252</v>
      </c>
      <c r="C1730" s="90" t="s">
        <v>671</v>
      </c>
      <c r="D1730" s="90"/>
      <c r="AM1730" s="10"/>
    </row>
    <row r="1731" spans="2:39">
      <c r="B1731" s="90" t="s">
        <v>2545</v>
      </c>
      <c r="C1731" s="90" t="s">
        <v>671</v>
      </c>
      <c r="D1731" s="90"/>
      <c r="AM1731" s="10"/>
    </row>
    <row r="1732" spans="2:39">
      <c r="B1732" s="90" t="s">
        <v>2546</v>
      </c>
      <c r="C1732" s="90" t="s">
        <v>671</v>
      </c>
      <c r="D1732" s="90"/>
      <c r="AM1732" s="10"/>
    </row>
    <row r="1733" spans="2:39">
      <c r="B1733" s="90" t="s">
        <v>2547</v>
      </c>
      <c r="C1733" s="90" t="s">
        <v>671</v>
      </c>
      <c r="D1733" s="90"/>
      <c r="AM1733" s="10"/>
    </row>
    <row r="1734" spans="2:39">
      <c r="B1734" s="90" t="s">
        <v>175</v>
      </c>
      <c r="C1734" s="90" t="s">
        <v>671</v>
      </c>
      <c r="D1734" s="90"/>
      <c r="AM1734" s="10"/>
    </row>
    <row r="1735" spans="2:39">
      <c r="B1735" s="90" t="s">
        <v>176</v>
      </c>
      <c r="C1735" s="90" t="s">
        <v>671</v>
      </c>
      <c r="D1735" s="90"/>
      <c r="AM1735" s="10"/>
    </row>
    <row r="1736" spans="2:39">
      <c r="B1736" s="90" t="s">
        <v>3690</v>
      </c>
      <c r="C1736" s="90" t="s">
        <v>671</v>
      </c>
      <c r="D1736" s="90"/>
      <c r="AM1736" s="10"/>
    </row>
    <row r="1737" spans="2:39">
      <c r="B1737" s="90" t="s">
        <v>2548</v>
      </c>
      <c r="C1737" s="90" t="s">
        <v>671</v>
      </c>
      <c r="D1737" s="90"/>
      <c r="AM1737" s="10"/>
    </row>
    <row r="1738" spans="2:39">
      <c r="B1738" s="90" t="s">
        <v>2550</v>
      </c>
      <c r="C1738" s="90" t="s">
        <v>671</v>
      </c>
      <c r="D1738" s="90"/>
      <c r="AM1738" s="10"/>
    </row>
    <row r="1739" spans="2:39">
      <c r="B1739" s="90" t="s">
        <v>2551</v>
      </c>
      <c r="C1739" s="90" t="s">
        <v>671</v>
      </c>
      <c r="D1739" s="90"/>
      <c r="AM1739" s="10"/>
    </row>
    <row r="1740" spans="2:39">
      <c r="B1740" s="90" t="s">
        <v>2552</v>
      </c>
      <c r="C1740" s="90" t="s">
        <v>671</v>
      </c>
      <c r="D1740" s="90"/>
      <c r="AM1740" s="10"/>
    </row>
    <row r="1741" spans="2:39">
      <c r="B1741" s="90" t="s">
        <v>2553</v>
      </c>
      <c r="C1741" s="90" t="s">
        <v>671</v>
      </c>
      <c r="D1741" s="90"/>
      <c r="AM1741" s="10"/>
    </row>
    <row r="1742" spans="2:39">
      <c r="B1742" s="90" t="s">
        <v>2554</v>
      </c>
      <c r="C1742" s="90" t="s">
        <v>671</v>
      </c>
      <c r="D1742" s="90"/>
      <c r="AM1742" s="10"/>
    </row>
    <row r="1743" spans="2:39">
      <c r="B1743" s="90" t="s">
        <v>3327</v>
      </c>
      <c r="C1743" s="90" t="s">
        <v>671</v>
      </c>
      <c r="D1743" s="90"/>
      <c r="AM1743" s="10"/>
    </row>
    <row r="1744" spans="2:39">
      <c r="B1744" s="90" t="s">
        <v>2555</v>
      </c>
      <c r="C1744" s="90" t="s">
        <v>671</v>
      </c>
      <c r="D1744" s="90"/>
      <c r="AM1744" s="10"/>
    </row>
    <row r="1745" spans="2:39">
      <c r="B1745" s="90" t="s">
        <v>2556</v>
      </c>
      <c r="C1745" s="90" t="s">
        <v>671</v>
      </c>
      <c r="D1745" s="90"/>
      <c r="AM1745" s="10"/>
    </row>
    <row r="1746" spans="2:39">
      <c r="B1746" s="90" t="s">
        <v>2557</v>
      </c>
      <c r="C1746" s="90" t="s">
        <v>671</v>
      </c>
      <c r="D1746" s="90"/>
      <c r="AM1746" s="10"/>
    </row>
    <row r="1747" spans="2:39">
      <c r="B1747" s="90" t="s">
        <v>2558</v>
      </c>
      <c r="C1747" s="90" t="s">
        <v>671</v>
      </c>
      <c r="D1747" s="90"/>
      <c r="AM1747" s="10"/>
    </row>
    <row r="1748" spans="2:39">
      <c r="B1748" s="90" t="s">
        <v>2788</v>
      </c>
      <c r="C1748" s="90" t="s">
        <v>671</v>
      </c>
      <c r="D1748" s="90"/>
      <c r="AM1748" s="10"/>
    </row>
    <row r="1749" spans="2:39">
      <c r="B1749" s="90" t="s">
        <v>2722</v>
      </c>
      <c r="C1749" s="90" t="s">
        <v>671</v>
      </c>
      <c r="D1749" s="90"/>
      <c r="AM1749" s="10"/>
    </row>
    <row r="1750" spans="2:39">
      <c r="B1750" s="90" t="s">
        <v>2723</v>
      </c>
      <c r="C1750" s="90" t="s">
        <v>671</v>
      </c>
      <c r="D1750" s="90"/>
      <c r="AM1750" s="10"/>
    </row>
    <row r="1751" spans="2:39">
      <c r="B1751" s="90" t="s">
        <v>2840</v>
      </c>
      <c r="C1751" s="90" t="s">
        <v>671</v>
      </c>
      <c r="D1751" s="90"/>
      <c r="AM1751" s="10"/>
    </row>
    <row r="1752" spans="2:39">
      <c r="B1752" s="90" t="s">
        <v>2559</v>
      </c>
      <c r="C1752" s="90" t="s">
        <v>671</v>
      </c>
      <c r="D1752" s="90"/>
      <c r="AM1752" s="10"/>
    </row>
    <row r="1753" spans="2:39">
      <c r="B1753" s="90" t="s">
        <v>2724</v>
      </c>
      <c r="C1753" s="90" t="s">
        <v>671</v>
      </c>
      <c r="D1753" s="90"/>
      <c r="AM1753" s="10"/>
    </row>
    <row r="1754" spans="2:39">
      <c r="B1754" s="90" t="s">
        <v>2123</v>
      </c>
      <c r="C1754" s="90" t="s">
        <v>671</v>
      </c>
      <c r="D1754" s="90"/>
      <c r="AM1754" s="10"/>
    </row>
    <row r="1755" spans="2:39">
      <c r="B1755" s="90" t="s">
        <v>2132</v>
      </c>
      <c r="C1755" s="90" t="s">
        <v>671</v>
      </c>
      <c r="D1755" s="90"/>
      <c r="AM1755" s="10"/>
    </row>
    <row r="1756" spans="2:39">
      <c r="B1756" s="90" t="s">
        <v>2560</v>
      </c>
      <c r="C1756" s="90" t="s">
        <v>671</v>
      </c>
      <c r="D1756" s="90"/>
      <c r="AM1756" s="10"/>
    </row>
    <row r="1757" spans="2:39">
      <c r="B1757" s="90" t="s">
        <v>2561</v>
      </c>
      <c r="C1757" s="90" t="s">
        <v>671</v>
      </c>
      <c r="D1757" s="90"/>
      <c r="AM1757" s="10"/>
    </row>
    <row r="1758" spans="2:39">
      <c r="B1758" s="90" t="s">
        <v>2562</v>
      </c>
      <c r="C1758" s="90" t="s">
        <v>671</v>
      </c>
      <c r="D1758" s="90"/>
      <c r="AM1758" s="10"/>
    </row>
    <row r="1759" spans="2:39">
      <c r="B1759" s="90" t="s">
        <v>2563</v>
      </c>
      <c r="C1759" s="90" t="s">
        <v>671</v>
      </c>
      <c r="D1759" s="90"/>
      <c r="AM1759" s="10"/>
    </row>
    <row r="1760" spans="2:39">
      <c r="B1760" s="90" t="s">
        <v>3572</v>
      </c>
      <c r="C1760" s="90" t="s">
        <v>671</v>
      </c>
      <c r="D1760" s="90"/>
      <c r="AM1760" s="10"/>
    </row>
    <row r="1761" spans="2:39">
      <c r="B1761" s="90" t="s">
        <v>2564</v>
      </c>
      <c r="C1761" s="90" t="s">
        <v>671</v>
      </c>
      <c r="D1761" s="90"/>
      <c r="AM1761" s="10"/>
    </row>
    <row r="1762" spans="2:39">
      <c r="B1762" s="90" t="s">
        <v>2565</v>
      </c>
      <c r="C1762" s="90" t="s">
        <v>671</v>
      </c>
      <c r="D1762" s="90"/>
      <c r="AM1762" s="10"/>
    </row>
    <row r="1763" spans="2:39">
      <c r="B1763" s="90" t="s">
        <v>2568</v>
      </c>
      <c r="C1763" s="90" t="s">
        <v>671</v>
      </c>
      <c r="D1763" s="90"/>
      <c r="AM1763" s="10"/>
    </row>
    <row r="1764" spans="2:39">
      <c r="B1764" s="90" t="s">
        <v>2570</v>
      </c>
      <c r="C1764" s="90" t="s">
        <v>671</v>
      </c>
      <c r="D1764" s="90"/>
      <c r="AM1764" s="10"/>
    </row>
    <row r="1765" spans="2:39">
      <c r="B1765" s="90" t="s">
        <v>2571</v>
      </c>
      <c r="C1765" s="90" t="s">
        <v>671</v>
      </c>
      <c r="D1765" s="90"/>
      <c r="AM1765" s="10"/>
    </row>
    <row r="1766" spans="2:39">
      <c r="B1766" s="90" t="s">
        <v>2572</v>
      </c>
      <c r="C1766" s="90" t="s">
        <v>671</v>
      </c>
      <c r="D1766" s="90"/>
      <c r="AM1766" s="10"/>
    </row>
    <row r="1767" spans="2:39">
      <c r="B1767" s="90" t="s">
        <v>2573</v>
      </c>
      <c r="C1767" s="90" t="s">
        <v>671</v>
      </c>
      <c r="D1767" s="90"/>
      <c r="AM1767" s="10"/>
    </row>
    <row r="1768" spans="2:39">
      <c r="B1768" s="90" t="s">
        <v>2574</v>
      </c>
      <c r="C1768" s="90" t="s">
        <v>671</v>
      </c>
      <c r="D1768" s="90"/>
      <c r="AM1768" s="10"/>
    </row>
    <row r="1769" spans="2:39">
      <c r="B1769" s="90" t="s">
        <v>2575</v>
      </c>
      <c r="C1769" s="90" t="s">
        <v>671</v>
      </c>
      <c r="D1769" s="90"/>
      <c r="AM1769" s="10"/>
    </row>
    <row r="1770" spans="2:39">
      <c r="B1770" s="90" t="s">
        <v>2916</v>
      </c>
      <c r="C1770" s="90" t="s">
        <v>671</v>
      </c>
      <c r="D1770" s="90"/>
      <c r="AM1770" s="10"/>
    </row>
    <row r="1771" spans="2:39">
      <c r="B1771" s="90" t="s">
        <v>5376</v>
      </c>
      <c r="C1771" s="90" t="s">
        <v>671</v>
      </c>
      <c r="D1771" s="90"/>
      <c r="AM1771" s="10"/>
    </row>
    <row r="1772" spans="2:39">
      <c r="B1772" s="90" t="s">
        <v>3407</v>
      </c>
      <c r="C1772" s="90" t="s">
        <v>671</v>
      </c>
      <c r="D1772" s="90"/>
      <c r="AM1772" s="10"/>
    </row>
    <row r="1773" spans="2:39">
      <c r="B1773" s="90" t="s">
        <v>2576</v>
      </c>
      <c r="C1773" s="90" t="s">
        <v>671</v>
      </c>
      <c r="D1773" s="90"/>
      <c r="AM1773" s="10"/>
    </row>
    <row r="1774" spans="2:39">
      <c r="B1774" s="90" t="s">
        <v>2577</v>
      </c>
      <c r="C1774" s="90" t="s">
        <v>671</v>
      </c>
      <c r="D1774" s="90"/>
      <c r="AM1774" s="10"/>
    </row>
    <row r="1775" spans="2:39">
      <c r="B1775" s="90" t="s">
        <v>3295</v>
      </c>
      <c r="C1775" s="90" t="s">
        <v>671</v>
      </c>
      <c r="D1775" s="90"/>
      <c r="AM1775" s="10"/>
    </row>
    <row r="1776" spans="2:39">
      <c r="B1776" s="90" t="s">
        <v>2789</v>
      </c>
      <c r="C1776" s="90" t="s">
        <v>671</v>
      </c>
      <c r="D1776" s="90"/>
      <c r="AM1776" s="10"/>
    </row>
    <row r="1777" spans="2:39">
      <c r="B1777" s="90" t="s">
        <v>3155</v>
      </c>
      <c r="C1777" s="90" t="s">
        <v>671</v>
      </c>
      <c r="D1777" s="90"/>
      <c r="AM1777" s="10"/>
    </row>
    <row r="1778" spans="2:39">
      <c r="B1778" s="90" t="s">
        <v>5158</v>
      </c>
      <c r="C1778" s="90" t="s">
        <v>671</v>
      </c>
      <c r="D1778" s="90"/>
      <c r="AM1778" s="10"/>
    </row>
    <row r="1779" spans="2:39">
      <c r="B1779" s="90" t="s">
        <v>2790</v>
      </c>
      <c r="C1779" s="90" t="s">
        <v>671</v>
      </c>
      <c r="D1779" s="90"/>
      <c r="AM1779" s="10"/>
    </row>
    <row r="1780" spans="2:39">
      <c r="B1780" s="90" t="s">
        <v>3194</v>
      </c>
      <c r="C1780" s="90" t="s">
        <v>671</v>
      </c>
      <c r="D1780" s="90"/>
      <c r="AM1780" s="10"/>
    </row>
    <row r="1781" spans="2:39">
      <c r="B1781" s="90" t="s">
        <v>3156</v>
      </c>
      <c r="C1781" s="90" t="s">
        <v>671</v>
      </c>
      <c r="D1781" s="90"/>
      <c r="AM1781" s="10"/>
    </row>
    <row r="1782" spans="2:39">
      <c r="B1782" s="90" t="s">
        <v>2578</v>
      </c>
      <c r="C1782" s="90" t="s">
        <v>671</v>
      </c>
      <c r="D1782" s="90"/>
      <c r="AM1782" s="10"/>
    </row>
    <row r="1783" spans="2:39">
      <c r="B1783" s="90" t="s">
        <v>2579</v>
      </c>
      <c r="C1783" s="90" t="s">
        <v>671</v>
      </c>
      <c r="D1783" s="90"/>
      <c r="AM1783" s="10"/>
    </row>
    <row r="1784" spans="2:39">
      <c r="B1784" s="90" t="s">
        <v>2580</v>
      </c>
      <c r="C1784" s="90" t="s">
        <v>671</v>
      </c>
      <c r="D1784" s="90"/>
      <c r="AM1784" s="10"/>
    </row>
    <row r="1785" spans="2:39">
      <c r="B1785" s="90" t="s">
        <v>2581</v>
      </c>
      <c r="C1785" s="90" t="s">
        <v>671</v>
      </c>
      <c r="D1785" s="90"/>
      <c r="AM1785" s="10"/>
    </row>
    <row r="1786" spans="2:39">
      <c r="B1786" s="90" t="s">
        <v>3837</v>
      </c>
      <c r="C1786" s="90" t="s">
        <v>671</v>
      </c>
      <c r="D1786" s="90"/>
      <c r="AM1786" s="10"/>
    </row>
    <row r="1787" spans="2:39">
      <c r="B1787" s="90" t="s">
        <v>2582</v>
      </c>
      <c r="C1787" s="90" t="s">
        <v>671</v>
      </c>
      <c r="D1787" s="90"/>
      <c r="AM1787" s="10"/>
    </row>
    <row r="1788" spans="2:39">
      <c r="B1788" s="90" t="s">
        <v>2583</v>
      </c>
      <c r="C1788" s="90" t="s">
        <v>671</v>
      </c>
      <c r="D1788" s="90"/>
      <c r="AM1788" s="10"/>
    </row>
    <row r="1789" spans="2:39">
      <c r="B1789" s="90" t="s">
        <v>2584</v>
      </c>
      <c r="C1789" s="90" t="s">
        <v>671</v>
      </c>
      <c r="D1789" s="90"/>
      <c r="AM1789" s="10"/>
    </row>
    <row r="1790" spans="2:39">
      <c r="B1790" s="90" t="s">
        <v>2585</v>
      </c>
      <c r="C1790" s="90" t="s">
        <v>671</v>
      </c>
      <c r="D1790" s="90"/>
      <c r="AM1790" s="10"/>
    </row>
    <row r="1791" spans="2:39">
      <c r="B1791" s="90" t="s">
        <v>2586</v>
      </c>
      <c r="C1791" s="90" t="s">
        <v>671</v>
      </c>
      <c r="D1791" s="90"/>
      <c r="AM1791" s="10"/>
    </row>
    <row r="1792" spans="2:39">
      <c r="B1792" s="90" t="s">
        <v>2587</v>
      </c>
      <c r="C1792" s="90" t="s">
        <v>671</v>
      </c>
      <c r="D1792" s="90"/>
      <c r="AM1792" s="10"/>
    </row>
    <row r="1793" spans="2:39">
      <c r="B1793" s="90" t="s">
        <v>2588</v>
      </c>
      <c r="C1793" s="90" t="s">
        <v>671</v>
      </c>
      <c r="D1793" s="90"/>
      <c r="AM1793" s="10"/>
    </row>
    <row r="1794" spans="2:39">
      <c r="B1794" s="90" t="s">
        <v>2589</v>
      </c>
      <c r="C1794" s="90" t="s">
        <v>671</v>
      </c>
      <c r="D1794" s="90"/>
      <c r="AM1794" s="10"/>
    </row>
    <row r="1795" spans="2:39">
      <c r="B1795" s="90" t="s">
        <v>2590</v>
      </c>
      <c r="C1795" s="90" t="s">
        <v>671</v>
      </c>
      <c r="D1795" s="90"/>
      <c r="AM1795" s="10"/>
    </row>
    <row r="1796" spans="2:39">
      <c r="B1796" s="90" t="s">
        <v>2591</v>
      </c>
      <c r="C1796" s="90" t="s">
        <v>671</v>
      </c>
      <c r="D1796" s="90"/>
      <c r="AM1796" s="10"/>
    </row>
    <row r="1797" spans="2:39">
      <c r="B1797" s="90" t="s">
        <v>2592</v>
      </c>
      <c r="C1797" s="90" t="s">
        <v>671</v>
      </c>
      <c r="D1797" s="90"/>
      <c r="AM1797" s="10"/>
    </row>
    <row r="1798" spans="2:39">
      <c r="B1798" s="90" t="s">
        <v>2593</v>
      </c>
      <c r="C1798" s="90" t="s">
        <v>671</v>
      </c>
      <c r="D1798" s="90"/>
      <c r="AM1798" s="10"/>
    </row>
    <row r="1799" spans="2:39">
      <c r="B1799" s="90" t="s">
        <v>2594</v>
      </c>
      <c r="C1799" s="90" t="s">
        <v>671</v>
      </c>
      <c r="D1799" s="90"/>
      <c r="AM1799" s="10"/>
    </row>
    <row r="1800" spans="2:39">
      <c r="B1800" s="90" t="s">
        <v>3200</v>
      </c>
      <c r="C1800" s="90" t="s">
        <v>671</v>
      </c>
      <c r="D1800" s="90"/>
      <c r="AM1800" s="10"/>
    </row>
    <row r="1801" spans="2:39">
      <c r="B1801" s="90" t="s">
        <v>2934</v>
      </c>
      <c r="C1801" s="90" t="s">
        <v>671</v>
      </c>
      <c r="D1801" s="90"/>
      <c r="AM1801" s="10"/>
    </row>
    <row r="1802" spans="2:39">
      <c r="B1802" s="90" t="s">
        <v>3830</v>
      </c>
      <c r="C1802" s="90" t="s">
        <v>671</v>
      </c>
      <c r="D1802" s="90"/>
      <c r="AM1802" s="10"/>
    </row>
    <row r="1803" spans="2:39">
      <c r="B1803" s="90" t="s">
        <v>2595</v>
      </c>
      <c r="C1803" s="90" t="s">
        <v>671</v>
      </c>
      <c r="D1803" s="90"/>
      <c r="AM1803" s="10"/>
    </row>
    <row r="1804" spans="2:39">
      <c r="B1804" s="90" t="s">
        <v>2596</v>
      </c>
      <c r="C1804" s="90" t="s">
        <v>671</v>
      </c>
      <c r="D1804" s="90"/>
      <c r="AM1804" s="10"/>
    </row>
    <row r="1805" spans="2:39">
      <c r="B1805" s="90" t="s">
        <v>2122</v>
      </c>
      <c r="C1805" s="90" t="s">
        <v>671</v>
      </c>
      <c r="D1805" s="90"/>
      <c r="AM1805" s="10"/>
    </row>
    <row r="1806" spans="2:39">
      <c r="B1806" s="90" t="s">
        <v>3452</v>
      </c>
      <c r="C1806" s="90" t="s">
        <v>671</v>
      </c>
      <c r="D1806" s="90"/>
      <c r="AM1806" s="10"/>
    </row>
    <row r="1807" spans="2:39">
      <c r="B1807" s="90" t="s">
        <v>3725</v>
      </c>
      <c r="C1807" s="90" t="s">
        <v>671</v>
      </c>
      <c r="D1807" s="90"/>
      <c r="AM1807" s="10"/>
    </row>
    <row r="1808" spans="2:39">
      <c r="B1808" s="90" t="s">
        <v>2597</v>
      </c>
      <c r="C1808" s="90" t="s">
        <v>671</v>
      </c>
      <c r="D1808" s="90"/>
      <c r="AM1808" s="10"/>
    </row>
    <row r="1809" spans="2:39">
      <c r="B1809" s="90" t="s">
        <v>2598</v>
      </c>
      <c r="C1809" s="90" t="s">
        <v>671</v>
      </c>
      <c r="D1809" s="90"/>
      <c r="AM1809" s="10"/>
    </row>
    <row r="1810" spans="2:39">
      <c r="B1810" s="90" t="s">
        <v>2599</v>
      </c>
      <c r="C1810" s="90" t="s">
        <v>671</v>
      </c>
      <c r="D1810" s="90"/>
      <c r="AM1810" s="10"/>
    </row>
    <row r="1811" spans="2:39">
      <c r="B1811" s="90" t="s">
        <v>2600</v>
      </c>
      <c r="C1811" s="90" t="s">
        <v>671</v>
      </c>
      <c r="D1811" s="90"/>
      <c r="AM1811" s="10"/>
    </row>
    <row r="1812" spans="2:39">
      <c r="B1812" s="90" t="s">
        <v>2601</v>
      </c>
      <c r="C1812" s="90" t="s">
        <v>671</v>
      </c>
      <c r="D1812" s="90"/>
      <c r="AM1812" s="10"/>
    </row>
    <row r="1813" spans="2:39">
      <c r="B1813" s="90" t="s">
        <v>2602</v>
      </c>
      <c r="C1813" s="90" t="s">
        <v>671</v>
      </c>
      <c r="D1813" s="90"/>
      <c r="AM1813" s="10"/>
    </row>
    <row r="1814" spans="2:39">
      <c r="B1814" s="90" t="s">
        <v>2603</v>
      </c>
      <c r="C1814" s="90" t="s">
        <v>671</v>
      </c>
      <c r="D1814" s="90"/>
      <c r="AM1814" s="10"/>
    </row>
    <row r="1815" spans="2:39">
      <c r="B1815" s="90" t="s">
        <v>2604</v>
      </c>
      <c r="C1815" s="90" t="s">
        <v>671</v>
      </c>
      <c r="D1815" s="90"/>
      <c r="AM1815" s="10"/>
    </row>
    <row r="1816" spans="2:39">
      <c r="B1816" s="90" t="s">
        <v>2605</v>
      </c>
      <c r="C1816" s="90" t="s">
        <v>671</v>
      </c>
      <c r="D1816" s="90"/>
      <c r="AM1816" s="10"/>
    </row>
    <row r="1817" spans="2:39">
      <c r="B1817" s="90" t="s">
        <v>2606</v>
      </c>
      <c r="C1817" s="90" t="s">
        <v>671</v>
      </c>
      <c r="D1817" s="90"/>
      <c r="AM1817" s="10"/>
    </row>
    <row r="1818" spans="2:39">
      <c r="B1818" s="90" t="s">
        <v>2607</v>
      </c>
      <c r="C1818" s="90" t="s">
        <v>671</v>
      </c>
      <c r="D1818" s="90"/>
      <c r="AM1818" s="10"/>
    </row>
    <row r="1819" spans="2:39">
      <c r="B1819" s="90" t="s">
        <v>2608</v>
      </c>
      <c r="C1819" s="90" t="s">
        <v>671</v>
      </c>
      <c r="D1819" s="90"/>
      <c r="AM1819" s="10"/>
    </row>
    <row r="1820" spans="2:39">
      <c r="B1820" s="90" t="s">
        <v>2609</v>
      </c>
      <c r="C1820" s="90" t="s">
        <v>671</v>
      </c>
      <c r="D1820" s="90"/>
      <c r="AM1820" s="10"/>
    </row>
    <row r="1821" spans="2:39">
      <c r="B1821" s="90" t="s">
        <v>2610</v>
      </c>
      <c r="C1821" s="90" t="s">
        <v>671</v>
      </c>
      <c r="D1821" s="90"/>
      <c r="AM1821" s="10"/>
    </row>
    <row r="1822" spans="2:39">
      <c r="B1822" s="90" t="s">
        <v>3233</v>
      </c>
      <c r="C1822" s="90" t="s">
        <v>671</v>
      </c>
      <c r="D1822" s="90"/>
      <c r="AM1822" s="10"/>
    </row>
    <row r="1823" spans="2:39">
      <c r="B1823" s="90" t="s">
        <v>2611</v>
      </c>
      <c r="C1823" s="90" t="s">
        <v>671</v>
      </c>
      <c r="D1823" s="90"/>
      <c r="AM1823" s="10"/>
    </row>
    <row r="1824" spans="2:39">
      <c r="B1824" s="90" t="s">
        <v>2612</v>
      </c>
      <c r="C1824" s="90" t="s">
        <v>671</v>
      </c>
      <c r="D1824" s="90"/>
      <c r="AM1824" s="10"/>
    </row>
    <row r="1825" spans="2:39">
      <c r="B1825" s="90" t="s">
        <v>2613</v>
      </c>
      <c r="C1825" s="90" t="s">
        <v>671</v>
      </c>
      <c r="D1825" s="90"/>
      <c r="AM1825" s="10"/>
    </row>
    <row r="1826" spans="2:39">
      <c r="B1826" s="90" t="s">
        <v>2614</v>
      </c>
      <c r="C1826" s="90" t="s">
        <v>671</v>
      </c>
      <c r="D1826" s="90"/>
      <c r="AM1826" s="10"/>
    </row>
    <row r="1827" spans="2:39">
      <c r="B1827" s="90" t="s">
        <v>2615</v>
      </c>
      <c r="C1827" s="90" t="s">
        <v>671</v>
      </c>
      <c r="D1827" s="90"/>
      <c r="AM1827" s="10"/>
    </row>
    <row r="1828" spans="2:39">
      <c r="B1828" s="90" t="s">
        <v>2616</v>
      </c>
      <c r="C1828" s="90" t="s">
        <v>671</v>
      </c>
      <c r="D1828" s="90"/>
      <c r="AM1828" s="10"/>
    </row>
    <row r="1829" spans="2:39">
      <c r="B1829" s="90" t="s">
        <v>5597</v>
      </c>
      <c r="C1829" s="90" t="s">
        <v>671</v>
      </c>
      <c r="D1829" s="90"/>
      <c r="AM1829" s="10"/>
    </row>
    <row r="1830" spans="2:39">
      <c r="B1830" s="90" t="s">
        <v>2617</v>
      </c>
      <c r="C1830" s="90" t="s">
        <v>671</v>
      </c>
      <c r="D1830" s="90"/>
      <c r="AM1830" s="10"/>
    </row>
    <row r="1831" spans="2:39">
      <c r="B1831" s="90" t="s">
        <v>3701</v>
      </c>
      <c r="C1831" s="90" t="s">
        <v>671</v>
      </c>
      <c r="D1831" s="90"/>
      <c r="AM1831" s="10"/>
    </row>
    <row r="1832" spans="2:39">
      <c r="B1832" s="90" t="s">
        <v>3695</v>
      </c>
      <c r="C1832" s="90" t="s">
        <v>671</v>
      </c>
      <c r="D1832" s="90"/>
      <c r="AM1832" s="10"/>
    </row>
    <row r="1833" spans="2:39">
      <c r="B1833" s="90" t="s">
        <v>2618</v>
      </c>
      <c r="C1833" s="90" t="s">
        <v>671</v>
      </c>
      <c r="D1833" s="90"/>
      <c r="AM1833" s="10"/>
    </row>
    <row r="1834" spans="2:39">
      <c r="B1834" s="90" t="s">
        <v>2619</v>
      </c>
      <c r="C1834" s="90" t="s">
        <v>671</v>
      </c>
      <c r="D1834" s="90"/>
      <c r="AM1834" s="10"/>
    </row>
    <row r="1835" spans="2:39">
      <c r="B1835" s="90" t="s">
        <v>2620</v>
      </c>
      <c r="C1835" s="90" t="s">
        <v>671</v>
      </c>
      <c r="D1835" s="90"/>
      <c r="AM1835" s="10"/>
    </row>
    <row r="1836" spans="2:39">
      <c r="B1836" s="90" t="s">
        <v>2621</v>
      </c>
      <c r="C1836" s="90" t="s">
        <v>671</v>
      </c>
      <c r="D1836" s="90"/>
      <c r="AM1836" s="10"/>
    </row>
    <row r="1837" spans="2:39">
      <c r="B1837" s="90" t="s">
        <v>2622</v>
      </c>
      <c r="C1837" s="90" t="s">
        <v>671</v>
      </c>
      <c r="D1837" s="90"/>
      <c r="AM1837" s="10"/>
    </row>
    <row r="1838" spans="2:39">
      <c r="B1838" s="90" t="s">
        <v>2623</v>
      </c>
      <c r="C1838" s="90" t="s">
        <v>671</v>
      </c>
      <c r="D1838" s="90"/>
      <c r="AM1838" s="10"/>
    </row>
    <row r="1839" spans="2:39">
      <c r="B1839" s="90" t="s">
        <v>2624</v>
      </c>
      <c r="C1839" s="90" t="s">
        <v>671</v>
      </c>
      <c r="D1839" s="90"/>
      <c r="AM1839" s="10"/>
    </row>
    <row r="1840" spans="2:39">
      <c r="B1840" s="90" t="s">
        <v>3724</v>
      </c>
      <c r="C1840" s="90" t="s">
        <v>671</v>
      </c>
      <c r="D1840" s="90"/>
      <c r="AM1840" s="10"/>
    </row>
    <row r="1841" spans="2:39">
      <c r="B1841" s="90" t="s">
        <v>1453</v>
      </c>
      <c r="C1841" s="90" t="s">
        <v>671</v>
      </c>
      <c r="D1841" s="90"/>
      <c r="AM1841" s="10"/>
    </row>
    <row r="1842" spans="2:39">
      <c r="B1842" s="90" t="s">
        <v>2625</v>
      </c>
      <c r="C1842" s="90" t="s">
        <v>671</v>
      </c>
      <c r="D1842" s="90"/>
      <c r="AM1842" s="10"/>
    </row>
    <row r="1843" spans="2:39">
      <c r="B1843" s="90" t="s">
        <v>534</v>
      </c>
      <c r="C1843" s="90" t="s">
        <v>671</v>
      </c>
      <c r="D1843" s="90"/>
      <c r="AM1843" s="10"/>
    </row>
    <row r="1844" spans="2:39">
      <c r="B1844" s="90" t="s">
        <v>2626</v>
      </c>
      <c r="C1844" s="90" t="s">
        <v>671</v>
      </c>
      <c r="D1844" s="90"/>
      <c r="AM1844" s="10"/>
    </row>
    <row r="1845" spans="2:39">
      <c r="B1845" s="90" t="s">
        <v>2627</v>
      </c>
      <c r="C1845" s="90" t="s">
        <v>671</v>
      </c>
      <c r="D1845" s="90"/>
      <c r="AM1845" s="10"/>
    </row>
    <row r="1846" spans="2:39">
      <c r="B1846" s="90" t="s">
        <v>2628</v>
      </c>
      <c r="C1846" s="90" t="s">
        <v>671</v>
      </c>
      <c r="D1846" s="90"/>
      <c r="AM1846" s="10"/>
    </row>
    <row r="1847" spans="2:39">
      <c r="B1847" s="90" t="s">
        <v>2629</v>
      </c>
      <c r="C1847" s="90" t="s">
        <v>671</v>
      </c>
      <c r="D1847" s="90"/>
      <c r="AM1847" s="10"/>
    </row>
    <row r="1848" spans="2:39">
      <c r="B1848" s="90" t="s">
        <v>2630</v>
      </c>
      <c r="C1848" s="90" t="s">
        <v>671</v>
      </c>
      <c r="D1848" s="90"/>
      <c r="AM1848" s="10"/>
    </row>
    <row r="1849" spans="2:39">
      <c r="B1849" s="90" t="s">
        <v>2631</v>
      </c>
      <c r="C1849" s="90" t="s">
        <v>671</v>
      </c>
      <c r="D1849" s="90"/>
      <c r="AM1849" s="10"/>
    </row>
    <row r="1850" spans="2:39">
      <c r="B1850" s="90" t="s">
        <v>2254</v>
      </c>
      <c r="C1850" s="90" t="s">
        <v>671</v>
      </c>
      <c r="D1850" s="90"/>
      <c r="AM1850" s="10"/>
    </row>
    <row r="1851" spans="2:39">
      <c r="B1851" s="90" t="s">
        <v>2633</v>
      </c>
      <c r="C1851" s="90" t="s">
        <v>671</v>
      </c>
      <c r="D1851" s="90"/>
      <c r="AM1851" s="10"/>
    </row>
    <row r="1852" spans="2:39">
      <c r="B1852" s="90" t="s">
        <v>2634</v>
      </c>
      <c r="C1852" s="90" t="s">
        <v>671</v>
      </c>
      <c r="D1852" s="90"/>
      <c r="AM1852" s="10"/>
    </row>
    <row r="1853" spans="2:39">
      <c r="B1853" s="90" t="s">
        <v>2635</v>
      </c>
      <c r="C1853" s="90" t="s">
        <v>671</v>
      </c>
      <c r="D1853" s="90"/>
      <c r="AM1853" s="10"/>
    </row>
    <row r="1854" spans="2:39">
      <c r="B1854" s="90" t="s">
        <v>2636</v>
      </c>
      <c r="C1854" s="90" t="s">
        <v>671</v>
      </c>
      <c r="D1854" s="90"/>
      <c r="AM1854" s="10"/>
    </row>
    <row r="1855" spans="2:39">
      <c r="B1855" s="90" t="s">
        <v>3289</v>
      </c>
      <c r="C1855" s="90" t="s">
        <v>671</v>
      </c>
      <c r="D1855" s="90"/>
      <c r="AM1855" s="10"/>
    </row>
    <row r="1856" spans="2:39">
      <c r="B1856" s="90" t="s">
        <v>2253</v>
      </c>
      <c r="C1856" s="90" t="s">
        <v>671</v>
      </c>
      <c r="D1856" s="90"/>
      <c r="AM1856" s="10"/>
    </row>
    <row r="1857" spans="2:39">
      <c r="B1857" s="90" t="s">
        <v>5591</v>
      </c>
      <c r="C1857" s="90" t="s">
        <v>671</v>
      </c>
      <c r="D1857" s="90"/>
      <c r="AM1857" s="10"/>
    </row>
    <row r="1858" spans="2:39">
      <c r="B1858" s="90" t="s">
        <v>2637</v>
      </c>
      <c r="C1858" s="90" t="s">
        <v>671</v>
      </c>
      <c r="D1858" s="90"/>
      <c r="AM1858" s="10"/>
    </row>
    <row r="1859" spans="2:39">
      <c r="B1859" s="90" t="s">
        <v>2822</v>
      </c>
      <c r="C1859" s="90" t="s">
        <v>671</v>
      </c>
      <c r="D1859" s="90"/>
      <c r="AM1859" s="10"/>
    </row>
    <row r="1860" spans="2:39">
      <c r="B1860" s="90" t="s">
        <v>2638</v>
      </c>
      <c r="C1860" s="90" t="s">
        <v>671</v>
      </c>
      <c r="D1860" s="90"/>
      <c r="AM1860" s="10"/>
    </row>
    <row r="1861" spans="2:39">
      <c r="B1861" s="90" t="s">
        <v>2639</v>
      </c>
      <c r="C1861" s="90" t="s">
        <v>671</v>
      </c>
      <c r="D1861" s="90"/>
      <c r="AM1861" s="10"/>
    </row>
    <row r="1862" spans="2:39">
      <c r="B1862" s="90" t="s">
        <v>2640</v>
      </c>
      <c r="C1862" s="90" t="s">
        <v>671</v>
      </c>
      <c r="D1862" s="90"/>
      <c r="AM1862" s="10"/>
    </row>
    <row r="1863" spans="2:39">
      <c r="B1863" s="90" t="s">
        <v>2641</v>
      </c>
      <c r="C1863" s="90" t="s">
        <v>671</v>
      </c>
      <c r="D1863" s="90"/>
      <c r="AM1863" s="10"/>
    </row>
    <row r="1864" spans="2:39">
      <c r="B1864" s="90" t="s">
        <v>2642</v>
      </c>
      <c r="C1864" s="90" t="s">
        <v>671</v>
      </c>
      <c r="D1864" s="90"/>
      <c r="AM1864" s="10"/>
    </row>
    <row r="1865" spans="2:39">
      <c r="B1865" s="90" t="s">
        <v>2643</v>
      </c>
      <c r="C1865" s="90" t="s">
        <v>671</v>
      </c>
      <c r="D1865" s="90"/>
      <c r="AM1865" s="10"/>
    </row>
    <row r="1866" spans="2:39">
      <c r="B1866" s="90" t="s">
        <v>2645</v>
      </c>
      <c r="C1866" s="90" t="s">
        <v>671</v>
      </c>
      <c r="D1866" s="90"/>
      <c r="AM1866" s="10"/>
    </row>
    <row r="1867" spans="2:39">
      <c r="B1867" s="90" t="s">
        <v>2874</v>
      </c>
      <c r="C1867" s="90" t="s">
        <v>671</v>
      </c>
      <c r="D1867" s="90"/>
      <c r="AM1867" s="10"/>
    </row>
    <row r="1868" spans="2:39">
      <c r="B1868" s="90" t="s">
        <v>2646</v>
      </c>
      <c r="C1868" s="90" t="s">
        <v>671</v>
      </c>
      <c r="D1868" s="90"/>
      <c r="AM1868" s="10"/>
    </row>
    <row r="1869" spans="2:39">
      <c r="B1869" s="90" t="s">
        <v>2647</v>
      </c>
      <c r="C1869" s="90" t="s">
        <v>671</v>
      </c>
      <c r="D1869" s="90"/>
      <c r="AM1869" s="10"/>
    </row>
    <row r="1870" spans="2:39">
      <c r="B1870" s="90" t="s">
        <v>2648</v>
      </c>
      <c r="C1870" s="90" t="s">
        <v>671</v>
      </c>
      <c r="D1870" s="90"/>
      <c r="AM1870" s="10"/>
    </row>
    <row r="1871" spans="2:39">
      <c r="B1871" s="90" t="s">
        <v>2649</v>
      </c>
      <c r="C1871" s="90" t="s">
        <v>671</v>
      </c>
      <c r="D1871" s="90"/>
      <c r="AM1871" s="10"/>
    </row>
    <row r="1872" spans="2:39">
      <c r="B1872" s="90" t="s">
        <v>2650</v>
      </c>
      <c r="C1872" s="90" t="s">
        <v>671</v>
      </c>
      <c r="D1872" s="90"/>
      <c r="AM1872" s="10"/>
    </row>
    <row r="1873" spans="2:39">
      <c r="B1873" s="90" t="s">
        <v>2651</v>
      </c>
      <c r="C1873" s="90" t="s">
        <v>671</v>
      </c>
      <c r="D1873" s="90"/>
      <c r="AM1873" s="10"/>
    </row>
    <row r="1874" spans="2:39">
      <c r="B1874" s="90" t="s">
        <v>2652</v>
      </c>
      <c r="C1874" s="90" t="s">
        <v>671</v>
      </c>
      <c r="D1874" s="90"/>
      <c r="AM1874" s="10"/>
    </row>
    <row r="1875" spans="2:39">
      <c r="B1875" s="90" t="s">
        <v>2653</v>
      </c>
      <c r="C1875" s="90" t="s">
        <v>671</v>
      </c>
      <c r="D1875" s="90"/>
      <c r="AM1875" s="10"/>
    </row>
    <row r="1876" spans="2:39">
      <c r="B1876" s="90" t="s">
        <v>2823</v>
      </c>
      <c r="C1876" s="90" t="s">
        <v>671</v>
      </c>
      <c r="D1876" s="90"/>
      <c r="AM1876" s="10"/>
    </row>
    <row r="1877" spans="2:39">
      <c r="B1877" s="90" t="s">
        <v>2654</v>
      </c>
      <c r="C1877" s="90" t="s">
        <v>671</v>
      </c>
      <c r="D1877" s="90"/>
      <c r="AM1877" s="10"/>
    </row>
    <row r="1878" spans="2:39">
      <c r="B1878" s="90" t="s">
        <v>2655</v>
      </c>
      <c r="C1878" s="90" t="s">
        <v>671</v>
      </c>
      <c r="D1878" s="90"/>
      <c r="AM1878" s="10"/>
    </row>
    <row r="1879" spans="2:39">
      <c r="B1879" s="90" t="s">
        <v>2656</v>
      </c>
      <c r="C1879" s="90" t="s">
        <v>671</v>
      </c>
      <c r="D1879" s="90"/>
      <c r="AM1879" s="10"/>
    </row>
    <row r="1880" spans="2:39">
      <c r="B1880" s="90" t="s">
        <v>2657</v>
      </c>
      <c r="C1880" s="90" t="s">
        <v>671</v>
      </c>
      <c r="D1880" s="90"/>
      <c r="AM1880" s="10"/>
    </row>
    <row r="1881" spans="2:39">
      <c r="B1881" s="90" t="s">
        <v>3150</v>
      </c>
      <c r="C1881" s="90" t="s">
        <v>671</v>
      </c>
      <c r="D1881" s="90"/>
      <c r="AM1881" s="10"/>
    </row>
    <row r="1882" spans="2:39">
      <c r="B1882" s="90" t="s">
        <v>2739</v>
      </c>
      <c r="C1882" s="90" t="s">
        <v>671</v>
      </c>
      <c r="D1882" s="90"/>
      <c r="AM1882" s="10"/>
    </row>
    <row r="1883" spans="2:39">
      <c r="B1883" s="90" t="s">
        <v>2658</v>
      </c>
      <c r="C1883" s="90" t="s">
        <v>671</v>
      </c>
      <c r="D1883" s="90"/>
      <c r="AM1883" s="10"/>
    </row>
    <row r="1884" spans="2:39">
      <c r="B1884" s="90" t="s">
        <v>2738</v>
      </c>
      <c r="C1884" s="90" t="s">
        <v>671</v>
      </c>
      <c r="D1884" s="90"/>
      <c r="AM1884" s="10"/>
    </row>
    <row r="1885" spans="2:39">
      <c r="B1885" s="90" t="s">
        <v>2659</v>
      </c>
      <c r="C1885" s="90" t="s">
        <v>671</v>
      </c>
      <c r="D1885" s="90"/>
      <c r="AM1885" s="10"/>
    </row>
    <row r="1886" spans="2:39">
      <c r="B1886" s="90" t="s">
        <v>3331</v>
      </c>
      <c r="C1886" s="90" t="s">
        <v>671</v>
      </c>
      <c r="D1886" s="90"/>
      <c r="AM1886" s="10"/>
    </row>
    <row r="1887" spans="2:39">
      <c r="B1887" s="90" t="s">
        <v>2660</v>
      </c>
      <c r="C1887" s="90" t="s">
        <v>671</v>
      </c>
      <c r="D1887" s="90"/>
      <c r="AM1887" s="10"/>
    </row>
    <row r="1888" spans="2:39">
      <c r="B1888" s="90" t="s">
        <v>3332</v>
      </c>
      <c r="C1888" s="90" t="s">
        <v>671</v>
      </c>
      <c r="D1888" s="90"/>
      <c r="AM1888" s="10"/>
    </row>
    <row r="1889" spans="2:39">
      <c r="B1889" s="90" t="s">
        <v>2661</v>
      </c>
      <c r="C1889" s="90" t="s">
        <v>671</v>
      </c>
      <c r="D1889" s="90"/>
      <c r="AM1889" s="10"/>
    </row>
    <row r="1890" spans="2:39">
      <c r="B1890" s="90" t="s">
        <v>2662</v>
      </c>
      <c r="C1890" s="90" t="s">
        <v>671</v>
      </c>
      <c r="D1890" s="90"/>
      <c r="AM1890" s="10"/>
    </row>
    <row r="1891" spans="2:39">
      <c r="B1891" s="90" t="s">
        <v>1489</v>
      </c>
      <c r="C1891" s="90" t="s">
        <v>166</v>
      </c>
      <c r="D1891" s="90"/>
      <c r="AM1891" s="10"/>
    </row>
    <row r="1892" spans="2:39">
      <c r="B1892" s="90" t="s">
        <v>1490</v>
      </c>
      <c r="C1892" s="90" t="s">
        <v>166</v>
      </c>
      <c r="D1892" s="90"/>
      <c r="AM1892" s="10"/>
    </row>
    <row r="1893" spans="2:39">
      <c r="B1893" s="90" t="s">
        <v>2944</v>
      </c>
      <c r="C1893" s="90" t="s">
        <v>166</v>
      </c>
      <c r="D1893" s="90"/>
      <c r="AM1893" s="10"/>
    </row>
    <row r="1894" spans="2:39">
      <c r="B1894" s="90" t="s">
        <v>2945</v>
      </c>
      <c r="C1894" s="90" t="s">
        <v>166</v>
      </c>
      <c r="D1894" s="90"/>
      <c r="AM1894" s="10"/>
    </row>
    <row r="1895" spans="2:39">
      <c r="B1895" s="90" t="s">
        <v>1545</v>
      </c>
      <c r="C1895" s="90" t="s">
        <v>166</v>
      </c>
      <c r="D1895" s="90"/>
      <c r="AM1895" s="10"/>
    </row>
    <row r="1896" spans="2:39">
      <c r="B1896" s="90" t="s">
        <v>1569</v>
      </c>
      <c r="C1896" s="90" t="s">
        <v>166</v>
      </c>
      <c r="D1896" s="90"/>
      <c r="AM1896" s="10"/>
    </row>
    <row r="1897" spans="2:39">
      <c r="B1897" s="90" t="s">
        <v>3843</v>
      </c>
      <c r="C1897" s="90" t="s">
        <v>166</v>
      </c>
      <c r="D1897" s="90"/>
      <c r="AM1897" s="10"/>
    </row>
    <row r="1898" spans="2:39">
      <c r="B1898" s="90" t="s">
        <v>1638</v>
      </c>
      <c r="C1898" s="90" t="s">
        <v>166</v>
      </c>
      <c r="D1898" s="90"/>
      <c r="AM1898" s="10"/>
    </row>
    <row r="1899" spans="2:39">
      <c r="B1899" s="90" t="s">
        <v>3450</v>
      </c>
      <c r="C1899" s="90" t="s">
        <v>166</v>
      </c>
      <c r="D1899" s="90"/>
      <c r="AM1899" s="10"/>
    </row>
    <row r="1900" spans="2:39">
      <c r="B1900" s="90" t="s">
        <v>1736</v>
      </c>
      <c r="C1900" s="90" t="s">
        <v>166</v>
      </c>
      <c r="D1900" s="90"/>
      <c r="AM1900" s="10"/>
    </row>
    <row r="1901" spans="2:39">
      <c r="B1901" s="90" t="s">
        <v>1741</v>
      </c>
      <c r="C1901" s="90" t="s">
        <v>166</v>
      </c>
      <c r="D1901" s="90"/>
      <c r="AM1901" s="10"/>
    </row>
    <row r="1902" spans="2:39">
      <c r="B1902" s="90" t="s">
        <v>3662</v>
      </c>
      <c r="C1902" s="90" t="s">
        <v>166</v>
      </c>
      <c r="D1902" s="90"/>
      <c r="AM1902" s="10"/>
    </row>
    <row r="1903" spans="2:39">
      <c r="B1903" s="90" t="s">
        <v>2888</v>
      </c>
      <c r="C1903" s="90" t="s">
        <v>166</v>
      </c>
      <c r="D1903" s="90"/>
      <c r="AM1903" s="10"/>
    </row>
    <row r="1904" spans="2:39">
      <c r="B1904" s="90" t="s">
        <v>3186</v>
      </c>
      <c r="C1904" s="90" t="s">
        <v>166</v>
      </c>
      <c r="D1904" s="90"/>
      <c r="AM1904" s="10"/>
    </row>
    <row r="1905" spans="2:39">
      <c r="B1905" s="90" t="s">
        <v>3187</v>
      </c>
      <c r="C1905" s="90" t="s">
        <v>166</v>
      </c>
      <c r="D1905" s="90"/>
      <c r="AM1905" s="10"/>
    </row>
    <row r="1906" spans="2:39">
      <c r="B1906" s="90" t="s">
        <v>1811</v>
      </c>
      <c r="C1906" s="90" t="s">
        <v>166</v>
      </c>
      <c r="D1906" s="90"/>
      <c r="AM1906" s="10"/>
    </row>
    <row r="1907" spans="2:39">
      <c r="B1907" s="90" t="s">
        <v>1821</v>
      </c>
      <c r="C1907" s="90" t="s">
        <v>166</v>
      </c>
      <c r="D1907" s="90"/>
      <c r="AM1907" s="10"/>
    </row>
    <row r="1908" spans="2:39">
      <c r="B1908" s="90" t="s">
        <v>2877</v>
      </c>
      <c r="C1908" s="90" t="s">
        <v>166</v>
      </c>
      <c r="D1908" s="90"/>
      <c r="AM1908" s="10"/>
    </row>
    <row r="1909" spans="2:39">
      <c r="B1909" s="90" t="s">
        <v>1826</v>
      </c>
      <c r="C1909" s="90" t="s">
        <v>166</v>
      </c>
      <c r="D1909" s="90"/>
      <c r="AM1909" s="10"/>
    </row>
    <row r="1910" spans="2:39">
      <c r="B1910" s="90" t="s">
        <v>1827</v>
      </c>
      <c r="C1910" s="90" t="s">
        <v>166</v>
      </c>
      <c r="D1910" s="90"/>
      <c r="AM1910" s="10"/>
    </row>
    <row r="1911" spans="2:39">
      <c r="B1911" s="90" t="s">
        <v>1834</v>
      </c>
      <c r="C1911" s="90" t="s">
        <v>166</v>
      </c>
      <c r="D1911" s="90"/>
      <c r="AM1911" s="10"/>
    </row>
    <row r="1912" spans="2:39">
      <c r="B1912" s="90" t="s">
        <v>1858</v>
      </c>
      <c r="C1912" s="90" t="s">
        <v>166</v>
      </c>
      <c r="D1912" s="90"/>
      <c r="AM1912" s="10"/>
    </row>
    <row r="1913" spans="2:39">
      <c r="B1913" s="90" t="s">
        <v>1859</v>
      </c>
      <c r="C1913" s="90" t="s">
        <v>166</v>
      </c>
      <c r="D1913" s="90"/>
      <c r="AM1913" s="10"/>
    </row>
    <row r="1914" spans="2:39">
      <c r="B1914" s="90" t="s">
        <v>1873</v>
      </c>
      <c r="C1914" s="90" t="s">
        <v>166</v>
      </c>
      <c r="D1914" s="90"/>
      <c r="AM1914" s="10"/>
    </row>
    <row r="1915" spans="2:39">
      <c r="B1915" s="90" t="s">
        <v>1874</v>
      </c>
      <c r="C1915" s="90" t="s">
        <v>166</v>
      </c>
      <c r="D1915" s="90"/>
      <c r="AM1915" s="10"/>
    </row>
    <row r="1916" spans="2:39">
      <c r="B1916" s="90" t="s">
        <v>1883</v>
      </c>
      <c r="C1916" s="90" t="s">
        <v>166</v>
      </c>
      <c r="D1916" s="90"/>
      <c r="AM1916" s="10"/>
    </row>
    <row r="1917" spans="2:39">
      <c r="B1917" s="90" t="s">
        <v>1888</v>
      </c>
      <c r="C1917" s="90" t="s">
        <v>166</v>
      </c>
      <c r="D1917" s="90"/>
      <c r="AM1917" s="10"/>
    </row>
    <row r="1918" spans="2:39">
      <c r="B1918" s="90" t="s">
        <v>1895</v>
      </c>
      <c r="C1918" s="90" t="s">
        <v>166</v>
      </c>
      <c r="D1918" s="90"/>
      <c r="AM1918" s="10"/>
    </row>
    <row r="1919" spans="2:39">
      <c r="B1919" s="90" t="s">
        <v>1935</v>
      </c>
      <c r="C1919" s="90" t="s">
        <v>166</v>
      </c>
      <c r="D1919" s="90"/>
      <c r="AM1919" s="10"/>
    </row>
    <row r="1920" spans="2:39">
      <c r="B1920" s="90" t="s">
        <v>1957</v>
      </c>
      <c r="C1920" s="90" t="s">
        <v>166</v>
      </c>
      <c r="D1920" s="90"/>
      <c r="AM1920" s="10"/>
    </row>
    <row r="1921" spans="2:39">
      <c r="B1921" s="90" t="s">
        <v>1965</v>
      </c>
      <c r="C1921" s="90" t="s">
        <v>166</v>
      </c>
      <c r="D1921" s="90"/>
      <c r="AM1921" s="10"/>
    </row>
    <row r="1922" spans="2:39">
      <c r="B1922" s="90" t="s">
        <v>3589</v>
      </c>
      <c r="C1922" s="90" t="s">
        <v>166</v>
      </c>
      <c r="D1922" s="90"/>
      <c r="AM1922" s="10"/>
    </row>
    <row r="1923" spans="2:39">
      <c r="B1923" s="90" t="s">
        <v>1475</v>
      </c>
      <c r="C1923" s="90" t="s">
        <v>548</v>
      </c>
      <c r="AM1923" s="10"/>
    </row>
    <row r="1924" spans="2:39">
      <c r="B1924" s="90" t="s">
        <v>1476</v>
      </c>
      <c r="C1924" s="90" t="s">
        <v>548</v>
      </c>
      <c r="AM1924" s="10"/>
    </row>
    <row r="1925" spans="2:39">
      <c r="B1925" s="90" t="s">
        <v>1477</v>
      </c>
      <c r="C1925" s="90" t="s">
        <v>548</v>
      </c>
      <c r="AM1925" s="10"/>
    </row>
    <row r="1926" spans="2:39">
      <c r="B1926" s="90" t="s">
        <v>1478</v>
      </c>
      <c r="C1926" s="90" t="s">
        <v>548</v>
      </c>
      <c r="AM1926" s="10"/>
    </row>
    <row r="1927" spans="2:39">
      <c r="B1927" s="90" t="s">
        <v>1474</v>
      </c>
      <c r="C1927" s="90" t="s">
        <v>548</v>
      </c>
      <c r="AM1927" s="10"/>
    </row>
    <row r="1928" spans="2:39">
      <c r="B1928" s="90" t="s">
        <v>1487</v>
      </c>
      <c r="C1928" s="90" t="s">
        <v>548</v>
      </c>
      <c r="AM1928" s="10"/>
    </row>
    <row r="1929" spans="2:39">
      <c r="B1929" s="90" t="s">
        <v>2068</v>
      </c>
      <c r="C1929" s="90" t="s">
        <v>548</v>
      </c>
      <c r="AM1929" s="10"/>
    </row>
    <row r="1930" spans="2:39">
      <c r="B1930" s="90" t="s">
        <v>1509</v>
      </c>
      <c r="C1930" s="90" t="s">
        <v>548</v>
      </c>
      <c r="AM1930" s="10"/>
    </row>
    <row r="1931" spans="2:39">
      <c r="B1931" s="90" t="s">
        <v>1534</v>
      </c>
      <c r="C1931" s="90" t="s">
        <v>548</v>
      </c>
      <c r="AM1931" s="10"/>
    </row>
    <row r="1932" spans="2:39">
      <c r="B1932" s="90" t="s">
        <v>1535</v>
      </c>
      <c r="C1932" s="90" t="s">
        <v>548</v>
      </c>
      <c r="AM1932" s="10"/>
    </row>
    <row r="1933" spans="2:39">
      <c r="B1933" s="90" t="s">
        <v>1537</v>
      </c>
      <c r="C1933" s="90" t="s">
        <v>548</v>
      </c>
      <c r="AM1933" s="10"/>
    </row>
    <row r="1934" spans="2:39">
      <c r="B1934" s="90" t="s">
        <v>1543</v>
      </c>
      <c r="C1934" s="90" t="s">
        <v>548</v>
      </c>
      <c r="AM1934" s="10"/>
    </row>
    <row r="1935" spans="2:39">
      <c r="B1935" s="90" t="s">
        <v>3240</v>
      </c>
      <c r="C1935" s="90" t="s">
        <v>548</v>
      </c>
      <c r="AM1935" s="10"/>
    </row>
    <row r="1936" spans="2:39">
      <c r="B1936" s="90" t="s">
        <v>1560</v>
      </c>
      <c r="C1936" s="90" t="s">
        <v>548</v>
      </c>
      <c r="AM1936" s="10"/>
    </row>
    <row r="1937" spans="2:39">
      <c r="B1937" s="90" t="s">
        <v>1561</v>
      </c>
      <c r="C1937" s="90" t="s">
        <v>548</v>
      </c>
      <c r="AM1937" s="10"/>
    </row>
    <row r="1938" spans="2:39">
      <c r="B1938" s="90" t="s">
        <v>1562</v>
      </c>
      <c r="C1938" s="90" t="s">
        <v>548</v>
      </c>
      <c r="AM1938" s="10"/>
    </row>
    <row r="1939" spans="2:39">
      <c r="B1939" s="90" t="s">
        <v>2081</v>
      </c>
      <c r="C1939" s="90" t="s">
        <v>548</v>
      </c>
      <c r="AM1939" s="10"/>
    </row>
    <row r="1940" spans="2:39">
      <c r="B1940" s="90" t="s">
        <v>3413</v>
      </c>
      <c r="C1940" s="90" t="s">
        <v>548</v>
      </c>
      <c r="AM1940" s="10"/>
    </row>
    <row r="1941" spans="2:39">
      <c r="B1941" s="90" t="s">
        <v>1581</v>
      </c>
      <c r="C1941" s="90" t="s">
        <v>548</v>
      </c>
      <c r="AM1941" s="10"/>
    </row>
    <row r="1942" spans="2:39">
      <c r="B1942" s="90" t="s">
        <v>1582</v>
      </c>
      <c r="C1942" s="90" t="s">
        <v>548</v>
      </c>
      <c r="AM1942" s="10"/>
    </row>
    <row r="1943" spans="2:39">
      <c r="B1943" s="90" t="s">
        <v>1583</v>
      </c>
      <c r="C1943" s="90" t="s">
        <v>548</v>
      </c>
      <c r="AM1943" s="10"/>
    </row>
    <row r="1944" spans="2:39">
      <c r="B1944" s="90" t="s">
        <v>1584</v>
      </c>
      <c r="C1944" s="90" t="s">
        <v>548</v>
      </c>
      <c r="AM1944" s="10"/>
    </row>
    <row r="1945" spans="2:39">
      <c r="B1945" s="90" t="s">
        <v>1642</v>
      </c>
      <c r="C1945" s="90" t="s">
        <v>548</v>
      </c>
      <c r="AM1945" s="10"/>
    </row>
    <row r="1946" spans="2:39">
      <c r="B1946" s="90" t="s">
        <v>1643</v>
      </c>
      <c r="C1946" s="90" t="s">
        <v>548</v>
      </c>
      <c r="AM1946" s="10"/>
    </row>
    <row r="1947" spans="2:39">
      <c r="B1947" s="90" t="s">
        <v>163</v>
      </c>
      <c r="C1947" s="90" t="s">
        <v>548</v>
      </c>
      <c r="AM1947" s="10"/>
    </row>
    <row r="1948" spans="2:39">
      <c r="B1948" s="90" t="s">
        <v>1649</v>
      </c>
      <c r="C1948" s="90" t="s">
        <v>548</v>
      </c>
      <c r="AM1948" s="10"/>
    </row>
    <row r="1949" spans="2:39">
      <c r="B1949" s="90" t="s">
        <v>3402</v>
      </c>
      <c r="C1949" s="90" t="s">
        <v>548</v>
      </c>
      <c r="AM1949" s="10"/>
    </row>
    <row r="1950" spans="2:39">
      <c r="B1950" s="90" t="s">
        <v>3509</v>
      </c>
      <c r="C1950" s="90" t="s">
        <v>548</v>
      </c>
      <c r="AM1950" s="10"/>
    </row>
    <row r="1951" spans="2:39">
      <c r="B1951" s="90" t="s">
        <v>1691</v>
      </c>
      <c r="C1951" s="90" t="s">
        <v>548</v>
      </c>
      <c r="AM1951" s="10"/>
    </row>
    <row r="1952" spans="2:39">
      <c r="B1952" s="90" t="s">
        <v>1705</v>
      </c>
      <c r="C1952" s="90" t="s">
        <v>548</v>
      </c>
      <c r="AM1952" s="10"/>
    </row>
    <row r="1953" spans="2:39">
      <c r="B1953" s="90" t="s">
        <v>1709</v>
      </c>
      <c r="C1953" s="90" t="s">
        <v>548</v>
      </c>
      <c r="AM1953" s="10"/>
    </row>
    <row r="1954" spans="2:39">
      <c r="B1954" s="90" t="s">
        <v>2871</v>
      </c>
      <c r="C1954" s="90" t="s">
        <v>548</v>
      </c>
      <c r="AM1954" s="10"/>
    </row>
    <row r="1955" spans="2:39">
      <c r="B1955" s="90" t="s">
        <v>1711</v>
      </c>
      <c r="C1955" s="90" t="s">
        <v>548</v>
      </c>
      <c r="AM1955" s="10"/>
    </row>
    <row r="1956" spans="2:39">
      <c r="B1956" s="90" t="s">
        <v>1712</v>
      </c>
      <c r="C1956" s="90" t="s">
        <v>548</v>
      </c>
      <c r="AM1956" s="10"/>
    </row>
    <row r="1957" spans="2:39">
      <c r="B1957" s="90" t="s">
        <v>5596</v>
      </c>
      <c r="C1957" s="90" t="s">
        <v>548</v>
      </c>
      <c r="AM1957" s="10"/>
    </row>
    <row r="1958" spans="2:39">
      <c r="B1958" s="90" t="s">
        <v>5683</v>
      </c>
      <c r="C1958" s="90" t="s">
        <v>548</v>
      </c>
      <c r="AM1958" s="10"/>
    </row>
    <row r="1959" spans="2:39">
      <c r="B1959" s="90" t="s">
        <v>1718</v>
      </c>
      <c r="C1959" s="90" t="s">
        <v>548</v>
      </c>
      <c r="AM1959" s="10"/>
    </row>
    <row r="1960" spans="2:39">
      <c r="B1960" s="90" t="s">
        <v>1733</v>
      </c>
      <c r="C1960" s="90" t="s">
        <v>548</v>
      </c>
      <c r="AM1960" s="10"/>
    </row>
    <row r="1961" spans="2:39">
      <c r="B1961" s="90" t="s">
        <v>2032</v>
      </c>
      <c r="C1961" s="90" t="s">
        <v>548</v>
      </c>
      <c r="AM1961" s="10"/>
    </row>
    <row r="1962" spans="2:39">
      <c r="B1962" s="90" t="s">
        <v>2048</v>
      </c>
      <c r="C1962" s="90" t="s">
        <v>548</v>
      </c>
      <c r="AM1962" s="10"/>
    </row>
    <row r="1963" spans="2:39">
      <c r="B1963" s="90" t="s">
        <v>1785</v>
      </c>
      <c r="C1963" s="90" t="s">
        <v>548</v>
      </c>
      <c r="AM1963" s="10"/>
    </row>
    <row r="1964" spans="2:39">
      <c r="B1964" s="90" t="s">
        <v>1790</v>
      </c>
      <c r="C1964" s="90" t="s">
        <v>548</v>
      </c>
      <c r="AM1964" s="10"/>
    </row>
    <row r="1965" spans="2:39">
      <c r="B1965" s="90" t="s">
        <v>3152</v>
      </c>
      <c r="C1965" s="90" t="s">
        <v>548</v>
      </c>
      <c r="AM1965" s="10"/>
    </row>
    <row r="1966" spans="2:39">
      <c r="B1966" s="90" t="s">
        <v>1803</v>
      </c>
      <c r="C1966" s="90" t="s">
        <v>548</v>
      </c>
      <c r="AM1966" s="10"/>
    </row>
    <row r="1967" spans="2:39">
      <c r="B1967" s="90" t="s">
        <v>1814</v>
      </c>
      <c r="C1967" s="90" t="s">
        <v>548</v>
      </c>
      <c r="AM1967" s="10"/>
    </row>
    <row r="1968" spans="2:39">
      <c r="B1968" s="90" t="s">
        <v>1831</v>
      </c>
      <c r="C1968" s="90" t="s">
        <v>548</v>
      </c>
      <c r="AM1968" s="10"/>
    </row>
    <row r="1969" spans="2:39">
      <c r="B1969" s="90" t="s">
        <v>1849</v>
      </c>
      <c r="C1969" s="90" t="s">
        <v>548</v>
      </c>
      <c r="AM1969" s="10"/>
    </row>
    <row r="1970" spans="2:39">
      <c r="B1970" s="90" t="s">
        <v>2762</v>
      </c>
      <c r="C1970" s="90" t="s">
        <v>548</v>
      </c>
      <c r="AM1970" s="10"/>
    </row>
    <row r="1971" spans="2:39">
      <c r="B1971" s="90" t="s">
        <v>2946</v>
      </c>
      <c r="C1971" s="90" t="s">
        <v>548</v>
      </c>
      <c r="AM1971" s="10"/>
    </row>
    <row r="1972" spans="2:39">
      <c r="B1972" s="90" t="s">
        <v>2133</v>
      </c>
      <c r="C1972" s="90" t="s">
        <v>548</v>
      </c>
      <c r="AM1972" s="10"/>
    </row>
    <row r="1973" spans="2:39">
      <c r="B1973" s="90" t="s">
        <v>2134</v>
      </c>
      <c r="C1973" s="90" t="s">
        <v>548</v>
      </c>
      <c r="AM1973" s="10"/>
    </row>
    <row r="1974" spans="2:39">
      <c r="B1974" s="90" t="s">
        <v>2897</v>
      </c>
      <c r="C1974" s="90" t="s">
        <v>548</v>
      </c>
      <c r="AM1974" s="10"/>
    </row>
    <row r="1975" spans="2:39">
      <c r="B1975" s="90" t="s">
        <v>2124</v>
      </c>
      <c r="C1975" s="90" t="s">
        <v>548</v>
      </c>
      <c r="AM1975" s="10"/>
    </row>
    <row r="1976" spans="2:39">
      <c r="B1976" s="90" t="s">
        <v>1870</v>
      </c>
      <c r="C1976" s="90" t="s">
        <v>548</v>
      </c>
      <c r="AM1976" s="10"/>
    </row>
    <row r="1977" spans="2:39">
      <c r="B1977" s="90" t="s">
        <v>1878</v>
      </c>
      <c r="C1977" s="90" t="s">
        <v>548</v>
      </c>
      <c r="AM1977" s="10"/>
    </row>
    <row r="1978" spans="2:39">
      <c r="B1978" s="90" t="s">
        <v>2078</v>
      </c>
      <c r="C1978" s="90" t="s">
        <v>548</v>
      </c>
      <c r="AM1978" s="10"/>
    </row>
    <row r="1979" spans="2:39">
      <c r="B1979" s="90" t="s">
        <v>3629</v>
      </c>
      <c r="C1979" s="90" t="s">
        <v>548</v>
      </c>
      <c r="AM1979" s="10"/>
    </row>
    <row r="1980" spans="2:39">
      <c r="B1980" s="90" t="s">
        <v>1913</v>
      </c>
      <c r="C1980" s="90" t="s">
        <v>548</v>
      </c>
      <c r="AM1980" s="10"/>
    </row>
    <row r="1981" spans="2:39">
      <c r="B1981" s="90" t="s">
        <v>2079</v>
      </c>
      <c r="C1981" s="90" t="s">
        <v>548</v>
      </c>
      <c r="AM1981" s="10"/>
    </row>
    <row r="1982" spans="2:39">
      <c r="B1982" s="90" t="s">
        <v>1994</v>
      </c>
      <c r="C1982" s="90" t="s">
        <v>548</v>
      </c>
      <c r="AM1982" s="10"/>
    </row>
    <row r="1983" spans="2:39">
      <c r="B1983" s="90" t="s">
        <v>3153</v>
      </c>
      <c r="C1983" s="90" t="s">
        <v>548</v>
      </c>
      <c r="AM1983" s="10"/>
    </row>
    <row r="1984" spans="2:39">
      <c r="B1984" s="90" t="s">
        <v>2757</v>
      </c>
      <c r="C1984" s="90" t="s">
        <v>548</v>
      </c>
      <c r="AM1984" s="10"/>
    </row>
    <row r="1985" spans="2:39">
      <c r="B1985" s="90" t="s">
        <v>3427</v>
      </c>
      <c r="C1985" s="90" t="s">
        <v>168</v>
      </c>
      <c r="AM1985" s="10"/>
    </row>
    <row r="1986" spans="2:39">
      <c r="B1986" s="90" t="s">
        <v>1536</v>
      </c>
      <c r="C1986" s="90" t="s">
        <v>168</v>
      </c>
      <c r="AM1986" s="10"/>
    </row>
    <row r="1987" spans="2:39">
      <c r="B1987" s="90" t="s">
        <v>2782</v>
      </c>
      <c r="C1987" s="90" t="s">
        <v>168</v>
      </c>
      <c r="AM1987" s="10"/>
    </row>
    <row r="1988" spans="2:39">
      <c r="B1988" s="90" t="s">
        <v>3723</v>
      </c>
      <c r="C1988" s="90" t="s">
        <v>168</v>
      </c>
      <c r="AM1988" s="10"/>
    </row>
    <row r="1989" spans="2:39">
      <c r="B1989" s="90" t="s">
        <v>1585</v>
      </c>
      <c r="C1989" s="90" t="s">
        <v>168</v>
      </c>
      <c r="AM1989" s="10"/>
    </row>
    <row r="1990" spans="2:39">
      <c r="B1990" s="90" t="s">
        <v>1591</v>
      </c>
      <c r="C1990" s="90" t="s">
        <v>168</v>
      </c>
      <c r="AM1990" s="10"/>
    </row>
    <row r="1991" spans="2:39">
      <c r="B1991" s="90" t="s">
        <v>1596</v>
      </c>
      <c r="C1991" s="90" t="s">
        <v>168</v>
      </c>
      <c r="AM1991" s="10"/>
    </row>
    <row r="1992" spans="2:39">
      <c r="B1992" s="90" t="s">
        <v>1599</v>
      </c>
      <c r="C1992" s="90" t="s">
        <v>168</v>
      </c>
      <c r="AM1992" s="10"/>
    </row>
    <row r="1993" spans="2:39">
      <c r="B1993" s="90" t="s">
        <v>2039</v>
      </c>
      <c r="C1993" s="90" t="s">
        <v>168</v>
      </c>
      <c r="AM1993" s="10"/>
    </row>
    <row r="1994" spans="2:39">
      <c r="B1994" s="90" t="s">
        <v>3567</v>
      </c>
      <c r="C1994" s="90" t="s">
        <v>168</v>
      </c>
      <c r="AM1994" s="10"/>
    </row>
    <row r="1995" spans="2:39">
      <c r="B1995" s="90" t="s">
        <v>2256</v>
      </c>
      <c r="C1995" s="90" t="s">
        <v>168</v>
      </c>
      <c r="AM1995" s="10"/>
    </row>
    <row r="1996" spans="2:39">
      <c r="B1996" s="90" t="s">
        <v>1630</v>
      </c>
      <c r="C1996" s="90" t="s">
        <v>168</v>
      </c>
      <c r="AM1996" s="10"/>
    </row>
    <row r="1997" spans="2:39">
      <c r="B1997" s="90" t="s">
        <v>3435</v>
      </c>
      <c r="C1997" s="90" t="s">
        <v>168</v>
      </c>
      <c r="AM1997" s="10"/>
    </row>
    <row r="1998" spans="2:39">
      <c r="B1998" s="90" t="s">
        <v>1639</v>
      </c>
      <c r="C1998" s="90" t="s">
        <v>168</v>
      </c>
      <c r="AM1998" s="10"/>
    </row>
    <row r="1999" spans="2:39">
      <c r="B1999" s="90" t="s">
        <v>3564</v>
      </c>
      <c r="C1999" s="90" t="s">
        <v>168</v>
      </c>
      <c r="AM1999" s="10"/>
    </row>
    <row r="2000" spans="2:39">
      <c r="B2000" s="90" t="s">
        <v>3598</v>
      </c>
      <c r="C2000" s="90" t="s">
        <v>168</v>
      </c>
      <c r="AM2000" s="10"/>
    </row>
    <row r="2001" spans="2:39">
      <c r="B2001" s="90" t="s">
        <v>3528</v>
      </c>
      <c r="C2001" s="90" t="s">
        <v>168</v>
      </c>
      <c r="AM2001" s="10"/>
    </row>
    <row r="2002" spans="2:39">
      <c r="B2002" s="90" t="s">
        <v>1683</v>
      </c>
      <c r="C2002" s="90" t="s">
        <v>168</v>
      </c>
      <c r="AM2002" s="10"/>
    </row>
    <row r="2003" spans="2:39">
      <c r="B2003" s="90" t="s">
        <v>3722</v>
      </c>
      <c r="C2003" s="90" t="s">
        <v>168</v>
      </c>
      <c r="AM2003" s="10"/>
    </row>
    <row r="2004" spans="2:39">
      <c r="B2004" s="90" t="s">
        <v>1695</v>
      </c>
      <c r="C2004" s="90" t="s">
        <v>168</v>
      </c>
      <c r="AM2004" s="10"/>
    </row>
    <row r="2005" spans="2:39">
      <c r="B2005" s="90" t="s">
        <v>3391</v>
      </c>
      <c r="C2005" s="90" t="s">
        <v>168</v>
      </c>
      <c r="AM2005" s="10"/>
    </row>
    <row r="2006" spans="2:39">
      <c r="B2006" s="90" t="s">
        <v>1708</v>
      </c>
      <c r="C2006" s="90" t="s">
        <v>168</v>
      </c>
      <c r="AM2006" s="10"/>
    </row>
    <row r="2007" spans="2:39">
      <c r="B2007" s="90" t="s">
        <v>3633</v>
      </c>
      <c r="C2007" s="90" t="s">
        <v>168</v>
      </c>
      <c r="AM2007" s="10"/>
    </row>
    <row r="2008" spans="2:39">
      <c r="B2008" s="90" t="s">
        <v>3620</v>
      </c>
      <c r="C2008" s="90" t="s">
        <v>168</v>
      </c>
      <c r="AM2008" s="10"/>
    </row>
    <row r="2009" spans="2:39">
      <c r="B2009" s="90" t="s">
        <v>2834</v>
      </c>
      <c r="C2009" s="90" t="s">
        <v>168</v>
      </c>
      <c r="AM2009" s="10"/>
    </row>
    <row r="2010" spans="2:39">
      <c r="B2010" s="90" t="s">
        <v>1754</v>
      </c>
      <c r="C2010" s="90" t="s">
        <v>168</v>
      </c>
      <c r="AM2010" s="10"/>
    </row>
    <row r="2011" spans="2:39">
      <c r="B2011" s="90" t="s">
        <v>2903</v>
      </c>
      <c r="C2011" s="90" t="s">
        <v>168</v>
      </c>
      <c r="AM2011" s="10"/>
    </row>
    <row r="2012" spans="2:39">
      <c r="B2012" s="90" t="s">
        <v>1775</v>
      </c>
      <c r="C2012" s="90" t="s">
        <v>168</v>
      </c>
      <c r="AM2012" s="10"/>
    </row>
    <row r="2013" spans="2:39">
      <c r="B2013" s="90" t="s">
        <v>3668</v>
      </c>
      <c r="C2013" s="90" t="s">
        <v>168</v>
      </c>
      <c r="AM2013" s="10"/>
    </row>
    <row r="2014" spans="2:39">
      <c r="B2014" s="90" t="s">
        <v>2067</v>
      </c>
      <c r="C2014" s="90" t="s">
        <v>168</v>
      </c>
      <c r="AM2014" s="10"/>
    </row>
    <row r="2015" spans="2:39">
      <c r="B2015" s="90" t="s">
        <v>1866</v>
      </c>
      <c r="C2015" s="90" t="s">
        <v>168</v>
      </c>
      <c r="AM2015" s="10"/>
    </row>
    <row r="2016" spans="2:39">
      <c r="B2016" s="90" t="s">
        <v>1867</v>
      </c>
      <c r="C2016" s="90" t="s">
        <v>168</v>
      </c>
      <c r="AM2016" s="10"/>
    </row>
    <row r="2017" spans="2:39">
      <c r="B2017" s="90" t="s">
        <v>1868</v>
      </c>
      <c r="C2017" s="90" t="s">
        <v>168</v>
      </c>
      <c r="AM2017" s="10"/>
    </row>
    <row r="2018" spans="2:39">
      <c r="B2018" s="90" t="s">
        <v>1869</v>
      </c>
      <c r="C2018" s="90" t="s">
        <v>168</v>
      </c>
      <c r="AM2018" s="10"/>
    </row>
    <row r="2019" spans="2:39">
      <c r="B2019" s="90" t="s">
        <v>1881</v>
      </c>
      <c r="C2019" s="90" t="s">
        <v>168</v>
      </c>
      <c r="AM2019" s="10"/>
    </row>
    <row r="2020" spans="2:39">
      <c r="B2020" s="90" t="s">
        <v>3436</v>
      </c>
      <c r="C2020" s="90" t="s">
        <v>168</v>
      </c>
      <c r="AM2020" s="10"/>
    </row>
    <row r="2021" spans="2:39">
      <c r="B2021" s="90" t="s">
        <v>2846</v>
      </c>
      <c r="C2021" s="90" t="s">
        <v>168</v>
      </c>
      <c r="AM2021" s="10"/>
    </row>
    <row r="2022" spans="2:39">
      <c r="B2022" s="90" t="s">
        <v>1906</v>
      </c>
      <c r="C2022" s="90" t="s">
        <v>168</v>
      </c>
      <c r="AM2022" s="10"/>
    </row>
    <row r="2023" spans="2:39">
      <c r="B2023" s="90" t="s">
        <v>1932</v>
      </c>
      <c r="C2023" s="90" t="s">
        <v>168</v>
      </c>
      <c r="AM2023" s="10"/>
    </row>
    <row r="2024" spans="2:39">
      <c r="B2024" s="90" t="s">
        <v>3430</v>
      </c>
      <c r="C2024" s="90" t="s">
        <v>168</v>
      </c>
      <c r="AM2024" s="10"/>
    </row>
    <row r="2025" spans="2:39">
      <c r="B2025" s="90" t="s">
        <v>1946</v>
      </c>
      <c r="C2025" s="90" t="s">
        <v>168</v>
      </c>
      <c r="AM2025" s="10"/>
    </row>
    <row r="2026" spans="2:39">
      <c r="B2026" s="90" t="s">
        <v>1960</v>
      </c>
      <c r="C2026" s="90" t="s">
        <v>168</v>
      </c>
      <c r="AM2026" s="10"/>
    </row>
    <row r="2027" spans="2:39">
      <c r="B2027" s="90" t="s">
        <v>2034</v>
      </c>
      <c r="C2027" s="90" t="s">
        <v>168</v>
      </c>
      <c r="AM2027" s="10"/>
    </row>
    <row r="2028" spans="2:39">
      <c r="B2028" s="90" t="s">
        <v>4001</v>
      </c>
      <c r="C2028" s="90" t="s">
        <v>155</v>
      </c>
      <c r="AM2028" s="10"/>
    </row>
    <row r="2029" spans="2:39">
      <c r="B2029" s="90" t="s">
        <v>2947</v>
      </c>
      <c r="C2029" s="90" t="s">
        <v>155</v>
      </c>
      <c r="AM2029" s="10"/>
    </row>
    <row r="2030" spans="2:39">
      <c r="B2030" s="90" t="s">
        <v>2948</v>
      </c>
      <c r="C2030" s="90" t="s">
        <v>155</v>
      </c>
      <c r="AM2030" s="10"/>
    </row>
    <row r="2031" spans="2:39">
      <c r="B2031" s="90" t="s">
        <v>3684</v>
      </c>
      <c r="C2031" s="90" t="s">
        <v>155</v>
      </c>
      <c r="AM2031" s="10"/>
    </row>
    <row r="2032" spans="2:39">
      <c r="B2032" s="90" t="s">
        <v>2949</v>
      </c>
      <c r="C2032" s="90" t="s">
        <v>155</v>
      </c>
      <c r="AM2032" s="10"/>
    </row>
    <row r="2033" spans="2:39">
      <c r="B2033" s="90" t="s">
        <v>2950</v>
      </c>
      <c r="C2033" s="90" t="s">
        <v>155</v>
      </c>
      <c r="AM2033" s="10"/>
    </row>
    <row r="2034" spans="2:39">
      <c r="B2034" s="90" t="s">
        <v>2951</v>
      </c>
      <c r="C2034" s="90" t="s">
        <v>155</v>
      </c>
      <c r="AM2034" s="10"/>
    </row>
    <row r="2035" spans="2:39">
      <c r="B2035" s="90" t="s">
        <v>2952</v>
      </c>
      <c r="C2035" s="90" t="s">
        <v>155</v>
      </c>
      <c r="AM2035" s="10"/>
    </row>
    <row r="2036" spans="2:39">
      <c r="B2036" s="90" t="s">
        <v>2953</v>
      </c>
      <c r="C2036" s="90" t="s">
        <v>155</v>
      </c>
      <c r="AM2036" s="10"/>
    </row>
    <row r="2037" spans="2:39">
      <c r="B2037" s="90" t="s">
        <v>2954</v>
      </c>
      <c r="C2037" s="90" t="s">
        <v>155</v>
      </c>
      <c r="AM2037" s="10"/>
    </row>
    <row r="2038" spans="2:39">
      <c r="B2038" s="90" t="s">
        <v>2955</v>
      </c>
      <c r="C2038" s="90" t="s">
        <v>155</v>
      </c>
      <c r="AM2038" s="10"/>
    </row>
    <row r="2039" spans="2:39">
      <c r="B2039" s="90" t="s">
        <v>2956</v>
      </c>
      <c r="C2039" s="90" t="s">
        <v>155</v>
      </c>
      <c r="AM2039" s="10"/>
    </row>
    <row r="2040" spans="2:39">
      <c r="B2040" s="90" t="s">
        <v>2957</v>
      </c>
      <c r="C2040" s="90" t="s">
        <v>155</v>
      </c>
      <c r="AM2040" s="10"/>
    </row>
    <row r="2041" spans="2:39">
      <c r="B2041" s="90" t="s">
        <v>2958</v>
      </c>
      <c r="C2041" s="90" t="s">
        <v>155</v>
      </c>
      <c r="AM2041" s="10"/>
    </row>
    <row r="2042" spans="2:39">
      <c r="B2042" s="90" t="s">
        <v>2959</v>
      </c>
      <c r="C2042" s="90" t="s">
        <v>155</v>
      </c>
      <c r="AM2042" s="10"/>
    </row>
    <row r="2043" spans="2:39">
      <c r="B2043" s="90" t="s">
        <v>2960</v>
      </c>
      <c r="C2043" s="90" t="s">
        <v>155</v>
      </c>
      <c r="AM2043" s="10"/>
    </row>
    <row r="2044" spans="2:39">
      <c r="B2044" s="90" t="s">
        <v>2961</v>
      </c>
      <c r="C2044" s="90" t="s">
        <v>155</v>
      </c>
      <c r="AM2044" s="10"/>
    </row>
    <row r="2045" spans="2:39">
      <c r="B2045" s="90" t="s">
        <v>2962</v>
      </c>
      <c r="C2045" s="90" t="s">
        <v>155</v>
      </c>
      <c r="AM2045" s="10"/>
    </row>
    <row r="2046" spans="2:39">
      <c r="B2046" s="90" t="s">
        <v>3831</v>
      </c>
      <c r="C2046" s="90" t="s">
        <v>155</v>
      </c>
      <c r="AM2046" s="10"/>
    </row>
    <row r="2047" spans="2:39">
      <c r="B2047" s="90" t="s">
        <v>2963</v>
      </c>
      <c r="C2047" s="90" t="s">
        <v>155</v>
      </c>
      <c r="AM2047" s="10"/>
    </row>
    <row r="2048" spans="2:39">
      <c r="B2048" s="90" t="s">
        <v>3583</v>
      </c>
      <c r="C2048" s="90" t="s">
        <v>155</v>
      </c>
      <c r="AM2048" s="10"/>
    </row>
    <row r="2049" spans="2:39">
      <c r="B2049" s="90" t="s">
        <v>5366</v>
      </c>
      <c r="C2049" s="90" t="s">
        <v>155</v>
      </c>
      <c r="AM2049" s="10"/>
    </row>
    <row r="2050" spans="2:39">
      <c r="B2050" s="90" t="s">
        <v>2964</v>
      </c>
      <c r="C2050" s="90" t="s">
        <v>155</v>
      </c>
      <c r="AM2050" s="10"/>
    </row>
    <row r="2051" spans="2:39">
      <c r="B2051" s="90" t="s">
        <v>3736</v>
      </c>
      <c r="C2051" s="90" t="s">
        <v>155</v>
      </c>
      <c r="AM2051" s="10"/>
    </row>
    <row r="2052" spans="2:39">
      <c r="B2052" s="90" t="s">
        <v>3607</v>
      </c>
      <c r="C2052" s="90" t="s">
        <v>155</v>
      </c>
      <c r="AM2052" s="10"/>
    </row>
    <row r="2053" spans="2:39">
      <c r="B2053" s="90" t="s">
        <v>3163</v>
      </c>
      <c r="C2053" s="90" t="s">
        <v>155</v>
      </c>
      <c r="AM2053" s="10"/>
    </row>
    <row r="2054" spans="2:39">
      <c r="B2054" s="90" t="s">
        <v>2965</v>
      </c>
      <c r="C2054" s="90" t="s">
        <v>155</v>
      </c>
      <c r="AM2054" s="10"/>
    </row>
    <row r="2055" spans="2:39">
      <c r="B2055" s="90" t="s">
        <v>3613</v>
      </c>
      <c r="C2055" s="90" t="s">
        <v>155</v>
      </c>
      <c r="AM2055" s="10"/>
    </row>
    <row r="2056" spans="2:39">
      <c r="B2056" s="90" t="s">
        <v>2966</v>
      </c>
      <c r="C2056" s="90" t="s">
        <v>155</v>
      </c>
      <c r="AM2056" s="10"/>
    </row>
    <row r="2057" spans="2:39">
      <c r="B2057" s="90" t="s">
        <v>2967</v>
      </c>
      <c r="C2057" s="90" t="s">
        <v>155</v>
      </c>
      <c r="AM2057" s="10"/>
    </row>
    <row r="2058" spans="2:39">
      <c r="B2058" s="90" t="s">
        <v>3693</v>
      </c>
      <c r="C2058" s="90" t="s">
        <v>155</v>
      </c>
      <c r="AM2058" s="10"/>
    </row>
    <row r="2059" spans="2:39">
      <c r="B2059" s="90" t="s">
        <v>2968</v>
      </c>
      <c r="C2059" s="90" t="s">
        <v>155</v>
      </c>
      <c r="AM2059" s="10"/>
    </row>
    <row r="2060" spans="2:39">
      <c r="B2060" s="90" t="s">
        <v>3664</v>
      </c>
      <c r="C2060" s="90" t="s">
        <v>155</v>
      </c>
      <c r="AM2060" s="10"/>
    </row>
    <row r="2061" spans="2:39">
      <c r="B2061" s="90" t="s">
        <v>2969</v>
      </c>
      <c r="C2061" s="90" t="s">
        <v>155</v>
      </c>
      <c r="AM2061" s="10"/>
    </row>
    <row r="2062" spans="2:39">
      <c r="B2062" s="90" t="s">
        <v>3707</v>
      </c>
      <c r="C2062" s="90" t="s">
        <v>155</v>
      </c>
      <c r="AM2062" s="10"/>
    </row>
    <row r="2063" spans="2:39">
      <c r="B2063" s="90" t="s">
        <v>2970</v>
      </c>
      <c r="C2063" s="90" t="s">
        <v>155</v>
      </c>
      <c r="AM2063" s="10"/>
    </row>
    <row r="2064" spans="2:39">
      <c r="B2064" s="90" t="s">
        <v>2971</v>
      </c>
      <c r="C2064" s="90" t="s">
        <v>155</v>
      </c>
      <c r="AM2064" s="10"/>
    </row>
    <row r="2065" spans="2:39">
      <c r="B2065" s="90" t="s">
        <v>2972</v>
      </c>
      <c r="C2065" s="90" t="s">
        <v>155</v>
      </c>
      <c r="AM2065" s="10"/>
    </row>
    <row r="2066" spans="2:39">
      <c r="B2066" s="90" t="s">
        <v>2973</v>
      </c>
      <c r="C2066" s="90" t="s">
        <v>155</v>
      </c>
      <c r="AM2066" s="10"/>
    </row>
    <row r="2067" spans="2:39">
      <c r="B2067" s="90" t="s">
        <v>2974</v>
      </c>
      <c r="C2067" s="90" t="s">
        <v>155</v>
      </c>
      <c r="AM2067" s="10"/>
    </row>
    <row r="2068" spans="2:39">
      <c r="B2068" s="90" t="s">
        <v>3687</v>
      </c>
      <c r="C2068" s="90" t="s">
        <v>155</v>
      </c>
      <c r="AM2068" s="10"/>
    </row>
    <row r="2069" spans="2:39">
      <c r="B2069" s="90" t="s">
        <v>2975</v>
      </c>
      <c r="C2069" s="90" t="s">
        <v>155</v>
      </c>
      <c r="AM2069" s="10"/>
    </row>
    <row r="2070" spans="2:39">
      <c r="B2070" s="90" t="s">
        <v>5600</v>
      </c>
      <c r="C2070" s="90" t="s">
        <v>155</v>
      </c>
      <c r="AM2070" s="10"/>
    </row>
    <row r="2071" spans="2:39">
      <c r="B2071" s="90" t="s">
        <v>2976</v>
      </c>
      <c r="C2071" s="90" t="s">
        <v>155</v>
      </c>
      <c r="AM2071" s="10"/>
    </row>
    <row r="2072" spans="2:39">
      <c r="B2072" s="90" t="s">
        <v>3683</v>
      </c>
      <c r="C2072" s="90" t="s">
        <v>155</v>
      </c>
      <c r="AM2072" s="10"/>
    </row>
    <row r="2073" spans="2:39">
      <c r="B2073" s="90" t="s">
        <v>2977</v>
      </c>
      <c r="C2073" s="90" t="s">
        <v>155</v>
      </c>
      <c r="AM2073" s="10"/>
    </row>
    <row r="2074" spans="2:39">
      <c r="B2074" s="90" t="s">
        <v>2978</v>
      </c>
      <c r="C2074" s="90" t="s">
        <v>155</v>
      </c>
      <c r="AM2074" s="10"/>
    </row>
    <row r="2075" spans="2:39">
      <c r="B2075" s="90" t="s">
        <v>2979</v>
      </c>
      <c r="C2075" s="90" t="s">
        <v>155</v>
      </c>
      <c r="AM2075" s="10"/>
    </row>
    <row r="2076" spans="2:39">
      <c r="B2076" s="90" t="s">
        <v>2980</v>
      </c>
      <c r="C2076" s="90" t="s">
        <v>155</v>
      </c>
      <c r="AM2076" s="10"/>
    </row>
    <row r="2077" spans="2:39">
      <c r="B2077" s="90" t="s">
        <v>2981</v>
      </c>
      <c r="C2077" s="90" t="s">
        <v>155</v>
      </c>
      <c r="AM2077" s="10"/>
    </row>
    <row r="2078" spans="2:39">
      <c r="B2078" s="90" t="s">
        <v>2982</v>
      </c>
      <c r="C2078" s="90" t="s">
        <v>155</v>
      </c>
      <c r="AM2078" s="10"/>
    </row>
    <row r="2079" spans="2:39">
      <c r="B2079" s="90" t="s">
        <v>2983</v>
      </c>
      <c r="C2079" s="90" t="s">
        <v>155</v>
      </c>
      <c r="AM2079" s="10"/>
    </row>
    <row r="2080" spans="2:39">
      <c r="B2080" s="90" t="s">
        <v>2984</v>
      </c>
      <c r="C2080" s="90" t="s">
        <v>155</v>
      </c>
      <c r="AM2080" s="10"/>
    </row>
    <row r="2081" spans="2:39">
      <c r="B2081" s="90" t="s">
        <v>2985</v>
      </c>
      <c r="C2081" s="90" t="s">
        <v>155</v>
      </c>
      <c r="AM2081" s="10"/>
    </row>
    <row r="2082" spans="2:39">
      <c r="B2082" s="90" t="s">
        <v>2804</v>
      </c>
      <c r="C2082" s="90" t="s">
        <v>155</v>
      </c>
      <c r="AM2082" s="10"/>
    </row>
    <row r="2083" spans="2:39">
      <c r="B2083" s="90" t="s">
        <v>2986</v>
      </c>
      <c r="C2083" s="90" t="s">
        <v>155</v>
      </c>
      <c r="AM2083" s="10"/>
    </row>
    <row r="2084" spans="2:39">
      <c r="B2084" s="90" t="s">
        <v>2987</v>
      </c>
      <c r="C2084" s="90" t="s">
        <v>155</v>
      </c>
      <c r="AM2084" s="10"/>
    </row>
    <row r="2085" spans="2:39">
      <c r="B2085" s="90" t="s">
        <v>3727</v>
      </c>
      <c r="C2085" s="90" t="s">
        <v>155</v>
      </c>
      <c r="AM2085" s="10"/>
    </row>
    <row r="2086" spans="2:39">
      <c r="B2086" s="90" t="s">
        <v>3608</v>
      </c>
      <c r="C2086" s="90" t="s">
        <v>155</v>
      </c>
      <c r="AM2086" s="10"/>
    </row>
    <row r="2087" spans="2:39">
      <c r="B2087" s="90" t="s">
        <v>2988</v>
      </c>
      <c r="C2087" s="90" t="s">
        <v>155</v>
      </c>
      <c r="AM2087" s="10"/>
    </row>
    <row r="2088" spans="2:39">
      <c r="B2088" s="90" t="s">
        <v>2989</v>
      </c>
      <c r="C2088" s="90" t="s">
        <v>155</v>
      </c>
      <c r="AM2088" s="10"/>
    </row>
    <row r="2089" spans="2:39">
      <c r="B2089" s="90" t="s">
        <v>2990</v>
      </c>
      <c r="C2089" s="90" t="s">
        <v>155</v>
      </c>
      <c r="AM2089" s="10"/>
    </row>
    <row r="2090" spans="2:39">
      <c r="B2090" s="90" t="s">
        <v>3791</v>
      </c>
      <c r="C2090" s="90" t="s">
        <v>155</v>
      </c>
      <c r="AM2090" s="10"/>
    </row>
    <row r="2091" spans="2:39">
      <c r="B2091" s="90" t="s">
        <v>2991</v>
      </c>
      <c r="C2091" s="90" t="s">
        <v>155</v>
      </c>
      <c r="AM2091" s="10"/>
    </row>
    <row r="2092" spans="2:39">
      <c r="B2092" s="90" t="s">
        <v>3267</v>
      </c>
      <c r="C2092" s="90" t="s">
        <v>155</v>
      </c>
      <c r="AM2092" s="10"/>
    </row>
    <row r="2093" spans="2:39">
      <c r="B2093" s="90" t="s">
        <v>3686</v>
      </c>
      <c r="C2093" s="90" t="s">
        <v>155</v>
      </c>
      <c r="AM2093" s="10"/>
    </row>
    <row r="2094" spans="2:39">
      <c r="B2094" s="90" t="s">
        <v>2992</v>
      </c>
      <c r="C2094" s="90" t="s">
        <v>155</v>
      </c>
      <c r="AM2094" s="10"/>
    </row>
    <row r="2095" spans="2:39">
      <c r="B2095" s="90" t="s">
        <v>5368</v>
      </c>
      <c r="C2095" s="90" t="s">
        <v>155</v>
      </c>
      <c r="AM2095" s="10"/>
    </row>
    <row r="2096" spans="2:39">
      <c r="B2096" s="90" t="s">
        <v>2993</v>
      </c>
      <c r="C2096" s="90" t="s">
        <v>155</v>
      </c>
      <c r="AM2096" s="10"/>
    </row>
    <row r="2097" spans="2:39">
      <c r="B2097" s="90" t="s">
        <v>2994</v>
      </c>
      <c r="C2097" s="90" t="s">
        <v>155</v>
      </c>
      <c r="AM2097" s="10"/>
    </row>
    <row r="2098" spans="2:39">
      <c r="B2098" s="90" t="s">
        <v>2995</v>
      </c>
      <c r="C2098" s="90" t="s">
        <v>155</v>
      </c>
      <c r="AM2098" s="10"/>
    </row>
    <row r="2099" spans="2:39">
      <c r="B2099" s="90" t="s">
        <v>2996</v>
      </c>
      <c r="C2099" s="90" t="s">
        <v>155</v>
      </c>
      <c r="AM2099" s="10"/>
    </row>
    <row r="2100" spans="2:39">
      <c r="B2100" s="90" t="s">
        <v>3443</v>
      </c>
      <c r="C2100" s="90" t="s">
        <v>155</v>
      </c>
      <c r="AM2100" s="10"/>
    </row>
    <row r="2101" spans="2:39">
      <c r="B2101" s="90" t="s">
        <v>3616</v>
      </c>
      <c r="C2101" s="90" t="s">
        <v>155</v>
      </c>
      <c r="AM2101" s="10"/>
    </row>
    <row r="2102" spans="2:39">
      <c r="B2102" s="90" t="s">
        <v>2997</v>
      </c>
      <c r="C2102" s="90" t="s">
        <v>155</v>
      </c>
      <c r="AM2102" s="10"/>
    </row>
    <row r="2103" spans="2:39">
      <c r="B2103" s="90" t="s">
        <v>2998</v>
      </c>
      <c r="C2103" s="90" t="s">
        <v>155</v>
      </c>
      <c r="AM2103" s="10"/>
    </row>
    <row r="2104" spans="2:39">
      <c r="B2104" s="90" t="s">
        <v>2999</v>
      </c>
      <c r="C2104" s="90" t="s">
        <v>155</v>
      </c>
      <c r="AM2104" s="10"/>
    </row>
    <row r="2105" spans="2:39">
      <c r="B2105" s="90" t="s">
        <v>3000</v>
      </c>
      <c r="C2105" s="90" t="s">
        <v>155</v>
      </c>
      <c r="AM2105" s="10"/>
    </row>
    <row r="2106" spans="2:39">
      <c r="B2106" s="90" t="s">
        <v>3001</v>
      </c>
      <c r="C2106" s="90" t="s">
        <v>155</v>
      </c>
      <c r="AM2106" s="10"/>
    </row>
    <row r="2107" spans="2:39">
      <c r="B2107" s="90" t="s">
        <v>3002</v>
      </c>
      <c r="C2107" s="90" t="s">
        <v>155</v>
      </c>
      <c r="AM2107" s="10"/>
    </row>
    <row r="2108" spans="2:39">
      <c r="B2108" s="90" t="s">
        <v>3003</v>
      </c>
      <c r="C2108" s="90" t="s">
        <v>155</v>
      </c>
      <c r="AM2108" s="10"/>
    </row>
    <row r="2109" spans="2:39">
      <c r="B2109" s="90" t="s">
        <v>3771</v>
      </c>
      <c r="C2109" s="90" t="s">
        <v>155</v>
      </c>
      <c r="AM2109" s="10"/>
    </row>
    <row r="2110" spans="2:39">
      <c r="B2110" s="90" t="s">
        <v>3618</v>
      </c>
      <c r="C2110" s="90" t="s">
        <v>155</v>
      </c>
      <c r="AM2110" s="10"/>
    </row>
    <row r="2111" spans="2:39">
      <c r="B2111" s="90" t="s">
        <v>3004</v>
      </c>
      <c r="C2111" s="90" t="s">
        <v>155</v>
      </c>
      <c r="AM2111" s="10"/>
    </row>
    <row r="2112" spans="2:39">
      <c r="B2112" s="90" t="s">
        <v>3005</v>
      </c>
      <c r="C2112" s="90" t="s">
        <v>155</v>
      </c>
      <c r="AM2112" s="10"/>
    </row>
    <row r="2113" spans="2:39">
      <c r="B2113" s="90" t="s">
        <v>3006</v>
      </c>
      <c r="C2113" s="90" t="s">
        <v>155</v>
      </c>
      <c r="AM2113" s="10"/>
    </row>
    <row r="2114" spans="2:39">
      <c r="B2114" s="90" t="s">
        <v>3007</v>
      </c>
      <c r="C2114" s="90" t="s">
        <v>155</v>
      </c>
      <c r="AM2114" s="10"/>
    </row>
    <row r="2115" spans="2:39">
      <c r="B2115" s="90" t="s">
        <v>3604</v>
      </c>
      <c r="C2115" s="90" t="s">
        <v>155</v>
      </c>
      <c r="AM2115" s="10"/>
    </row>
    <row r="2116" spans="2:39">
      <c r="B2116" s="90" t="s">
        <v>3682</v>
      </c>
      <c r="C2116" s="90" t="s">
        <v>155</v>
      </c>
      <c r="AM2116" s="10"/>
    </row>
    <row r="2117" spans="2:39">
      <c r="B2117" s="90" t="s">
        <v>3008</v>
      </c>
      <c r="C2117" s="90" t="s">
        <v>155</v>
      </c>
      <c r="AM2117" s="10"/>
    </row>
    <row r="2118" spans="2:39">
      <c r="B2118" s="90" t="s">
        <v>3009</v>
      </c>
      <c r="C2118" s="90" t="s">
        <v>155</v>
      </c>
      <c r="AM2118" s="10"/>
    </row>
    <row r="2119" spans="2:39">
      <c r="B2119" s="90" t="s">
        <v>3558</v>
      </c>
      <c r="C2119" s="90" t="s">
        <v>155</v>
      </c>
      <c r="AM2119" s="10"/>
    </row>
    <row r="2120" spans="2:39">
      <c r="B2120" s="90" t="s">
        <v>3010</v>
      </c>
      <c r="C2120" s="90" t="s">
        <v>155</v>
      </c>
      <c r="AM2120" s="10"/>
    </row>
    <row r="2121" spans="2:39">
      <c r="B2121" s="90" t="s">
        <v>3792</v>
      </c>
      <c r="C2121" s="90" t="s">
        <v>155</v>
      </c>
      <c r="AM2121" s="10"/>
    </row>
    <row r="2122" spans="2:39">
      <c r="B2122" s="90" t="s">
        <v>3011</v>
      </c>
      <c r="C2122" s="90" t="s">
        <v>155</v>
      </c>
      <c r="AM2122" s="10"/>
    </row>
    <row r="2123" spans="2:39">
      <c r="B2123" s="90" t="s">
        <v>5371</v>
      </c>
      <c r="C2123" s="90" t="s">
        <v>155</v>
      </c>
      <c r="AM2123" s="10"/>
    </row>
    <row r="2124" spans="2:39">
      <c r="B2124" s="90" t="s">
        <v>3012</v>
      </c>
      <c r="C2124" s="90" t="s">
        <v>155</v>
      </c>
      <c r="AM2124" s="10"/>
    </row>
    <row r="2125" spans="2:39">
      <c r="B2125" s="90" t="s">
        <v>536</v>
      </c>
      <c r="C2125" s="90" t="s">
        <v>155</v>
      </c>
      <c r="AM2125" s="10"/>
    </row>
    <row r="2126" spans="2:39">
      <c r="B2126" s="90" t="s">
        <v>3584</v>
      </c>
      <c r="C2126" s="90" t="s">
        <v>155</v>
      </c>
      <c r="AM2126" s="10"/>
    </row>
    <row r="2127" spans="2:39">
      <c r="B2127" s="90" t="s">
        <v>3439</v>
      </c>
      <c r="C2127" s="90" t="s">
        <v>155</v>
      </c>
      <c r="AM2127" s="10"/>
    </row>
    <row r="2128" spans="2:39">
      <c r="B2128" s="90" t="s">
        <v>3708</v>
      </c>
      <c r="C2128" s="90" t="s">
        <v>155</v>
      </c>
      <c r="AM2128" s="10"/>
    </row>
    <row r="2129" spans="2:39">
      <c r="B2129" s="90" t="s">
        <v>3013</v>
      </c>
      <c r="C2129" s="90" t="s">
        <v>155</v>
      </c>
      <c r="AM2129" s="10"/>
    </row>
    <row r="2130" spans="2:39">
      <c r="B2130" s="90" t="s">
        <v>3347</v>
      </c>
      <c r="C2130" s="90" t="s">
        <v>155</v>
      </c>
      <c r="AM2130" s="10"/>
    </row>
    <row r="2131" spans="2:39">
      <c r="B2131" s="90" t="s">
        <v>3014</v>
      </c>
      <c r="C2131" s="90" t="s">
        <v>155</v>
      </c>
      <c r="AM2131" s="10"/>
    </row>
    <row r="2132" spans="2:39">
      <c r="B2132" s="90" t="s">
        <v>3015</v>
      </c>
      <c r="C2132" s="90" t="s">
        <v>155</v>
      </c>
      <c r="AM2132" s="10"/>
    </row>
    <row r="2133" spans="2:39">
      <c r="B2133" s="90" t="s">
        <v>3016</v>
      </c>
      <c r="C2133" s="90" t="s">
        <v>155</v>
      </c>
      <c r="AM2133" s="10"/>
    </row>
    <row r="2134" spans="2:39">
      <c r="B2134" s="90" t="s">
        <v>3017</v>
      </c>
      <c r="C2134" s="90" t="s">
        <v>155</v>
      </c>
      <c r="AM2134" s="10"/>
    </row>
    <row r="2135" spans="2:39">
      <c r="B2135" s="90" t="s">
        <v>3018</v>
      </c>
      <c r="C2135" s="90" t="s">
        <v>155</v>
      </c>
      <c r="AM2135" s="10"/>
    </row>
    <row r="2136" spans="2:39">
      <c r="B2136" s="90" t="s">
        <v>3019</v>
      </c>
      <c r="C2136" s="90" t="s">
        <v>155</v>
      </c>
      <c r="AM2136" s="10"/>
    </row>
    <row r="2137" spans="2:39">
      <c r="B2137" s="90" t="s">
        <v>3020</v>
      </c>
      <c r="C2137" s="90" t="s">
        <v>155</v>
      </c>
      <c r="AM2137" s="10"/>
    </row>
    <row r="2138" spans="2:39">
      <c r="B2138" s="90" t="s">
        <v>3021</v>
      </c>
      <c r="C2138" s="90" t="s">
        <v>155</v>
      </c>
      <c r="AM2138" s="10"/>
    </row>
    <row r="2139" spans="2:39">
      <c r="B2139" s="90" t="s">
        <v>3022</v>
      </c>
      <c r="C2139" s="90" t="s">
        <v>155</v>
      </c>
      <c r="AM2139" s="10"/>
    </row>
    <row r="2140" spans="2:39">
      <c r="B2140" s="90" t="s">
        <v>3023</v>
      </c>
      <c r="C2140" s="90" t="s">
        <v>155</v>
      </c>
      <c r="AM2140" s="10"/>
    </row>
    <row r="2141" spans="2:39">
      <c r="B2141" s="90" t="s">
        <v>3752</v>
      </c>
      <c r="C2141" s="90" t="s">
        <v>155</v>
      </c>
      <c r="AM2141" s="10"/>
    </row>
    <row r="2142" spans="2:39">
      <c r="B2142" s="90" t="s">
        <v>3729</v>
      </c>
      <c r="C2142" s="90" t="s">
        <v>155</v>
      </c>
      <c r="AM2142" s="10"/>
    </row>
    <row r="2143" spans="2:39">
      <c r="B2143" s="90" t="s">
        <v>3024</v>
      </c>
      <c r="C2143" s="90" t="s">
        <v>155</v>
      </c>
      <c r="AM2143" s="10"/>
    </row>
    <row r="2144" spans="2:39">
      <c r="B2144" s="90" t="s">
        <v>3244</v>
      </c>
      <c r="C2144" s="90" t="s">
        <v>155</v>
      </c>
      <c r="AM2144" s="10"/>
    </row>
    <row r="2145" spans="2:39">
      <c r="B2145" s="90" t="s">
        <v>3025</v>
      </c>
      <c r="C2145" s="90" t="s">
        <v>155</v>
      </c>
      <c r="AM2145" s="10"/>
    </row>
    <row r="2146" spans="2:39">
      <c r="B2146" s="90" t="s">
        <v>3026</v>
      </c>
      <c r="C2146" s="90" t="s">
        <v>155</v>
      </c>
      <c r="AM2146" s="10"/>
    </row>
    <row r="2147" spans="2:39">
      <c r="B2147" s="90" t="s">
        <v>3145</v>
      </c>
      <c r="C2147" s="90" t="s">
        <v>155</v>
      </c>
      <c r="AM2147" s="10"/>
    </row>
    <row r="2148" spans="2:39">
      <c r="B2148" s="90" t="s">
        <v>3027</v>
      </c>
      <c r="C2148" s="90" t="s">
        <v>155</v>
      </c>
      <c r="AM2148" s="10"/>
    </row>
    <row r="2149" spans="2:39">
      <c r="B2149" s="90" t="s">
        <v>3028</v>
      </c>
      <c r="C2149" s="90" t="s">
        <v>155</v>
      </c>
      <c r="AM2149" s="10"/>
    </row>
    <row r="2150" spans="2:39">
      <c r="B2150" s="90" t="s">
        <v>3029</v>
      </c>
      <c r="C2150" s="90" t="s">
        <v>155</v>
      </c>
      <c r="AM2150" s="10"/>
    </row>
    <row r="2151" spans="2:39">
      <c r="B2151" s="90" t="s">
        <v>3030</v>
      </c>
      <c r="C2151" s="90" t="s">
        <v>155</v>
      </c>
      <c r="AM2151" s="10"/>
    </row>
    <row r="2152" spans="2:39">
      <c r="B2152" s="90" t="s">
        <v>3031</v>
      </c>
      <c r="C2152" s="90" t="s">
        <v>155</v>
      </c>
      <c r="AM2152" s="10"/>
    </row>
    <row r="2153" spans="2:39">
      <c r="B2153" s="90" t="s">
        <v>3032</v>
      </c>
      <c r="C2153" s="90" t="s">
        <v>155</v>
      </c>
      <c r="AM2153" s="10"/>
    </row>
    <row r="2154" spans="2:39">
      <c r="B2154" s="90" t="s">
        <v>3743</v>
      </c>
      <c r="C2154" s="90" t="s">
        <v>155</v>
      </c>
      <c r="AM2154" s="10"/>
    </row>
    <row r="2155" spans="2:39">
      <c r="B2155" s="90" t="s">
        <v>3442</v>
      </c>
      <c r="C2155" s="90" t="s">
        <v>155</v>
      </c>
      <c r="AM2155" s="10"/>
    </row>
    <row r="2156" spans="2:39">
      <c r="B2156" s="90" t="s">
        <v>3033</v>
      </c>
      <c r="C2156" s="90" t="s">
        <v>155</v>
      </c>
      <c r="AM2156" s="10"/>
    </row>
    <row r="2157" spans="2:39">
      <c r="B2157" s="90" t="s">
        <v>3034</v>
      </c>
      <c r="C2157" s="90" t="s">
        <v>155</v>
      </c>
      <c r="AM2157" s="10"/>
    </row>
    <row r="2158" spans="2:39">
      <c r="B2158" s="90" t="s">
        <v>1359</v>
      </c>
      <c r="C2158" s="90" t="s">
        <v>155</v>
      </c>
      <c r="AM2158" s="10"/>
    </row>
    <row r="2159" spans="2:39">
      <c r="B2159" s="90" t="s">
        <v>5582</v>
      </c>
      <c r="C2159" s="90" t="s">
        <v>155</v>
      </c>
      <c r="AM2159" s="10"/>
    </row>
    <row r="2160" spans="2:39">
      <c r="B2160" s="90" t="s">
        <v>3035</v>
      </c>
      <c r="C2160" s="90" t="s">
        <v>155</v>
      </c>
      <c r="AM2160" s="10"/>
    </row>
    <row r="2161" spans="2:39">
      <c r="B2161" s="90" t="s">
        <v>3036</v>
      </c>
      <c r="C2161" s="90" t="s">
        <v>155</v>
      </c>
      <c r="AM2161" s="10"/>
    </row>
    <row r="2162" spans="2:39">
      <c r="B2162" s="90" t="s">
        <v>3037</v>
      </c>
      <c r="C2162" s="90" t="s">
        <v>155</v>
      </c>
      <c r="AM2162" s="10"/>
    </row>
    <row r="2163" spans="2:39">
      <c r="B2163" s="90" t="s">
        <v>5375</v>
      </c>
      <c r="C2163" s="90" t="s">
        <v>155</v>
      </c>
      <c r="AM2163" s="10"/>
    </row>
    <row r="2164" spans="2:39">
      <c r="B2164" s="90" t="s">
        <v>3038</v>
      </c>
      <c r="C2164" s="90" t="s">
        <v>155</v>
      </c>
      <c r="AM2164" s="10"/>
    </row>
    <row r="2165" spans="2:39">
      <c r="B2165" s="90" t="s">
        <v>3760</v>
      </c>
      <c r="C2165" s="90" t="s">
        <v>155</v>
      </c>
      <c r="AM2165" s="10"/>
    </row>
    <row r="2166" spans="2:39">
      <c r="B2166" s="90" t="s">
        <v>3681</v>
      </c>
      <c r="C2166" s="90" t="s">
        <v>155</v>
      </c>
      <c r="AM2166" s="10"/>
    </row>
    <row r="2167" spans="2:39">
      <c r="B2167" s="90" t="s">
        <v>3039</v>
      </c>
      <c r="C2167" s="90" t="s">
        <v>155</v>
      </c>
      <c r="AM2167" s="10"/>
    </row>
    <row r="2168" spans="2:39">
      <c r="B2168" s="90" t="s">
        <v>3634</v>
      </c>
      <c r="C2168" s="90" t="s">
        <v>155</v>
      </c>
      <c r="AM2168" s="10"/>
    </row>
    <row r="2169" spans="2:39">
      <c r="B2169" s="90" t="s">
        <v>3040</v>
      </c>
      <c r="C2169" s="90" t="s">
        <v>155</v>
      </c>
      <c r="AM2169" s="10"/>
    </row>
    <row r="2170" spans="2:39">
      <c r="B2170" s="90" t="s">
        <v>3041</v>
      </c>
      <c r="C2170" s="90" t="s">
        <v>155</v>
      </c>
      <c r="AM2170" s="10"/>
    </row>
    <row r="2171" spans="2:39">
      <c r="B2171" s="90" t="s">
        <v>3042</v>
      </c>
      <c r="C2171" s="90" t="s">
        <v>155</v>
      </c>
      <c r="AM2171" s="10"/>
    </row>
    <row r="2172" spans="2:39">
      <c r="B2172" s="90" t="s">
        <v>3043</v>
      </c>
      <c r="C2172" s="90" t="s">
        <v>155</v>
      </c>
      <c r="AM2172" s="10"/>
    </row>
    <row r="2173" spans="2:39">
      <c r="B2173" s="90" t="s">
        <v>3044</v>
      </c>
      <c r="C2173" s="90" t="s">
        <v>155</v>
      </c>
      <c r="AM2173" s="10"/>
    </row>
    <row r="2174" spans="2:39">
      <c r="B2174" s="90" t="s">
        <v>3202</v>
      </c>
      <c r="C2174" s="90" t="s">
        <v>155</v>
      </c>
      <c r="AM2174" s="10"/>
    </row>
    <row r="2175" spans="2:39">
      <c r="B2175" s="90" t="s">
        <v>3754</v>
      </c>
      <c r="C2175" s="90" t="s">
        <v>155</v>
      </c>
      <c r="AM2175" s="10"/>
    </row>
    <row r="2176" spans="2:39">
      <c r="B2176" s="90" t="s">
        <v>3045</v>
      </c>
      <c r="C2176" s="90" t="s">
        <v>155</v>
      </c>
      <c r="AM2176" s="10"/>
    </row>
    <row r="2177" spans="2:39">
      <c r="B2177" s="90" t="s">
        <v>5153</v>
      </c>
      <c r="C2177" s="90" t="s">
        <v>155</v>
      </c>
      <c r="AM2177" s="10"/>
    </row>
    <row r="2178" spans="2:39">
      <c r="B2178" s="90" t="s">
        <v>3046</v>
      </c>
      <c r="C2178" s="90" t="s">
        <v>155</v>
      </c>
      <c r="AM2178" s="10"/>
    </row>
    <row r="2179" spans="2:39">
      <c r="B2179" s="90" t="s">
        <v>3047</v>
      </c>
      <c r="C2179" s="90" t="s">
        <v>155</v>
      </c>
      <c r="AM2179" s="10"/>
    </row>
    <row r="2180" spans="2:39">
      <c r="B2180" s="90" t="s">
        <v>3669</v>
      </c>
      <c r="C2180" s="90" t="s">
        <v>155</v>
      </c>
      <c r="AM2180" s="10"/>
    </row>
    <row r="2181" spans="2:39">
      <c r="B2181" s="90" t="s">
        <v>5377</v>
      </c>
      <c r="C2181" s="90" t="s">
        <v>155</v>
      </c>
      <c r="AM2181" s="10"/>
    </row>
    <row r="2182" spans="2:39">
      <c r="B2182" s="90" t="s">
        <v>3048</v>
      </c>
      <c r="C2182" s="90" t="s">
        <v>155</v>
      </c>
      <c r="AM2182" s="10"/>
    </row>
    <row r="2183" spans="2:39">
      <c r="B2183" s="90" t="s">
        <v>3680</v>
      </c>
      <c r="C2183" s="90" t="s">
        <v>155</v>
      </c>
      <c r="AM2183" s="10"/>
    </row>
    <row r="2184" spans="2:39">
      <c r="B2184" s="90" t="s">
        <v>3049</v>
      </c>
      <c r="C2184" s="90" t="s">
        <v>155</v>
      </c>
      <c r="AM2184" s="10"/>
    </row>
    <row r="2185" spans="2:39">
      <c r="B2185" s="90" t="s">
        <v>3050</v>
      </c>
      <c r="C2185" s="90" t="s">
        <v>155</v>
      </c>
      <c r="AM2185" s="10"/>
    </row>
    <row r="2186" spans="2:39">
      <c r="B2186" s="90" t="s">
        <v>3755</v>
      </c>
      <c r="C2186" s="90" t="s">
        <v>155</v>
      </c>
      <c r="AM2186" s="10"/>
    </row>
    <row r="2187" spans="2:39">
      <c r="B2187" s="90" t="s">
        <v>3051</v>
      </c>
      <c r="C2187" s="90" t="s">
        <v>155</v>
      </c>
      <c r="AM2187" s="10"/>
    </row>
    <row r="2188" spans="2:39">
      <c r="B2188" s="90" t="s">
        <v>3052</v>
      </c>
      <c r="C2188" s="90" t="s">
        <v>155</v>
      </c>
      <c r="AM2188" s="10"/>
    </row>
    <row r="2189" spans="2:39">
      <c r="B2189" s="90" t="s">
        <v>3053</v>
      </c>
      <c r="C2189" s="90" t="s">
        <v>155</v>
      </c>
      <c r="AM2189" s="10"/>
    </row>
    <row r="2190" spans="2:39">
      <c r="B2190" s="90" t="s">
        <v>3054</v>
      </c>
      <c r="C2190" s="90" t="s">
        <v>155</v>
      </c>
      <c r="AM2190" s="10"/>
    </row>
    <row r="2191" spans="2:39">
      <c r="B2191" s="90" t="s">
        <v>3055</v>
      </c>
      <c r="C2191" s="90" t="s">
        <v>155</v>
      </c>
      <c r="AM2191" s="10"/>
    </row>
    <row r="2192" spans="2:39">
      <c r="B2192" s="90" t="s">
        <v>3635</v>
      </c>
      <c r="C2192" s="90" t="s">
        <v>155</v>
      </c>
      <c r="AM2192" s="10"/>
    </row>
    <row r="2193" spans="2:39">
      <c r="B2193" s="90" t="s">
        <v>3056</v>
      </c>
      <c r="C2193" s="90" t="s">
        <v>155</v>
      </c>
      <c r="AM2193" s="10"/>
    </row>
    <row r="2194" spans="2:39">
      <c r="B2194" s="90" t="s">
        <v>3057</v>
      </c>
      <c r="C2194" s="90" t="s">
        <v>155</v>
      </c>
      <c r="AM2194" s="10"/>
    </row>
    <row r="2195" spans="2:39">
      <c r="B2195" s="90" t="s">
        <v>3058</v>
      </c>
      <c r="C2195" s="90" t="s">
        <v>155</v>
      </c>
      <c r="AM2195" s="10"/>
    </row>
    <row r="2196" spans="2:39">
      <c r="B2196" s="90" t="s">
        <v>3059</v>
      </c>
      <c r="C2196" s="90" t="s">
        <v>155</v>
      </c>
      <c r="AM2196" s="10"/>
    </row>
    <row r="2197" spans="2:39">
      <c r="B2197" s="90" t="s">
        <v>3060</v>
      </c>
      <c r="C2197" s="90" t="s">
        <v>155</v>
      </c>
      <c r="AM2197" s="10"/>
    </row>
    <row r="2198" spans="2:39">
      <c r="B2198" s="90" t="s">
        <v>3611</v>
      </c>
      <c r="C2198" s="90" t="s">
        <v>155</v>
      </c>
      <c r="AM2198" s="10"/>
    </row>
    <row r="2199" spans="2:39">
      <c r="B2199" s="90" t="s">
        <v>5378</v>
      </c>
      <c r="C2199" s="90" t="s">
        <v>155</v>
      </c>
      <c r="AM2199" s="10"/>
    </row>
    <row r="2200" spans="2:39">
      <c r="B2200" s="90" t="s">
        <v>5154</v>
      </c>
      <c r="C2200" s="90" t="s">
        <v>155</v>
      </c>
      <c r="AM2200" s="10"/>
    </row>
    <row r="2201" spans="2:39">
      <c r="B2201" s="90" t="s">
        <v>3061</v>
      </c>
      <c r="C2201" s="90" t="s">
        <v>155</v>
      </c>
      <c r="AM2201" s="10"/>
    </row>
    <row r="2202" spans="2:39">
      <c r="B2202" s="90" t="s">
        <v>3062</v>
      </c>
      <c r="C2202" s="90" t="s">
        <v>155</v>
      </c>
      <c r="AM2202" s="10"/>
    </row>
    <row r="2203" spans="2:39">
      <c r="B2203" s="90" t="s">
        <v>3063</v>
      </c>
      <c r="C2203" s="90" t="s">
        <v>155</v>
      </c>
      <c r="AM2203" s="10"/>
    </row>
    <row r="2204" spans="2:39">
      <c r="B2204" s="90" t="s">
        <v>3064</v>
      </c>
      <c r="C2204" s="90" t="s">
        <v>155</v>
      </c>
      <c r="AM2204" s="10"/>
    </row>
    <row r="2205" spans="2:39">
      <c r="B2205" s="90" t="s">
        <v>3065</v>
      </c>
      <c r="C2205" s="90" t="s">
        <v>155</v>
      </c>
      <c r="AM2205" s="10"/>
    </row>
    <row r="2206" spans="2:39">
      <c r="B2206" s="90" t="s">
        <v>3066</v>
      </c>
      <c r="C2206" s="90" t="s">
        <v>155</v>
      </c>
      <c r="AM2206" s="10"/>
    </row>
    <row r="2207" spans="2:39">
      <c r="B2207" s="90" t="s">
        <v>3067</v>
      </c>
      <c r="C2207" s="90" t="s">
        <v>155</v>
      </c>
      <c r="AM2207" s="10"/>
    </row>
    <row r="2208" spans="2:39">
      <c r="B2208" s="90" t="s">
        <v>3068</v>
      </c>
      <c r="C2208" s="90" t="s">
        <v>155</v>
      </c>
      <c r="AM2208" s="10"/>
    </row>
    <row r="2209" spans="2:39">
      <c r="B2209" s="90" t="s">
        <v>3069</v>
      </c>
      <c r="C2209" s="90" t="s">
        <v>155</v>
      </c>
      <c r="AM2209" s="10"/>
    </row>
    <row r="2210" spans="2:39">
      <c r="B2210" s="90" t="s">
        <v>3070</v>
      </c>
      <c r="C2210" s="90" t="s">
        <v>155</v>
      </c>
      <c r="AM2210" s="10"/>
    </row>
    <row r="2211" spans="2:39">
      <c r="B2211" s="90" t="s">
        <v>3071</v>
      </c>
      <c r="C2211" s="90" t="s">
        <v>155</v>
      </c>
      <c r="AM2211" s="10"/>
    </row>
    <row r="2212" spans="2:39">
      <c r="B2212" s="90" t="s">
        <v>3072</v>
      </c>
      <c r="C2212" s="90" t="s">
        <v>155</v>
      </c>
      <c r="AM2212" s="10"/>
    </row>
    <row r="2213" spans="2:39">
      <c r="B2213" s="90" t="s">
        <v>3073</v>
      </c>
      <c r="C2213" s="90" t="s">
        <v>155</v>
      </c>
      <c r="AM2213" s="10"/>
    </row>
    <row r="2214" spans="2:39">
      <c r="B2214" s="90" t="s">
        <v>3074</v>
      </c>
      <c r="C2214" s="90" t="s">
        <v>155</v>
      </c>
      <c r="AM2214" s="10"/>
    </row>
    <row r="2215" spans="2:39">
      <c r="B2215" s="90" t="s">
        <v>3075</v>
      </c>
      <c r="C2215" s="90" t="s">
        <v>155</v>
      </c>
      <c r="AM2215" s="10"/>
    </row>
    <row r="2216" spans="2:39">
      <c r="B2216" s="90" t="s">
        <v>3591</v>
      </c>
      <c r="C2216" s="90" t="s">
        <v>155</v>
      </c>
      <c r="AM2216" s="10"/>
    </row>
    <row r="2217" spans="2:39">
      <c r="B2217" s="90" t="s">
        <v>3076</v>
      </c>
      <c r="C2217" s="90" t="s">
        <v>155</v>
      </c>
      <c r="AM2217" s="10"/>
    </row>
    <row r="2218" spans="2:39">
      <c r="B2218" s="90" t="s">
        <v>3077</v>
      </c>
      <c r="C2218" s="90" t="s">
        <v>155</v>
      </c>
      <c r="AM2218" s="10"/>
    </row>
    <row r="2219" spans="2:39">
      <c r="B2219" s="90" t="s">
        <v>3078</v>
      </c>
      <c r="C2219" s="90" t="s">
        <v>155</v>
      </c>
      <c r="AM2219" s="10"/>
    </row>
    <row r="2220" spans="2:39">
      <c r="B2220" s="90" t="s">
        <v>3875</v>
      </c>
      <c r="C2220" s="90" t="s">
        <v>155</v>
      </c>
      <c r="AM2220" s="10"/>
    </row>
    <row r="2221" spans="2:39">
      <c r="B2221" s="90" t="s">
        <v>3876</v>
      </c>
      <c r="C2221" s="90" t="s">
        <v>155</v>
      </c>
      <c r="AM2221" s="10"/>
    </row>
    <row r="2222" spans="2:39">
      <c r="B2222" s="90" t="s">
        <v>3079</v>
      </c>
      <c r="C2222" s="90" t="s">
        <v>155</v>
      </c>
      <c r="AM2222" s="10"/>
    </row>
    <row r="2223" spans="2:39">
      <c r="B2223" s="90" t="s">
        <v>3159</v>
      </c>
      <c r="C2223" s="90" t="s">
        <v>155</v>
      </c>
      <c r="AM2223" s="10"/>
    </row>
    <row r="2224" spans="2:39">
      <c r="B2224" s="90" t="s">
        <v>3080</v>
      </c>
      <c r="C2224" s="90" t="s">
        <v>155</v>
      </c>
      <c r="AM2224" s="10"/>
    </row>
    <row r="2225" spans="2:39">
      <c r="B2225" s="90" t="s">
        <v>3081</v>
      </c>
      <c r="C2225" s="90" t="s">
        <v>155</v>
      </c>
      <c r="AM2225" s="10"/>
    </row>
    <row r="2226" spans="2:39">
      <c r="B2226" s="90" t="s">
        <v>187</v>
      </c>
      <c r="C2226" s="90" t="s">
        <v>155</v>
      </c>
      <c r="AM2226" s="10"/>
    </row>
    <row r="2227" spans="2:39">
      <c r="B2227" s="90" t="s">
        <v>3082</v>
      </c>
      <c r="C2227" s="90" t="s">
        <v>155</v>
      </c>
      <c r="AM2227" s="10"/>
    </row>
    <row r="2228" spans="2:39">
      <c r="B2228" s="90" t="s">
        <v>3083</v>
      </c>
      <c r="C2228" s="90" t="s">
        <v>155</v>
      </c>
      <c r="AM2228" s="10"/>
    </row>
    <row r="2229" spans="2:39">
      <c r="B2229" s="90" t="s">
        <v>3084</v>
      </c>
      <c r="C2229" s="90" t="s">
        <v>155</v>
      </c>
      <c r="AM2229" s="10"/>
    </row>
    <row r="2230" spans="2:39">
      <c r="B2230" s="90" t="s">
        <v>3085</v>
      </c>
      <c r="C2230" s="90" t="s">
        <v>155</v>
      </c>
      <c r="AM2230" s="10"/>
    </row>
    <row r="2231" spans="2:39">
      <c r="B2231" s="90" t="s">
        <v>3665</v>
      </c>
      <c r="C2231" s="90" t="s">
        <v>155</v>
      </c>
      <c r="AM2231" s="10"/>
    </row>
    <row r="2232" spans="2:39">
      <c r="B2232" s="90" t="s">
        <v>3087</v>
      </c>
      <c r="C2232" s="90" t="s">
        <v>155</v>
      </c>
      <c r="AM2232" s="10"/>
    </row>
    <row r="2233" spans="2:39">
      <c r="B2233" s="90" t="s">
        <v>3088</v>
      </c>
      <c r="C2233" s="90" t="s">
        <v>155</v>
      </c>
      <c r="AM2233" s="10"/>
    </row>
    <row r="2234" spans="2:39">
      <c r="B2234" s="90" t="s">
        <v>3089</v>
      </c>
      <c r="C2234" s="90" t="s">
        <v>155</v>
      </c>
      <c r="AM2234" s="10"/>
    </row>
    <row r="2235" spans="2:39">
      <c r="B2235" s="90" t="s">
        <v>3630</v>
      </c>
      <c r="C2235" s="90" t="s">
        <v>155</v>
      </c>
      <c r="AM2235" s="10"/>
    </row>
    <row r="2236" spans="2:39">
      <c r="B2236" s="90" t="s">
        <v>3090</v>
      </c>
      <c r="C2236" s="90" t="s">
        <v>155</v>
      </c>
      <c r="AM2236" s="10"/>
    </row>
    <row r="2237" spans="2:39">
      <c r="B2237" s="90" t="s">
        <v>3091</v>
      </c>
      <c r="C2237" s="90" t="s">
        <v>155</v>
      </c>
      <c r="AM2237" s="10"/>
    </row>
    <row r="2238" spans="2:39">
      <c r="B2238" s="90" t="s">
        <v>3092</v>
      </c>
      <c r="C2238" s="90" t="s">
        <v>155</v>
      </c>
      <c r="AM2238" s="10"/>
    </row>
    <row r="2239" spans="2:39">
      <c r="B2239" s="90" t="s">
        <v>3093</v>
      </c>
      <c r="C2239" s="90" t="s">
        <v>155</v>
      </c>
      <c r="AM2239" s="10"/>
    </row>
    <row r="2240" spans="2:39">
      <c r="B2240" s="90" t="s">
        <v>3094</v>
      </c>
      <c r="C2240" s="90" t="s">
        <v>155</v>
      </c>
      <c r="AM2240" s="10"/>
    </row>
    <row r="2241" spans="2:39">
      <c r="B2241" s="90" t="s">
        <v>3609</v>
      </c>
      <c r="C2241" s="90" t="s">
        <v>155</v>
      </c>
      <c r="AM2241" s="10"/>
    </row>
    <row r="2242" spans="2:39">
      <c r="B2242" s="90" t="s">
        <v>3095</v>
      </c>
      <c r="C2242" s="90" t="s">
        <v>155</v>
      </c>
      <c r="AM2242" s="10"/>
    </row>
    <row r="2243" spans="2:39">
      <c r="B2243" s="90" t="s">
        <v>3096</v>
      </c>
      <c r="C2243" s="90" t="s">
        <v>155</v>
      </c>
      <c r="AM2243" s="10"/>
    </row>
    <row r="2244" spans="2:39">
      <c r="B2244" s="90" t="s">
        <v>3097</v>
      </c>
      <c r="C2244" s="90" t="s">
        <v>155</v>
      </c>
      <c r="AM2244" s="10"/>
    </row>
    <row r="2245" spans="2:39">
      <c r="B2245" s="90" t="s">
        <v>3098</v>
      </c>
      <c r="C2245" s="90" t="s">
        <v>155</v>
      </c>
      <c r="AM2245" s="10"/>
    </row>
    <row r="2246" spans="2:39">
      <c r="B2246" s="90" t="s">
        <v>3099</v>
      </c>
      <c r="C2246" s="90" t="s">
        <v>155</v>
      </c>
      <c r="AM2246" s="10"/>
    </row>
    <row r="2247" spans="2:39">
      <c r="B2247" s="90" t="s">
        <v>3100</v>
      </c>
      <c r="C2247" s="90" t="s">
        <v>155</v>
      </c>
      <c r="AM2247" s="10"/>
    </row>
    <row r="2248" spans="2:39">
      <c r="B2248" s="90" t="s">
        <v>3101</v>
      </c>
      <c r="C2248" s="90" t="s">
        <v>155</v>
      </c>
      <c r="AM2248" s="10"/>
    </row>
    <row r="2249" spans="2:39">
      <c r="B2249" s="90" t="s">
        <v>3102</v>
      </c>
      <c r="C2249" s="90" t="s">
        <v>155</v>
      </c>
      <c r="AM2249" s="10"/>
    </row>
    <row r="2250" spans="2:39">
      <c r="B2250" s="90" t="s">
        <v>3103</v>
      </c>
      <c r="C2250" s="90" t="s">
        <v>155</v>
      </c>
      <c r="AM2250" s="10"/>
    </row>
    <row r="2251" spans="2:39">
      <c r="B2251" s="90" t="s">
        <v>3104</v>
      </c>
      <c r="C2251" s="90" t="s">
        <v>155</v>
      </c>
      <c r="AM2251" s="10"/>
    </row>
    <row r="2252" spans="2:39">
      <c r="B2252" s="90" t="s">
        <v>5697</v>
      </c>
      <c r="C2252" s="90" t="s">
        <v>155</v>
      </c>
      <c r="AM2252" s="10"/>
    </row>
    <row r="2253" spans="2:39">
      <c r="B2253" s="90" t="s">
        <v>3105</v>
      </c>
      <c r="C2253" s="90" t="s">
        <v>155</v>
      </c>
      <c r="AM2253" s="10"/>
    </row>
    <row r="2254" spans="2:39">
      <c r="B2254" s="90" t="s">
        <v>3106</v>
      </c>
      <c r="C2254" s="90" t="s">
        <v>155</v>
      </c>
      <c r="AM2254" s="10"/>
    </row>
    <row r="2255" spans="2:39">
      <c r="B2255" s="90" t="s">
        <v>3107</v>
      </c>
      <c r="C2255" s="90" t="s">
        <v>155</v>
      </c>
      <c r="AM2255" s="10"/>
    </row>
    <row r="2256" spans="2:39">
      <c r="B2256" s="90" t="s">
        <v>3610</v>
      </c>
      <c r="C2256" s="90" t="s">
        <v>155</v>
      </c>
      <c r="AM2256" s="10"/>
    </row>
    <row r="2257" spans="2:39">
      <c r="B2257" s="90" t="s">
        <v>3685</v>
      </c>
      <c r="C2257" s="90" t="s">
        <v>155</v>
      </c>
      <c r="AM2257" s="10"/>
    </row>
    <row r="2258" spans="2:39">
      <c r="B2258" s="90" t="s">
        <v>3108</v>
      </c>
      <c r="C2258" s="90" t="s">
        <v>155</v>
      </c>
      <c r="AM2258" s="10"/>
    </row>
    <row r="2259" spans="2:39">
      <c r="B2259" s="90" t="s">
        <v>3737</v>
      </c>
      <c r="C2259" s="90" t="s">
        <v>155</v>
      </c>
      <c r="AM2259" s="10"/>
    </row>
    <row r="2260" spans="2:39">
      <c r="B2260" s="90" t="s">
        <v>3109</v>
      </c>
      <c r="C2260" s="90" t="s">
        <v>155</v>
      </c>
      <c r="AM2260" s="10"/>
    </row>
    <row r="2261" spans="2:39">
      <c r="B2261" s="90" t="s">
        <v>3142</v>
      </c>
      <c r="C2261" s="90" t="s">
        <v>155</v>
      </c>
      <c r="AM2261" s="10"/>
    </row>
    <row r="2262" spans="2:39">
      <c r="B2262" s="90" t="s">
        <v>3110</v>
      </c>
      <c r="C2262" s="90" t="s">
        <v>155</v>
      </c>
      <c r="AM2262" s="10"/>
    </row>
    <row r="2263" spans="2:39">
      <c r="B2263" s="90" t="s">
        <v>3111</v>
      </c>
      <c r="C2263" s="90" t="s">
        <v>155</v>
      </c>
      <c r="AM2263" s="10"/>
    </row>
    <row r="2264" spans="2:39">
      <c r="B2264" s="90" t="s">
        <v>3782</v>
      </c>
      <c r="C2264" s="90" t="s">
        <v>155</v>
      </c>
      <c r="AM2264" s="10"/>
    </row>
    <row r="2265" spans="2:39">
      <c r="B2265" s="90" t="s">
        <v>3112</v>
      </c>
      <c r="C2265" s="90" t="s">
        <v>155</v>
      </c>
      <c r="AM2265" s="10"/>
    </row>
    <row r="2266" spans="2:39">
      <c r="B2266" s="90" t="s">
        <v>188</v>
      </c>
      <c r="C2266" s="90" t="s">
        <v>155</v>
      </c>
      <c r="AM2266" s="10"/>
    </row>
    <row r="2267" spans="2:39">
      <c r="B2267" s="90" t="s">
        <v>3113</v>
      </c>
      <c r="C2267" s="90" t="s">
        <v>155</v>
      </c>
      <c r="AM2267" s="10"/>
    </row>
    <row r="2268" spans="2:39">
      <c r="B2268" s="90" t="s">
        <v>3114</v>
      </c>
      <c r="C2268" s="90" t="s">
        <v>155</v>
      </c>
      <c r="AM2268" s="10"/>
    </row>
    <row r="2269" spans="2:39">
      <c r="B2269" s="90" t="s">
        <v>5572</v>
      </c>
      <c r="C2269" s="90" t="s">
        <v>155</v>
      </c>
      <c r="AM2269" s="10"/>
    </row>
    <row r="2270" spans="2:39">
      <c r="B2270" s="90" t="s">
        <v>3115</v>
      </c>
      <c r="C2270" s="90" t="s">
        <v>155</v>
      </c>
      <c r="AM2270" s="10"/>
    </row>
    <row r="2271" spans="2:39">
      <c r="B2271" s="90" t="s">
        <v>3704</v>
      </c>
      <c r="C2271" s="90" t="s">
        <v>155</v>
      </c>
      <c r="AM2271" s="10"/>
    </row>
    <row r="2272" spans="2:39">
      <c r="B2272" s="90" t="s">
        <v>3116</v>
      </c>
      <c r="C2272" s="90" t="s">
        <v>155</v>
      </c>
      <c r="AM2272" s="10"/>
    </row>
    <row r="2273" spans="2:39">
      <c r="B2273" s="90" t="s">
        <v>3117</v>
      </c>
      <c r="C2273" s="90" t="s">
        <v>155</v>
      </c>
      <c r="AM2273" s="10"/>
    </row>
    <row r="2274" spans="2:39">
      <c r="B2274" s="90" t="s">
        <v>3118</v>
      </c>
      <c r="C2274" s="90" t="s">
        <v>155</v>
      </c>
      <c r="AM2274" s="10"/>
    </row>
    <row r="2275" spans="2:39">
      <c r="B2275" s="90" t="s">
        <v>3593</v>
      </c>
      <c r="C2275" s="90" t="s">
        <v>155</v>
      </c>
      <c r="AM2275" s="10"/>
    </row>
    <row r="2276" spans="2:39">
      <c r="B2276" s="90" t="s">
        <v>3119</v>
      </c>
      <c r="C2276" s="90" t="s">
        <v>155</v>
      </c>
      <c r="AM2276" s="10"/>
    </row>
    <row r="2277" spans="2:39">
      <c r="B2277" s="90" t="s">
        <v>3877</v>
      </c>
      <c r="C2277" s="90" t="s">
        <v>155</v>
      </c>
      <c r="AM2277" s="10"/>
    </row>
    <row r="2278" spans="2:39">
      <c r="B2278" s="90" t="s">
        <v>3120</v>
      </c>
      <c r="C2278" s="90" t="s">
        <v>155</v>
      </c>
      <c r="AM2278" s="10"/>
    </row>
    <row r="2279" spans="2:39">
      <c r="B2279" s="90" t="s">
        <v>3121</v>
      </c>
      <c r="C2279" s="90" t="s">
        <v>155</v>
      </c>
      <c r="AM2279" s="10"/>
    </row>
    <row r="2280" spans="2:39">
      <c r="B2280" s="90" t="s">
        <v>999</v>
      </c>
      <c r="C2280" s="90" t="s">
        <v>3157</v>
      </c>
      <c r="AM2280" s="10"/>
    </row>
    <row r="2281" spans="2:39">
      <c r="B2281" s="90" t="s">
        <v>1024</v>
      </c>
      <c r="C2281" s="90" t="s">
        <v>3157</v>
      </c>
      <c r="AM2281" s="10"/>
    </row>
    <row r="2282" spans="2:39">
      <c r="B2282" s="90" t="s">
        <v>1036</v>
      </c>
      <c r="C2282" s="90" t="s">
        <v>3157</v>
      </c>
      <c r="AM2282" s="10"/>
    </row>
    <row r="2283" spans="2:39">
      <c r="B2283" s="90" t="s">
        <v>3212</v>
      </c>
      <c r="C2283" s="90" t="s">
        <v>3157</v>
      </c>
      <c r="AM2283" s="10"/>
    </row>
    <row r="2284" spans="2:39">
      <c r="B2284" s="90" t="s">
        <v>3419</v>
      </c>
      <c r="C2284" s="90" t="s">
        <v>3157</v>
      </c>
      <c r="AM2284" s="10"/>
    </row>
    <row r="2285" spans="2:39">
      <c r="B2285" s="90" t="s">
        <v>1107</v>
      </c>
      <c r="C2285" s="90" t="s">
        <v>3157</v>
      </c>
      <c r="AM2285" s="10"/>
    </row>
    <row r="2286" spans="2:39">
      <c r="B2286" s="90" t="s">
        <v>851</v>
      </c>
      <c r="C2286" s="90" t="s">
        <v>3488</v>
      </c>
      <c r="AM2286" s="10"/>
    </row>
    <row r="2287" spans="2:39">
      <c r="B2287" s="90" t="s">
        <v>909</v>
      </c>
      <c r="C2287" s="90" t="s">
        <v>3488</v>
      </c>
      <c r="AM2287" s="10"/>
    </row>
    <row r="2288" spans="2:39">
      <c r="B2288" s="90" t="s">
        <v>2491</v>
      </c>
      <c r="C2288" s="90" t="s">
        <v>3488</v>
      </c>
      <c r="AM2288" s="10"/>
    </row>
    <row r="2289" spans="2:39">
      <c r="B2289" s="90" t="s">
        <v>2890</v>
      </c>
      <c r="C2289" s="90" t="s">
        <v>3488</v>
      </c>
      <c r="AM2289" s="10"/>
    </row>
    <row r="2290" spans="2:39">
      <c r="B2290" s="90" t="s">
        <v>2898</v>
      </c>
      <c r="C2290" s="90" t="s">
        <v>3488</v>
      </c>
      <c r="AM2290" s="10"/>
    </row>
    <row r="2291" spans="2:39">
      <c r="B2291" s="90" t="s">
        <v>2842</v>
      </c>
      <c r="C2291" s="90" t="s">
        <v>3488</v>
      </c>
      <c r="AM2291" s="10"/>
    </row>
    <row r="2292" spans="2:39">
      <c r="B2292" s="90" t="s">
        <v>3784</v>
      </c>
      <c r="C2292" s="90" t="s">
        <v>159</v>
      </c>
      <c r="AM2292" s="10"/>
    </row>
    <row r="2293" spans="2:39">
      <c r="B2293" s="90" t="s">
        <v>3730</v>
      </c>
      <c r="C2293" s="90" t="s">
        <v>159</v>
      </c>
      <c r="AM2293" s="10"/>
    </row>
    <row r="2294" spans="2:39">
      <c r="B2294" s="90" t="s">
        <v>2257</v>
      </c>
      <c r="C2294" s="90" t="s">
        <v>159</v>
      </c>
      <c r="AM2294" s="10"/>
    </row>
    <row r="2295" spans="2:39">
      <c r="B2295" s="90" t="s">
        <v>2258</v>
      </c>
      <c r="C2295" s="90" t="s">
        <v>159</v>
      </c>
      <c r="AM2295" s="10"/>
    </row>
    <row r="2296" spans="2:39">
      <c r="B2296" s="90" t="s">
        <v>2259</v>
      </c>
      <c r="C2296" s="90" t="s">
        <v>159</v>
      </c>
      <c r="AM2296" s="10"/>
    </row>
    <row r="2297" spans="2:39">
      <c r="B2297" s="90" t="s">
        <v>2260</v>
      </c>
      <c r="C2297" s="90" t="s">
        <v>159</v>
      </c>
      <c r="AM2297" s="10"/>
    </row>
    <row r="2298" spans="2:39">
      <c r="B2298" s="90" t="s">
        <v>2261</v>
      </c>
      <c r="C2298" s="90" t="s">
        <v>159</v>
      </c>
      <c r="AM2298" s="10"/>
    </row>
    <row r="2299" spans="2:39">
      <c r="B2299" s="90" t="s">
        <v>2262</v>
      </c>
      <c r="C2299" s="90" t="s">
        <v>159</v>
      </c>
      <c r="AM2299" s="10"/>
    </row>
    <row r="2300" spans="2:39">
      <c r="B2300" s="90" t="s">
        <v>3333</v>
      </c>
      <c r="C2300" s="90" t="s">
        <v>159</v>
      </c>
      <c r="AM2300" s="10"/>
    </row>
    <row r="2301" spans="2:39">
      <c r="B2301" s="90" t="s">
        <v>2263</v>
      </c>
      <c r="C2301" s="90" t="s">
        <v>159</v>
      </c>
      <c r="AM2301" s="10"/>
    </row>
    <row r="2302" spans="2:39">
      <c r="B2302" s="90" t="s">
        <v>2264</v>
      </c>
      <c r="C2302" s="90" t="s">
        <v>159</v>
      </c>
      <c r="AM2302" s="10"/>
    </row>
    <row r="2303" spans="2:39">
      <c r="B2303" s="90" t="s">
        <v>2265</v>
      </c>
      <c r="C2303" s="90" t="s">
        <v>159</v>
      </c>
      <c r="AM2303" s="10"/>
    </row>
    <row r="2304" spans="2:39">
      <c r="B2304" s="90" t="s">
        <v>2266</v>
      </c>
      <c r="C2304" s="90" t="s">
        <v>159</v>
      </c>
      <c r="AM2304" s="10"/>
    </row>
    <row r="2305" spans="2:39">
      <c r="B2305" s="90" t="s">
        <v>3738</v>
      </c>
      <c r="C2305" s="90" t="s">
        <v>159</v>
      </c>
      <c r="AM2305" s="10"/>
    </row>
    <row r="2306" spans="2:39">
      <c r="B2306" s="90" t="s">
        <v>3732</v>
      </c>
      <c r="C2306" s="90" t="s">
        <v>159</v>
      </c>
      <c r="AM2306" s="10"/>
    </row>
    <row r="2307" spans="2:39">
      <c r="B2307" s="90" t="s">
        <v>2267</v>
      </c>
      <c r="C2307" s="90" t="s">
        <v>159</v>
      </c>
      <c r="AM2307" s="10"/>
    </row>
    <row r="2308" spans="2:39">
      <c r="B2308" s="90" t="s">
        <v>2268</v>
      </c>
      <c r="C2308" s="90" t="s">
        <v>159</v>
      </c>
      <c r="AM2308" s="10"/>
    </row>
    <row r="2309" spans="2:39">
      <c r="B2309" s="90" t="s">
        <v>2269</v>
      </c>
      <c r="C2309" s="90" t="s">
        <v>159</v>
      </c>
      <c r="AM2309" s="10"/>
    </row>
    <row r="2310" spans="2:39">
      <c r="B2310" s="90" t="s">
        <v>3765</v>
      </c>
      <c r="C2310" s="90" t="s">
        <v>159</v>
      </c>
      <c r="AM2310" s="10"/>
    </row>
    <row r="2311" spans="2:39">
      <c r="B2311" s="90" t="s">
        <v>2270</v>
      </c>
      <c r="C2311" s="90" t="s">
        <v>159</v>
      </c>
      <c r="AM2311" s="10"/>
    </row>
    <row r="2312" spans="2:39">
      <c r="B2312" s="90" t="s">
        <v>2271</v>
      </c>
      <c r="C2312" s="90" t="s">
        <v>159</v>
      </c>
      <c r="AM2312" s="10"/>
    </row>
    <row r="2313" spans="2:39">
      <c r="B2313" s="90" t="s">
        <v>2272</v>
      </c>
      <c r="C2313" s="90" t="s">
        <v>159</v>
      </c>
      <c r="AM2313" s="10"/>
    </row>
    <row r="2314" spans="2:39">
      <c r="B2314" s="90" t="s">
        <v>2508</v>
      </c>
      <c r="C2314" s="90" t="s">
        <v>159</v>
      </c>
      <c r="AM2314" s="10"/>
    </row>
    <row r="2315" spans="2:39">
      <c r="B2315" s="90" t="s">
        <v>2273</v>
      </c>
      <c r="C2315" s="90" t="s">
        <v>159</v>
      </c>
      <c r="AM2315" s="10"/>
    </row>
    <row r="2316" spans="2:39">
      <c r="B2316" s="90" t="s">
        <v>2274</v>
      </c>
      <c r="C2316" s="90" t="s">
        <v>159</v>
      </c>
      <c r="AM2316" s="10"/>
    </row>
    <row r="2317" spans="2:39">
      <c r="B2317" s="90" t="s">
        <v>2275</v>
      </c>
      <c r="C2317" s="90" t="s">
        <v>159</v>
      </c>
      <c r="AM2317" s="10"/>
    </row>
    <row r="2318" spans="2:39">
      <c r="B2318" s="90" t="s">
        <v>2276</v>
      </c>
      <c r="C2318" s="90" t="s">
        <v>159</v>
      </c>
      <c r="AM2318" s="10"/>
    </row>
    <row r="2319" spans="2:39">
      <c r="B2319" s="90" t="s">
        <v>2277</v>
      </c>
      <c r="C2319" s="90" t="s">
        <v>159</v>
      </c>
      <c r="AM2319" s="10"/>
    </row>
    <row r="2320" spans="2:39">
      <c r="B2320" s="90" t="s">
        <v>2278</v>
      </c>
      <c r="C2320" s="90" t="s">
        <v>159</v>
      </c>
      <c r="AM2320" s="10"/>
    </row>
    <row r="2321" spans="2:39">
      <c r="B2321" s="90" t="s">
        <v>2914</v>
      </c>
      <c r="C2321" s="90" t="s">
        <v>159</v>
      </c>
      <c r="AM2321" s="10"/>
    </row>
    <row r="2322" spans="2:39">
      <c r="B2322" s="90" t="s">
        <v>2279</v>
      </c>
      <c r="C2322" s="90" t="s">
        <v>159</v>
      </c>
      <c r="AM2322" s="10"/>
    </row>
    <row r="2323" spans="2:39">
      <c r="B2323" s="90" t="s">
        <v>2280</v>
      </c>
      <c r="C2323" s="90" t="s">
        <v>159</v>
      </c>
      <c r="AM2323" s="10"/>
    </row>
    <row r="2324" spans="2:39">
      <c r="B2324" s="90" t="s">
        <v>2281</v>
      </c>
      <c r="C2324" s="90" t="s">
        <v>159</v>
      </c>
      <c r="AM2324" s="10"/>
    </row>
    <row r="2325" spans="2:39">
      <c r="B2325" s="90" t="s">
        <v>2282</v>
      </c>
      <c r="C2325" s="90" t="s">
        <v>159</v>
      </c>
      <c r="AM2325" s="10"/>
    </row>
    <row r="2326" spans="2:39">
      <c r="B2326" s="90" t="s">
        <v>2283</v>
      </c>
      <c r="C2326" s="90" t="s">
        <v>159</v>
      </c>
      <c r="AM2326" s="10"/>
    </row>
    <row r="2327" spans="2:39">
      <c r="B2327" s="90" t="s">
        <v>2284</v>
      </c>
      <c r="C2327" s="90" t="s">
        <v>159</v>
      </c>
      <c r="AM2327" s="10"/>
    </row>
    <row r="2328" spans="2:39">
      <c r="B2328" s="90" t="s">
        <v>2285</v>
      </c>
      <c r="C2328" s="90" t="s">
        <v>159</v>
      </c>
      <c r="AM2328" s="10"/>
    </row>
    <row r="2329" spans="2:39">
      <c r="B2329" s="90" t="s">
        <v>2286</v>
      </c>
      <c r="C2329" s="90" t="s">
        <v>159</v>
      </c>
      <c r="AM2329" s="10"/>
    </row>
    <row r="2330" spans="2:39">
      <c r="B2330" s="90" t="s">
        <v>2287</v>
      </c>
      <c r="C2330" s="90" t="s">
        <v>159</v>
      </c>
      <c r="AM2330" s="10"/>
    </row>
    <row r="2331" spans="2:39">
      <c r="B2331" s="90" t="s">
        <v>2288</v>
      </c>
      <c r="C2331" s="90" t="s">
        <v>159</v>
      </c>
      <c r="AM2331" s="10"/>
    </row>
    <row r="2332" spans="2:39">
      <c r="B2332" s="90" t="s">
        <v>2289</v>
      </c>
      <c r="C2332" s="90" t="s">
        <v>159</v>
      </c>
      <c r="AM2332" s="10"/>
    </row>
    <row r="2333" spans="2:39">
      <c r="B2333" s="90" t="s">
        <v>5685</v>
      </c>
      <c r="C2333" s="90" t="s">
        <v>159</v>
      </c>
      <c r="AM2333" s="10"/>
    </row>
    <row r="2334" spans="2:39">
      <c r="B2334" s="90" t="s">
        <v>3883</v>
      </c>
      <c r="C2334" s="90" t="s">
        <v>159</v>
      </c>
      <c r="AM2334" s="10"/>
    </row>
    <row r="2335" spans="2:39">
      <c r="B2335" s="90" t="s">
        <v>3828</v>
      </c>
      <c r="C2335" s="90" t="s">
        <v>159</v>
      </c>
      <c r="AM2335" s="10"/>
    </row>
    <row r="2336" spans="2:39">
      <c r="B2336" s="90" t="s">
        <v>2290</v>
      </c>
      <c r="C2336" s="90" t="s">
        <v>159</v>
      </c>
      <c r="AM2336" s="10"/>
    </row>
    <row r="2337" spans="2:39">
      <c r="B2337" s="90" t="s">
        <v>2291</v>
      </c>
      <c r="C2337" s="90" t="s">
        <v>159</v>
      </c>
      <c r="AM2337" s="10"/>
    </row>
    <row r="2338" spans="2:39">
      <c r="B2338" s="90" t="s">
        <v>3880</v>
      </c>
      <c r="C2338" s="90" t="s">
        <v>159</v>
      </c>
      <c r="AM2338" s="10"/>
    </row>
    <row r="2339" spans="2:39">
      <c r="B2339" s="90" t="s">
        <v>3178</v>
      </c>
      <c r="C2339" s="90" t="s">
        <v>159</v>
      </c>
      <c r="AM2339" s="10"/>
    </row>
    <row r="2340" spans="2:39">
      <c r="B2340" s="90" t="s">
        <v>2292</v>
      </c>
      <c r="C2340" s="90" t="s">
        <v>159</v>
      </c>
      <c r="AM2340" s="10"/>
    </row>
    <row r="2341" spans="2:39">
      <c r="B2341" s="90" t="s">
        <v>2931</v>
      </c>
      <c r="C2341" s="90" t="s">
        <v>159</v>
      </c>
      <c r="AM2341" s="10"/>
    </row>
    <row r="2342" spans="2:39">
      <c r="B2342" s="90" t="s">
        <v>2293</v>
      </c>
      <c r="C2342" s="90" t="s">
        <v>159</v>
      </c>
      <c r="AM2342" s="10"/>
    </row>
    <row r="2343" spans="2:39">
      <c r="B2343" s="90" t="s">
        <v>2294</v>
      </c>
      <c r="C2343" s="90" t="s">
        <v>159</v>
      </c>
      <c r="AM2343" s="10"/>
    </row>
    <row r="2344" spans="2:39">
      <c r="B2344" s="90" t="s">
        <v>2295</v>
      </c>
      <c r="C2344" s="90" t="s">
        <v>159</v>
      </c>
      <c r="AM2344" s="10"/>
    </row>
    <row r="2345" spans="2:39">
      <c r="B2345" s="90" t="s">
        <v>3207</v>
      </c>
      <c r="C2345" s="90" t="s">
        <v>159</v>
      </c>
      <c r="AM2345" s="10"/>
    </row>
    <row r="2346" spans="2:39">
      <c r="B2346" s="90" t="s">
        <v>2908</v>
      </c>
      <c r="C2346" s="90" t="s">
        <v>159</v>
      </c>
      <c r="AM2346" s="10"/>
    </row>
    <row r="2347" spans="2:39">
      <c r="B2347" s="90" t="s">
        <v>2907</v>
      </c>
      <c r="C2347" s="90" t="s">
        <v>159</v>
      </c>
      <c r="AM2347" s="10"/>
    </row>
    <row r="2348" spans="2:39">
      <c r="B2348" s="90" t="s">
        <v>2860</v>
      </c>
      <c r="C2348" s="90" t="s">
        <v>159</v>
      </c>
      <c r="AM2348" s="10"/>
    </row>
    <row r="2349" spans="2:39">
      <c r="B2349" s="90" t="s">
        <v>2878</v>
      </c>
      <c r="C2349" s="90" t="s">
        <v>159</v>
      </c>
      <c r="AM2349" s="10"/>
    </row>
    <row r="2350" spans="2:39">
      <c r="B2350" s="90" t="s">
        <v>2296</v>
      </c>
      <c r="C2350" s="90" t="s">
        <v>159</v>
      </c>
      <c r="AM2350" s="10"/>
    </row>
    <row r="2351" spans="2:39">
      <c r="B2351" s="90" t="s">
        <v>3846</v>
      </c>
      <c r="C2351" s="90" t="s">
        <v>159</v>
      </c>
      <c r="AM2351" s="10"/>
    </row>
    <row r="2352" spans="2:39">
      <c r="B2352" s="90" t="s">
        <v>2847</v>
      </c>
      <c r="C2352" s="90" t="s">
        <v>159</v>
      </c>
      <c r="AM2352" s="10"/>
    </row>
    <row r="2353" spans="2:39">
      <c r="B2353" s="90" t="s">
        <v>2297</v>
      </c>
      <c r="C2353" s="90" t="s">
        <v>159</v>
      </c>
      <c r="AM2353" s="10"/>
    </row>
    <row r="2354" spans="2:39">
      <c r="B2354" s="90" t="s">
        <v>3697</v>
      </c>
      <c r="C2354" s="90" t="s">
        <v>159</v>
      </c>
      <c r="AM2354" s="10"/>
    </row>
    <row r="2355" spans="2:39">
      <c r="B2355" s="90" t="s">
        <v>2298</v>
      </c>
      <c r="C2355" s="90" t="s">
        <v>159</v>
      </c>
      <c r="AM2355" s="10"/>
    </row>
    <row r="2356" spans="2:39">
      <c r="B2356" s="90" t="s">
        <v>2299</v>
      </c>
      <c r="C2356" s="90" t="s">
        <v>159</v>
      </c>
      <c r="AM2356" s="10"/>
    </row>
    <row r="2357" spans="2:39">
      <c r="B2357" s="90" t="s">
        <v>2300</v>
      </c>
      <c r="C2357" s="90" t="s">
        <v>159</v>
      </c>
      <c r="AM2357" s="10"/>
    </row>
    <row r="2358" spans="2:39">
      <c r="B2358" s="90" t="s">
        <v>2301</v>
      </c>
      <c r="C2358" s="90" t="s">
        <v>159</v>
      </c>
      <c r="AM2358" s="10"/>
    </row>
    <row r="2359" spans="2:39">
      <c r="B2359" s="90" t="s">
        <v>2302</v>
      </c>
      <c r="C2359" s="90" t="s">
        <v>159</v>
      </c>
      <c r="AM2359" s="10"/>
    </row>
    <row r="2360" spans="2:39">
      <c r="B2360" s="90" t="s">
        <v>2303</v>
      </c>
      <c r="C2360" s="90" t="s">
        <v>159</v>
      </c>
      <c r="AM2360" s="10"/>
    </row>
    <row r="2361" spans="2:39">
      <c r="B2361" s="90" t="s">
        <v>2304</v>
      </c>
      <c r="C2361" s="90" t="s">
        <v>159</v>
      </c>
      <c r="AM2361" s="10"/>
    </row>
    <row r="2362" spans="2:39">
      <c r="B2362" s="90" t="s">
        <v>2915</v>
      </c>
      <c r="C2362" s="90" t="s">
        <v>159</v>
      </c>
      <c r="AM2362" s="10"/>
    </row>
    <row r="2363" spans="2:39">
      <c r="B2363" s="90" t="s">
        <v>2305</v>
      </c>
      <c r="C2363" s="90" t="s">
        <v>159</v>
      </c>
      <c r="AM2363" s="10"/>
    </row>
    <row r="2364" spans="2:39">
      <c r="B2364" s="90" t="s">
        <v>2306</v>
      </c>
      <c r="C2364" s="90" t="s">
        <v>159</v>
      </c>
      <c r="AM2364" s="10"/>
    </row>
    <row r="2365" spans="2:39">
      <c r="B2365" s="90" t="s">
        <v>2307</v>
      </c>
      <c r="C2365" s="90" t="s">
        <v>159</v>
      </c>
      <c r="AM2365" s="10"/>
    </row>
    <row r="2366" spans="2:39">
      <c r="B2366" s="90" t="s">
        <v>2308</v>
      </c>
      <c r="C2366" s="90" t="s">
        <v>159</v>
      </c>
      <c r="AM2366" s="10"/>
    </row>
    <row r="2367" spans="2:39">
      <c r="B2367" s="90" t="s">
        <v>3206</v>
      </c>
      <c r="C2367" s="90" t="s">
        <v>159</v>
      </c>
      <c r="AM2367" s="10"/>
    </row>
    <row r="2368" spans="2:39">
      <c r="B2368" s="90" t="s">
        <v>2309</v>
      </c>
      <c r="C2368" s="90" t="s">
        <v>159</v>
      </c>
      <c r="AM2368" s="10"/>
    </row>
    <row r="2369" spans="2:39">
      <c r="B2369" s="90" t="s">
        <v>2310</v>
      </c>
      <c r="C2369" s="90" t="s">
        <v>159</v>
      </c>
      <c r="AM2369" s="10"/>
    </row>
    <row r="2370" spans="2:39">
      <c r="B2370" s="90" t="s">
        <v>2311</v>
      </c>
      <c r="C2370" s="90" t="s">
        <v>159</v>
      </c>
      <c r="AM2370" s="10"/>
    </row>
    <row r="2371" spans="2:39">
      <c r="B2371" s="90" t="s">
        <v>3881</v>
      </c>
      <c r="C2371" s="90" t="s">
        <v>159</v>
      </c>
      <c r="AM2371" s="10"/>
    </row>
    <row r="2372" spans="2:39">
      <c r="B2372" s="90" t="s">
        <v>2312</v>
      </c>
      <c r="C2372" s="90" t="s">
        <v>159</v>
      </c>
      <c r="AM2372" s="10"/>
    </row>
    <row r="2373" spans="2:39">
      <c r="B2373" s="90" t="s">
        <v>3494</v>
      </c>
      <c r="C2373" s="90" t="s">
        <v>159</v>
      </c>
      <c r="AM2373" s="10"/>
    </row>
    <row r="2374" spans="2:39">
      <c r="B2374" s="90" t="s">
        <v>3493</v>
      </c>
      <c r="C2374" s="90" t="s">
        <v>159</v>
      </c>
      <c r="AM2374" s="10"/>
    </row>
    <row r="2375" spans="2:39">
      <c r="B2375" s="90" t="s">
        <v>2313</v>
      </c>
      <c r="C2375" s="90" t="s">
        <v>159</v>
      </c>
      <c r="AM2375" s="10"/>
    </row>
    <row r="2376" spans="2:39">
      <c r="B2376" s="90" t="s">
        <v>2314</v>
      </c>
      <c r="C2376" s="90" t="s">
        <v>159</v>
      </c>
      <c r="AM2376" s="10"/>
    </row>
    <row r="2377" spans="2:39">
      <c r="B2377" s="90" t="s">
        <v>2315</v>
      </c>
      <c r="C2377" s="90" t="s">
        <v>159</v>
      </c>
      <c r="AM2377" s="10"/>
    </row>
    <row r="2378" spans="2:39">
      <c r="B2378" s="90" t="s">
        <v>2316</v>
      </c>
      <c r="C2378" s="90" t="s">
        <v>159</v>
      </c>
      <c r="AM2378" s="10"/>
    </row>
    <row r="2379" spans="2:39">
      <c r="B2379" s="90" t="s">
        <v>2317</v>
      </c>
      <c r="C2379" s="90" t="s">
        <v>159</v>
      </c>
      <c r="AM2379" s="10"/>
    </row>
    <row r="2380" spans="2:39">
      <c r="B2380" s="90" t="s">
        <v>2318</v>
      </c>
      <c r="C2380" s="90" t="s">
        <v>159</v>
      </c>
      <c r="AM2380" s="10"/>
    </row>
    <row r="2381" spans="2:39">
      <c r="B2381" s="90" t="s">
        <v>2319</v>
      </c>
      <c r="C2381" s="90" t="s">
        <v>159</v>
      </c>
      <c r="AM2381" s="10"/>
    </row>
    <row r="2382" spans="2:39">
      <c r="B2382" s="90" t="s">
        <v>2320</v>
      </c>
      <c r="C2382" s="90" t="s">
        <v>159</v>
      </c>
      <c r="AM2382" s="10"/>
    </row>
    <row r="2383" spans="2:39">
      <c r="B2383" s="90" t="s">
        <v>2321</v>
      </c>
      <c r="C2383" s="90" t="s">
        <v>159</v>
      </c>
      <c r="AM2383" s="10"/>
    </row>
    <row r="2384" spans="2:39">
      <c r="B2384" s="90" t="s">
        <v>2322</v>
      </c>
      <c r="C2384" s="90" t="s">
        <v>159</v>
      </c>
      <c r="AM2384" s="10"/>
    </row>
    <row r="2385" spans="2:39">
      <c r="B2385" s="90" t="s">
        <v>2323</v>
      </c>
      <c r="C2385" s="90" t="s">
        <v>159</v>
      </c>
      <c r="AM2385" s="10"/>
    </row>
    <row r="2386" spans="2:39">
      <c r="B2386" s="90" t="s">
        <v>3726</v>
      </c>
      <c r="C2386" s="90" t="s">
        <v>159</v>
      </c>
      <c r="AM2386" s="10"/>
    </row>
    <row r="2387" spans="2:39">
      <c r="B2387" s="90" t="s">
        <v>3745</v>
      </c>
      <c r="C2387" s="90" t="s">
        <v>159</v>
      </c>
      <c r="AM2387" s="10"/>
    </row>
    <row r="2388" spans="2:39">
      <c r="B2388" s="90" t="s">
        <v>2324</v>
      </c>
      <c r="C2388" s="90" t="s">
        <v>159</v>
      </c>
      <c r="AM2388" s="10"/>
    </row>
    <row r="2389" spans="2:39">
      <c r="B2389" s="90" t="s">
        <v>2325</v>
      </c>
      <c r="C2389" s="90" t="s">
        <v>159</v>
      </c>
      <c r="AM2389" s="10"/>
    </row>
    <row r="2390" spans="2:39">
      <c r="B2390" s="90" t="s">
        <v>3457</v>
      </c>
      <c r="C2390" s="90" t="s">
        <v>159</v>
      </c>
      <c r="AM2390" s="10"/>
    </row>
    <row r="2391" spans="2:39">
      <c r="B2391" s="90" t="s">
        <v>2326</v>
      </c>
      <c r="C2391" s="90" t="s">
        <v>159</v>
      </c>
      <c r="AM2391" s="10"/>
    </row>
    <row r="2392" spans="2:39">
      <c r="B2392" s="90" t="s">
        <v>2327</v>
      </c>
      <c r="C2392" s="90" t="s">
        <v>159</v>
      </c>
      <c r="AM2392" s="10"/>
    </row>
    <row r="2393" spans="2:39">
      <c r="B2393" s="90" t="s">
        <v>2328</v>
      </c>
      <c r="C2393" s="90" t="s">
        <v>159</v>
      </c>
      <c r="AM2393" s="10"/>
    </row>
    <row r="2394" spans="2:39">
      <c r="B2394" s="90" t="s">
        <v>2329</v>
      </c>
      <c r="C2394" s="90" t="s">
        <v>159</v>
      </c>
      <c r="AM2394" s="10"/>
    </row>
    <row r="2395" spans="2:39">
      <c r="B2395" s="90" t="s">
        <v>5687</v>
      </c>
      <c r="C2395" s="90" t="s">
        <v>159</v>
      </c>
      <c r="AM2395" s="10"/>
    </row>
    <row r="2396" spans="2:39">
      <c r="B2396" s="90" t="s">
        <v>2330</v>
      </c>
      <c r="C2396" s="90" t="s">
        <v>159</v>
      </c>
      <c r="AM2396" s="10"/>
    </row>
    <row r="2397" spans="2:39">
      <c r="B2397" s="90" t="s">
        <v>2331</v>
      </c>
      <c r="C2397" s="90" t="s">
        <v>159</v>
      </c>
      <c r="AM2397" s="10"/>
    </row>
    <row r="2398" spans="2:39">
      <c r="B2398" s="90" t="s">
        <v>2332</v>
      </c>
      <c r="C2398" s="90" t="s">
        <v>159</v>
      </c>
      <c r="AM2398" s="10"/>
    </row>
    <row r="2399" spans="2:39">
      <c r="B2399" s="90" t="s">
        <v>2333</v>
      </c>
      <c r="C2399" s="90" t="s">
        <v>159</v>
      </c>
      <c r="AM2399" s="10"/>
    </row>
    <row r="2400" spans="2:39">
      <c r="B2400" s="90" t="s">
        <v>2334</v>
      </c>
      <c r="C2400" s="90" t="s">
        <v>159</v>
      </c>
      <c r="AM2400" s="10"/>
    </row>
    <row r="2401" spans="2:39">
      <c r="B2401" s="90" t="s">
        <v>2483</v>
      </c>
      <c r="C2401" s="90" t="s">
        <v>159</v>
      </c>
      <c r="AM2401" s="10"/>
    </row>
    <row r="2402" spans="2:39">
      <c r="B2402" s="90" t="s">
        <v>2484</v>
      </c>
      <c r="C2402" s="90" t="s">
        <v>159</v>
      </c>
      <c r="AM2402" s="10"/>
    </row>
    <row r="2403" spans="2:39">
      <c r="B2403" s="90" t="s">
        <v>2335</v>
      </c>
      <c r="C2403" s="90" t="s">
        <v>159</v>
      </c>
      <c r="AM2403" s="10"/>
    </row>
    <row r="2404" spans="2:39">
      <c r="B2404" s="90" t="s">
        <v>2336</v>
      </c>
      <c r="C2404" s="90" t="s">
        <v>159</v>
      </c>
      <c r="AM2404" s="10"/>
    </row>
    <row r="2405" spans="2:39">
      <c r="B2405" s="90" t="s">
        <v>3766</v>
      </c>
      <c r="C2405" s="90" t="s">
        <v>159</v>
      </c>
      <c r="AM2405" s="10"/>
    </row>
    <row r="2406" spans="2:39">
      <c r="B2406" s="90" t="s">
        <v>2337</v>
      </c>
      <c r="C2406" s="90" t="s">
        <v>159</v>
      </c>
      <c r="AM2406" s="10"/>
    </row>
    <row r="2407" spans="2:39">
      <c r="B2407" s="90" t="s">
        <v>2338</v>
      </c>
      <c r="C2407" s="90" t="s">
        <v>159</v>
      </c>
      <c r="AM2407" s="10"/>
    </row>
    <row r="2408" spans="2:39">
      <c r="B2408" s="90" t="s">
        <v>2339</v>
      </c>
      <c r="C2408" s="90" t="s">
        <v>159</v>
      </c>
      <c r="AM2408" s="10"/>
    </row>
    <row r="2409" spans="2:39">
      <c r="B2409" s="90" t="s">
        <v>2340</v>
      </c>
      <c r="C2409" s="90" t="s">
        <v>159</v>
      </c>
      <c r="AM2409" s="10"/>
    </row>
    <row r="2410" spans="2:39">
      <c r="B2410" s="90" t="s">
        <v>2341</v>
      </c>
      <c r="C2410" s="90" t="s">
        <v>159</v>
      </c>
      <c r="AM2410" s="10"/>
    </row>
    <row r="2411" spans="2:39">
      <c r="B2411" s="90" t="s">
        <v>2868</v>
      </c>
      <c r="C2411" s="90" t="s">
        <v>159</v>
      </c>
      <c r="AM2411" s="10"/>
    </row>
    <row r="2412" spans="2:39">
      <c r="B2412" s="90" t="s">
        <v>2342</v>
      </c>
      <c r="C2412" s="90" t="s">
        <v>159</v>
      </c>
      <c r="AM2412" s="10"/>
    </row>
    <row r="2413" spans="2:39">
      <c r="B2413" s="90" t="s">
        <v>2343</v>
      </c>
      <c r="C2413" s="90" t="s">
        <v>159</v>
      </c>
      <c r="AM2413" s="10"/>
    </row>
    <row r="2414" spans="2:39">
      <c r="B2414" s="90" t="s">
        <v>2344</v>
      </c>
      <c r="C2414" s="90" t="s">
        <v>159</v>
      </c>
      <c r="AM2414" s="10"/>
    </row>
    <row r="2415" spans="2:39">
      <c r="B2415" s="90" t="s">
        <v>5372</v>
      </c>
      <c r="C2415" s="90" t="s">
        <v>159</v>
      </c>
      <c r="AM2415" s="10"/>
    </row>
    <row r="2416" spans="2:39">
      <c r="B2416" s="90" t="s">
        <v>3428</v>
      </c>
      <c r="C2416" s="90" t="s">
        <v>159</v>
      </c>
      <c r="AM2416" s="10"/>
    </row>
    <row r="2417" spans="2:39">
      <c r="B2417" s="90" t="s">
        <v>3845</v>
      </c>
      <c r="C2417" s="90" t="s">
        <v>159</v>
      </c>
      <c r="AM2417" s="10"/>
    </row>
    <row r="2418" spans="2:39">
      <c r="B2418" s="90" t="s">
        <v>2345</v>
      </c>
      <c r="C2418" s="90" t="s">
        <v>159</v>
      </c>
      <c r="AM2418" s="10"/>
    </row>
    <row r="2419" spans="2:39">
      <c r="B2419" s="90" t="s">
        <v>2346</v>
      </c>
      <c r="C2419" s="90" t="s">
        <v>159</v>
      </c>
      <c r="AM2419" s="10"/>
    </row>
    <row r="2420" spans="2:39">
      <c r="B2420" s="90" t="s">
        <v>2347</v>
      </c>
      <c r="C2420" s="90" t="s">
        <v>159</v>
      </c>
      <c r="AM2420" s="10"/>
    </row>
    <row r="2421" spans="2:39">
      <c r="B2421" s="90" t="s">
        <v>2348</v>
      </c>
      <c r="C2421" s="90" t="s">
        <v>159</v>
      </c>
      <c r="AM2421" s="10"/>
    </row>
    <row r="2422" spans="2:39">
      <c r="B2422" s="90" t="s">
        <v>3769</v>
      </c>
      <c r="C2422" s="90" t="s">
        <v>159</v>
      </c>
      <c r="AM2422" s="10"/>
    </row>
    <row r="2423" spans="2:39">
      <c r="B2423" s="90" t="s">
        <v>2349</v>
      </c>
      <c r="C2423" s="90" t="s">
        <v>159</v>
      </c>
      <c r="AM2423" s="10"/>
    </row>
    <row r="2424" spans="2:39">
      <c r="B2424" s="90" t="s">
        <v>2350</v>
      </c>
      <c r="C2424" s="90" t="s">
        <v>159</v>
      </c>
      <c r="AM2424" s="10"/>
    </row>
    <row r="2425" spans="2:39">
      <c r="B2425" s="90" t="s">
        <v>2351</v>
      </c>
      <c r="C2425" s="90" t="s">
        <v>159</v>
      </c>
      <c r="AM2425" s="10"/>
    </row>
    <row r="2426" spans="2:39">
      <c r="B2426" s="90" t="s">
        <v>2352</v>
      </c>
      <c r="C2426" s="90" t="s">
        <v>159</v>
      </c>
      <c r="AM2426" s="10"/>
    </row>
    <row r="2427" spans="2:39">
      <c r="B2427" s="90" t="s">
        <v>2353</v>
      </c>
      <c r="C2427" s="90" t="s">
        <v>159</v>
      </c>
      <c r="AM2427" s="10"/>
    </row>
    <row r="2428" spans="2:39">
      <c r="B2428" s="90" t="s">
        <v>2354</v>
      </c>
      <c r="C2428" s="90" t="s">
        <v>159</v>
      </c>
      <c r="AM2428" s="10"/>
    </row>
    <row r="2429" spans="2:39">
      <c r="B2429" s="90" t="s">
        <v>2355</v>
      </c>
      <c r="C2429" s="90" t="s">
        <v>159</v>
      </c>
      <c r="AM2429" s="10"/>
    </row>
    <row r="2430" spans="2:39">
      <c r="B2430" s="90" t="s">
        <v>2356</v>
      </c>
      <c r="C2430" s="90" t="s">
        <v>159</v>
      </c>
      <c r="AM2430" s="10"/>
    </row>
    <row r="2431" spans="2:39">
      <c r="B2431" s="90" t="s">
        <v>2357</v>
      </c>
      <c r="C2431" s="90" t="s">
        <v>159</v>
      </c>
      <c r="AM2431" s="10"/>
    </row>
    <row r="2432" spans="2:39">
      <c r="B2432" s="90" t="s">
        <v>2358</v>
      </c>
      <c r="C2432" s="90" t="s">
        <v>159</v>
      </c>
      <c r="AM2432" s="10"/>
    </row>
    <row r="2433" spans="2:39">
      <c r="B2433" s="90" t="s">
        <v>2917</v>
      </c>
      <c r="C2433" s="90" t="s">
        <v>159</v>
      </c>
      <c r="AM2433" s="10"/>
    </row>
    <row r="2434" spans="2:39">
      <c r="B2434" s="90" t="s">
        <v>2359</v>
      </c>
      <c r="C2434" s="90" t="s">
        <v>159</v>
      </c>
      <c r="AM2434" s="10"/>
    </row>
    <row r="2435" spans="2:39">
      <c r="B2435" s="90" t="s">
        <v>2360</v>
      </c>
      <c r="C2435" s="90" t="s">
        <v>159</v>
      </c>
      <c r="AM2435" s="10"/>
    </row>
    <row r="2436" spans="2:39">
      <c r="B2436" s="90" t="s">
        <v>2361</v>
      </c>
      <c r="C2436" s="90" t="s">
        <v>159</v>
      </c>
      <c r="AM2436" s="10"/>
    </row>
    <row r="2437" spans="2:39">
      <c r="B2437" s="90" t="s">
        <v>2362</v>
      </c>
      <c r="C2437" s="90" t="s">
        <v>159</v>
      </c>
      <c r="AM2437" s="10"/>
    </row>
    <row r="2438" spans="2:39">
      <c r="B2438" s="90" t="s">
        <v>2363</v>
      </c>
      <c r="C2438" s="90" t="s">
        <v>159</v>
      </c>
      <c r="AM2438" s="10"/>
    </row>
    <row r="2439" spans="2:39">
      <c r="B2439" s="90" t="s">
        <v>2364</v>
      </c>
      <c r="C2439" s="90" t="s">
        <v>159</v>
      </c>
      <c r="AM2439" s="10"/>
    </row>
    <row r="2440" spans="2:39">
      <c r="B2440" s="90" t="s">
        <v>3600</v>
      </c>
      <c r="C2440" s="90" t="s">
        <v>159</v>
      </c>
      <c r="AM2440" s="10"/>
    </row>
    <row r="2441" spans="2:39">
      <c r="B2441" s="90" t="s">
        <v>5671</v>
      </c>
      <c r="C2441" s="90" t="s">
        <v>159</v>
      </c>
      <c r="AM2441" s="10"/>
    </row>
    <row r="2442" spans="2:39">
      <c r="B2442" s="90" t="s">
        <v>2365</v>
      </c>
      <c r="C2442" s="90" t="s">
        <v>159</v>
      </c>
      <c r="AM2442" s="10"/>
    </row>
    <row r="2443" spans="2:39">
      <c r="B2443" s="90" t="s">
        <v>2366</v>
      </c>
      <c r="C2443" s="90" t="s">
        <v>159</v>
      </c>
      <c r="AM2443" s="10"/>
    </row>
    <row r="2444" spans="2:39">
      <c r="B2444" s="90" t="s">
        <v>2367</v>
      </c>
      <c r="C2444" s="90" t="s">
        <v>159</v>
      </c>
      <c r="AM2444" s="10"/>
    </row>
    <row r="2445" spans="2:39">
      <c r="B2445" s="90" t="s">
        <v>2368</v>
      </c>
      <c r="C2445" s="90" t="s">
        <v>159</v>
      </c>
      <c r="AM2445" s="10"/>
    </row>
    <row r="2446" spans="2:39">
      <c r="B2446" s="90" t="s">
        <v>2369</v>
      </c>
      <c r="C2446" s="90" t="s">
        <v>159</v>
      </c>
      <c r="AM2446" s="10"/>
    </row>
    <row r="2447" spans="2:39">
      <c r="B2447" s="90" t="s">
        <v>2370</v>
      </c>
      <c r="C2447" s="90" t="s">
        <v>159</v>
      </c>
      <c r="AM2447" s="10"/>
    </row>
    <row r="2448" spans="2:39">
      <c r="B2448" s="90" t="s">
        <v>2371</v>
      </c>
      <c r="C2448" s="90" t="s">
        <v>159</v>
      </c>
      <c r="AM2448" s="10"/>
    </row>
    <row r="2449" spans="2:39">
      <c r="B2449" s="90" t="s">
        <v>5686</v>
      </c>
      <c r="C2449" s="90" t="s">
        <v>159</v>
      </c>
      <c r="AM2449" s="10"/>
    </row>
    <row r="2450" spans="2:39">
      <c r="B2450" s="90" t="s">
        <v>2372</v>
      </c>
      <c r="C2450" s="90" t="s">
        <v>159</v>
      </c>
      <c r="AM2450" s="10"/>
    </row>
    <row r="2451" spans="2:39">
      <c r="B2451" s="90" t="s">
        <v>2373</v>
      </c>
      <c r="C2451" s="90" t="s">
        <v>159</v>
      </c>
      <c r="AM2451" s="10"/>
    </row>
    <row r="2452" spans="2:39">
      <c r="B2452" s="90" t="s">
        <v>2826</v>
      </c>
      <c r="C2452" s="90" t="s">
        <v>159</v>
      </c>
      <c r="AM2452" s="10"/>
    </row>
    <row r="2453" spans="2:39">
      <c r="B2453" s="90" t="s">
        <v>2374</v>
      </c>
      <c r="C2453" s="90" t="s">
        <v>159</v>
      </c>
      <c r="AM2453" s="10"/>
    </row>
    <row r="2454" spans="2:39">
      <c r="B2454" s="90" t="s">
        <v>5373</v>
      </c>
      <c r="C2454" s="90" t="s">
        <v>159</v>
      </c>
      <c r="AM2454" s="10"/>
    </row>
    <row r="2455" spans="2:39">
      <c r="B2455" s="90" t="s">
        <v>3400</v>
      </c>
      <c r="C2455" s="90" t="s">
        <v>159</v>
      </c>
      <c r="AM2455" s="10"/>
    </row>
    <row r="2456" spans="2:39">
      <c r="B2456" s="90" t="s">
        <v>2375</v>
      </c>
      <c r="C2456" s="90" t="s">
        <v>159</v>
      </c>
      <c r="AM2456" s="10"/>
    </row>
    <row r="2457" spans="2:39">
      <c r="B2457" s="90" t="s">
        <v>2376</v>
      </c>
      <c r="C2457" s="90" t="s">
        <v>159</v>
      </c>
      <c r="AM2457" s="10"/>
    </row>
    <row r="2458" spans="2:39">
      <c r="B2458" s="90" t="s">
        <v>2377</v>
      </c>
      <c r="C2458" s="90" t="s">
        <v>159</v>
      </c>
      <c r="AM2458" s="10"/>
    </row>
    <row r="2459" spans="2:39">
      <c r="B2459" s="90" t="s">
        <v>2378</v>
      </c>
      <c r="C2459" s="90" t="s">
        <v>159</v>
      </c>
      <c r="AM2459" s="10"/>
    </row>
    <row r="2460" spans="2:39">
      <c r="B2460" s="90" t="s">
        <v>2379</v>
      </c>
      <c r="C2460" s="90" t="s">
        <v>159</v>
      </c>
      <c r="AM2460" s="10"/>
    </row>
    <row r="2461" spans="2:39">
      <c r="B2461" s="90" t="s">
        <v>2380</v>
      </c>
      <c r="C2461" s="90" t="s">
        <v>159</v>
      </c>
      <c r="AM2461" s="10"/>
    </row>
    <row r="2462" spans="2:39">
      <c r="B2462" s="90" t="s">
        <v>2381</v>
      </c>
      <c r="C2462" s="90" t="s">
        <v>159</v>
      </c>
      <c r="AM2462" s="10"/>
    </row>
    <row r="2463" spans="2:39">
      <c r="B2463" s="90" t="s">
        <v>2382</v>
      </c>
      <c r="C2463" s="90" t="s">
        <v>159</v>
      </c>
      <c r="AM2463" s="10"/>
    </row>
    <row r="2464" spans="2:39">
      <c r="B2464" s="90" t="s">
        <v>2383</v>
      </c>
      <c r="C2464" s="90" t="s">
        <v>159</v>
      </c>
      <c r="AM2464" s="10"/>
    </row>
    <row r="2465" spans="2:39">
      <c r="B2465" s="90" t="s">
        <v>2384</v>
      </c>
      <c r="C2465" s="90" t="s">
        <v>159</v>
      </c>
      <c r="AM2465" s="10"/>
    </row>
    <row r="2466" spans="2:39">
      <c r="B2466" s="90" t="s">
        <v>2385</v>
      </c>
      <c r="C2466" s="90" t="s">
        <v>159</v>
      </c>
      <c r="AM2466" s="10"/>
    </row>
    <row r="2467" spans="2:39">
      <c r="B2467" s="90" t="s">
        <v>2386</v>
      </c>
      <c r="C2467" s="90" t="s">
        <v>159</v>
      </c>
      <c r="AM2467" s="10"/>
    </row>
    <row r="2468" spans="2:39">
      <c r="B2468" s="90" t="s">
        <v>2387</v>
      </c>
      <c r="C2468" s="90" t="s">
        <v>159</v>
      </c>
      <c r="AM2468" s="10"/>
    </row>
    <row r="2469" spans="2:39">
      <c r="B2469" s="90" t="s">
        <v>2388</v>
      </c>
      <c r="C2469" s="90" t="s">
        <v>159</v>
      </c>
      <c r="AM2469" s="10"/>
    </row>
    <row r="2470" spans="2:39">
      <c r="B2470" s="90" t="s">
        <v>2389</v>
      </c>
      <c r="C2470" s="90" t="s">
        <v>159</v>
      </c>
      <c r="AM2470" s="10"/>
    </row>
    <row r="2471" spans="2:39">
      <c r="B2471" s="90" t="s">
        <v>2390</v>
      </c>
      <c r="C2471" s="90" t="s">
        <v>159</v>
      </c>
      <c r="AM2471" s="10"/>
    </row>
    <row r="2472" spans="2:39">
      <c r="B2472" s="90" t="s">
        <v>2391</v>
      </c>
      <c r="C2472" s="90" t="s">
        <v>159</v>
      </c>
      <c r="AM2472" s="10"/>
    </row>
    <row r="2473" spans="2:39">
      <c r="B2473" s="90" t="s">
        <v>2392</v>
      </c>
      <c r="C2473" s="90" t="s">
        <v>159</v>
      </c>
      <c r="AM2473" s="10"/>
    </row>
    <row r="2474" spans="2:39">
      <c r="B2474" s="90" t="s">
        <v>2393</v>
      </c>
      <c r="C2474" s="90" t="s">
        <v>159</v>
      </c>
      <c r="AM2474" s="10"/>
    </row>
    <row r="2475" spans="2:39">
      <c r="B2475" s="90" t="s">
        <v>2394</v>
      </c>
      <c r="C2475" s="90" t="s">
        <v>159</v>
      </c>
      <c r="AM2475" s="10"/>
    </row>
    <row r="2476" spans="2:39">
      <c r="B2476" s="90" t="s">
        <v>2395</v>
      </c>
      <c r="C2476" s="90" t="s">
        <v>159</v>
      </c>
      <c r="AM2476" s="10"/>
    </row>
    <row r="2477" spans="2:39">
      <c r="B2477" s="90" t="s">
        <v>2396</v>
      </c>
      <c r="C2477" s="90" t="s">
        <v>159</v>
      </c>
      <c r="AM2477" s="10"/>
    </row>
    <row r="2478" spans="2:39">
      <c r="B2478" s="90" t="s">
        <v>2397</v>
      </c>
      <c r="C2478" s="90" t="s">
        <v>159</v>
      </c>
      <c r="AM2478" s="10"/>
    </row>
    <row r="2479" spans="2:39">
      <c r="B2479" s="90" t="s">
        <v>2398</v>
      </c>
      <c r="C2479" s="90" t="s">
        <v>159</v>
      </c>
      <c r="AM2479" s="10"/>
    </row>
    <row r="2480" spans="2:39">
      <c r="B2480" s="90" t="s">
        <v>3712</v>
      </c>
      <c r="C2480" s="90" t="s">
        <v>159</v>
      </c>
      <c r="AM2480" s="10"/>
    </row>
    <row r="2481" spans="2:39">
      <c r="B2481" s="90" t="s">
        <v>2792</v>
      </c>
      <c r="C2481" s="90" t="s">
        <v>159</v>
      </c>
      <c r="AM2481" s="10"/>
    </row>
    <row r="2482" spans="2:39">
      <c r="B2482" s="90" t="s">
        <v>3219</v>
      </c>
      <c r="C2482" s="90" t="s">
        <v>159</v>
      </c>
      <c r="AM2482" s="10"/>
    </row>
    <row r="2483" spans="2:39">
      <c r="B2483" s="90" t="s">
        <v>3294</v>
      </c>
      <c r="C2483" s="90" t="s">
        <v>159</v>
      </c>
      <c r="AM2483" s="10"/>
    </row>
    <row r="2484" spans="2:39">
      <c r="B2484" s="90" t="s">
        <v>3515</v>
      </c>
      <c r="C2484" s="90" t="s">
        <v>159</v>
      </c>
      <c r="AM2484" s="10"/>
    </row>
    <row r="2485" spans="2:39">
      <c r="B2485" s="90" t="s">
        <v>3603</v>
      </c>
      <c r="C2485" s="90" t="s">
        <v>159</v>
      </c>
      <c r="AM2485" s="10"/>
    </row>
    <row r="2486" spans="2:39">
      <c r="B2486" s="90" t="s">
        <v>2808</v>
      </c>
      <c r="C2486" s="90" t="s">
        <v>159</v>
      </c>
      <c r="AM2486" s="10"/>
    </row>
    <row r="2487" spans="2:39">
      <c r="B2487" s="90" t="s">
        <v>2399</v>
      </c>
      <c r="C2487" s="90" t="s">
        <v>159</v>
      </c>
      <c r="AM2487" s="10"/>
    </row>
    <row r="2488" spans="2:39">
      <c r="B2488" s="90" t="s">
        <v>2400</v>
      </c>
      <c r="C2488" s="90" t="s">
        <v>159</v>
      </c>
      <c r="AM2488" s="10"/>
    </row>
    <row r="2489" spans="2:39">
      <c r="B2489" s="90" t="s">
        <v>2401</v>
      </c>
      <c r="C2489" s="90" t="s">
        <v>159</v>
      </c>
      <c r="AM2489" s="10"/>
    </row>
    <row r="2490" spans="2:39">
      <c r="B2490" s="90" t="s">
        <v>2402</v>
      </c>
      <c r="C2490" s="90" t="s">
        <v>159</v>
      </c>
      <c r="AM2490" s="10"/>
    </row>
    <row r="2491" spans="2:39">
      <c r="B2491" s="90" t="s">
        <v>2403</v>
      </c>
      <c r="C2491" s="90" t="s">
        <v>159</v>
      </c>
      <c r="AM2491" s="10"/>
    </row>
    <row r="2492" spans="2:39">
      <c r="B2492" s="90" t="s">
        <v>2404</v>
      </c>
      <c r="C2492" s="90" t="s">
        <v>159</v>
      </c>
      <c r="AM2492" s="10"/>
    </row>
    <row r="2493" spans="2:39">
      <c r="B2493" s="90" t="s">
        <v>3588</v>
      </c>
      <c r="C2493" s="90" t="s">
        <v>159</v>
      </c>
      <c r="AM2493" s="10"/>
    </row>
    <row r="2494" spans="2:39">
      <c r="B2494" s="90" t="s">
        <v>2405</v>
      </c>
      <c r="C2494" s="90" t="s">
        <v>159</v>
      </c>
      <c r="AM2494" s="10"/>
    </row>
    <row r="2495" spans="2:39">
      <c r="B2495" s="90" t="s">
        <v>2406</v>
      </c>
      <c r="C2495" s="90" t="s">
        <v>159</v>
      </c>
      <c r="AM2495" s="10"/>
    </row>
    <row r="2496" spans="2:39">
      <c r="B2496" s="90" t="s">
        <v>2407</v>
      </c>
      <c r="C2496" s="90" t="s">
        <v>159</v>
      </c>
      <c r="AM2496" s="10"/>
    </row>
    <row r="2497" spans="2:39">
      <c r="B2497" s="90" t="s">
        <v>2408</v>
      </c>
      <c r="C2497" s="90" t="s">
        <v>159</v>
      </c>
      <c r="AM2497" s="10"/>
    </row>
    <row r="2498" spans="2:39">
      <c r="B2498" s="90" t="s">
        <v>2409</v>
      </c>
      <c r="C2498" s="90" t="s">
        <v>159</v>
      </c>
      <c r="AM2498" s="10"/>
    </row>
    <row r="2499" spans="2:39">
      <c r="B2499" s="90" t="s">
        <v>3667</v>
      </c>
      <c r="C2499" s="90" t="s">
        <v>159</v>
      </c>
      <c r="AM2499" s="10"/>
    </row>
    <row r="2500" spans="2:39">
      <c r="B2500" s="90" t="s">
        <v>2410</v>
      </c>
      <c r="C2500" s="90" t="s">
        <v>159</v>
      </c>
      <c r="AM2500" s="10"/>
    </row>
    <row r="2501" spans="2:39">
      <c r="B2501" s="90" t="s">
        <v>2411</v>
      </c>
      <c r="C2501" s="90" t="s">
        <v>159</v>
      </c>
      <c r="AM2501" s="10"/>
    </row>
    <row r="2502" spans="2:39">
      <c r="B2502" s="90" t="s">
        <v>2412</v>
      </c>
      <c r="C2502" s="90" t="s">
        <v>159</v>
      </c>
      <c r="AM2502" s="10"/>
    </row>
    <row r="2503" spans="2:39">
      <c r="B2503" s="90" t="s">
        <v>2413</v>
      </c>
      <c r="C2503" s="90" t="s">
        <v>159</v>
      </c>
      <c r="AM2503" s="10"/>
    </row>
    <row r="2504" spans="2:39">
      <c r="B2504" s="90" t="s">
        <v>3500</v>
      </c>
      <c r="C2504" s="90" t="s">
        <v>159</v>
      </c>
      <c r="AM2504" s="10"/>
    </row>
    <row r="2505" spans="2:39">
      <c r="B2505" s="90" t="s">
        <v>2862</v>
      </c>
      <c r="C2505" s="90" t="s">
        <v>159</v>
      </c>
      <c r="AM2505" s="10"/>
    </row>
    <row r="2506" spans="2:39">
      <c r="B2506" s="90" t="s">
        <v>2414</v>
      </c>
      <c r="C2506" s="90" t="s">
        <v>159</v>
      </c>
      <c r="AM2506" s="10"/>
    </row>
    <row r="2507" spans="2:39">
      <c r="B2507" s="90" t="s">
        <v>5578</v>
      </c>
      <c r="C2507" s="90" t="s">
        <v>159</v>
      </c>
      <c r="AM2507" s="10"/>
    </row>
    <row r="2508" spans="2:39">
      <c r="B2508" s="90" t="s">
        <v>2415</v>
      </c>
      <c r="C2508" s="90" t="s">
        <v>159</v>
      </c>
      <c r="AM2508" s="10"/>
    </row>
    <row r="2509" spans="2:39">
      <c r="B2509" s="90" t="s">
        <v>2416</v>
      </c>
      <c r="C2509" s="90" t="s">
        <v>159</v>
      </c>
      <c r="AM2509" s="10"/>
    </row>
    <row r="2510" spans="2:39">
      <c r="B2510" s="90" t="s">
        <v>2743</v>
      </c>
      <c r="C2510" s="90" t="s">
        <v>159</v>
      </c>
      <c r="AM2510" s="10"/>
    </row>
    <row r="2511" spans="2:39">
      <c r="B2511" s="90" t="s">
        <v>2742</v>
      </c>
      <c r="C2511" s="90" t="s">
        <v>159</v>
      </c>
      <c r="AM2511" s="10"/>
    </row>
    <row r="2512" spans="2:39">
      <c r="B2512" s="90" t="s">
        <v>2741</v>
      </c>
      <c r="C2512" s="90" t="s">
        <v>159</v>
      </c>
      <c r="AM2512" s="10"/>
    </row>
    <row r="2513" spans="2:39">
      <c r="B2513" s="90" t="s">
        <v>3675</v>
      </c>
      <c r="C2513" s="90" t="s">
        <v>159</v>
      </c>
      <c r="AM2513" s="10"/>
    </row>
    <row r="2514" spans="2:39">
      <c r="B2514" s="90" t="s">
        <v>2417</v>
      </c>
      <c r="C2514" s="90" t="s">
        <v>159</v>
      </c>
      <c r="AM2514" s="10"/>
    </row>
    <row r="2515" spans="2:39">
      <c r="B2515" s="90" t="s">
        <v>2418</v>
      </c>
      <c r="C2515" s="90" t="s">
        <v>159</v>
      </c>
      <c r="AM2515" s="10"/>
    </row>
    <row r="2516" spans="2:39">
      <c r="B2516" s="90" t="s">
        <v>2859</v>
      </c>
      <c r="C2516" s="90" t="s">
        <v>159</v>
      </c>
      <c r="AM2516" s="10"/>
    </row>
    <row r="2517" spans="2:39">
      <c r="B2517" s="90" t="s">
        <v>3287</v>
      </c>
      <c r="C2517" s="90" t="s">
        <v>159</v>
      </c>
      <c r="AM2517" s="10"/>
    </row>
    <row r="2518" spans="2:39">
      <c r="B2518" s="90" t="s">
        <v>3446</v>
      </c>
      <c r="C2518" s="90" t="s">
        <v>159</v>
      </c>
      <c r="AM2518" s="10"/>
    </row>
    <row r="2519" spans="2:39">
      <c r="B2519" s="90" t="s">
        <v>2419</v>
      </c>
      <c r="C2519" s="90" t="s">
        <v>159</v>
      </c>
      <c r="AM2519" s="10"/>
    </row>
    <row r="2520" spans="2:39">
      <c r="B2520" s="90" t="s">
        <v>2420</v>
      </c>
      <c r="C2520" s="90" t="s">
        <v>159</v>
      </c>
      <c r="AM2520" s="10"/>
    </row>
    <row r="2521" spans="2:39">
      <c r="B2521" s="90" t="s">
        <v>2421</v>
      </c>
      <c r="C2521" s="90" t="s">
        <v>159</v>
      </c>
      <c r="AM2521" s="10"/>
    </row>
    <row r="2522" spans="2:39">
      <c r="B2522" s="90" t="s">
        <v>2422</v>
      </c>
      <c r="C2522" s="90" t="s">
        <v>159</v>
      </c>
      <c r="AM2522" s="10"/>
    </row>
    <row r="2523" spans="2:39">
      <c r="B2523" s="90" t="s">
        <v>2423</v>
      </c>
      <c r="C2523" s="90" t="s">
        <v>159</v>
      </c>
      <c r="AM2523" s="10"/>
    </row>
    <row r="2524" spans="2:39">
      <c r="B2524" s="90" t="s">
        <v>2424</v>
      </c>
      <c r="C2524" s="90" t="s">
        <v>159</v>
      </c>
      <c r="AM2524" s="10"/>
    </row>
    <row r="2525" spans="2:39">
      <c r="B2525" s="90" t="s">
        <v>5564</v>
      </c>
      <c r="C2525" s="90" t="s">
        <v>159</v>
      </c>
      <c r="AM2525" s="10"/>
    </row>
    <row r="2526" spans="2:39">
      <c r="B2526" s="90" t="s">
        <v>2425</v>
      </c>
      <c r="C2526" s="90" t="s">
        <v>159</v>
      </c>
      <c r="AM2526" s="10"/>
    </row>
    <row r="2527" spans="2:39">
      <c r="B2527" s="90" t="s">
        <v>2426</v>
      </c>
      <c r="C2527" s="90" t="s">
        <v>159</v>
      </c>
      <c r="AM2527" s="10"/>
    </row>
    <row r="2528" spans="2:39">
      <c r="B2528" s="90" t="s">
        <v>2427</v>
      </c>
      <c r="C2528" s="90" t="s">
        <v>159</v>
      </c>
      <c r="AM2528" s="10"/>
    </row>
    <row r="2529" spans="2:39">
      <c r="B2529" s="90" t="s">
        <v>2428</v>
      </c>
      <c r="C2529" s="90" t="s">
        <v>159</v>
      </c>
      <c r="AM2529" s="10"/>
    </row>
    <row r="2530" spans="2:39">
      <c r="B2530" s="90" t="s">
        <v>2429</v>
      </c>
      <c r="C2530" s="90" t="s">
        <v>159</v>
      </c>
      <c r="AM2530" s="10"/>
    </row>
    <row r="2531" spans="2:39">
      <c r="B2531" s="90" t="s">
        <v>2430</v>
      </c>
      <c r="C2531" s="90" t="s">
        <v>159</v>
      </c>
      <c r="AM2531" s="10"/>
    </row>
    <row r="2532" spans="2:39">
      <c r="B2532" s="90" t="s">
        <v>2431</v>
      </c>
      <c r="C2532" s="90" t="s">
        <v>159</v>
      </c>
      <c r="AM2532" s="10"/>
    </row>
    <row r="2533" spans="2:39">
      <c r="B2533" s="90" t="s">
        <v>2432</v>
      </c>
      <c r="C2533" s="90" t="s">
        <v>159</v>
      </c>
      <c r="AM2533" s="10"/>
    </row>
    <row r="2534" spans="2:39">
      <c r="B2534" s="90" t="s">
        <v>2433</v>
      </c>
      <c r="C2534" s="90" t="s">
        <v>159</v>
      </c>
      <c r="AM2534" s="10"/>
    </row>
    <row r="2535" spans="2:39">
      <c r="B2535" s="90" t="s">
        <v>2434</v>
      </c>
      <c r="C2535" s="90" t="s">
        <v>159</v>
      </c>
      <c r="AM2535" s="10"/>
    </row>
    <row r="2536" spans="2:39">
      <c r="B2536" s="90" t="s">
        <v>3367</v>
      </c>
      <c r="C2536" s="90" t="s">
        <v>159</v>
      </c>
      <c r="AM2536" s="10"/>
    </row>
    <row r="2537" spans="2:39">
      <c r="B2537" s="90" t="s">
        <v>2435</v>
      </c>
      <c r="C2537" s="90" t="s">
        <v>159</v>
      </c>
      <c r="AM2537" s="10"/>
    </row>
    <row r="2538" spans="2:39">
      <c r="B2538" s="90" t="s">
        <v>3177</v>
      </c>
      <c r="C2538" s="90" t="s">
        <v>159</v>
      </c>
      <c r="AM2538" s="10"/>
    </row>
    <row r="2539" spans="2:39">
      <c r="B2539" s="90" t="s">
        <v>2436</v>
      </c>
      <c r="C2539" s="90" t="s">
        <v>159</v>
      </c>
      <c r="AM2539" s="10"/>
    </row>
    <row r="2540" spans="2:39">
      <c r="B2540" s="90" t="s">
        <v>2437</v>
      </c>
      <c r="C2540" s="90" t="s">
        <v>159</v>
      </c>
      <c r="AM2540" s="10"/>
    </row>
    <row r="2541" spans="2:39">
      <c r="B2541" s="90" t="s">
        <v>2438</v>
      </c>
      <c r="C2541" s="90" t="s">
        <v>159</v>
      </c>
      <c r="AM2541" s="10"/>
    </row>
    <row r="2542" spans="2:39">
      <c r="B2542" s="90" t="s">
        <v>2439</v>
      </c>
      <c r="C2542" s="90" t="s">
        <v>159</v>
      </c>
      <c r="AM2542" s="10"/>
    </row>
    <row r="2543" spans="2:39">
      <c r="B2543" s="90" t="s">
        <v>2440</v>
      </c>
      <c r="C2543" s="90" t="s">
        <v>159</v>
      </c>
      <c r="AM2543" s="10"/>
    </row>
    <row r="2544" spans="2:39">
      <c r="B2544" s="90" t="s">
        <v>2441</v>
      </c>
      <c r="C2544" s="90" t="s">
        <v>159</v>
      </c>
      <c r="AM2544" s="10"/>
    </row>
    <row r="2545" spans="2:39">
      <c r="B2545" s="90" t="s">
        <v>2442</v>
      </c>
      <c r="C2545" s="90" t="s">
        <v>159</v>
      </c>
      <c r="AM2545" s="10"/>
    </row>
    <row r="2546" spans="2:39">
      <c r="B2546" s="90" t="s">
        <v>2443</v>
      </c>
      <c r="C2546" s="90" t="s">
        <v>159</v>
      </c>
      <c r="AM2546" s="10"/>
    </row>
    <row r="2547" spans="2:39">
      <c r="B2547" s="90" t="s">
        <v>2444</v>
      </c>
      <c r="C2547" s="90" t="s">
        <v>159</v>
      </c>
      <c r="AM2547" s="10"/>
    </row>
    <row r="2548" spans="2:39">
      <c r="B2548" s="90" t="s">
        <v>2445</v>
      </c>
      <c r="C2548" s="90" t="s">
        <v>159</v>
      </c>
      <c r="AM2548" s="10"/>
    </row>
    <row r="2549" spans="2:39">
      <c r="B2549" s="90" t="s">
        <v>3330</v>
      </c>
      <c r="C2549" s="90" t="s">
        <v>159</v>
      </c>
      <c r="AM2549" s="10"/>
    </row>
    <row r="2550" spans="2:39">
      <c r="B2550" s="90" t="s">
        <v>2446</v>
      </c>
      <c r="C2550" s="90" t="s">
        <v>159</v>
      </c>
      <c r="AM2550" s="10"/>
    </row>
    <row r="2551" spans="2:39">
      <c r="B2551" s="90" t="s">
        <v>2447</v>
      </c>
      <c r="C2551" s="90" t="s">
        <v>159</v>
      </c>
      <c r="AM2551" s="10"/>
    </row>
    <row r="2552" spans="2:39">
      <c r="B2552" s="90" t="s">
        <v>1360</v>
      </c>
      <c r="C2552" s="90" t="s">
        <v>159</v>
      </c>
      <c r="AM2552" s="10"/>
    </row>
    <row r="2553" spans="2:39">
      <c r="B2553" s="90" t="s">
        <v>2448</v>
      </c>
      <c r="C2553" s="90" t="s">
        <v>159</v>
      </c>
      <c r="AM2553" s="10"/>
    </row>
    <row r="2554" spans="2:39">
      <c r="B2554" s="90" t="s">
        <v>2449</v>
      </c>
      <c r="C2554" s="90" t="s">
        <v>159</v>
      </c>
      <c r="AM2554" s="10"/>
    </row>
    <row r="2555" spans="2:39">
      <c r="B2555" s="90" t="s">
        <v>2450</v>
      </c>
      <c r="C2555" s="90" t="s">
        <v>159</v>
      </c>
      <c r="AM2555" s="10"/>
    </row>
    <row r="2556" spans="2:39">
      <c r="B2556" s="90" t="s">
        <v>2451</v>
      </c>
      <c r="C2556" s="90" t="s">
        <v>159</v>
      </c>
      <c r="AM2556" s="10"/>
    </row>
    <row r="2557" spans="2:39">
      <c r="B2557" s="90" t="s">
        <v>2452</v>
      </c>
      <c r="C2557" s="90" t="s">
        <v>159</v>
      </c>
      <c r="AM2557" s="10"/>
    </row>
    <row r="2558" spans="2:39">
      <c r="B2558" s="90" t="s">
        <v>3282</v>
      </c>
      <c r="C2558" s="90" t="s">
        <v>159</v>
      </c>
      <c r="AM2558" s="10"/>
    </row>
    <row r="2559" spans="2:39">
      <c r="B2559" s="90" t="s">
        <v>3281</v>
      </c>
      <c r="C2559" s="90" t="s">
        <v>159</v>
      </c>
      <c r="AM2559" s="10"/>
    </row>
    <row r="2560" spans="2:39">
      <c r="B2560" s="90" t="s">
        <v>2453</v>
      </c>
      <c r="C2560" s="90" t="s">
        <v>159</v>
      </c>
      <c r="AM2560" s="10"/>
    </row>
    <row r="2561" spans="2:39">
      <c r="B2561" s="90" t="s">
        <v>2454</v>
      </c>
      <c r="C2561" s="90" t="s">
        <v>159</v>
      </c>
      <c r="AM2561" s="10"/>
    </row>
    <row r="2562" spans="2:39">
      <c r="B2562" s="90" t="s">
        <v>2455</v>
      </c>
      <c r="C2562" s="90" t="s">
        <v>159</v>
      </c>
      <c r="AM2562" s="10"/>
    </row>
    <row r="2563" spans="2:39">
      <c r="B2563" s="90" t="s">
        <v>2456</v>
      </c>
      <c r="C2563" s="90" t="s">
        <v>159</v>
      </c>
      <c r="AM2563" s="10"/>
    </row>
    <row r="2564" spans="2:39">
      <c r="B2564" s="90" t="s">
        <v>5152</v>
      </c>
      <c r="C2564" s="90" t="s">
        <v>159</v>
      </c>
      <c r="AM2564" s="10"/>
    </row>
    <row r="2565" spans="2:39">
      <c r="B2565" s="90" t="s">
        <v>3168</v>
      </c>
      <c r="C2565" s="90" t="s">
        <v>159</v>
      </c>
      <c r="AM2565" s="10"/>
    </row>
    <row r="2566" spans="2:39">
      <c r="B2566" s="90" t="s">
        <v>3169</v>
      </c>
      <c r="C2566" s="90" t="s">
        <v>159</v>
      </c>
      <c r="AM2566" s="10"/>
    </row>
    <row r="2567" spans="2:39">
      <c r="B2567" s="90" t="s">
        <v>3167</v>
      </c>
      <c r="C2567" s="90" t="s">
        <v>159</v>
      </c>
      <c r="AM2567" s="10"/>
    </row>
    <row r="2568" spans="2:39">
      <c r="B2568" s="90" t="s">
        <v>3166</v>
      </c>
      <c r="C2568" s="90" t="s">
        <v>159</v>
      </c>
      <c r="AM2568" s="10"/>
    </row>
    <row r="2569" spans="2:39">
      <c r="B2569" s="90" t="s">
        <v>3172</v>
      </c>
      <c r="C2569" s="90" t="s">
        <v>159</v>
      </c>
      <c r="AM2569" s="10"/>
    </row>
    <row r="2570" spans="2:39">
      <c r="B2570" s="90" t="s">
        <v>3341</v>
      </c>
      <c r="C2570" s="90" t="s">
        <v>159</v>
      </c>
      <c r="AM2570" s="10"/>
    </row>
    <row r="2571" spans="2:39">
      <c r="B2571" s="90" t="s">
        <v>3348</v>
      </c>
      <c r="C2571" s="90" t="s">
        <v>159</v>
      </c>
      <c r="AM2571" s="10"/>
    </row>
    <row r="2572" spans="2:39">
      <c r="B2572" s="90" t="s">
        <v>2932</v>
      </c>
      <c r="C2572" s="90" t="s">
        <v>159</v>
      </c>
      <c r="AM2572" s="10"/>
    </row>
    <row r="2573" spans="2:39">
      <c r="B2573" s="90" t="s">
        <v>3637</v>
      </c>
      <c r="C2573" s="90" t="s">
        <v>159</v>
      </c>
      <c r="AM2573" s="10"/>
    </row>
    <row r="2574" spans="2:39">
      <c r="B2574" s="90" t="s">
        <v>3412</v>
      </c>
      <c r="C2574" s="90" t="s">
        <v>159</v>
      </c>
      <c r="AM2574" s="10"/>
    </row>
    <row r="2575" spans="2:39">
      <c r="B2575" s="90" t="s">
        <v>2825</v>
      </c>
      <c r="C2575" s="90" t="s">
        <v>159</v>
      </c>
      <c r="AM2575" s="10"/>
    </row>
    <row r="2576" spans="2:39">
      <c r="B2576" s="90" t="s">
        <v>3445</v>
      </c>
      <c r="C2576" s="90" t="s">
        <v>159</v>
      </c>
      <c r="AM2576" s="10"/>
    </row>
    <row r="2577" spans="2:39">
      <c r="B2577" s="90" t="s">
        <v>3882</v>
      </c>
      <c r="C2577" s="90" t="s">
        <v>159</v>
      </c>
      <c r="AM2577" s="10"/>
    </row>
    <row r="2578" spans="2:39">
      <c r="B2578" s="90" t="s">
        <v>3371</v>
      </c>
      <c r="C2578" s="90" t="s">
        <v>159</v>
      </c>
      <c r="AM2578" s="10"/>
    </row>
    <row r="2579" spans="2:39">
      <c r="B2579" s="90" t="s">
        <v>4009</v>
      </c>
      <c r="C2579" s="90" t="s">
        <v>159</v>
      </c>
      <c r="AM2579" s="10"/>
    </row>
    <row r="2580" spans="2:39">
      <c r="B2580" s="90" t="s">
        <v>3744</v>
      </c>
      <c r="C2580" s="90" t="s">
        <v>159</v>
      </c>
      <c r="AM2580" s="10"/>
    </row>
    <row r="2581" spans="2:39">
      <c r="B2581" s="90" t="s">
        <v>3182</v>
      </c>
      <c r="C2581" s="90" t="s">
        <v>159</v>
      </c>
      <c r="AM2581" s="10"/>
    </row>
    <row r="2582" spans="2:39">
      <c r="B2582" s="90" t="s">
        <v>3795</v>
      </c>
      <c r="C2582" s="90" t="s">
        <v>159</v>
      </c>
      <c r="AM2582" s="10"/>
    </row>
    <row r="2583" spans="2:39">
      <c r="B2583" s="90" t="s">
        <v>5688</v>
      </c>
      <c r="C2583" s="90" t="s">
        <v>159</v>
      </c>
      <c r="AM2583" s="10"/>
    </row>
    <row r="2584" spans="2:39">
      <c r="B2584" s="90" t="s">
        <v>3399</v>
      </c>
      <c r="C2584" s="90" t="s">
        <v>159</v>
      </c>
      <c r="AM2584" s="10"/>
    </row>
    <row r="2585" spans="2:39">
      <c r="B2585" s="90" t="s">
        <v>3835</v>
      </c>
      <c r="C2585" s="90" t="s">
        <v>159</v>
      </c>
      <c r="AM2585" s="10"/>
    </row>
    <row r="2586" spans="2:39">
      <c r="B2586" s="90" t="s">
        <v>3844</v>
      </c>
      <c r="C2586" s="90" t="s">
        <v>159</v>
      </c>
      <c r="AM2586" s="10"/>
    </row>
    <row r="2587" spans="2:39">
      <c r="B2587" s="90" t="s">
        <v>3702</v>
      </c>
      <c r="C2587" s="90" t="s">
        <v>159</v>
      </c>
      <c r="AM2587" s="10"/>
    </row>
    <row r="2588" spans="2:39">
      <c r="B2588" s="90" t="s">
        <v>3878</v>
      </c>
      <c r="C2588" s="90" t="s">
        <v>159</v>
      </c>
      <c r="AM2588" s="10"/>
    </row>
    <row r="2589" spans="2:39">
      <c r="B2589" s="90" t="s">
        <v>3466</v>
      </c>
      <c r="C2589" s="90" t="s">
        <v>159</v>
      </c>
      <c r="AM2589" s="10"/>
    </row>
    <row r="2590" spans="2:39">
      <c r="B2590" s="90" t="s">
        <v>3242</v>
      </c>
      <c r="C2590" s="90" t="s">
        <v>159</v>
      </c>
      <c r="AM2590" s="10"/>
    </row>
    <row r="2591" spans="2:39">
      <c r="B2591" s="90" t="s">
        <v>3561</v>
      </c>
      <c r="C2591" s="90" t="s">
        <v>159</v>
      </c>
      <c r="AM2591" s="10"/>
    </row>
    <row r="2592" spans="2:39">
      <c r="B2592" s="90" t="s">
        <v>3615</v>
      </c>
      <c r="C2592" s="90" t="s">
        <v>159</v>
      </c>
      <c r="AM2592" s="10"/>
    </row>
    <row r="2593" spans="2:39">
      <c r="B2593" s="90" t="s">
        <v>3183</v>
      </c>
      <c r="C2593" s="90" t="s">
        <v>159</v>
      </c>
      <c r="AM2593" s="10"/>
    </row>
    <row r="2594" spans="2:39">
      <c r="B2594" s="90" t="s">
        <v>5573</v>
      </c>
      <c r="C2594" s="90" t="s">
        <v>2141</v>
      </c>
      <c r="AM2594" s="10"/>
    </row>
    <row r="2595" spans="2:39">
      <c r="B2595" s="90" t="s">
        <v>2894</v>
      </c>
      <c r="C2595" s="90" t="s">
        <v>2141</v>
      </c>
      <c r="AM2595" s="10"/>
    </row>
    <row r="2596" spans="2:39">
      <c r="B2596" s="90" t="s">
        <v>3308</v>
      </c>
      <c r="C2596" s="90" t="s">
        <v>2141</v>
      </c>
      <c r="AM2596" s="10"/>
    </row>
    <row r="2597" spans="2:39">
      <c r="B2597" s="90" t="s">
        <v>3309</v>
      </c>
      <c r="C2597" s="90" t="s">
        <v>2141</v>
      </c>
      <c r="AM2597" s="10"/>
    </row>
    <row r="2598" spans="2:39">
      <c r="B2598" s="90" t="s">
        <v>3388</v>
      </c>
      <c r="C2598" s="90" t="s">
        <v>2141</v>
      </c>
      <c r="AM2598" s="10"/>
    </row>
    <row r="2599" spans="2:39">
      <c r="B2599" s="90" t="s">
        <v>3306</v>
      </c>
      <c r="C2599" s="90" t="s">
        <v>2141</v>
      </c>
      <c r="AM2599" s="10"/>
    </row>
    <row r="2600" spans="2:39">
      <c r="B2600" s="90" t="s">
        <v>2855</v>
      </c>
      <c r="C2600" s="90" t="s">
        <v>2141</v>
      </c>
      <c r="AM2600" s="10"/>
    </row>
    <row r="2601" spans="2:39">
      <c r="B2601" s="90" t="s">
        <v>3519</v>
      </c>
      <c r="C2601" s="90" t="s">
        <v>2141</v>
      </c>
      <c r="AM2601" s="10"/>
    </row>
    <row r="2602" spans="2:39">
      <c r="B2602" s="90" t="s">
        <v>3395</v>
      </c>
      <c r="C2602" s="90" t="s">
        <v>2141</v>
      </c>
      <c r="AM2602" s="10"/>
    </row>
    <row r="2603" spans="2:39">
      <c r="B2603" s="90" t="s">
        <v>2460</v>
      </c>
      <c r="C2603" s="90" t="s">
        <v>2141</v>
      </c>
      <c r="AM2603" s="10"/>
    </row>
    <row r="2604" spans="2:39">
      <c r="B2604" s="90" t="s">
        <v>3521</v>
      </c>
      <c r="C2604" s="90" t="s">
        <v>2141</v>
      </c>
      <c r="AM2604" s="10"/>
    </row>
    <row r="2605" spans="2:39">
      <c r="B2605" s="90" t="s">
        <v>2461</v>
      </c>
      <c r="C2605" s="90" t="s">
        <v>2141</v>
      </c>
      <c r="AM2605" s="10"/>
    </row>
    <row r="2606" spans="2:39">
      <c r="B2606" s="90" t="s">
        <v>3245</v>
      </c>
      <c r="C2606" s="90" t="s">
        <v>2141</v>
      </c>
      <c r="AM2606" s="10"/>
    </row>
    <row r="2607" spans="2:39">
      <c r="B2607" s="90" t="s">
        <v>3321</v>
      </c>
      <c r="C2607" s="90" t="s">
        <v>2141</v>
      </c>
      <c r="AM2607" s="10"/>
    </row>
    <row r="2608" spans="2:39">
      <c r="B2608" s="90" t="s">
        <v>3230</v>
      </c>
      <c r="C2608" s="90" t="s">
        <v>2141</v>
      </c>
      <c r="AM2608" s="10"/>
    </row>
    <row r="2609" spans="2:39">
      <c r="B2609" s="90" t="s">
        <v>3339</v>
      </c>
      <c r="C2609" s="90" t="s">
        <v>3537</v>
      </c>
      <c r="AM2609" s="10"/>
    </row>
    <row r="2610" spans="2:39">
      <c r="B2610" s="90" t="s">
        <v>3510</v>
      </c>
      <c r="C2610" s="90" t="s">
        <v>3537</v>
      </c>
      <c r="AM2610" s="10"/>
    </row>
    <row r="2611" spans="2:39">
      <c r="B2611" s="90" t="s">
        <v>2747</v>
      </c>
      <c r="C2611" s="90" t="s">
        <v>3537</v>
      </c>
      <c r="AM2611" s="10"/>
    </row>
    <row r="2612" spans="2:39">
      <c r="B2612" s="90" t="s">
        <v>1527</v>
      </c>
      <c r="C2612" s="90" t="s">
        <v>3123</v>
      </c>
      <c r="AM2612" s="10"/>
    </row>
    <row r="2613" spans="2:39">
      <c r="B2613" s="90" t="s">
        <v>2515</v>
      </c>
      <c r="C2613" s="90" t="s">
        <v>3123</v>
      </c>
      <c r="AM2613" s="10"/>
    </row>
    <row r="2614" spans="2:39">
      <c r="B2614" s="90" t="s">
        <v>2516</v>
      </c>
      <c r="C2614" s="90" t="s">
        <v>3123</v>
      </c>
      <c r="AM2614" s="10"/>
    </row>
    <row r="2615" spans="2:39">
      <c r="B2615" s="90" t="s">
        <v>2517</v>
      </c>
      <c r="C2615" s="90" t="s">
        <v>3123</v>
      </c>
      <c r="AM2615" s="10"/>
    </row>
    <row r="2616" spans="2:39">
      <c r="B2616" s="90" t="s">
        <v>2569</v>
      </c>
      <c r="C2616" s="90" t="s">
        <v>3123</v>
      </c>
      <c r="AM2616" s="10"/>
    </row>
    <row r="2617" spans="2:39">
      <c r="B2617" s="90" t="s">
        <v>2632</v>
      </c>
      <c r="C2617" s="90" t="s">
        <v>3123</v>
      </c>
      <c r="AM2617" s="10"/>
    </row>
    <row r="2618" spans="2:39">
      <c r="B2618" s="90" t="s">
        <v>3124</v>
      </c>
      <c r="C2618" s="90" t="s">
        <v>3123</v>
      </c>
      <c r="AM2618" s="10"/>
    </row>
    <row r="2619" spans="2:39">
      <c r="B2619" s="90" t="s">
        <v>3125</v>
      </c>
      <c r="C2619" s="90" t="s">
        <v>3123</v>
      </c>
      <c r="AM2619" s="10"/>
    </row>
    <row r="2620" spans="2:39">
      <c r="B2620" s="90" t="s">
        <v>3126</v>
      </c>
      <c r="C2620" s="90" t="s">
        <v>3123</v>
      </c>
      <c r="AM2620" s="10"/>
    </row>
    <row r="2621" spans="2:39">
      <c r="B2621" s="90" t="s">
        <v>2644</v>
      </c>
      <c r="C2621" s="90" t="s">
        <v>3123</v>
      </c>
      <c r="AM2621" s="10"/>
    </row>
    <row r="2622" spans="2:39">
      <c r="B2622" s="90" t="s">
        <v>3122</v>
      </c>
      <c r="C2622" s="90" t="s">
        <v>3123</v>
      </c>
      <c r="AM2622" s="10"/>
    </row>
    <row r="2623" spans="2:39">
      <c r="B2623" s="90" t="s">
        <v>5678</v>
      </c>
      <c r="C2623" s="90" t="s">
        <v>5635</v>
      </c>
      <c r="AM2623" s="10"/>
    </row>
    <row r="2624" spans="2:39">
      <c r="B2624" s="90" t="s">
        <v>5680</v>
      </c>
      <c r="C2624" s="90" t="s">
        <v>5635</v>
      </c>
      <c r="AM2624" s="10"/>
    </row>
    <row r="2625" spans="2:39">
      <c r="B2625" s="90" t="s">
        <v>5679</v>
      </c>
      <c r="C2625" s="90" t="s">
        <v>5635</v>
      </c>
      <c r="AM2625" s="10"/>
    </row>
    <row r="2626" spans="2:39">
      <c r="B2626" s="90" t="s">
        <v>3449</v>
      </c>
      <c r="C2626" s="90" t="s">
        <v>3362</v>
      </c>
      <c r="AM2626" s="10"/>
    </row>
    <row r="2627" spans="2:39">
      <c r="B2627" s="90" t="s">
        <v>3486</v>
      </c>
      <c r="C2627" s="90" t="s">
        <v>3362</v>
      </c>
      <c r="AM2627" s="10"/>
    </row>
    <row r="2628" spans="2:39">
      <c r="B2628" s="90" t="s">
        <v>2549</v>
      </c>
      <c r="C2628" s="90" t="s">
        <v>3362</v>
      </c>
      <c r="AM2628" s="10"/>
    </row>
    <row r="2629" spans="2:39">
      <c r="B2629" s="90" t="s">
        <v>913</v>
      </c>
      <c r="C2629" s="90" t="s">
        <v>3362</v>
      </c>
      <c r="AM2629" s="10"/>
    </row>
    <row r="2630" spans="2:39">
      <c r="B2630" s="90" t="s">
        <v>3438</v>
      </c>
      <c r="C2630" s="90" t="s">
        <v>3362</v>
      </c>
      <c r="AM2630" s="10"/>
    </row>
    <row r="2631" spans="2:39">
      <c r="B2631" s="90" t="s">
        <v>1053</v>
      </c>
      <c r="C2631" s="90" t="s">
        <v>3362</v>
      </c>
      <c r="AM2631" s="10"/>
    </row>
    <row r="2632" spans="2:39">
      <c r="B2632" s="90" t="s">
        <v>1054</v>
      </c>
      <c r="C2632" s="90" t="s">
        <v>3362</v>
      </c>
      <c r="AM2632" s="10"/>
    </row>
    <row r="2633" spans="2:39">
      <c r="B2633" s="90" t="s">
        <v>3382</v>
      </c>
      <c r="C2633" s="90" t="s">
        <v>3362</v>
      </c>
      <c r="AM2633" s="10"/>
    </row>
    <row r="2634" spans="2:39">
      <c r="B2634" s="90" t="s">
        <v>1084</v>
      </c>
      <c r="C2634" s="90" t="s">
        <v>3362</v>
      </c>
      <c r="AM2634" s="10"/>
    </row>
    <row r="2635" spans="2:39">
      <c r="B2635" s="90" t="s">
        <v>3548</v>
      </c>
      <c r="C2635" s="90" t="s">
        <v>153</v>
      </c>
      <c r="AM2635" s="10"/>
    </row>
    <row r="2636" spans="2:39">
      <c r="B2636" s="90" t="s">
        <v>3455</v>
      </c>
      <c r="C2636" s="90" t="s">
        <v>153</v>
      </c>
      <c r="AM2636" s="10"/>
    </row>
    <row r="2637" spans="2:39">
      <c r="B2637" s="90" t="s">
        <v>3739</v>
      </c>
      <c r="C2637" s="90" t="s">
        <v>153</v>
      </c>
      <c r="AM2637" s="10"/>
    </row>
    <row r="2638" spans="2:39">
      <c r="B2638" s="90" t="s">
        <v>2935</v>
      </c>
      <c r="C2638" s="90" t="s">
        <v>153</v>
      </c>
      <c r="AM2638" s="10"/>
    </row>
    <row r="2639" spans="2:39">
      <c r="B2639" s="90" t="s">
        <v>3740</v>
      </c>
      <c r="C2639" s="90" t="s">
        <v>153</v>
      </c>
      <c r="AM2639" s="10"/>
    </row>
    <row r="2640" spans="2:39">
      <c r="B2640" s="90" t="s">
        <v>5581</v>
      </c>
      <c r="C2640" s="90" t="s">
        <v>3127</v>
      </c>
      <c r="AM2640" s="10"/>
    </row>
    <row r="2641" spans="2:39">
      <c r="B2641" s="90" t="s">
        <v>3535</v>
      </c>
      <c r="C2641" s="90" t="s">
        <v>3127</v>
      </c>
      <c r="AM2641" s="10"/>
    </row>
    <row r="2642" spans="2:39">
      <c r="B2642" s="90" t="s">
        <v>2837</v>
      </c>
      <c r="C2642" s="90" t="s">
        <v>3127</v>
      </c>
      <c r="AM2642" s="10"/>
    </row>
    <row r="2643" spans="2:39">
      <c r="B2643" s="90" t="s">
        <v>2836</v>
      </c>
      <c r="C2643" s="90" t="s">
        <v>3127</v>
      </c>
      <c r="AM2643" s="10"/>
    </row>
    <row r="2644" spans="2:39">
      <c r="B2644" s="90" t="s">
        <v>2106</v>
      </c>
      <c r="C2644" s="90" t="s">
        <v>3127</v>
      </c>
      <c r="AM2644" s="10"/>
    </row>
    <row r="2645" spans="2:39">
      <c r="B2645" s="90" t="s">
        <v>2845</v>
      </c>
      <c r="C2645" s="90" t="s">
        <v>3127</v>
      </c>
      <c r="AM2645" s="10"/>
    </row>
    <row r="2646" spans="2:39">
      <c r="B2646" s="90" t="s">
        <v>2817</v>
      </c>
      <c r="C2646" s="90" t="s">
        <v>3127</v>
      </c>
      <c r="AM2646" s="10"/>
    </row>
    <row r="2647" spans="2:39">
      <c r="B2647" s="90" t="s">
        <v>3506</v>
      </c>
      <c r="C2647" s="90" t="s">
        <v>3127</v>
      </c>
      <c r="AM2647" s="10"/>
    </row>
    <row r="2648" spans="2:39">
      <c r="B2648" s="90" t="s">
        <v>2475</v>
      </c>
      <c r="C2648" s="90" t="s">
        <v>3127</v>
      </c>
      <c r="AM2648" s="10"/>
    </row>
    <row r="2649" spans="2:39">
      <c r="B2649" s="90" t="s">
        <v>3149</v>
      </c>
      <c r="C2649" s="90" t="s">
        <v>3127</v>
      </c>
      <c r="AM2649" s="10"/>
    </row>
    <row r="2650" spans="2:39">
      <c r="B2650" s="90" t="s">
        <v>2870</v>
      </c>
      <c r="C2650" s="90" t="s">
        <v>3127</v>
      </c>
      <c r="AM2650" s="10"/>
    </row>
    <row r="2651" spans="2:39">
      <c r="B2651" s="90" t="s">
        <v>2179</v>
      </c>
      <c r="C2651" s="90" t="s">
        <v>3127</v>
      </c>
      <c r="AM2651" s="10"/>
    </row>
    <row r="2652" spans="2:39">
      <c r="B2652" s="90" t="s">
        <v>2180</v>
      </c>
      <c r="C2652" s="90" t="s">
        <v>3127</v>
      </c>
      <c r="AM2652" s="10"/>
    </row>
    <row r="2653" spans="2:39">
      <c r="B2653" s="90" t="s">
        <v>2927</v>
      </c>
      <c r="C2653" s="90" t="s">
        <v>3127</v>
      </c>
      <c r="AM2653" s="10"/>
    </row>
    <row r="2654" spans="2:39">
      <c r="B2654" s="90" t="s">
        <v>2181</v>
      </c>
      <c r="C2654" s="90" t="s">
        <v>3127</v>
      </c>
      <c r="AM2654" s="10"/>
    </row>
    <row r="2655" spans="2:39">
      <c r="B2655" s="90" t="s">
        <v>3357</v>
      </c>
      <c r="C2655" s="90" t="s">
        <v>3127</v>
      </c>
      <c r="AM2655" s="10"/>
    </row>
    <row r="2656" spans="2:39">
      <c r="B2656" s="90" t="s">
        <v>3524</v>
      </c>
      <c r="C2656" s="90" t="s">
        <v>3127</v>
      </c>
      <c r="AM2656" s="10"/>
    </row>
    <row r="2657" spans="2:39">
      <c r="B2657" s="90" t="s">
        <v>2457</v>
      </c>
      <c r="C2657" s="90" t="s">
        <v>3127</v>
      </c>
      <c r="AM2657" s="10"/>
    </row>
    <row r="2658" spans="2:39">
      <c r="B2658" s="90" t="s">
        <v>2458</v>
      </c>
      <c r="C2658" s="90" t="s">
        <v>3127</v>
      </c>
      <c r="AM2658" s="10"/>
    </row>
    <row r="2659" spans="2:39">
      <c r="B2659" s="90" t="s">
        <v>3415</v>
      </c>
      <c r="C2659" s="90" t="s">
        <v>3127</v>
      </c>
      <c r="AM2659" s="10"/>
    </row>
    <row r="2660" spans="2:39">
      <c r="B2660" s="90" t="s">
        <v>3283</v>
      </c>
      <c r="C2660" s="90" t="s">
        <v>3127</v>
      </c>
      <c r="AM2660" s="10"/>
    </row>
    <row r="2661" spans="2:39">
      <c r="B2661" s="90" t="s">
        <v>2905</v>
      </c>
      <c r="C2661" s="90" t="s">
        <v>3127</v>
      </c>
      <c r="AM2661" s="10"/>
    </row>
    <row r="2662" spans="2:39">
      <c r="B2662" s="90" t="s">
        <v>2869</v>
      </c>
      <c r="C2662" s="90" t="s">
        <v>3127</v>
      </c>
      <c r="AM2662" s="10"/>
    </row>
    <row r="2663" spans="2:39">
      <c r="B2663" s="90" t="s">
        <v>3394</v>
      </c>
      <c r="C2663" s="90" t="s">
        <v>3127</v>
      </c>
      <c r="AM2663" s="10"/>
    </row>
    <row r="2664" spans="2:39">
      <c r="B2664" s="90" t="s">
        <v>2838</v>
      </c>
      <c r="C2664" s="90" t="s">
        <v>3127</v>
      </c>
      <c r="AM2664" s="10"/>
    </row>
    <row r="2665" spans="2:39">
      <c r="B2665" s="90" t="s">
        <v>3501</v>
      </c>
      <c r="C2665" s="90" t="s">
        <v>3127</v>
      </c>
      <c r="AM2665" s="10"/>
    </row>
    <row r="2666" spans="2:39">
      <c r="B2666" s="90" t="s">
        <v>2863</v>
      </c>
      <c r="C2666" s="90" t="s">
        <v>3127</v>
      </c>
      <c r="AM2666" s="10"/>
    </row>
    <row r="2667" spans="2:39">
      <c r="B2667" s="90" t="s">
        <v>2737</v>
      </c>
      <c r="C2667" s="90" t="s">
        <v>3127</v>
      </c>
      <c r="AM2667" s="10"/>
    </row>
    <row r="2668" spans="2:39">
      <c r="B2668" s="90" t="s">
        <v>3372</v>
      </c>
      <c r="C2668" s="90" t="s">
        <v>3127</v>
      </c>
      <c r="AM2668" s="10"/>
    </row>
    <row r="2669" spans="2:39">
      <c r="B2669" s="90" t="s">
        <v>2107</v>
      </c>
      <c r="C2669" s="90" t="s">
        <v>3127</v>
      </c>
      <c r="AM2669" s="10"/>
    </row>
    <row r="2670" spans="2:39">
      <c r="B2670" s="90" t="s">
        <v>2182</v>
      </c>
      <c r="C2670" s="90" t="s">
        <v>3127</v>
      </c>
      <c r="AM2670" s="10"/>
    </row>
    <row r="2671" spans="2:39">
      <c r="B2671" s="90" t="s">
        <v>2479</v>
      </c>
      <c r="C2671" s="90" t="s">
        <v>3127</v>
      </c>
      <c r="AM2671" s="10"/>
    </row>
    <row r="2672" spans="2:39">
      <c r="B2672" s="90" t="s">
        <v>3323</v>
      </c>
      <c r="C2672" s="90" t="s">
        <v>3127</v>
      </c>
      <c r="AM2672" s="10"/>
    </row>
    <row r="2673" spans="2:39">
      <c r="B2673" s="90" t="s">
        <v>2178</v>
      </c>
      <c r="C2673" s="90" t="s">
        <v>3127</v>
      </c>
      <c r="AM2673" s="10"/>
    </row>
    <row r="2674" spans="2:39">
      <c r="B2674" s="90" t="s">
        <v>2183</v>
      </c>
      <c r="C2674" s="90" t="s">
        <v>3127</v>
      </c>
      <c r="AM2674" s="10"/>
    </row>
    <row r="2675" spans="2:39">
      <c r="B2675" s="90" t="s">
        <v>3322</v>
      </c>
      <c r="C2675" s="90" t="s">
        <v>3127</v>
      </c>
      <c r="AM2675" s="10"/>
    </row>
    <row r="2676" spans="2:39">
      <c r="B2676" s="90" t="s">
        <v>2184</v>
      </c>
      <c r="C2676" s="90" t="s">
        <v>3127</v>
      </c>
      <c r="AM2676" s="10"/>
    </row>
    <row r="2677" spans="2:39">
      <c r="B2677" s="90" t="s">
        <v>3523</v>
      </c>
      <c r="C2677" s="90" t="s">
        <v>3127</v>
      </c>
      <c r="AM2677" s="10"/>
    </row>
    <row r="2678" spans="2:39">
      <c r="B2678" s="90" t="s">
        <v>3672</v>
      </c>
      <c r="C2678" s="90" t="s">
        <v>3127</v>
      </c>
      <c r="AM2678" s="10"/>
    </row>
    <row r="2679" spans="2:39">
      <c r="B2679" s="90" t="s">
        <v>2906</v>
      </c>
      <c r="C2679" s="90" t="s">
        <v>3127</v>
      </c>
      <c r="AM2679" s="10"/>
    </row>
    <row r="2680" spans="2:39">
      <c r="B2680" s="90" t="s">
        <v>3286</v>
      </c>
      <c r="C2680" s="90" t="s">
        <v>3127</v>
      </c>
      <c r="AM2680" s="10"/>
    </row>
    <row r="2681" spans="2:39">
      <c r="B2681" s="90" t="s">
        <v>2930</v>
      </c>
      <c r="C2681" s="90" t="s">
        <v>3127</v>
      </c>
      <c r="AM2681" s="10"/>
    </row>
    <row r="2682" spans="2:39">
      <c r="B2682" s="90" t="s">
        <v>2459</v>
      </c>
      <c r="C2682" s="90" t="s">
        <v>3127</v>
      </c>
      <c r="AM2682" s="10"/>
    </row>
    <row r="2683" spans="2:39">
      <c r="B2683" s="90" t="s">
        <v>3418</v>
      </c>
      <c r="C2683" s="90" t="s">
        <v>3127</v>
      </c>
      <c r="AM2683" s="10"/>
    </row>
    <row r="2684" spans="2:39">
      <c r="B2684" s="90" t="s">
        <v>5567</v>
      </c>
      <c r="C2684" s="90" t="s">
        <v>3127</v>
      </c>
      <c r="AM2684" s="10"/>
    </row>
    <row r="2685" spans="2:39">
      <c r="B2685" s="90" t="s">
        <v>3679</v>
      </c>
      <c r="C2685" s="90" t="s">
        <v>3127</v>
      </c>
      <c r="AM2685" s="10"/>
    </row>
    <row r="2686" spans="2:39">
      <c r="B2686" s="90" t="s">
        <v>3345</v>
      </c>
      <c r="C2686" s="90" t="s">
        <v>3127</v>
      </c>
      <c r="AM2686" s="10"/>
    </row>
    <row r="2687" spans="2:39">
      <c r="B2687" s="90" t="s">
        <v>3344</v>
      </c>
      <c r="C2687" s="90" t="s">
        <v>3127</v>
      </c>
      <c r="AM2687" s="10"/>
    </row>
    <row r="2688" spans="2:39">
      <c r="B2688" s="90" t="s">
        <v>2729</v>
      </c>
      <c r="C2688" s="90" t="s">
        <v>3127</v>
      </c>
      <c r="AM2688" s="10"/>
    </row>
    <row r="2689" spans="2:39">
      <c r="B2689" s="90" t="s">
        <v>2730</v>
      </c>
      <c r="C2689" s="90" t="s">
        <v>3127</v>
      </c>
      <c r="AM2689" s="10"/>
    </row>
    <row r="2690" spans="2:39">
      <c r="B2690" s="90" t="s">
        <v>3184</v>
      </c>
      <c r="C2690" s="90" t="s">
        <v>3127</v>
      </c>
      <c r="AM2690" s="10"/>
    </row>
    <row r="2691" spans="2:39">
      <c r="B2691" s="90" t="s">
        <v>2902</v>
      </c>
      <c r="C2691" s="90" t="s">
        <v>3127</v>
      </c>
      <c r="AM2691" s="10"/>
    </row>
    <row r="2692" spans="2:39">
      <c r="B2692" s="90" t="s">
        <v>3261</v>
      </c>
      <c r="C2692" s="90" t="s">
        <v>3127</v>
      </c>
      <c r="AM2692" s="10"/>
    </row>
    <row r="2693" spans="2:39">
      <c r="B2693" s="90" t="s">
        <v>3349</v>
      </c>
      <c r="C2693" s="90" t="s">
        <v>3127</v>
      </c>
      <c r="AM2693" s="10"/>
    </row>
    <row r="2694" spans="2:39">
      <c r="B2694" s="90" t="s">
        <v>3592</v>
      </c>
      <c r="C2694" s="90" t="s">
        <v>3127</v>
      </c>
      <c r="AM2694" s="10"/>
    </row>
    <row r="2695" spans="2:39">
      <c r="B2695" s="90" t="s">
        <v>3534</v>
      </c>
      <c r="C2695" s="90" t="s">
        <v>3127</v>
      </c>
      <c r="AM2695" s="10"/>
    </row>
    <row r="2696" spans="2:39">
      <c r="B2696" s="90" t="s">
        <v>2125</v>
      </c>
      <c r="C2696" s="90" t="s">
        <v>3127</v>
      </c>
      <c r="AM2696" s="10"/>
    </row>
    <row r="2697" spans="2:39">
      <c r="B2697" s="90" t="s">
        <v>3285</v>
      </c>
      <c r="C2697" s="90" t="s">
        <v>3127</v>
      </c>
      <c r="AM2697" s="10"/>
    </row>
    <row r="2698" spans="2:39">
      <c r="B2698" s="90" t="s">
        <v>2185</v>
      </c>
      <c r="C2698" s="90" t="s">
        <v>3127</v>
      </c>
      <c r="AM2698" s="10"/>
    </row>
    <row r="2699" spans="2:39">
      <c r="B2699" s="90" t="s">
        <v>2904</v>
      </c>
      <c r="C2699" s="90" t="s">
        <v>3127</v>
      </c>
      <c r="AM2699" s="10"/>
    </row>
    <row r="2700" spans="2:39">
      <c r="B2700" s="90" t="s">
        <v>2186</v>
      </c>
      <c r="C2700" s="90" t="s">
        <v>3127</v>
      </c>
      <c r="AM2700" s="10"/>
    </row>
    <row r="2701" spans="2:39">
      <c r="B2701" s="90" t="s">
        <v>5379</v>
      </c>
      <c r="C2701" s="90" t="s">
        <v>3127</v>
      </c>
      <c r="AM2701" s="10"/>
    </row>
    <row r="2702" spans="2:39">
      <c r="B2702" s="90" t="s">
        <v>2187</v>
      </c>
      <c r="C2702" s="90" t="s">
        <v>3127</v>
      </c>
      <c r="AM2702" s="10"/>
    </row>
    <row r="2703" spans="2:39">
      <c r="B2703" s="90" t="s">
        <v>2188</v>
      </c>
      <c r="C2703" s="90" t="s">
        <v>3127</v>
      </c>
      <c r="AM2703" s="10"/>
    </row>
    <row r="2704" spans="2:39">
      <c r="B2704" s="90" t="s">
        <v>2189</v>
      </c>
      <c r="C2704" s="90" t="s">
        <v>3127</v>
      </c>
      <c r="AM2704" s="10"/>
    </row>
    <row r="2705" spans="2:39">
      <c r="B2705" s="90" t="s">
        <v>2190</v>
      </c>
      <c r="C2705" s="90" t="s">
        <v>3127</v>
      </c>
      <c r="AM2705" s="10"/>
    </row>
    <row r="2706" spans="2:39">
      <c r="B2706" s="90" t="s">
        <v>2191</v>
      </c>
      <c r="C2706" s="90" t="s">
        <v>3127</v>
      </c>
      <c r="AM2706" s="10"/>
    </row>
    <row r="2707" spans="2:39">
      <c r="B2707" s="90" t="s">
        <v>3164</v>
      </c>
      <c r="C2707" s="90" t="s">
        <v>3127</v>
      </c>
      <c r="AM2707" s="10"/>
    </row>
    <row r="2708" spans="2:39">
      <c r="B2708" s="90" t="s">
        <v>3128</v>
      </c>
      <c r="C2708" s="90" t="s">
        <v>3127</v>
      </c>
      <c r="AM2708" s="10"/>
    </row>
    <row r="2709" spans="2:39">
      <c r="B2709" s="90" t="s">
        <v>5579</v>
      </c>
      <c r="C2709" s="90" t="s">
        <v>3127</v>
      </c>
      <c r="AM2709" s="10"/>
    </row>
    <row r="2710" spans="2:39">
      <c r="B2710" s="90" t="s">
        <v>3638</v>
      </c>
      <c r="C2710" s="90" t="s">
        <v>507</v>
      </c>
      <c r="AM2710" s="10"/>
    </row>
    <row r="2711" spans="2:39">
      <c r="B2711" s="90" t="s">
        <v>3639</v>
      </c>
      <c r="C2711" s="90" t="s">
        <v>507</v>
      </c>
      <c r="AM2711" s="10"/>
    </row>
    <row r="2712" spans="2:39">
      <c r="B2712" s="90" t="s">
        <v>3636</v>
      </c>
      <c r="C2712" s="90" t="s">
        <v>507</v>
      </c>
      <c r="AM2712" s="10"/>
    </row>
    <row r="2713" spans="2:39">
      <c r="B2713" s="90" t="s">
        <v>3228</v>
      </c>
      <c r="C2713" s="90" t="s">
        <v>507</v>
      </c>
      <c r="AM2713" s="10"/>
    </row>
    <row r="2714" spans="2:39">
      <c r="B2714" s="90" t="s">
        <v>3198</v>
      </c>
      <c r="C2714" s="90" t="s">
        <v>507</v>
      </c>
      <c r="AM2714" s="10"/>
    </row>
    <row r="2715" spans="2:39">
      <c r="B2715" s="90" t="s">
        <v>3574</v>
      </c>
      <c r="C2715" s="90" t="s">
        <v>507</v>
      </c>
      <c r="AM2715" s="10"/>
    </row>
    <row r="2716" spans="2:39">
      <c r="B2716" s="90" t="s">
        <v>3576</v>
      </c>
      <c r="C2716" s="90" t="s">
        <v>507</v>
      </c>
      <c r="AM2716" s="10"/>
    </row>
    <row r="2717" spans="2:39">
      <c r="B2717" s="90" t="s">
        <v>3129</v>
      </c>
      <c r="C2717" s="90" t="s">
        <v>507</v>
      </c>
      <c r="AM2717" s="10"/>
    </row>
    <row r="2718" spans="2:39">
      <c r="B2718" s="90" t="s">
        <v>3227</v>
      </c>
      <c r="C2718" s="90" t="s">
        <v>507</v>
      </c>
      <c r="AM2718" s="10"/>
    </row>
    <row r="2719" spans="2:39">
      <c r="B2719" s="90" t="s">
        <v>2884</v>
      </c>
      <c r="C2719" s="90" t="s">
        <v>507</v>
      </c>
      <c r="AM2719" s="10"/>
    </row>
    <row r="2720" spans="2:39">
      <c r="B2720" s="90" t="s">
        <v>2885</v>
      </c>
      <c r="C2720" s="90" t="s">
        <v>507</v>
      </c>
      <c r="AM2720" s="10"/>
    </row>
    <row r="2721" spans="2:39">
      <c r="B2721" s="90" t="s">
        <v>3173</v>
      </c>
      <c r="C2721" s="90" t="s">
        <v>507</v>
      </c>
      <c r="AM2721" s="10"/>
    </row>
    <row r="2722" spans="2:39">
      <c r="B2722" s="90" t="s">
        <v>3670</v>
      </c>
      <c r="C2722" s="90" t="s">
        <v>507</v>
      </c>
      <c r="AM2722" s="10"/>
    </row>
    <row r="2723" spans="2:39">
      <c r="B2723" s="90" t="s">
        <v>2886</v>
      </c>
      <c r="C2723" s="90" t="s">
        <v>507</v>
      </c>
      <c r="AM2723" s="10"/>
    </row>
    <row r="2724" spans="2:39">
      <c r="B2724" s="90" t="s">
        <v>3575</v>
      </c>
      <c r="C2724" s="90" t="s">
        <v>507</v>
      </c>
      <c r="AM2724" s="10"/>
    </row>
    <row r="2725" spans="2:39">
      <c r="B2725" s="90" t="s">
        <v>3268</v>
      </c>
      <c r="C2725" s="90" t="s">
        <v>507</v>
      </c>
      <c r="AM2725" s="10"/>
    </row>
    <row r="2726" spans="2:39">
      <c r="B2726" s="90" t="s">
        <v>3269</v>
      </c>
      <c r="C2726" s="90" t="s">
        <v>507</v>
      </c>
      <c r="AM2726" s="10"/>
    </row>
    <row r="2727" spans="2:39">
      <c r="B2727" s="90" t="s">
        <v>3241</v>
      </c>
      <c r="C2727" s="90" t="s">
        <v>507</v>
      </c>
      <c r="AM2727" s="10"/>
    </row>
    <row r="2728" spans="2:39">
      <c r="B2728" s="90" t="s">
        <v>3293</v>
      </c>
      <c r="C2728" s="90" t="s">
        <v>507</v>
      </c>
      <c r="AM2728" s="10"/>
    </row>
    <row r="2729" spans="2:39">
      <c r="B2729" s="90" t="s">
        <v>3243</v>
      </c>
      <c r="C2729" s="90" t="s">
        <v>507</v>
      </c>
      <c r="AM2729" s="10"/>
    </row>
    <row r="2730" spans="2:39">
      <c r="B2730" s="90" t="s">
        <v>3197</v>
      </c>
      <c r="C2730" s="90" t="s">
        <v>507</v>
      </c>
      <c r="AM2730" s="10"/>
    </row>
    <row r="2731" spans="2:39">
      <c r="B2731" s="90" t="s">
        <v>3292</v>
      </c>
      <c r="C2731" s="90" t="s">
        <v>507</v>
      </c>
      <c r="AM2731" s="10"/>
    </row>
    <row r="2732" spans="2:39">
      <c r="B2732" s="90" t="s">
        <v>3160</v>
      </c>
      <c r="C2732" s="90" t="s">
        <v>507</v>
      </c>
      <c r="AM2732" s="10"/>
    </row>
    <row r="2733" spans="2:39">
      <c r="B2733" s="90" t="s">
        <v>3270</v>
      </c>
      <c r="C2733" s="90" t="s">
        <v>507</v>
      </c>
      <c r="AM2733" s="10"/>
    </row>
    <row r="2734" spans="2:39">
      <c r="B2734" s="90" t="s">
        <v>3139</v>
      </c>
      <c r="C2734" s="90" t="s">
        <v>549</v>
      </c>
      <c r="AM2734" s="10"/>
    </row>
    <row r="2735" spans="2:39">
      <c r="B2735" s="90" t="s">
        <v>3140</v>
      </c>
      <c r="C2735" s="90" t="s">
        <v>549</v>
      </c>
      <c r="AM2735" s="10"/>
    </row>
    <row r="2736" spans="2:39">
      <c r="B2736" s="90" t="s">
        <v>3417</v>
      </c>
      <c r="C2736" s="90" t="s">
        <v>164</v>
      </c>
      <c r="AM2736" s="10"/>
    </row>
    <row r="2737" spans="2:39">
      <c r="B2737" s="90" t="s">
        <v>3481</v>
      </c>
      <c r="C2737" s="90" t="s">
        <v>164</v>
      </c>
      <c r="AM2737" s="10"/>
    </row>
    <row r="2738" spans="2:39">
      <c r="B2738" s="90" t="s">
        <v>3458</v>
      </c>
      <c r="C2738" s="90" t="s">
        <v>164</v>
      </c>
      <c r="AM2738" s="10"/>
    </row>
    <row r="2739" spans="2:39">
      <c r="B2739" s="90" t="s">
        <v>3416</v>
      </c>
      <c r="C2739" s="90" t="s">
        <v>164</v>
      </c>
      <c r="AM2739" s="10"/>
    </row>
    <row r="2740" spans="2:39">
      <c r="B2740" s="90" t="s">
        <v>3463</v>
      </c>
      <c r="C2740" s="90" t="s">
        <v>164</v>
      </c>
      <c r="AM2740" s="10"/>
    </row>
    <row r="2741" spans="2:39">
      <c r="B2741" s="90" t="s">
        <v>2802</v>
      </c>
      <c r="C2741" s="90" t="s">
        <v>164</v>
      </c>
      <c r="AM2741" s="10"/>
    </row>
    <row r="2742" spans="2:39">
      <c r="B2742" s="90" t="s">
        <v>2795</v>
      </c>
      <c r="C2742" s="90" t="s">
        <v>164</v>
      </c>
      <c r="AM2742" s="10"/>
    </row>
    <row r="2743" spans="2:39">
      <c r="B2743" s="90" t="s">
        <v>2797</v>
      </c>
      <c r="C2743" s="90" t="s">
        <v>164</v>
      </c>
      <c r="AM2743" s="10"/>
    </row>
    <row r="2744" spans="2:39">
      <c r="B2744" s="90" t="s">
        <v>2799</v>
      </c>
      <c r="C2744" s="90" t="s">
        <v>164</v>
      </c>
      <c r="AM2744" s="10"/>
    </row>
    <row r="2745" spans="2:39">
      <c r="B2745" s="90" t="s">
        <v>2800</v>
      </c>
      <c r="C2745" s="90" t="s">
        <v>164</v>
      </c>
      <c r="AM2745" s="10"/>
    </row>
    <row r="2746" spans="2:39">
      <c r="B2746" s="90" t="s">
        <v>5570</v>
      </c>
      <c r="C2746" s="90" t="s">
        <v>164</v>
      </c>
      <c r="AM2746" s="10"/>
    </row>
    <row r="2747" spans="2:39">
      <c r="B2747" s="90" t="s">
        <v>3499</v>
      </c>
      <c r="C2747" s="90" t="s">
        <v>164</v>
      </c>
      <c r="AM2747" s="10"/>
    </row>
    <row r="2748" spans="2:39">
      <c r="B2748" s="90" t="s">
        <v>1361</v>
      </c>
      <c r="C2748" s="90" t="s">
        <v>164</v>
      </c>
      <c r="AM2748" s="10"/>
    </row>
    <row r="2749" spans="2:39">
      <c r="B2749" s="90" t="s">
        <v>3231</v>
      </c>
      <c r="C2749" s="90" t="s">
        <v>164</v>
      </c>
      <c r="AM2749" s="10"/>
    </row>
    <row r="2750" spans="2:39">
      <c r="B2750" s="90" t="s">
        <v>3392</v>
      </c>
      <c r="C2750" s="90" t="s">
        <v>164</v>
      </c>
      <c r="AM2750" s="10"/>
    </row>
    <row r="2751" spans="2:39">
      <c r="B2751" s="90" t="s">
        <v>1362</v>
      </c>
      <c r="C2751" s="90" t="s">
        <v>164</v>
      </c>
      <c r="AM2751" s="10"/>
    </row>
    <row r="2752" spans="2:39">
      <c r="B2752" s="90" t="s">
        <v>2768</v>
      </c>
      <c r="C2752" s="90" t="s">
        <v>164</v>
      </c>
      <c r="AM2752" s="10"/>
    </row>
    <row r="2753" spans="2:39">
      <c r="B2753" s="90" t="s">
        <v>1363</v>
      </c>
      <c r="C2753" s="90" t="s">
        <v>164</v>
      </c>
      <c r="AM2753" s="10"/>
    </row>
    <row r="2754" spans="2:39">
      <c r="B2754" s="90" t="s">
        <v>1364</v>
      </c>
      <c r="C2754" s="90" t="s">
        <v>164</v>
      </c>
      <c r="AM2754" s="10"/>
    </row>
    <row r="2755" spans="2:39">
      <c r="B2755" s="90" t="s">
        <v>1365</v>
      </c>
      <c r="C2755" s="90" t="s">
        <v>164</v>
      </c>
      <c r="AM2755" s="10"/>
    </row>
    <row r="2756" spans="2:39">
      <c r="B2756" s="90" t="s">
        <v>2750</v>
      </c>
      <c r="C2756" s="90" t="s">
        <v>164</v>
      </c>
      <c r="AM2756" s="10"/>
    </row>
    <row r="2757" spans="2:39">
      <c r="B2757" s="90" t="s">
        <v>3689</v>
      </c>
      <c r="C2757" s="90" t="s">
        <v>164</v>
      </c>
      <c r="AM2757" s="10"/>
    </row>
    <row r="2758" spans="2:39">
      <c r="B2758" s="90" t="s">
        <v>1366</v>
      </c>
      <c r="C2758" s="90" t="s">
        <v>164</v>
      </c>
      <c r="AM2758" s="10"/>
    </row>
    <row r="2759" spans="2:39">
      <c r="B2759" s="90" t="s">
        <v>1367</v>
      </c>
      <c r="C2759" s="90" t="s">
        <v>164</v>
      </c>
      <c r="AM2759" s="10"/>
    </row>
    <row r="2760" spans="2:39">
      <c r="B2760" s="90" t="s">
        <v>3432</v>
      </c>
      <c r="C2760" s="90" t="s">
        <v>164</v>
      </c>
      <c r="AM2760" s="10"/>
    </row>
    <row r="2761" spans="2:39">
      <c r="B2761" s="90" t="s">
        <v>2848</v>
      </c>
      <c r="C2761" s="90" t="s">
        <v>164</v>
      </c>
      <c r="AM2761" s="10"/>
    </row>
    <row r="2762" spans="2:39">
      <c r="B2762" s="90" t="s">
        <v>1368</v>
      </c>
      <c r="C2762" s="90" t="s">
        <v>164</v>
      </c>
      <c r="AM2762" s="10"/>
    </row>
    <row r="2763" spans="2:39">
      <c r="B2763" s="90" t="s">
        <v>2801</v>
      </c>
      <c r="C2763" s="90" t="s">
        <v>164</v>
      </c>
      <c r="AM2763" s="10"/>
    </row>
    <row r="2764" spans="2:39">
      <c r="B2764" s="90" t="s">
        <v>1369</v>
      </c>
      <c r="C2764" s="90" t="s">
        <v>164</v>
      </c>
      <c r="AM2764" s="10"/>
    </row>
    <row r="2765" spans="2:39">
      <c r="B2765" s="90" t="s">
        <v>1429</v>
      </c>
      <c r="C2765" s="90" t="s">
        <v>164</v>
      </c>
      <c r="AM2765" s="10"/>
    </row>
    <row r="2766" spans="2:39">
      <c r="B2766" s="90" t="s">
        <v>1370</v>
      </c>
      <c r="C2766" s="90" t="s">
        <v>164</v>
      </c>
      <c r="AM2766" s="10"/>
    </row>
    <row r="2767" spans="2:39">
      <c r="B2767" s="90" t="s">
        <v>2503</v>
      </c>
      <c r="C2767" s="90" t="s">
        <v>164</v>
      </c>
      <c r="AM2767" s="10"/>
    </row>
    <row r="2768" spans="2:39">
      <c r="B2768" s="90" t="s">
        <v>2798</v>
      </c>
      <c r="C2768" s="90" t="s">
        <v>164</v>
      </c>
      <c r="AM2768" s="10"/>
    </row>
    <row r="2769" spans="2:39">
      <c r="B2769" s="90" t="s">
        <v>1371</v>
      </c>
      <c r="C2769" s="90" t="s">
        <v>164</v>
      </c>
      <c r="AM2769" s="10"/>
    </row>
    <row r="2770" spans="2:39">
      <c r="B2770" s="90" t="s">
        <v>1372</v>
      </c>
      <c r="C2770" s="90" t="s">
        <v>164</v>
      </c>
      <c r="AM2770" s="10"/>
    </row>
    <row r="2771" spans="2:39">
      <c r="B2771" s="90" t="s">
        <v>1373</v>
      </c>
      <c r="C2771" s="90" t="s">
        <v>164</v>
      </c>
      <c r="AM2771" s="10"/>
    </row>
    <row r="2772" spans="2:39">
      <c r="B2772" s="90" t="s">
        <v>3848</v>
      </c>
      <c r="C2772" s="90" t="s">
        <v>164</v>
      </c>
      <c r="AM2772" s="10"/>
    </row>
    <row r="2773" spans="2:39">
      <c r="B2773" s="90" t="s">
        <v>1374</v>
      </c>
      <c r="C2773" s="90" t="s">
        <v>164</v>
      </c>
      <c r="AM2773" s="10"/>
    </row>
    <row r="2774" spans="2:39">
      <c r="B2774" s="90" t="s">
        <v>5156</v>
      </c>
      <c r="C2774" s="90" t="s">
        <v>164</v>
      </c>
      <c r="AM2774" s="10"/>
    </row>
    <row r="2775" spans="2:39">
      <c r="B2775" s="90" t="s">
        <v>2496</v>
      </c>
      <c r="C2775" s="90" t="s">
        <v>164</v>
      </c>
      <c r="AM2775" s="10"/>
    </row>
    <row r="2776" spans="2:39">
      <c r="B2776" s="90" t="s">
        <v>2497</v>
      </c>
      <c r="C2776" s="90" t="s">
        <v>164</v>
      </c>
      <c r="AM2776" s="10"/>
    </row>
    <row r="2777" spans="2:39">
      <c r="B2777" s="90" t="s">
        <v>3144</v>
      </c>
      <c r="C2777" s="90" t="s">
        <v>164</v>
      </c>
      <c r="AM2777" s="10"/>
    </row>
    <row r="2778" spans="2:39">
      <c r="B2778" s="90" t="s">
        <v>3377</v>
      </c>
      <c r="C2778" s="90" t="s">
        <v>164</v>
      </c>
      <c r="AM2778" s="10"/>
    </row>
    <row r="2779" spans="2:39">
      <c r="B2779" s="90" t="s">
        <v>3851</v>
      </c>
      <c r="C2779" s="90" t="s">
        <v>164</v>
      </c>
      <c r="AM2779" s="10"/>
    </row>
    <row r="2780" spans="2:39">
      <c r="B2780" s="90" t="s">
        <v>3676</v>
      </c>
      <c r="C2780" s="90" t="s">
        <v>164</v>
      </c>
      <c r="AM2780" s="10"/>
    </row>
    <row r="2781" spans="2:39">
      <c r="B2781" s="90" t="s">
        <v>3143</v>
      </c>
      <c r="C2781" s="90" t="s">
        <v>164</v>
      </c>
      <c r="AM2781" s="10"/>
    </row>
    <row r="2782" spans="2:39">
      <c r="B2782" s="90" t="s">
        <v>1375</v>
      </c>
      <c r="C2782" s="90" t="s">
        <v>164</v>
      </c>
      <c r="AM2782" s="10"/>
    </row>
    <row r="2783" spans="2:39">
      <c r="B2783" s="90" t="s">
        <v>3302</v>
      </c>
      <c r="C2783" s="90" t="s">
        <v>164</v>
      </c>
      <c r="AM2783" s="10"/>
    </row>
    <row r="2784" spans="2:39">
      <c r="B2784" s="90" t="s">
        <v>1376</v>
      </c>
      <c r="C2784" s="90" t="s">
        <v>164</v>
      </c>
      <c r="AM2784" s="10"/>
    </row>
    <row r="2785" spans="2:39">
      <c r="B2785" s="90" t="s">
        <v>1377</v>
      </c>
      <c r="C2785" s="90" t="s">
        <v>164</v>
      </c>
      <c r="AM2785" s="10"/>
    </row>
    <row r="2786" spans="2:39">
      <c r="B2786" s="90" t="s">
        <v>3298</v>
      </c>
      <c r="C2786" s="90" t="s">
        <v>164</v>
      </c>
      <c r="AM2786" s="10"/>
    </row>
    <row r="2787" spans="2:39">
      <c r="B2787" s="90" t="s">
        <v>1378</v>
      </c>
      <c r="C2787" s="90" t="s">
        <v>164</v>
      </c>
      <c r="AM2787" s="10"/>
    </row>
    <row r="2788" spans="2:39">
      <c r="B2788" s="90" t="s">
        <v>1379</v>
      </c>
      <c r="C2788" s="90" t="s">
        <v>164</v>
      </c>
      <c r="AM2788" s="10"/>
    </row>
    <row r="2789" spans="2:39">
      <c r="B2789" s="90" t="s">
        <v>3354</v>
      </c>
      <c r="C2789" s="90" t="s">
        <v>164</v>
      </c>
      <c r="AM2789" s="10"/>
    </row>
    <row r="2790" spans="2:39">
      <c r="B2790" s="90" t="s">
        <v>3346</v>
      </c>
      <c r="C2790" s="90" t="s">
        <v>164</v>
      </c>
      <c r="AM2790" s="10"/>
    </row>
    <row r="2791" spans="2:39">
      <c r="B2791" s="90" t="s">
        <v>3770</v>
      </c>
      <c r="C2791" s="90" t="s">
        <v>164</v>
      </c>
      <c r="AM2791" s="10"/>
    </row>
    <row r="2792" spans="2:39">
      <c r="B2792" s="90" t="s">
        <v>1380</v>
      </c>
      <c r="C2792" s="90" t="s">
        <v>164</v>
      </c>
      <c r="AM2792" s="10"/>
    </row>
    <row r="2793" spans="2:39">
      <c r="B2793" s="90" t="s">
        <v>1381</v>
      </c>
      <c r="C2793" s="90" t="s">
        <v>164</v>
      </c>
      <c r="AM2793" s="10"/>
    </row>
    <row r="2794" spans="2:39">
      <c r="B2794" s="90" t="s">
        <v>3130</v>
      </c>
      <c r="C2794" s="90" t="s">
        <v>164</v>
      </c>
      <c r="AM2794" s="10"/>
    </row>
    <row r="2795" spans="2:39">
      <c r="B2795" s="90" t="s">
        <v>5157</v>
      </c>
      <c r="C2795" s="90" t="s">
        <v>164</v>
      </c>
      <c r="AM2795" s="10"/>
    </row>
    <row r="2796" spans="2:39">
      <c r="B2796" s="90" t="s">
        <v>216</v>
      </c>
      <c r="C2796" s="90" t="s">
        <v>164</v>
      </c>
      <c r="AM2796" s="10"/>
    </row>
    <row r="2797" spans="2:39">
      <c r="B2797" s="90" t="s">
        <v>1438</v>
      </c>
      <c r="C2797" s="90" t="s">
        <v>164</v>
      </c>
      <c r="AM2797" s="10"/>
    </row>
    <row r="2798" spans="2:39">
      <c r="B2798" s="90" t="s">
        <v>2777</v>
      </c>
      <c r="C2798" s="90" t="s">
        <v>164</v>
      </c>
      <c r="AM2798" s="10"/>
    </row>
    <row r="2799" spans="2:39">
      <c r="B2799" s="90" t="s">
        <v>2775</v>
      </c>
      <c r="C2799" s="90" t="s">
        <v>164</v>
      </c>
      <c r="AM2799" s="10"/>
    </row>
    <row r="2800" spans="2:39">
      <c r="B2800" s="90" t="s">
        <v>2776</v>
      </c>
      <c r="C2800" s="90" t="s">
        <v>164</v>
      </c>
      <c r="AM2800" s="10"/>
    </row>
    <row r="2801" spans="2:39">
      <c r="B2801" s="90" t="s">
        <v>1382</v>
      </c>
      <c r="C2801" s="90" t="s">
        <v>164</v>
      </c>
      <c r="AM2801" s="10"/>
    </row>
    <row r="2802" spans="2:39">
      <c r="B2802" s="90" t="s">
        <v>1383</v>
      </c>
      <c r="C2802" s="90" t="s">
        <v>164</v>
      </c>
      <c r="AM2802" s="10"/>
    </row>
    <row r="2803" spans="2:39">
      <c r="B2803" s="90" t="s">
        <v>5601</v>
      </c>
      <c r="C2803" s="90" t="s">
        <v>164</v>
      </c>
      <c r="AM2803" s="10"/>
    </row>
    <row r="2804" spans="2:39">
      <c r="B2804" s="90" t="s">
        <v>1384</v>
      </c>
      <c r="C2804" s="90" t="s">
        <v>164</v>
      </c>
      <c r="AM2804" s="10"/>
    </row>
    <row r="2805" spans="2:39">
      <c r="B2805" s="90" t="s">
        <v>3559</v>
      </c>
      <c r="C2805" s="90" t="s">
        <v>164</v>
      </c>
      <c r="AM2805" s="10"/>
    </row>
    <row r="2806" spans="2:39">
      <c r="B2806" s="90" t="s">
        <v>1432</v>
      </c>
      <c r="C2806" s="90" t="s">
        <v>164</v>
      </c>
      <c r="AM2806" s="10"/>
    </row>
    <row r="2807" spans="2:39">
      <c r="B2807" s="90" t="s">
        <v>3495</v>
      </c>
      <c r="C2807" s="90" t="s">
        <v>164</v>
      </c>
      <c r="AM2807" s="10"/>
    </row>
    <row r="2808" spans="2:39">
      <c r="B2808" s="90" t="s">
        <v>3195</v>
      </c>
      <c r="C2808" s="90" t="s">
        <v>164</v>
      </c>
      <c r="AM2808" s="10"/>
    </row>
    <row r="2809" spans="2:39">
      <c r="B2809" s="90" t="s">
        <v>1385</v>
      </c>
      <c r="C2809" s="90" t="s">
        <v>164</v>
      </c>
      <c r="AM2809" s="10"/>
    </row>
    <row r="2810" spans="2:39">
      <c r="B2810" s="90" t="s">
        <v>1386</v>
      </c>
      <c r="C2810" s="90" t="s">
        <v>164</v>
      </c>
      <c r="AM2810" s="10"/>
    </row>
    <row r="2811" spans="2:39">
      <c r="B2811" s="90" t="s">
        <v>3487</v>
      </c>
      <c r="C2811" s="90" t="s">
        <v>164</v>
      </c>
      <c r="AM2811" s="10"/>
    </row>
    <row r="2812" spans="2:39">
      <c r="B2812" s="90" t="s">
        <v>3703</v>
      </c>
      <c r="C2812" s="90" t="s">
        <v>164</v>
      </c>
      <c r="AM2812" s="10"/>
    </row>
    <row r="2813" spans="2:39">
      <c r="B2813" s="90" t="s">
        <v>3203</v>
      </c>
      <c r="C2813" s="90" t="s">
        <v>164</v>
      </c>
      <c r="AM2813" s="10"/>
    </row>
    <row r="2814" spans="2:39">
      <c r="B2814" s="90" t="s">
        <v>1387</v>
      </c>
      <c r="C2814" s="90" t="s">
        <v>164</v>
      </c>
      <c r="AM2814" s="10"/>
    </row>
    <row r="2815" spans="2:39">
      <c r="B2815" s="90" t="s">
        <v>1388</v>
      </c>
      <c r="C2815" s="90" t="s">
        <v>164</v>
      </c>
      <c r="AM2815" s="10"/>
    </row>
    <row r="2816" spans="2:39">
      <c r="B2816" s="90" t="s">
        <v>1389</v>
      </c>
      <c r="C2816" s="90" t="s">
        <v>164</v>
      </c>
      <c r="AM2816" s="10"/>
    </row>
    <row r="2817" spans="2:39">
      <c r="B2817" s="90" t="s">
        <v>1390</v>
      </c>
      <c r="C2817" s="90" t="s">
        <v>164</v>
      </c>
      <c r="AM2817" s="10"/>
    </row>
    <row r="2818" spans="2:39">
      <c r="B2818" s="90" t="s">
        <v>2126</v>
      </c>
      <c r="C2818" s="90" t="s">
        <v>164</v>
      </c>
      <c r="AM2818" s="10"/>
    </row>
    <row r="2819" spans="2:39">
      <c r="B2819" s="90" t="s">
        <v>2858</v>
      </c>
      <c r="C2819" s="90" t="s">
        <v>164</v>
      </c>
      <c r="AM2819" s="10"/>
    </row>
    <row r="2820" spans="2:39">
      <c r="B2820" s="90" t="s">
        <v>1391</v>
      </c>
      <c r="C2820" s="90" t="s">
        <v>164</v>
      </c>
      <c r="AM2820" s="10"/>
    </row>
    <row r="2821" spans="2:39">
      <c r="B2821" s="90" t="s">
        <v>1392</v>
      </c>
      <c r="C2821" s="90" t="s">
        <v>164</v>
      </c>
      <c r="AM2821" s="10"/>
    </row>
    <row r="2822" spans="2:39">
      <c r="B2822" s="90" t="s">
        <v>1393</v>
      </c>
      <c r="C2822" s="90" t="s">
        <v>164</v>
      </c>
      <c r="AM2822" s="10"/>
    </row>
    <row r="2823" spans="2:39">
      <c r="B2823" s="90" t="s">
        <v>1394</v>
      </c>
      <c r="C2823" s="90" t="s">
        <v>164</v>
      </c>
      <c r="AM2823" s="10"/>
    </row>
    <row r="2824" spans="2:39">
      <c r="B2824" s="90" t="s">
        <v>3411</v>
      </c>
      <c r="C2824" s="90" t="s">
        <v>164</v>
      </c>
      <c r="AM2824" s="10"/>
    </row>
    <row r="2825" spans="2:39">
      <c r="B2825" s="90" t="s">
        <v>3632</v>
      </c>
      <c r="C2825" s="90" t="s">
        <v>164</v>
      </c>
      <c r="AM2825" s="10"/>
    </row>
    <row r="2826" spans="2:39">
      <c r="B2826" s="90" t="s">
        <v>3779</v>
      </c>
      <c r="C2826" s="90" t="s">
        <v>164</v>
      </c>
      <c r="AM2826" s="10"/>
    </row>
    <row r="2827" spans="2:39">
      <c r="B2827" s="90" t="s">
        <v>1395</v>
      </c>
      <c r="C2827" s="90" t="s">
        <v>164</v>
      </c>
      <c r="AM2827" s="10"/>
    </row>
    <row r="2828" spans="2:39">
      <c r="B2828" s="90" t="s">
        <v>1396</v>
      </c>
      <c r="C2828" s="90" t="s">
        <v>164</v>
      </c>
      <c r="AM2828" s="10"/>
    </row>
    <row r="2829" spans="2:39">
      <c r="B2829" s="90" t="s">
        <v>1397</v>
      </c>
      <c r="C2829" s="90" t="s">
        <v>164</v>
      </c>
      <c r="AM2829" s="10"/>
    </row>
    <row r="2830" spans="2:39">
      <c r="B2830" s="90" t="s">
        <v>1398</v>
      </c>
      <c r="C2830" s="90" t="s">
        <v>164</v>
      </c>
      <c r="AM2830" s="10"/>
    </row>
    <row r="2831" spans="2:39">
      <c r="B2831" s="90" t="s">
        <v>1399</v>
      </c>
      <c r="C2831" s="90" t="s">
        <v>164</v>
      </c>
      <c r="AM2831" s="10"/>
    </row>
    <row r="2832" spans="2:39">
      <c r="B2832" s="90" t="s">
        <v>2803</v>
      </c>
      <c r="C2832" s="90" t="s">
        <v>164</v>
      </c>
      <c r="AM2832" s="10"/>
    </row>
    <row r="2833" spans="2:39">
      <c r="B2833" s="90" t="s">
        <v>2796</v>
      </c>
      <c r="C2833" s="90" t="s">
        <v>164</v>
      </c>
      <c r="AM2833" s="10"/>
    </row>
    <row r="2834" spans="2:39">
      <c r="B2834" s="90" t="s">
        <v>1400</v>
      </c>
      <c r="C2834" s="90" t="s">
        <v>164</v>
      </c>
      <c r="AM2834" s="10"/>
    </row>
    <row r="2835" spans="2:39">
      <c r="B2835" s="90" t="s">
        <v>1401</v>
      </c>
      <c r="C2835" s="90" t="s">
        <v>164</v>
      </c>
      <c r="AM2835" s="10"/>
    </row>
    <row r="2836" spans="2:39">
      <c r="B2836" s="90" t="s">
        <v>1402</v>
      </c>
      <c r="C2836" s="90" t="s">
        <v>164</v>
      </c>
      <c r="AM2836" s="10"/>
    </row>
    <row r="2837" spans="2:39">
      <c r="B2837" s="90" t="s">
        <v>1403</v>
      </c>
      <c r="C2837" s="90" t="s">
        <v>164</v>
      </c>
      <c r="AM2837" s="10"/>
    </row>
    <row r="2838" spans="2:39">
      <c r="B2838" s="90" t="s">
        <v>2807</v>
      </c>
      <c r="C2838" s="90" t="s">
        <v>164</v>
      </c>
      <c r="AM2838" s="10"/>
    </row>
    <row r="2839" spans="2:39">
      <c r="B2839" s="90" t="s">
        <v>783</v>
      </c>
      <c r="C2839" s="90" t="s">
        <v>164</v>
      </c>
      <c r="AM2839" s="10"/>
    </row>
    <row r="2840" spans="2:39">
      <c r="B2840" s="90" t="s">
        <v>1404</v>
      </c>
      <c r="C2840" s="90" t="s">
        <v>164</v>
      </c>
      <c r="AM2840" s="10"/>
    </row>
    <row r="2841" spans="2:39">
      <c r="B2841" s="90" t="s">
        <v>1405</v>
      </c>
      <c r="C2841" s="90" t="s">
        <v>164</v>
      </c>
      <c r="AM2841" s="10"/>
    </row>
    <row r="2842" spans="2:39">
      <c r="B2842" s="90" t="s">
        <v>1406</v>
      </c>
      <c r="C2842" s="90" t="s">
        <v>164</v>
      </c>
      <c r="AM2842" s="10"/>
    </row>
    <row r="2843" spans="2:39">
      <c r="B2843" s="90" t="s">
        <v>3314</v>
      </c>
      <c r="C2843" s="90" t="s">
        <v>164</v>
      </c>
      <c r="AM2843" s="10"/>
    </row>
    <row r="2844" spans="2:39">
      <c r="B2844" s="90" t="s">
        <v>3199</v>
      </c>
      <c r="C2844" s="90" t="s">
        <v>164</v>
      </c>
      <c r="AM2844" s="10"/>
    </row>
    <row r="2845" spans="2:39">
      <c r="B2845" s="90" t="s">
        <v>2794</v>
      </c>
      <c r="C2845" s="90" t="s">
        <v>164</v>
      </c>
      <c r="AM2845" s="10"/>
    </row>
    <row r="2846" spans="2:39">
      <c r="B2846" s="90" t="s">
        <v>1407</v>
      </c>
      <c r="C2846" s="90" t="s">
        <v>164</v>
      </c>
      <c r="AM2846" s="10"/>
    </row>
    <row r="2847" spans="2:39">
      <c r="B2847" s="90" t="s">
        <v>5672</v>
      </c>
      <c r="C2847" s="90" t="s">
        <v>164</v>
      </c>
      <c r="AM2847" s="10"/>
    </row>
    <row r="2848" spans="2:39">
      <c r="B2848" s="90" t="s">
        <v>3464</v>
      </c>
      <c r="C2848" s="90" t="s">
        <v>164</v>
      </c>
      <c r="AM2848" s="10"/>
    </row>
    <row r="2849" spans="2:39">
      <c r="B2849" s="90" t="s">
        <v>1408</v>
      </c>
      <c r="C2849" s="90" t="s">
        <v>164</v>
      </c>
      <c r="AM2849" s="10"/>
    </row>
    <row r="2850" spans="2:39">
      <c r="B2850" s="90" t="s">
        <v>1409</v>
      </c>
      <c r="C2850" s="90" t="s">
        <v>164</v>
      </c>
      <c r="AM2850" s="10"/>
    </row>
    <row r="2851" spans="2:39">
      <c r="B2851" s="90" t="s">
        <v>1410</v>
      </c>
      <c r="C2851" s="90" t="s">
        <v>164</v>
      </c>
      <c r="AM2851" s="10"/>
    </row>
    <row r="2852" spans="2:39">
      <c r="B2852" s="90" t="s">
        <v>3847</v>
      </c>
      <c r="C2852" s="90" t="s">
        <v>164</v>
      </c>
      <c r="AM2852" s="10"/>
    </row>
    <row r="2853" spans="2:39">
      <c r="B2853" s="90" t="s">
        <v>2488</v>
      </c>
      <c r="C2853" s="90" t="s">
        <v>164</v>
      </c>
      <c r="AM2853" s="10"/>
    </row>
    <row r="2854" spans="2:39">
      <c r="B2854" s="90" t="s">
        <v>1411</v>
      </c>
      <c r="C2854" s="90" t="s">
        <v>164</v>
      </c>
      <c r="AM2854" s="10"/>
    </row>
    <row r="2855" spans="2:39">
      <c r="B2855" s="90" t="s">
        <v>1412</v>
      </c>
      <c r="C2855" s="90" t="s">
        <v>164</v>
      </c>
      <c r="AM2855" s="10"/>
    </row>
    <row r="2856" spans="2:39">
      <c r="B2856" s="90" t="s">
        <v>461</v>
      </c>
      <c r="C2856" s="90" t="s">
        <v>164</v>
      </c>
      <c r="AM2856" s="10"/>
    </row>
    <row r="2857" spans="2:39">
      <c r="B2857" s="90" t="s">
        <v>1413</v>
      </c>
      <c r="C2857" s="90" t="s">
        <v>164</v>
      </c>
      <c r="AM2857" s="10"/>
    </row>
    <row r="2858" spans="2:39">
      <c r="B2858" s="90" t="s">
        <v>3221</v>
      </c>
      <c r="C2858" s="90" t="s">
        <v>3132</v>
      </c>
      <c r="AM2858" s="10"/>
    </row>
    <row r="2859" spans="2:39">
      <c r="B2859" s="90" t="s">
        <v>3131</v>
      </c>
      <c r="C2859" s="90" t="s">
        <v>3132</v>
      </c>
      <c r="AM2859" s="10"/>
    </row>
    <row r="2860" spans="2:39">
      <c r="B2860" s="90" t="s">
        <v>1547</v>
      </c>
      <c r="C2860" s="90" t="s">
        <v>162</v>
      </c>
      <c r="AM2860" s="10"/>
    </row>
    <row r="2861" spans="2:39">
      <c r="B2861" s="90" t="s">
        <v>1578</v>
      </c>
      <c r="C2861" s="90" t="s">
        <v>162</v>
      </c>
      <c r="AM2861" s="10"/>
    </row>
    <row r="2862" spans="2:39">
      <c r="B2862" s="90" t="s">
        <v>1579</v>
      </c>
      <c r="C2862" s="90" t="s">
        <v>162</v>
      </c>
      <c r="AM2862" s="10"/>
    </row>
    <row r="2863" spans="2:39">
      <c r="B2863" s="90" t="s">
        <v>1580</v>
      </c>
      <c r="C2863" s="90" t="s">
        <v>162</v>
      </c>
      <c r="AM2863" s="10"/>
    </row>
    <row r="2864" spans="2:39">
      <c r="B2864" s="90" t="s">
        <v>1590</v>
      </c>
      <c r="C2864" s="90" t="s">
        <v>162</v>
      </c>
      <c r="AM2864" s="10"/>
    </row>
    <row r="2865" spans="2:39">
      <c r="B2865" s="90" t="s">
        <v>1604</v>
      </c>
      <c r="C2865" s="90" t="s">
        <v>162</v>
      </c>
      <c r="AM2865" s="10"/>
    </row>
    <row r="2866" spans="2:39">
      <c r="B2866" s="90" t="s">
        <v>1667</v>
      </c>
      <c r="C2866" s="90" t="s">
        <v>162</v>
      </c>
      <c r="AM2866" s="10"/>
    </row>
    <row r="2867" spans="2:39">
      <c r="B2867" s="90" t="s">
        <v>1668</v>
      </c>
      <c r="C2867" s="90" t="s">
        <v>162</v>
      </c>
      <c r="AM2867" s="10"/>
    </row>
    <row r="2868" spans="2:39">
      <c r="B2868" s="90" t="s">
        <v>1672</v>
      </c>
      <c r="C2868" s="90" t="s">
        <v>162</v>
      </c>
      <c r="AM2868" s="10"/>
    </row>
    <row r="2869" spans="2:39">
      <c r="B2869" s="90" t="s">
        <v>1698</v>
      </c>
      <c r="C2869" s="90" t="s">
        <v>162</v>
      </c>
      <c r="AM2869" s="10"/>
    </row>
    <row r="2870" spans="2:39">
      <c r="B2870" s="90" t="s">
        <v>1700</v>
      </c>
      <c r="C2870" s="90" t="s">
        <v>162</v>
      </c>
      <c r="AM2870" s="10"/>
    </row>
    <row r="2871" spans="2:39">
      <c r="B2871" s="90" t="s">
        <v>1714</v>
      </c>
      <c r="C2871" s="90" t="s">
        <v>162</v>
      </c>
      <c r="AM2871" s="10"/>
    </row>
    <row r="2872" spans="2:39">
      <c r="B2872" s="90" t="s">
        <v>1793</v>
      </c>
      <c r="C2872" s="90" t="s">
        <v>162</v>
      </c>
      <c r="AM2872" s="10"/>
    </row>
    <row r="2873" spans="2:39">
      <c r="B2873" s="90" t="s">
        <v>1872</v>
      </c>
      <c r="C2873" s="90" t="s">
        <v>162</v>
      </c>
      <c r="AM2873" s="10"/>
    </row>
    <row r="2874" spans="2:39">
      <c r="B2874" s="90" t="s">
        <v>1877</v>
      </c>
      <c r="C2874" s="90" t="s">
        <v>162</v>
      </c>
      <c r="AM2874" s="10"/>
    </row>
    <row r="2875" spans="2:39">
      <c r="B2875" s="90" t="s">
        <v>1879</v>
      </c>
      <c r="C2875" s="90" t="s">
        <v>162</v>
      </c>
      <c r="AM2875" s="10"/>
    </row>
    <row r="2876" spans="2:39">
      <c r="B2876" s="90" t="s">
        <v>1896</v>
      </c>
      <c r="C2876" s="90" t="s">
        <v>162</v>
      </c>
      <c r="AM2876" s="10"/>
    </row>
    <row r="2877" spans="2:39">
      <c r="B2877" s="90" t="s">
        <v>1897</v>
      </c>
      <c r="C2877" s="90" t="s">
        <v>162</v>
      </c>
      <c r="AM2877" s="10"/>
    </row>
    <row r="2878" spans="2:39">
      <c r="B2878" s="90" t="s">
        <v>1898</v>
      </c>
      <c r="C2878" s="90" t="s">
        <v>162</v>
      </c>
      <c r="AM2878" s="10"/>
    </row>
    <row r="2879" spans="2:39">
      <c r="B2879" s="90" t="s">
        <v>1899</v>
      </c>
      <c r="C2879" s="90" t="s">
        <v>162</v>
      </c>
      <c r="AM2879" s="10"/>
    </row>
    <row r="2880" spans="2:39">
      <c r="B2880" s="90" t="s">
        <v>1953</v>
      </c>
      <c r="C2880" s="90" t="s">
        <v>162</v>
      </c>
      <c r="AM2880" s="10"/>
    </row>
    <row r="2881" spans="2:39">
      <c r="B2881" s="90" t="s">
        <v>1962</v>
      </c>
      <c r="C2881" s="90" t="s">
        <v>162</v>
      </c>
      <c r="AM2881" s="10"/>
    </row>
    <row r="2882" spans="2:39">
      <c r="B2882" s="90" t="s">
        <v>2721</v>
      </c>
      <c r="C2882" s="90" t="s">
        <v>162</v>
      </c>
      <c r="AM2882" s="10"/>
    </row>
    <row r="2883" spans="2:39">
      <c r="B2883" s="90" t="s">
        <v>1963</v>
      </c>
      <c r="C2883" s="90" t="s">
        <v>162</v>
      </c>
      <c r="AM2883" s="10"/>
    </row>
    <row r="2884" spans="2:39">
      <c r="B2884" s="90" t="s">
        <v>3563</v>
      </c>
      <c r="C2884" s="90" t="s">
        <v>162</v>
      </c>
      <c r="AM2884" s="10"/>
    </row>
    <row r="2885" spans="2:39">
      <c r="B2885" s="90" t="s">
        <v>1964</v>
      </c>
      <c r="C2885" s="90" t="s">
        <v>162</v>
      </c>
      <c r="AM2885" s="10"/>
    </row>
    <row r="2886" spans="2:39">
      <c r="B2886" s="90" t="s">
        <v>3705</v>
      </c>
      <c r="C2886" s="90" t="s">
        <v>162</v>
      </c>
      <c r="AM2886" s="10"/>
    </row>
    <row r="2887" spans="2:39">
      <c r="B2887" s="90" t="s">
        <v>2009</v>
      </c>
      <c r="C2887" s="90" t="s">
        <v>162</v>
      </c>
      <c r="AM2887" s="10"/>
    </row>
    <row r="2888" spans="2:39">
      <c r="B2888" s="90" t="s">
        <v>3582</v>
      </c>
      <c r="C2888" s="90" t="s">
        <v>162</v>
      </c>
      <c r="AM2888" s="10"/>
    </row>
    <row r="2889" spans="2:39">
      <c r="B2889" s="90" t="s">
        <v>2010</v>
      </c>
      <c r="C2889" s="90" t="s">
        <v>162</v>
      </c>
      <c r="AM2889" s="10"/>
    </row>
    <row r="2890" spans="2:39">
      <c r="B2890" s="90" t="s">
        <v>1486</v>
      </c>
      <c r="C2890" s="90" t="s">
        <v>655</v>
      </c>
      <c r="AM2890" s="10"/>
    </row>
    <row r="2891" spans="2:39">
      <c r="B2891" s="90" t="s">
        <v>3663</v>
      </c>
      <c r="C2891" s="90" t="s">
        <v>655</v>
      </c>
      <c r="AM2891" s="10"/>
    </row>
    <row r="2892" spans="2:39">
      <c r="B2892" s="90" t="s">
        <v>1494</v>
      </c>
      <c r="C2892" s="90" t="s">
        <v>655</v>
      </c>
      <c r="AM2892" s="10"/>
    </row>
    <row r="2893" spans="2:39">
      <c r="B2893" s="90" t="s">
        <v>1499</v>
      </c>
      <c r="C2893" s="90" t="s">
        <v>655</v>
      </c>
      <c r="AM2893" s="10"/>
    </row>
    <row r="2894" spans="2:39">
      <c r="B2894" s="90" t="s">
        <v>1500</v>
      </c>
      <c r="C2894" s="90" t="s">
        <v>655</v>
      </c>
      <c r="AM2894" s="10"/>
    </row>
    <row r="2895" spans="2:39">
      <c r="B2895" s="90" t="s">
        <v>1501</v>
      </c>
      <c r="C2895" s="90" t="s">
        <v>655</v>
      </c>
      <c r="AM2895" s="10"/>
    </row>
    <row r="2896" spans="2:39">
      <c r="B2896" s="90" t="s">
        <v>1502</v>
      </c>
      <c r="C2896" s="90" t="s">
        <v>655</v>
      </c>
      <c r="AM2896" s="10"/>
    </row>
    <row r="2897" spans="2:39">
      <c r="B2897" s="90" t="s">
        <v>1503</v>
      </c>
      <c r="C2897" s="90" t="s">
        <v>655</v>
      </c>
      <c r="AM2897" s="10"/>
    </row>
    <row r="2898" spans="2:39">
      <c r="B2898" s="90" t="s">
        <v>1504</v>
      </c>
      <c r="C2898" s="90" t="s">
        <v>655</v>
      </c>
      <c r="AM2898" s="10"/>
    </row>
    <row r="2899" spans="2:39">
      <c r="B2899" s="90" t="s">
        <v>1506</v>
      </c>
      <c r="C2899" s="90" t="s">
        <v>655</v>
      </c>
      <c r="AM2899" s="10"/>
    </row>
    <row r="2900" spans="2:39">
      <c r="B2900" s="90" t="s">
        <v>1507</v>
      </c>
      <c r="C2900" s="90" t="s">
        <v>655</v>
      </c>
      <c r="AM2900" s="10"/>
    </row>
    <row r="2901" spans="2:39">
      <c r="B2901" s="90" t="s">
        <v>3819</v>
      </c>
      <c r="C2901" s="90" t="s">
        <v>655</v>
      </c>
      <c r="AM2901" s="10"/>
    </row>
    <row r="2902" spans="2:39">
      <c r="B2902" s="90" t="s">
        <v>1546</v>
      </c>
      <c r="C2902" s="90" t="s">
        <v>655</v>
      </c>
      <c r="AM2902" s="10"/>
    </row>
    <row r="2903" spans="2:39">
      <c r="B2903" s="90" t="s">
        <v>1550</v>
      </c>
      <c r="C2903" s="90" t="s">
        <v>655</v>
      </c>
      <c r="AM2903" s="10"/>
    </row>
    <row r="2904" spans="2:39">
      <c r="B2904" s="90" t="s">
        <v>3818</v>
      </c>
      <c r="C2904" s="90" t="s">
        <v>655</v>
      </c>
      <c r="AM2904" s="10"/>
    </row>
    <row r="2905" spans="2:39">
      <c r="B2905" s="90" t="s">
        <v>2717</v>
      </c>
      <c r="C2905" s="90" t="s">
        <v>655</v>
      </c>
      <c r="AM2905" s="10"/>
    </row>
    <row r="2906" spans="2:39">
      <c r="B2906" s="90" t="s">
        <v>1572</v>
      </c>
      <c r="C2906" s="90" t="s">
        <v>655</v>
      </c>
      <c r="AM2906" s="10"/>
    </row>
    <row r="2907" spans="2:39">
      <c r="B2907" s="90" t="s">
        <v>1573</v>
      </c>
      <c r="C2907" s="90" t="s">
        <v>655</v>
      </c>
      <c r="AM2907" s="10"/>
    </row>
    <row r="2908" spans="2:39">
      <c r="B2908" s="90" t="s">
        <v>1601</v>
      </c>
      <c r="C2908" s="90" t="s">
        <v>655</v>
      </c>
      <c r="AM2908" s="10"/>
    </row>
    <row r="2909" spans="2:39">
      <c r="B2909" s="90" t="s">
        <v>1631</v>
      </c>
      <c r="C2909" s="90" t="s">
        <v>655</v>
      </c>
      <c r="AM2909" s="10"/>
    </row>
    <row r="2910" spans="2:39">
      <c r="B2910" s="90" t="s">
        <v>1633</v>
      </c>
      <c r="C2910" s="90" t="s">
        <v>655</v>
      </c>
      <c r="AM2910" s="10"/>
    </row>
    <row r="2911" spans="2:39">
      <c r="B2911" s="90" t="s">
        <v>1634</v>
      </c>
      <c r="C2911" s="90" t="s">
        <v>655</v>
      </c>
      <c r="AM2911" s="10"/>
    </row>
    <row r="2912" spans="2:39">
      <c r="B2912" s="90" t="s">
        <v>1637</v>
      </c>
      <c r="C2912" s="90" t="s">
        <v>655</v>
      </c>
      <c r="AM2912" s="10"/>
    </row>
    <row r="2913" spans="2:39">
      <c r="B2913" s="90" t="s">
        <v>1644</v>
      </c>
      <c r="C2913" s="90" t="s">
        <v>655</v>
      </c>
      <c r="AM2913" s="10"/>
    </row>
    <row r="2914" spans="2:39">
      <c r="B2914" s="90" t="s">
        <v>1647</v>
      </c>
      <c r="C2914" s="90" t="s">
        <v>655</v>
      </c>
      <c r="AM2914" s="10"/>
    </row>
    <row r="2915" spans="2:39">
      <c r="B2915" s="90" t="s">
        <v>1648</v>
      </c>
      <c r="C2915" s="90" t="s">
        <v>655</v>
      </c>
      <c r="AM2915" s="10"/>
    </row>
    <row r="2916" spans="2:39">
      <c r="B2916" s="90" t="s">
        <v>1666</v>
      </c>
      <c r="C2916" s="90" t="s">
        <v>655</v>
      </c>
      <c r="AM2916" s="10"/>
    </row>
    <row r="2917" spans="2:39">
      <c r="B2917" s="90" t="s">
        <v>1670</v>
      </c>
      <c r="C2917" s="90" t="s">
        <v>655</v>
      </c>
      <c r="AM2917" s="10"/>
    </row>
    <row r="2918" spans="2:39">
      <c r="B2918" s="90" t="s">
        <v>1676</v>
      </c>
      <c r="C2918" s="90" t="s">
        <v>655</v>
      </c>
      <c r="AM2918" s="10"/>
    </row>
    <row r="2919" spans="2:39">
      <c r="B2919" s="90" t="s">
        <v>1677</v>
      </c>
      <c r="C2919" s="90" t="s">
        <v>655</v>
      </c>
      <c r="AM2919" s="10"/>
    </row>
    <row r="2920" spans="2:39">
      <c r="B2920" s="90" t="s">
        <v>1679</v>
      </c>
      <c r="C2920" s="90" t="s">
        <v>655</v>
      </c>
      <c r="AM2920" s="10"/>
    </row>
    <row r="2921" spans="2:39">
      <c r="B2921" s="90" t="s">
        <v>3324</v>
      </c>
      <c r="C2921" s="90" t="s">
        <v>655</v>
      </c>
      <c r="AM2921" s="10"/>
    </row>
    <row r="2922" spans="2:39">
      <c r="B2922" s="90" t="s">
        <v>1688</v>
      </c>
      <c r="C2922" s="90" t="s">
        <v>655</v>
      </c>
      <c r="AM2922" s="10"/>
    </row>
    <row r="2923" spans="2:39">
      <c r="B2923" s="90" t="s">
        <v>1690</v>
      </c>
      <c r="C2923" s="90" t="s">
        <v>655</v>
      </c>
      <c r="AM2923" s="10"/>
    </row>
    <row r="2924" spans="2:39">
      <c r="B2924" s="90" t="s">
        <v>1692</v>
      </c>
      <c r="C2924" s="90" t="s">
        <v>655</v>
      </c>
      <c r="AM2924" s="10"/>
    </row>
    <row r="2925" spans="2:39">
      <c r="B2925" s="90" t="s">
        <v>1693</v>
      </c>
      <c r="C2925" s="90" t="s">
        <v>655</v>
      </c>
      <c r="AM2925" s="10"/>
    </row>
    <row r="2926" spans="2:39">
      <c r="B2926" s="90" t="s">
        <v>1694</v>
      </c>
      <c r="C2926" s="90" t="s">
        <v>655</v>
      </c>
      <c r="AM2926" s="10"/>
    </row>
    <row r="2927" spans="2:39">
      <c r="B2927" s="90" t="s">
        <v>1696</v>
      </c>
      <c r="C2927" s="90" t="s">
        <v>655</v>
      </c>
      <c r="AM2927" s="10"/>
    </row>
    <row r="2928" spans="2:39">
      <c r="B2928" s="90" t="s">
        <v>3232</v>
      </c>
      <c r="C2928" s="90" t="s">
        <v>655</v>
      </c>
      <c r="AM2928" s="10"/>
    </row>
    <row r="2929" spans="2:39">
      <c r="B2929" s="90" t="s">
        <v>1697</v>
      </c>
      <c r="C2929" s="90" t="s">
        <v>655</v>
      </c>
      <c r="AM2929" s="10"/>
    </row>
    <row r="2930" spans="2:39">
      <c r="B2930" s="90" t="s">
        <v>1727</v>
      </c>
      <c r="C2930" s="90" t="s">
        <v>655</v>
      </c>
      <c r="AM2930" s="10"/>
    </row>
    <row r="2931" spans="2:39">
      <c r="B2931" s="90" t="s">
        <v>1739</v>
      </c>
      <c r="C2931" s="90" t="s">
        <v>655</v>
      </c>
      <c r="AM2931" s="10"/>
    </row>
    <row r="2932" spans="2:39">
      <c r="B2932" s="90" t="s">
        <v>1753</v>
      </c>
      <c r="C2932" s="90" t="s">
        <v>655</v>
      </c>
      <c r="AM2932" s="10"/>
    </row>
    <row r="2933" spans="2:39">
      <c r="B2933" s="90" t="s">
        <v>1757</v>
      </c>
      <c r="C2933" s="90" t="s">
        <v>655</v>
      </c>
      <c r="AM2933" s="10"/>
    </row>
    <row r="2934" spans="2:39">
      <c r="B2934" s="90" t="s">
        <v>1758</v>
      </c>
      <c r="C2934" s="90" t="s">
        <v>655</v>
      </c>
      <c r="AM2934" s="10"/>
    </row>
    <row r="2935" spans="2:39">
      <c r="B2935" s="90" t="s">
        <v>3817</v>
      </c>
      <c r="C2935" s="90" t="s">
        <v>655</v>
      </c>
      <c r="AM2935" s="10"/>
    </row>
    <row r="2936" spans="2:39">
      <c r="B2936" s="90" t="s">
        <v>1759</v>
      </c>
      <c r="C2936" s="90" t="s">
        <v>655</v>
      </c>
      <c r="AM2936" s="10"/>
    </row>
    <row r="2937" spans="2:39">
      <c r="B2937" s="90" t="s">
        <v>1772</v>
      </c>
      <c r="C2937" s="90" t="s">
        <v>655</v>
      </c>
      <c r="AM2937" s="10"/>
    </row>
    <row r="2938" spans="2:39">
      <c r="B2938" s="90" t="s">
        <v>1773</v>
      </c>
      <c r="C2938" s="90" t="s">
        <v>655</v>
      </c>
      <c r="AM2938" s="10"/>
    </row>
    <row r="2939" spans="2:39">
      <c r="B2939" s="90" t="s">
        <v>1774</v>
      </c>
      <c r="C2939" s="90" t="s">
        <v>655</v>
      </c>
      <c r="AM2939" s="10"/>
    </row>
    <row r="2940" spans="2:39">
      <c r="B2940" s="90" t="s">
        <v>1776</v>
      </c>
      <c r="C2940" s="90" t="s">
        <v>655</v>
      </c>
      <c r="AM2940" s="10"/>
    </row>
    <row r="2941" spans="2:39">
      <c r="B2941" s="90" t="s">
        <v>1784</v>
      </c>
      <c r="C2941" s="90" t="s">
        <v>655</v>
      </c>
      <c r="AM2941" s="10"/>
    </row>
    <row r="2942" spans="2:39">
      <c r="B2942" s="90" t="s">
        <v>1789</v>
      </c>
      <c r="C2942" s="90" t="s">
        <v>655</v>
      </c>
      <c r="AM2942" s="10"/>
    </row>
    <row r="2943" spans="2:39">
      <c r="B2943" s="90" t="s">
        <v>1792</v>
      </c>
      <c r="C2943" s="90" t="s">
        <v>655</v>
      </c>
      <c r="AM2943" s="10"/>
    </row>
    <row r="2944" spans="2:39">
      <c r="B2944" s="90" t="s">
        <v>1801</v>
      </c>
      <c r="C2944" s="90" t="s">
        <v>655</v>
      </c>
      <c r="AM2944" s="10"/>
    </row>
    <row r="2945" spans="2:39">
      <c r="B2945" s="90" t="s">
        <v>3602</v>
      </c>
      <c r="C2945" s="90" t="s">
        <v>655</v>
      </c>
      <c r="AM2945" s="10"/>
    </row>
    <row r="2946" spans="2:39">
      <c r="B2946" s="90" t="s">
        <v>1815</v>
      </c>
      <c r="C2946" s="90" t="s">
        <v>655</v>
      </c>
      <c r="AM2946" s="10"/>
    </row>
    <row r="2947" spans="2:39">
      <c r="B2947" s="90" t="s">
        <v>1829</v>
      </c>
      <c r="C2947" s="90" t="s">
        <v>655</v>
      </c>
      <c r="AM2947" s="10"/>
    </row>
    <row r="2948" spans="2:39">
      <c r="B2948" s="90" t="s">
        <v>1835</v>
      </c>
      <c r="C2948" s="90" t="s">
        <v>655</v>
      </c>
      <c r="AM2948" s="10"/>
    </row>
    <row r="2949" spans="2:39">
      <c r="B2949" s="90" t="s">
        <v>1836</v>
      </c>
      <c r="C2949" s="90" t="s">
        <v>655</v>
      </c>
      <c r="AM2949" s="10"/>
    </row>
    <row r="2950" spans="2:39">
      <c r="B2950" s="90" t="s">
        <v>3154</v>
      </c>
      <c r="C2950" s="90" t="s">
        <v>655</v>
      </c>
      <c r="AM2950" s="10"/>
    </row>
    <row r="2951" spans="2:39">
      <c r="B2951" s="90" t="s">
        <v>2062</v>
      </c>
      <c r="C2951" s="90" t="s">
        <v>655</v>
      </c>
      <c r="AM2951" s="10"/>
    </row>
    <row r="2952" spans="2:39">
      <c r="B2952" s="90" t="s">
        <v>1882</v>
      </c>
      <c r="C2952" s="90" t="s">
        <v>655</v>
      </c>
      <c r="AM2952" s="10"/>
    </row>
    <row r="2953" spans="2:39">
      <c r="B2953" s="90" t="s">
        <v>3694</v>
      </c>
      <c r="C2953" s="90" t="s">
        <v>655</v>
      </c>
      <c r="AM2953" s="10"/>
    </row>
    <row r="2954" spans="2:39">
      <c r="B2954" s="90" t="s">
        <v>1919</v>
      </c>
      <c r="C2954" s="90" t="s">
        <v>655</v>
      </c>
      <c r="AM2954" s="10"/>
    </row>
    <row r="2955" spans="2:39">
      <c r="B2955" s="90" t="s">
        <v>1921</v>
      </c>
      <c r="C2955" s="90" t="s">
        <v>655</v>
      </c>
      <c r="AM2955" s="10"/>
    </row>
    <row r="2956" spans="2:39">
      <c r="B2956" s="90" t="s">
        <v>1954</v>
      </c>
      <c r="C2956" s="90" t="s">
        <v>655</v>
      </c>
      <c r="AM2956" s="10"/>
    </row>
    <row r="2957" spans="2:39">
      <c r="B2957" s="90" t="s">
        <v>3789</v>
      </c>
      <c r="C2957" s="90" t="s">
        <v>655</v>
      </c>
      <c r="AM2957" s="10"/>
    </row>
    <row r="2958" spans="2:39">
      <c r="B2958" s="90" t="s">
        <v>1955</v>
      </c>
      <c r="C2958" s="90" t="s">
        <v>655</v>
      </c>
      <c r="AM2958" s="10"/>
    </row>
    <row r="2959" spans="2:39">
      <c r="B2959" s="90" t="s">
        <v>1958</v>
      </c>
      <c r="C2959" s="90" t="s">
        <v>655</v>
      </c>
      <c r="AM2959" s="10"/>
    </row>
    <row r="2960" spans="2:39">
      <c r="B2960" s="90" t="s">
        <v>1983</v>
      </c>
      <c r="C2960" s="90" t="s">
        <v>655</v>
      </c>
      <c r="AM2960" s="10"/>
    </row>
    <row r="2961" spans="2:39">
      <c r="B2961" s="90" t="s">
        <v>1984</v>
      </c>
      <c r="C2961" s="90" t="s">
        <v>655</v>
      </c>
      <c r="AM2961" s="10"/>
    </row>
    <row r="2962" spans="2:39">
      <c r="B2962" s="90" t="s">
        <v>3201</v>
      </c>
      <c r="C2962" s="90" t="s">
        <v>655</v>
      </c>
      <c r="AM2962" s="10"/>
    </row>
    <row r="2963" spans="2:39">
      <c r="B2963" s="90" t="s">
        <v>1985</v>
      </c>
      <c r="C2963" s="90" t="s">
        <v>655</v>
      </c>
      <c r="AM2963" s="10"/>
    </row>
    <row r="2964" spans="2:39">
      <c r="B2964" s="90" t="s">
        <v>1986</v>
      </c>
      <c r="C2964" s="90" t="s">
        <v>655</v>
      </c>
      <c r="AM2964" s="10"/>
    </row>
    <row r="2965" spans="2:39">
      <c r="B2965" s="90" t="s">
        <v>3590</v>
      </c>
      <c r="C2965" s="90" t="s">
        <v>655</v>
      </c>
      <c r="AM2965" s="10"/>
    </row>
    <row r="2966" spans="2:39">
      <c r="B2966" s="90" t="s">
        <v>1987</v>
      </c>
      <c r="C2966" s="90" t="s">
        <v>655</v>
      </c>
      <c r="AM2966" s="10"/>
    </row>
    <row r="2967" spans="2:39">
      <c r="B2967" s="90" t="s">
        <v>1988</v>
      </c>
      <c r="C2967" s="90" t="s">
        <v>655</v>
      </c>
      <c r="AM2967" s="10"/>
    </row>
    <row r="2968" spans="2:39">
      <c r="B2968" s="90" t="s">
        <v>1990</v>
      </c>
      <c r="C2968" s="90" t="s">
        <v>655</v>
      </c>
      <c r="AM2968" s="10"/>
    </row>
    <row r="2969" spans="2:39">
      <c r="B2969" s="90" t="s">
        <v>2033</v>
      </c>
      <c r="C2969" s="90" t="s">
        <v>655</v>
      </c>
      <c r="AM2969" s="10"/>
    </row>
    <row r="2970" spans="2:39">
      <c r="B2970" s="90" t="s">
        <v>1991</v>
      </c>
      <c r="C2970" s="90" t="s">
        <v>655</v>
      </c>
      <c r="AM2970" s="10"/>
    </row>
    <row r="2971" spans="2:39">
      <c r="B2971" s="90" t="s">
        <v>1992</v>
      </c>
      <c r="C2971" s="90" t="s">
        <v>655</v>
      </c>
      <c r="AM2971" s="10"/>
    </row>
    <row r="2972" spans="2:39">
      <c r="B2972" s="90" t="s">
        <v>1993</v>
      </c>
      <c r="C2972" s="90" t="s">
        <v>655</v>
      </c>
      <c r="AM2972" s="10"/>
    </row>
    <row r="2973" spans="2:39">
      <c r="B2973" s="90" t="s">
        <v>3425</v>
      </c>
      <c r="C2973" s="90" t="s">
        <v>655</v>
      </c>
      <c r="AM2973" s="10"/>
    </row>
    <row r="2974" spans="2:39">
      <c r="B2974" s="90" t="s">
        <v>2012</v>
      </c>
      <c r="C2974" s="90" t="s">
        <v>655</v>
      </c>
      <c r="AM2974" s="10"/>
    </row>
    <row r="2975" spans="2:39">
      <c r="B2975" s="90" t="s">
        <v>2685</v>
      </c>
      <c r="C2975" s="90" t="s">
        <v>2467</v>
      </c>
      <c r="AM2975" s="10"/>
    </row>
    <row r="2976" spans="2:39">
      <c r="B2976" s="90" t="s">
        <v>3571</v>
      </c>
      <c r="C2976" s="90" t="s">
        <v>2467</v>
      </c>
      <c r="AM2976" s="10"/>
    </row>
    <row r="2977" spans="2:39">
      <c r="B2977" s="90" t="s">
        <v>3785</v>
      </c>
      <c r="C2977" s="90" t="s">
        <v>2467</v>
      </c>
      <c r="AM2977" s="10"/>
    </row>
    <row r="2978" spans="2:39">
      <c r="B2978" s="90" t="s">
        <v>2255</v>
      </c>
      <c r="C2978" s="90" t="s">
        <v>2467</v>
      </c>
      <c r="AM2978" s="10"/>
    </row>
    <row r="2979" spans="2:39">
      <c r="B2979" s="90" t="s">
        <v>2686</v>
      </c>
      <c r="C2979" s="90" t="s">
        <v>2467</v>
      </c>
      <c r="AM2979" s="10"/>
    </row>
    <row r="2980" spans="2:39">
      <c r="B2980" s="90" t="s">
        <v>2687</v>
      </c>
      <c r="C2980" s="90" t="s">
        <v>2467</v>
      </c>
      <c r="AM2980" s="10"/>
    </row>
    <row r="2981" spans="2:39">
      <c r="B2981" s="90" t="s">
        <v>2688</v>
      </c>
      <c r="C2981" s="90" t="s">
        <v>2467</v>
      </c>
      <c r="AM2981" s="10"/>
    </row>
    <row r="2982" spans="2:39">
      <c r="B2982" s="90" t="s">
        <v>2689</v>
      </c>
      <c r="C2982" s="90" t="s">
        <v>2467</v>
      </c>
      <c r="AM2982" s="10"/>
    </row>
    <row r="2983" spans="2:39">
      <c r="B2983" s="90" t="s">
        <v>2690</v>
      </c>
      <c r="C2983" s="90" t="s">
        <v>2467</v>
      </c>
      <c r="AM2983" s="10"/>
    </row>
    <row r="2984" spans="2:39">
      <c r="B2984" s="90" t="s">
        <v>3174</v>
      </c>
      <c r="C2984" s="90" t="s">
        <v>2467</v>
      </c>
      <c r="AM2984" s="10"/>
    </row>
    <row r="2985" spans="2:39">
      <c r="B2985" s="90" t="s">
        <v>2691</v>
      </c>
      <c r="C2985" s="90" t="s">
        <v>2467</v>
      </c>
      <c r="AM2985" s="10"/>
    </row>
    <row r="2986" spans="2:39">
      <c r="B2986" s="90" t="s">
        <v>2692</v>
      </c>
      <c r="C2986" s="90" t="s">
        <v>2467</v>
      </c>
      <c r="AM2986" s="10"/>
    </row>
    <row r="2987" spans="2:39">
      <c r="B2987" s="90" t="s">
        <v>2693</v>
      </c>
      <c r="C2987" s="90" t="s">
        <v>2467</v>
      </c>
      <c r="AM2987" s="10"/>
    </row>
    <row r="2988" spans="2:39">
      <c r="B2988" s="90" t="s">
        <v>2694</v>
      </c>
      <c r="C2988" s="90" t="s">
        <v>2467</v>
      </c>
      <c r="AM2988" s="10"/>
    </row>
    <row r="2989" spans="2:39">
      <c r="B2989" s="90" t="s">
        <v>191</v>
      </c>
      <c r="C2989" s="90" t="s">
        <v>2467</v>
      </c>
      <c r="AM2989" s="10"/>
    </row>
    <row r="2990" spans="2:39">
      <c r="B2990" s="90" t="s">
        <v>3086</v>
      </c>
      <c r="C2990" s="90" t="s">
        <v>2467</v>
      </c>
      <c r="AM2990" s="10"/>
    </row>
    <row r="2991" spans="2:39">
      <c r="B2991" s="90" t="s">
        <v>2695</v>
      </c>
      <c r="C2991" s="90" t="s">
        <v>2467</v>
      </c>
      <c r="AM2991" s="10"/>
    </row>
    <row r="2992" spans="2:39">
      <c r="B2992" s="90" t="s">
        <v>2696</v>
      </c>
      <c r="C2992" s="90" t="s">
        <v>2467</v>
      </c>
      <c r="AM2992" s="10"/>
    </row>
    <row r="2993" spans="2:39">
      <c r="B2993" s="90" t="s">
        <v>2697</v>
      </c>
      <c r="C2993" s="90" t="s">
        <v>2467</v>
      </c>
      <c r="AM2993" s="10"/>
    </row>
    <row r="2994" spans="2:39">
      <c r="B2994" s="90" t="s">
        <v>3622</v>
      </c>
      <c r="C2994" s="90" t="s">
        <v>2467</v>
      </c>
      <c r="AM2994" s="10"/>
    </row>
    <row r="2995" spans="2:39">
      <c r="B2995" s="90" t="s">
        <v>173</v>
      </c>
      <c r="C2995" s="90" t="s">
        <v>2467</v>
      </c>
      <c r="AM2995" s="10"/>
    </row>
    <row r="2996" spans="2:39">
      <c r="B2996" s="90" t="s">
        <v>3621</v>
      </c>
      <c r="C2996" s="90" t="s">
        <v>193</v>
      </c>
      <c r="AM2996" s="10"/>
    </row>
    <row r="2997" spans="2:39">
      <c r="B2997" s="90" t="s">
        <v>3215</v>
      </c>
      <c r="C2997" s="90" t="s">
        <v>193</v>
      </c>
      <c r="AM2997" s="10"/>
    </row>
    <row r="2998" spans="2:39">
      <c r="B2998" s="90" t="s">
        <v>3218</v>
      </c>
      <c r="C2998" s="90" t="s">
        <v>193</v>
      </c>
      <c r="AM2998" s="10"/>
    </row>
    <row r="2999" spans="2:39">
      <c r="B2999" s="90" t="s">
        <v>1551</v>
      </c>
      <c r="C2999" s="90" t="s">
        <v>193</v>
      </c>
      <c r="AM2999" s="10"/>
    </row>
    <row r="3000" spans="2:39">
      <c r="B3000" s="90" t="s">
        <v>3234</v>
      </c>
      <c r="C3000" s="90" t="s">
        <v>193</v>
      </c>
      <c r="AM3000" s="10"/>
    </row>
    <row r="3001" spans="2:39">
      <c r="B3001" s="90" t="s">
        <v>3763</v>
      </c>
      <c r="C3001" s="90" t="s">
        <v>193</v>
      </c>
      <c r="AM3001" s="10"/>
    </row>
    <row r="3002" spans="2:39">
      <c r="B3002" s="90" t="s">
        <v>2881</v>
      </c>
      <c r="C3002" s="90" t="s">
        <v>193</v>
      </c>
      <c r="AM3002" s="10"/>
    </row>
    <row r="3003" spans="2:39">
      <c r="B3003" s="90" t="s">
        <v>1606</v>
      </c>
      <c r="C3003" s="90" t="s">
        <v>193</v>
      </c>
      <c r="AM3003" s="10"/>
    </row>
    <row r="3004" spans="2:39">
      <c r="B3004" s="90" t="s">
        <v>2128</v>
      </c>
      <c r="C3004" s="90" t="s">
        <v>193</v>
      </c>
      <c r="AM3004" s="10"/>
    </row>
    <row r="3005" spans="2:39">
      <c r="B3005" s="90" t="s">
        <v>3258</v>
      </c>
      <c r="C3005" s="90" t="s">
        <v>193</v>
      </c>
      <c r="AM3005" s="10"/>
    </row>
    <row r="3006" spans="2:39">
      <c r="B3006" s="90" t="s">
        <v>3290</v>
      </c>
      <c r="C3006" s="90" t="s">
        <v>193</v>
      </c>
      <c r="AM3006" s="10"/>
    </row>
    <row r="3007" spans="2:39">
      <c r="B3007" s="90" t="s">
        <v>2127</v>
      </c>
      <c r="C3007" s="90" t="s">
        <v>193</v>
      </c>
      <c r="AM3007" s="10"/>
    </row>
    <row r="3008" spans="2:39">
      <c r="B3008" s="90" t="s">
        <v>2896</v>
      </c>
      <c r="C3008" s="90" t="s">
        <v>193</v>
      </c>
      <c r="AM3008" s="10"/>
    </row>
    <row r="3009" spans="2:39">
      <c r="B3009" s="90" t="s">
        <v>2478</v>
      </c>
      <c r="C3009" s="90" t="s">
        <v>193</v>
      </c>
      <c r="AM3009" s="10"/>
    </row>
    <row r="3010" spans="2:39">
      <c r="B3010" s="90" t="s">
        <v>2137</v>
      </c>
      <c r="C3010" s="90" t="s">
        <v>193</v>
      </c>
      <c r="AM3010" s="10"/>
    </row>
    <row r="3011" spans="2:39">
      <c r="B3011" s="90" t="s">
        <v>3217</v>
      </c>
      <c r="C3011" s="90" t="s">
        <v>193</v>
      </c>
      <c r="AM3011" s="10"/>
    </row>
    <row r="3012" spans="2:39">
      <c r="B3012" s="90" t="s">
        <v>1725</v>
      </c>
      <c r="C3012" s="90" t="s">
        <v>193</v>
      </c>
      <c r="AM3012" s="10"/>
    </row>
    <row r="3013" spans="2:39">
      <c r="B3013" s="90" t="s">
        <v>3251</v>
      </c>
      <c r="C3013" s="90" t="s">
        <v>193</v>
      </c>
      <c r="AM3013" s="10"/>
    </row>
    <row r="3014" spans="2:39">
      <c r="B3014" s="90" t="s">
        <v>3250</v>
      </c>
      <c r="C3014" s="90" t="s">
        <v>193</v>
      </c>
      <c r="AM3014" s="10"/>
    </row>
    <row r="3015" spans="2:39">
      <c r="B3015" s="90" t="s">
        <v>3165</v>
      </c>
      <c r="C3015" s="90" t="s">
        <v>193</v>
      </c>
      <c r="AM3015" s="10"/>
    </row>
    <row r="3016" spans="2:39">
      <c r="B3016" s="90" t="s">
        <v>1844</v>
      </c>
      <c r="C3016" s="90" t="s">
        <v>193</v>
      </c>
      <c r="AM3016" s="10"/>
    </row>
    <row r="3017" spans="2:39">
      <c r="B3017" s="90" t="s">
        <v>3216</v>
      </c>
      <c r="C3017" s="90" t="s">
        <v>193</v>
      </c>
      <c r="AM3017" s="10"/>
    </row>
    <row r="3018" spans="2:39">
      <c r="B3018" s="90" t="s">
        <v>3631</v>
      </c>
      <c r="C3018" s="90" t="s">
        <v>193</v>
      </c>
      <c r="AM3018" s="10"/>
    </row>
    <row r="3019" spans="2:39">
      <c r="B3019" s="90" t="s">
        <v>784</v>
      </c>
      <c r="C3019" s="90" t="s">
        <v>193</v>
      </c>
      <c r="AM3019" s="10"/>
    </row>
    <row r="3020" spans="2:39">
      <c r="B3020" s="90" t="s">
        <v>3433</v>
      </c>
      <c r="C3020" s="90" t="s">
        <v>193</v>
      </c>
      <c r="AM3020" s="10"/>
    </row>
    <row r="3021" spans="2:39">
      <c r="B3021" s="90" t="s">
        <v>3277</v>
      </c>
      <c r="C3021" s="90" t="s">
        <v>3</v>
      </c>
      <c r="AM3021" s="10"/>
    </row>
    <row r="3022" spans="2:39">
      <c r="B3022" s="90" t="s">
        <v>3350</v>
      </c>
      <c r="C3022" s="90" t="s">
        <v>167</v>
      </c>
      <c r="AM3022" s="10"/>
    </row>
    <row r="3023" spans="2:39">
      <c r="B3023" s="90" t="s">
        <v>3351</v>
      </c>
      <c r="C3023" s="90" t="s">
        <v>167</v>
      </c>
      <c r="AM3023" s="10"/>
    </row>
    <row r="3024" spans="2:39">
      <c r="B3024" s="90" t="s">
        <v>3352</v>
      </c>
      <c r="C3024" s="90" t="s">
        <v>167</v>
      </c>
      <c r="AM3024" s="10"/>
    </row>
    <row r="3025" spans="2:39">
      <c r="B3025" s="90" t="s">
        <v>3353</v>
      </c>
      <c r="C3025" s="90" t="s">
        <v>167</v>
      </c>
      <c r="AM3025" s="10"/>
    </row>
    <row r="3026" spans="2:39">
      <c r="B3026" s="90" t="s">
        <v>2882</v>
      </c>
      <c r="C3026" s="90" t="s">
        <v>671</v>
      </c>
      <c r="AM3026" s="10"/>
    </row>
    <row r="3027" spans="2:39">
      <c r="B3027" s="90" t="s">
        <v>3226</v>
      </c>
      <c r="C3027" s="90" t="s">
        <v>3127</v>
      </c>
      <c r="AM3027" s="10"/>
    </row>
    <row r="3028" spans="2:39">
      <c r="B3028" s="90" t="s">
        <v>3393</v>
      </c>
      <c r="C3028" s="90" t="s">
        <v>671</v>
      </c>
      <c r="AM3028" s="10"/>
    </row>
    <row r="3029" spans="2:39">
      <c r="B3029" s="90" t="s">
        <v>3408</v>
      </c>
      <c r="C3029" s="90" t="s">
        <v>671</v>
      </c>
      <c r="AM3029" s="10"/>
    </row>
    <row r="3030" spans="2:39">
      <c r="B3030" s="90" t="s">
        <v>3406</v>
      </c>
      <c r="C3030" s="90" t="s">
        <v>671</v>
      </c>
      <c r="AM3030" s="10"/>
    </row>
    <row r="3031" spans="2:39">
      <c r="B3031" s="90" t="s">
        <v>3424</v>
      </c>
      <c r="C3031" s="90" t="s">
        <v>151</v>
      </c>
      <c r="AM3031" s="10"/>
    </row>
    <row r="3032" spans="2:39">
      <c r="B3032" s="90" t="s">
        <v>3469</v>
      </c>
      <c r="C3032" s="90" t="s">
        <v>155</v>
      </c>
      <c r="AM3032" s="10"/>
    </row>
    <row r="3033" spans="2:39">
      <c r="B3033" s="90" t="s">
        <v>3470</v>
      </c>
      <c r="C3033" s="90" t="s">
        <v>164</v>
      </c>
      <c r="AM3033" s="10"/>
    </row>
    <row r="3034" spans="2:39">
      <c r="B3034" s="90" t="s">
        <v>3475</v>
      </c>
      <c r="C3034" s="90" t="s">
        <v>155</v>
      </c>
      <c r="AM3034" s="10"/>
    </row>
    <row r="3035" spans="2:39">
      <c r="B3035" s="90" t="s">
        <v>3485</v>
      </c>
      <c r="C3035" s="90" t="s">
        <v>3483</v>
      </c>
      <c r="AM3035" s="10"/>
    </row>
    <row r="3036" spans="2:39">
      <c r="B3036" s="90" t="s">
        <v>3482</v>
      </c>
      <c r="C3036" s="90" t="s">
        <v>3362</v>
      </c>
      <c r="AM3036" s="10"/>
    </row>
    <row r="3037" spans="2:39">
      <c r="B3037" s="90" t="s">
        <v>3545</v>
      </c>
      <c r="C3037" s="90" t="s">
        <v>2467</v>
      </c>
      <c r="AM3037" s="10"/>
    </row>
    <row r="3038" spans="2:39">
      <c r="B3038" s="90" t="s">
        <v>3595</v>
      </c>
      <c r="C3038" s="90" t="s">
        <v>2467</v>
      </c>
      <c r="AM3038" s="10"/>
    </row>
    <row r="3039" spans="2:39">
      <c r="B3039" s="90" t="s">
        <v>3715</v>
      </c>
      <c r="C3039" s="90" t="s">
        <v>2095</v>
      </c>
      <c r="AM3039" s="10"/>
    </row>
    <row r="3040" spans="2:39">
      <c r="B3040" s="90" t="s">
        <v>3716</v>
      </c>
      <c r="C3040" s="90" t="s">
        <v>151</v>
      </c>
      <c r="AM3040" s="10"/>
    </row>
    <row r="3041" spans="2:39">
      <c r="B3041" s="90" t="s">
        <v>3826</v>
      </c>
      <c r="C3041" s="90" t="s">
        <v>151</v>
      </c>
      <c r="AM3041" s="10"/>
    </row>
    <row r="3042" spans="2:39">
      <c r="B3042" s="90" t="s">
        <v>3829</v>
      </c>
      <c r="C3042" s="90" t="s">
        <v>151</v>
      </c>
      <c r="AM3042" s="10"/>
    </row>
    <row r="3043" spans="2:39">
      <c r="B3043" s="90" t="s">
        <v>3834</v>
      </c>
      <c r="C3043" s="90" t="s">
        <v>166</v>
      </c>
      <c r="AM3043" s="10"/>
    </row>
    <row r="3044" spans="2:39">
      <c r="B3044" s="90" t="s">
        <v>4002</v>
      </c>
      <c r="C3044" s="90" t="s">
        <v>159</v>
      </c>
      <c r="AM3044" s="10"/>
    </row>
    <row r="3045" spans="2:39">
      <c r="AM3045" s="10"/>
    </row>
    <row r="3046" spans="2:39">
      <c r="AM3046" s="10"/>
    </row>
    <row r="3047" spans="2:39">
      <c r="AM3047" s="10"/>
    </row>
    <row r="3048" spans="2:39">
      <c r="AM3048" s="10"/>
    </row>
    <row r="3049" spans="2:39">
      <c r="AM3049" s="10"/>
    </row>
    <row r="3050" spans="2:39">
      <c r="AM3050" s="10"/>
    </row>
    <row r="3051" spans="2:39">
      <c r="AM3051" s="10"/>
    </row>
    <row r="3052" spans="2:39">
      <c r="AM3052" s="10"/>
    </row>
    <row r="3053" spans="2:39">
      <c r="AM3053" s="10"/>
    </row>
    <row r="3054" spans="2:39">
      <c r="AM3054" s="10"/>
    </row>
    <row r="3055" spans="2:39">
      <c r="AM3055" s="10"/>
    </row>
    <row r="3056" spans="2:39">
      <c r="AM3056" s="10"/>
    </row>
    <row r="3057" spans="39:39">
      <c r="AM3057" s="10"/>
    </row>
    <row r="3058" spans="39:39">
      <c r="AM3058" s="10"/>
    </row>
    <row r="3059" spans="39:39">
      <c r="AM3059" s="10"/>
    </row>
    <row r="3060" spans="39:39">
      <c r="AM3060" s="10"/>
    </row>
    <row r="3061" spans="39:39">
      <c r="AM3061" s="10"/>
    </row>
    <row r="3062" spans="39:39">
      <c r="AM3062" s="10"/>
    </row>
    <row r="3063" spans="39:39">
      <c r="AM3063" s="10"/>
    </row>
    <row r="3064" spans="39:39">
      <c r="AM3064" s="10"/>
    </row>
    <row r="3065" spans="39:39">
      <c r="AM3065" s="10"/>
    </row>
    <row r="3066" spans="39:39">
      <c r="AM3066" s="10"/>
    </row>
    <row r="3067" spans="39:39">
      <c r="AM3067" s="10"/>
    </row>
    <row r="3068" spans="39:39">
      <c r="AM3068" s="10"/>
    </row>
    <row r="3069" spans="39:39">
      <c r="AM3069" s="10"/>
    </row>
    <row r="3070" spans="39:39">
      <c r="AM3070" s="10"/>
    </row>
    <row r="3071" spans="39:39">
      <c r="AM3071" s="10"/>
    </row>
    <row r="3072" spans="39:39">
      <c r="AM3072" s="10"/>
    </row>
    <row r="3073" spans="39:39">
      <c r="AM3073" s="10"/>
    </row>
    <row r="3074" spans="39:39">
      <c r="AM3074" s="10"/>
    </row>
    <row r="3075" spans="39:39">
      <c r="AM3075" s="10"/>
    </row>
    <row r="3076" spans="39:39">
      <c r="AM3076" s="10"/>
    </row>
    <row r="3077" spans="39:39">
      <c r="AM3077" s="10"/>
    </row>
    <row r="3078" spans="39:39">
      <c r="AM3078" s="10"/>
    </row>
    <row r="3079" spans="39:39">
      <c r="AM3079" s="10"/>
    </row>
    <row r="3080" spans="39:39">
      <c r="AM3080" s="10"/>
    </row>
    <row r="3081" spans="39:39">
      <c r="AM3081" s="10"/>
    </row>
    <row r="3082" spans="39:39">
      <c r="AM3082" s="10"/>
    </row>
    <row r="3083" spans="39:39">
      <c r="AM3083" s="10"/>
    </row>
    <row r="3084" spans="39:39">
      <c r="AM3084" s="10"/>
    </row>
    <row r="3085" spans="39:39">
      <c r="AM3085" s="10"/>
    </row>
    <row r="3086" spans="39:39">
      <c r="AM3086" s="10"/>
    </row>
    <row r="3087" spans="39:39">
      <c r="AM3087" s="10"/>
    </row>
    <row r="3088" spans="39:39">
      <c r="AM3088" s="10"/>
    </row>
    <row r="3089" spans="39:39">
      <c r="AM3089" s="10"/>
    </row>
    <row r="3090" spans="39:39">
      <c r="AM3090" s="10"/>
    </row>
    <row r="3091" spans="39:39">
      <c r="AM3091" s="10"/>
    </row>
    <row r="3092" spans="39:39">
      <c r="AM3092" s="10"/>
    </row>
    <row r="3093" spans="39:39">
      <c r="AM3093" s="10"/>
    </row>
    <row r="3094" spans="39:39">
      <c r="AM3094" s="10"/>
    </row>
    <row r="3095" spans="39:39">
      <c r="AM3095" s="10"/>
    </row>
    <row r="3096" spans="39:39">
      <c r="AM3096" s="10"/>
    </row>
    <row r="3097" spans="39:39">
      <c r="AM3097" s="10"/>
    </row>
    <row r="3098" spans="39:39">
      <c r="AM3098" s="10"/>
    </row>
    <row r="3099" spans="39:39">
      <c r="AM3099" s="10"/>
    </row>
    <row r="3100" spans="39:39">
      <c r="AM3100" s="10"/>
    </row>
    <row r="3101" spans="39:39">
      <c r="AM3101" s="10"/>
    </row>
    <row r="3102" spans="39:39">
      <c r="AM3102" s="10"/>
    </row>
    <row r="3103" spans="39:39">
      <c r="AM3103" s="10"/>
    </row>
    <row r="3104" spans="39:39">
      <c r="AM3104" s="10"/>
    </row>
    <row r="3105" spans="39:39">
      <c r="AM3105" s="10"/>
    </row>
    <row r="3106" spans="39:39">
      <c r="AM3106" s="10"/>
    </row>
    <row r="3107" spans="39:39">
      <c r="AM3107" s="10"/>
    </row>
    <row r="3108" spans="39:39">
      <c r="AM3108" s="10"/>
    </row>
    <row r="3109" spans="39:39">
      <c r="AM3109" s="10"/>
    </row>
    <row r="3110" spans="39:39">
      <c r="AM3110" s="10"/>
    </row>
    <row r="3111" spans="39:39">
      <c r="AM3111" s="10"/>
    </row>
    <row r="3112" spans="39:39">
      <c r="AM3112" s="10"/>
    </row>
    <row r="3113" spans="39:39">
      <c r="AM3113" s="10"/>
    </row>
    <row r="3114" spans="39:39">
      <c r="AM3114" s="10"/>
    </row>
    <row r="3115" spans="39:39">
      <c r="AM3115" s="10"/>
    </row>
    <row r="3116" spans="39:39">
      <c r="AM3116" s="10"/>
    </row>
    <row r="3117" spans="39:39">
      <c r="AM3117" s="10"/>
    </row>
    <row r="3118" spans="39:39">
      <c r="AM3118" s="10"/>
    </row>
    <row r="3119" spans="39:39">
      <c r="AM3119" s="10"/>
    </row>
    <row r="3120" spans="39:39">
      <c r="AM3120" s="10"/>
    </row>
    <row r="3121" spans="39:39">
      <c r="AM3121" s="10"/>
    </row>
    <row r="3122" spans="39:39">
      <c r="AM3122" s="10"/>
    </row>
    <row r="3123" spans="39:39">
      <c r="AM3123" s="10"/>
    </row>
    <row r="3124" spans="39:39">
      <c r="AM3124" s="10"/>
    </row>
    <row r="3125" spans="39:39">
      <c r="AM3125" s="10"/>
    </row>
    <row r="3126" spans="39:39">
      <c r="AM3126" s="10"/>
    </row>
    <row r="3127" spans="39:39">
      <c r="AM3127" s="10"/>
    </row>
    <row r="3128" spans="39:39">
      <c r="AM3128" s="10"/>
    </row>
    <row r="3129" spans="39:39">
      <c r="AM3129" s="10"/>
    </row>
    <row r="3130" spans="39:39">
      <c r="AM3130" s="10"/>
    </row>
    <row r="3131" spans="39:39">
      <c r="AM3131" s="10"/>
    </row>
    <row r="3132" spans="39:39">
      <c r="AM3132" s="10"/>
    </row>
    <row r="3133" spans="39:39">
      <c r="AM3133" s="10"/>
    </row>
    <row r="3134" spans="39:39">
      <c r="AM3134" s="10"/>
    </row>
    <row r="3135" spans="39:39">
      <c r="AM3135" s="10"/>
    </row>
    <row r="3136" spans="39:39">
      <c r="AM3136" s="10"/>
    </row>
    <row r="3137" spans="39:39">
      <c r="AM3137" s="10"/>
    </row>
    <row r="3138" spans="39:39">
      <c r="AM3138" s="10"/>
    </row>
    <row r="3139" spans="39:39">
      <c r="AM3139" s="10"/>
    </row>
    <row r="3140" spans="39:39">
      <c r="AM3140" s="10"/>
    </row>
    <row r="3141" spans="39:39">
      <c r="AM3141" s="10"/>
    </row>
    <row r="3142" spans="39:39">
      <c r="AM3142" s="10"/>
    </row>
    <row r="3143" spans="39:39">
      <c r="AM3143" s="10"/>
    </row>
    <row r="3144" spans="39:39">
      <c r="AM3144" s="10"/>
    </row>
    <row r="3145" spans="39:39">
      <c r="AM3145" s="10"/>
    </row>
    <row r="3146" spans="39:39">
      <c r="AM3146" s="10"/>
    </row>
    <row r="3147" spans="39:39">
      <c r="AM3147" s="10"/>
    </row>
    <row r="3148" spans="39:39">
      <c r="AM3148" s="10"/>
    </row>
    <row r="3149" spans="39:39">
      <c r="AM3149" s="10"/>
    </row>
    <row r="3150" spans="39:39">
      <c r="AM3150" s="10"/>
    </row>
    <row r="3151" spans="39:39">
      <c r="AM3151" s="10"/>
    </row>
    <row r="3152" spans="39:39">
      <c r="AM3152" s="10"/>
    </row>
    <row r="3153" spans="39:39">
      <c r="AM3153" s="10"/>
    </row>
    <row r="3154" spans="39:39">
      <c r="AM3154" s="10"/>
    </row>
    <row r="3155" spans="39:39">
      <c r="AM3155" s="10"/>
    </row>
    <row r="3156" spans="39:39">
      <c r="AM3156" s="10"/>
    </row>
    <row r="3157" spans="39:39">
      <c r="AM3157" s="10"/>
    </row>
    <row r="3158" spans="39:39">
      <c r="AM3158" s="10"/>
    </row>
    <row r="3159" spans="39:39">
      <c r="AM3159" s="10"/>
    </row>
    <row r="3160" spans="39:39">
      <c r="AM3160" s="10"/>
    </row>
    <row r="3161" spans="39:39">
      <c r="AM3161" s="10"/>
    </row>
    <row r="3162" spans="39:39">
      <c r="AM3162" s="10"/>
    </row>
    <row r="3163" spans="39:39">
      <c r="AM3163" s="10"/>
    </row>
    <row r="3164" spans="39:39">
      <c r="AM3164" s="10"/>
    </row>
    <row r="3165" spans="39:39">
      <c r="AM3165" s="10"/>
    </row>
    <row r="3166" spans="39:39">
      <c r="AM3166" s="10"/>
    </row>
    <row r="3167" spans="39:39">
      <c r="AM3167" s="10"/>
    </row>
    <row r="3168" spans="39:39">
      <c r="AM3168" s="10"/>
    </row>
    <row r="3169" spans="39:39">
      <c r="AM3169" s="10"/>
    </row>
    <row r="3170" spans="39:39">
      <c r="AM3170" s="10"/>
    </row>
    <row r="3171" spans="39:39">
      <c r="AM3171" s="10"/>
    </row>
    <row r="3172" spans="39:39">
      <c r="AM3172" s="10"/>
    </row>
    <row r="3173" spans="39:39">
      <c r="AM3173" s="10"/>
    </row>
    <row r="3174" spans="39:39">
      <c r="AM3174" s="10"/>
    </row>
    <row r="3175" spans="39:39">
      <c r="AM3175" s="10"/>
    </row>
    <row r="3176" spans="39:39">
      <c r="AM3176" s="10"/>
    </row>
    <row r="3177" spans="39:39">
      <c r="AM3177" s="10"/>
    </row>
    <row r="3178" spans="39:39">
      <c r="AM3178" s="10"/>
    </row>
    <row r="3179" spans="39:39">
      <c r="AM3179" s="10"/>
    </row>
    <row r="3180" spans="39:39">
      <c r="AM3180" s="10"/>
    </row>
    <row r="3181" spans="39:39">
      <c r="AM3181" s="10"/>
    </row>
    <row r="3182" spans="39:39">
      <c r="AM3182" s="10"/>
    </row>
    <row r="3183" spans="39:39">
      <c r="AM3183" s="10"/>
    </row>
    <row r="3184" spans="39:39">
      <c r="AM3184" s="10"/>
    </row>
    <row r="3185" spans="39:39">
      <c r="AM3185" s="10"/>
    </row>
    <row r="3186" spans="39:39">
      <c r="AM3186" s="10"/>
    </row>
    <row r="3187" spans="39:39">
      <c r="AM3187" s="10"/>
    </row>
    <row r="3188" spans="39:39">
      <c r="AM3188" s="10"/>
    </row>
    <row r="3189" spans="39:39">
      <c r="AM3189" s="10"/>
    </row>
    <row r="3190" spans="39:39">
      <c r="AM3190" s="10"/>
    </row>
    <row r="3191" spans="39:39">
      <c r="AM3191" s="10"/>
    </row>
    <row r="3192" spans="39:39">
      <c r="AM3192" s="10"/>
    </row>
    <row r="3193" spans="39:39">
      <c r="AM3193" s="10"/>
    </row>
    <row r="3194" spans="39:39">
      <c r="AM3194" s="10"/>
    </row>
    <row r="3195" spans="39:39">
      <c r="AM3195" s="10"/>
    </row>
    <row r="3196" spans="39:39">
      <c r="AM3196" s="10"/>
    </row>
    <row r="3197" spans="39:39">
      <c r="AM3197" s="10"/>
    </row>
    <row r="3198" spans="39:39">
      <c r="AM3198" s="10"/>
    </row>
    <row r="3199" spans="39:39">
      <c r="AM3199" s="10"/>
    </row>
    <row r="3200" spans="39:39">
      <c r="AM3200" s="10"/>
    </row>
    <row r="3201" spans="39:39">
      <c r="AM3201" s="10"/>
    </row>
    <row r="3202" spans="39:39">
      <c r="AM3202" s="10"/>
    </row>
    <row r="3203" spans="39:39">
      <c r="AM3203" s="10"/>
    </row>
    <row r="3204" spans="39:39">
      <c r="AM3204" s="10"/>
    </row>
    <row r="3205" spans="39:39">
      <c r="AM3205" s="10"/>
    </row>
    <row r="3206" spans="39:39">
      <c r="AM3206" s="10"/>
    </row>
    <row r="3207" spans="39:39">
      <c r="AM3207" s="10"/>
    </row>
    <row r="3208" spans="39:39">
      <c r="AM3208" s="10"/>
    </row>
    <row r="3209" spans="39:39">
      <c r="AM3209" s="10"/>
    </row>
    <row r="3210" spans="39:39">
      <c r="AM3210" s="10"/>
    </row>
    <row r="3211" spans="39:39">
      <c r="AM3211" s="10"/>
    </row>
    <row r="3212" spans="39:39">
      <c r="AM3212" s="10"/>
    </row>
    <row r="3213" spans="39:39">
      <c r="AM3213" s="10"/>
    </row>
    <row r="3214" spans="39:39">
      <c r="AM3214" s="10"/>
    </row>
    <row r="3215" spans="39:39">
      <c r="AM3215" s="10"/>
    </row>
    <row r="3216" spans="39:39">
      <c r="AM3216" s="10"/>
    </row>
    <row r="3217" spans="39:39">
      <c r="AM3217" s="10"/>
    </row>
    <row r="3218" spans="39:39">
      <c r="AM3218" s="10"/>
    </row>
    <row r="3219" spans="39:39">
      <c r="AM3219" s="10"/>
    </row>
    <row r="3220" spans="39:39">
      <c r="AM3220" s="10"/>
    </row>
    <row r="3221" spans="39:39">
      <c r="AM3221" s="10"/>
    </row>
    <row r="3222" spans="39:39">
      <c r="AM3222" s="10"/>
    </row>
    <row r="3223" spans="39:39">
      <c r="AM3223" s="10"/>
    </row>
    <row r="3224" spans="39:39">
      <c r="AM3224" s="10"/>
    </row>
    <row r="3225" spans="39:39">
      <c r="AM3225" s="10"/>
    </row>
    <row r="3226" spans="39:39">
      <c r="AM3226" s="10"/>
    </row>
    <row r="3227" spans="39:39">
      <c r="AM3227" s="10"/>
    </row>
    <row r="3228" spans="39:39">
      <c r="AM3228" s="10"/>
    </row>
    <row r="3229" spans="39:39">
      <c r="AM3229" s="10"/>
    </row>
    <row r="3230" spans="39:39">
      <c r="AM3230" s="10"/>
    </row>
    <row r="3231" spans="39:39">
      <c r="AM3231" s="10"/>
    </row>
    <row r="3232" spans="39:39">
      <c r="AM3232" s="10"/>
    </row>
    <row r="3233" spans="39:39">
      <c r="AM3233" s="10"/>
    </row>
    <row r="3234" spans="39:39">
      <c r="AM3234" s="10"/>
    </row>
    <row r="3235" spans="39:39">
      <c r="AM3235" s="10"/>
    </row>
    <row r="3236" spans="39:39">
      <c r="AM3236" s="10"/>
    </row>
    <row r="3237" spans="39:39">
      <c r="AM3237" s="10"/>
    </row>
    <row r="3238" spans="39:39">
      <c r="AM3238" s="10"/>
    </row>
    <row r="3239" spans="39:39">
      <c r="AM3239" s="10"/>
    </row>
    <row r="3240" spans="39:39">
      <c r="AM3240" s="10"/>
    </row>
    <row r="3241" spans="39:39">
      <c r="AM3241" s="10"/>
    </row>
    <row r="3242" spans="39:39">
      <c r="AM3242" s="10"/>
    </row>
    <row r="3243" spans="39:39">
      <c r="AM3243" s="10"/>
    </row>
    <row r="3244" spans="39:39">
      <c r="AM3244" s="10"/>
    </row>
    <row r="3245" spans="39:39">
      <c r="AM3245" s="10"/>
    </row>
    <row r="3246" spans="39:39">
      <c r="AM3246" s="10"/>
    </row>
    <row r="3247" spans="39:39">
      <c r="AM3247" s="10"/>
    </row>
    <row r="3248" spans="39:39">
      <c r="AM3248" s="10"/>
    </row>
    <row r="3249" spans="39:39">
      <c r="AM3249" s="10"/>
    </row>
    <row r="3250" spans="39:39">
      <c r="AM3250" s="10"/>
    </row>
    <row r="3251" spans="39:39">
      <c r="AM3251" s="10"/>
    </row>
    <row r="3252" spans="39:39">
      <c r="AM3252" s="10"/>
    </row>
    <row r="3253" spans="39:39">
      <c r="AM3253" s="10"/>
    </row>
    <row r="3254" spans="39:39">
      <c r="AM3254" s="10"/>
    </row>
    <row r="3255" spans="39:39">
      <c r="AM3255" s="10"/>
    </row>
    <row r="3256" spans="39:39">
      <c r="AM3256" s="10"/>
    </row>
    <row r="3257" spans="39:39">
      <c r="AM3257" s="10"/>
    </row>
    <row r="3258" spans="39:39">
      <c r="AM3258" s="10"/>
    </row>
    <row r="3259" spans="39:39">
      <c r="AM3259" s="10"/>
    </row>
    <row r="3260" spans="39:39">
      <c r="AM3260" s="10"/>
    </row>
    <row r="3261" spans="39:39">
      <c r="AM3261" s="10"/>
    </row>
    <row r="3262" spans="39:39">
      <c r="AM3262" s="10"/>
    </row>
    <row r="3263" spans="39:39">
      <c r="AM3263" s="10"/>
    </row>
    <row r="3264" spans="39:39">
      <c r="AM3264" s="10"/>
    </row>
    <row r="3265" spans="39:39">
      <c r="AM3265" s="10"/>
    </row>
    <row r="3266" spans="39:39">
      <c r="AM3266" s="10"/>
    </row>
    <row r="3267" spans="39:39">
      <c r="AM3267" s="10"/>
    </row>
    <row r="3268" spans="39:39">
      <c r="AM3268" s="10"/>
    </row>
    <row r="3269" spans="39:39">
      <c r="AM3269" s="10"/>
    </row>
    <row r="3270" spans="39:39">
      <c r="AM3270" s="10"/>
    </row>
    <row r="3271" spans="39:39">
      <c r="AM3271" s="10"/>
    </row>
    <row r="3272" spans="39:39">
      <c r="AM3272" s="10"/>
    </row>
    <row r="3273" spans="39:39">
      <c r="AM3273" s="10"/>
    </row>
    <row r="3274" spans="39:39">
      <c r="AM3274" s="10"/>
    </row>
    <row r="3275" spans="39:39">
      <c r="AM3275" s="10"/>
    </row>
    <row r="3276" spans="39:39">
      <c r="AM3276" s="10"/>
    </row>
    <row r="3277" spans="39:39">
      <c r="AM3277" s="10"/>
    </row>
    <row r="3278" spans="39:39">
      <c r="AM3278" s="10"/>
    </row>
    <row r="3279" spans="39:39">
      <c r="AM3279" s="10"/>
    </row>
    <row r="3280" spans="39:39">
      <c r="AM3280" s="10"/>
    </row>
    <row r="3281" spans="39:39">
      <c r="AM3281" s="10"/>
    </row>
    <row r="3282" spans="39:39">
      <c r="AM3282" s="10"/>
    </row>
    <row r="3283" spans="39:39">
      <c r="AM3283" s="10"/>
    </row>
    <row r="3284" spans="39:39">
      <c r="AM3284" s="10"/>
    </row>
    <row r="3285" spans="39:39">
      <c r="AM3285" s="10"/>
    </row>
    <row r="3286" spans="39:39">
      <c r="AM3286" s="10"/>
    </row>
    <row r="3287" spans="39:39">
      <c r="AM3287" s="10"/>
    </row>
    <row r="3288" spans="39:39">
      <c r="AM3288" s="10"/>
    </row>
    <row r="3289" spans="39:39">
      <c r="AM3289" s="10"/>
    </row>
    <row r="3290" spans="39:39">
      <c r="AM3290" s="10"/>
    </row>
    <row r="3291" spans="39:39">
      <c r="AM3291" s="10"/>
    </row>
    <row r="3292" spans="39:39">
      <c r="AM3292" s="10"/>
    </row>
    <row r="3293" spans="39:39">
      <c r="AM3293" s="10"/>
    </row>
    <row r="3294" spans="39:39">
      <c r="AM3294" s="10"/>
    </row>
    <row r="3295" spans="39:39">
      <c r="AM3295" s="10"/>
    </row>
    <row r="3296" spans="39:39">
      <c r="AM3296" s="10"/>
    </row>
    <row r="3297" spans="39:39">
      <c r="AM3297" s="10"/>
    </row>
    <row r="3298" spans="39:39">
      <c r="AM3298" s="10"/>
    </row>
    <row r="3299" spans="39:39">
      <c r="AM3299" s="10"/>
    </row>
    <row r="3300" spans="39:39">
      <c r="AM3300" s="10"/>
    </row>
    <row r="3301" spans="39:39">
      <c r="AM3301" s="10"/>
    </row>
    <row r="3302" spans="39:39">
      <c r="AM3302" s="10"/>
    </row>
    <row r="3303" spans="39:39">
      <c r="AM3303" s="10"/>
    </row>
    <row r="3304" spans="39:39">
      <c r="AM3304" s="10"/>
    </row>
    <row r="3305" spans="39:39">
      <c r="AM3305" s="10"/>
    </row>
    <row r="3306" spans="39:39">
      <c r="AM3306" s="10"/>
    </row>
    <row r="3307" spans="39:39">
      <c r="AM3307" s="10"/>
    </row>
    <row r="3308" spans="39:39">
      <c r="AM3308" s="10"/>
    </row>
    <row r="3309" spans="39:39">
      <c r="AM3309" s="10"/>
    </row>
    <row r="3310" spans="39:39">
      <c r="AM3310" s="10"/>
    </row>
    <row r="3311" spans="39:39">
      <c r="AM3311" s="10"/>
    </row>
    <row r="3312" spans="39:39">
      <c r="AM3312" s="10"/>
    </row>
    <row r="3313" spans="39:39">
      <c r="AM3313" s="10"/>
    </row>
    <row r="3314" spans="39:39">
      <c r="AM3314" s="10"/>
    </row>
    <row r="3315" spans="39:39">
      <c r="AM3315" s="10"/>
    </row>
    <row r="3316" spans="39:39">
      <c r="AM3316" s="10"/>
    </row>
    <row r="3317" spans="39:39">
      <c r="AM3317" s="10"/>
    </row>
    <row r="3318" spans="39:39">
      <c r="AM3318" s="10"/>
    </row>
    <row r="3319" spans="39:39">
      <c r="AM3319" s="10"/>
    </row>
    <row r="3320" spans="39:39">
      <c r="AM3320" s="10"/>
    </row>
    <row r="3321" spans="39:39">
      <c r="AM3321" s="10"/>
    </row>
    <row r="3322" spans="39:39">
      <c r="AM3322" s="10"/>
    </row>
    <row r="3323" spans="39:39">
      <c r="AM3323" s="10"/>
    </row>
    <row r="3324" spans="39:39">
      <c r="AM3324" s="10"/>
    </row>
    <row r="3325" spans="39:39">
      <c r="AM3325" s="10"/>
    </row>
    <row r="3326" spans="39:39">
      <c r="AM3326" s="10"/>
    </row>
    <row r="3327" spans="39:39">
      <c r="AM3327" s="10"/>
    </row>
    <row r="3328" spans="39:39">
      <c r="AM3328" s="10"/>
    </row>
    <row r="3329" spans="39:39">
      <c r="AM3329" s="10"/>
    </row>
    <row r="3330" spans="39:39">
      <c r="AM3330" s="10"/>
    </row>
    <row r="3331" spans="39:39">
      <c r="AM3331" s="10"/>
    </row>
    <row r="3332" spans="39:39">
      <c r="AM3332" s="10"/>
    </row>
    <row r="3333" spans="39:39">
      <c r="AM3333" s="10"/>
    </row>
    <row r="3334" spans="39:39">
      <c r="AM3334" s="10"/>
    </row>
    <row r="3335" spans="39:39">
      <c r="AM3335" s="10"/>
    </row>
    <row r="3336" spans="39:39">
      <c r="AM3336" s="10"/>
    </row>
    <row r="3337" spans="39:39">
      <c r="AM3337" s="10"/>
    </row>
    <row r="3338" spans="39:39">
      <c r="AM3338" s="10"/>
    </row>
    <row r="3339" spans="39:39">
      <c r="AM3339" s="10"/>
    </row>
    <row r="3340" spans="39:39">
      <c r="AM3340" s="10"/>
    </row>
    <row r="3341" spans="39:39">
      <c r="AM3341" s="10"/>
    </row>
    <row r="3342" spans="39:39">
      <c r="AM3342" s="10"/>
    </row>
    <row r="3343" spans="39:39">
      <c r="AM3343" s="10"/>
    </row>
    <row r="3344" spans="39:39">
      <c r="AM3344" s="10"/>
    </row>
    <row r="3345" spans="39:39">
      <c r="AM3345" s="10"/>
    </row>
    <row r="3346" spans="39:39">
      <c r="AM3346" s="10"/>
    </row>
    <row r="3347" spans="39:39">
      <c r="AM3347" s="10"/>
    </row>
    <row r="3348" spans="39:39">
      <c r="AM3348" s="10"/>
    </row>
    <row r="3349" spans="39:39">
      <c r="AM3349" s="10"/>
    </row>
    <row r="3350" spans="39:39">
      <c r="AM3350" s="10"/>
    </row>
    <row r="3351" spans="39:39">
      <c r="AM3351" s="10"/>
    </row>
    <row r="3352" spans="39:39">
      <c r="AM3352" s="10"/>
    </row>
    <row r="3353" spans="39:39">
      <c r="AM3353" s="10"/>
    </row>
    <row r="3354" spans="39:39">
      <c r="AM3354" s="10"/>
    </row>
    <row r="3355" spans="39:39">
      <c r="AM3355" s="10"/>
    </row>
    <row r="3356" spans="39:39">
      <c r="AM3356" s="10"/>
    </row>
    <row r="3357" spans="39:39">
      <c r="AM3357" s="10"/>
    </row>
    <row r="3358" spans="39:39">
      <c r="AM3358" s="10"/>
    </row>
    <row r="3359" spans="39:39">
      <c r="AM3359" s="10"/>
    </row>
    <row r="3360" spans="39:39">
      <c r="AM3360" s="10"/>
    </row>
    <row r="3361" spans="39:39">
      <c r="AM3361" s="10"/>
    </row>
    <row r="3362" spans="39:39">
      <c r="AM3362" s="10"/>
    </row>
    <row r="3363" spans="39:39">
      <c r="AM3363" s="10"/>
    </row>
    <row r="3364" spans="39:39">
      <c r="AM3364" s="10"/>
    </row>
    <row r="3365" spans="39:39">
      <c r="AM3365" s="10"/>
    </row>
    <row r="3366" spans="39:39">
      <c r="AM3366" s="10"/>
    </row>
    <row r="3367" spans="39:39">
      <c r="AM3367" s="10"/>
    </row>
    <row r="3368" spans="39:39">
      <c r="AM3368" s="10"/>
    </row>
    <row r="3369" spans="39:39">
      <c r="AM3369" s="10"/>
    </row>
    <row r="3370" spans="39:39">
      <c r="AM3370" s="10"/>
    </row>
    <row r="3371" spans="39:39">
      <c r="AM3371" s="10"/>
    </row>
    <row r="3372" spans="39:39">
      <c r="AM3372" s="10"/>
    </row>
    <row r="3373" spans="39:39">
      <c r="AM3373" s="10"/>
    </row>
    <row r="3374" spans="39:39">
      <c r="AM3374" s="10"/>
    </row>
    <row r="3375" spans="39:39">
      <c r="AM3375" s="10"/>
    </row>
    <row r="3376" spans="39:39">
      <c r="AM3376" s="10"/>
    </row>
    <row r="3377" spans="39:39">
      <c r="AM3377" s="10"/>
    </row>
    <row r="3378" spans="39:39">
      <c r="AM3378" s="10"/>
    </row>
    <row r="3379" spans="39:39">
      <c r="AM3379" s="10"/>
    </row>
    <row r="3380" spans="39:39">
      <c r="AM3380" s="10"/>
    </row>
    <row r="3381" spans="39:39">
      <c r="AM3381" s="10"/>
    </row>
    <row r="3382" spans="39:39">
      <c r="AM3382" s="10"/>
    </row>
    <row r="3383" spans="39:39">
      <c r="AM3383" s="10"/>
    </row>
    <row r="3384" spans="39:39">
      <c r="AM3384" s="10"/>
    </row>
    <row r="3385" spans="39:39">
      <c r="AM3385" s="10"/>
    </row>
    <row r="3386" spans="39:39">
      <c r="AM3386" s="10"/>
    </row>
    <row r="3387" spans="39:39">
      <c r="AM3387" s="10"/>
    </row>
    <row r="3388" spans="39:39">
      <c r="AM3388" s="10"/>
    </row>
    <row r="3389" spans="39:39">
      <c r="AM3389" s="10"/>
    </row>
    <row r="3390" spans="39:39">
      <c r="AM3390" s="10"/>
    </row>
    <row r="3391" spans="39:39">
      <c r="AM3391" s="10"/>
    </row>
    <row r="3392" spans="39:39">
      <c r="AM3392" s="10"/>
    </row>
    <row r="3393" spans="39:39">
      <c r="AM3393" s="10"/>
    </row>
    <row r="3394" spans="39:39">
      <c r="AM3394" s="10"/>
    </row>
    <row r="3395" spans="39:39">
      <c r="AM3395" s="10"/>
    </row>
    <row r="3396" spans="39:39">
      <c r="AM3396" s="10"/>
    </row>
    <row r="3397" spans="39:39">
      <c r="AM3397" s="10"/>
    </row>
    <row r="3398" spans="39:39">
      <c r="AM3398" s="10"/>
    </row>
    <row r="3399" spans="39:39">
      <c r="AM3399" s="10"/>
    </row>
    <row r="3400" spans="39:39">
      <c r="AM3400" s="10"/>
    </row>
    <row r="3401" spans="39:39">
      <c r="AM3401" s="10"/>
    </row>
    <row r="3402" spans="39:39">
      <c r="AM3402" s="10"/>
    </row>
    <row r="3403" spans="39:39">
      <c r="AM3403" s="10"/>
    </row>
    <row r="3404" spans="39:39">
      <c r="AM3404" s="10"/>
    </row>
    <row r="3405" spans="39:39">
      <c r="AM3405" s="10"/>
    </row>
    <row r="3406" spans="39:39">
      <c r="AM3406" s="10"/>
    </row>
    <row r="3407" spans="39:39">
      <c r="AM3407" s="10"/>
    </row>
    <row r="3408" spans="39:39">
      <c r="AM3408" s="10"/>
    </row>
    <row r="3409" spans="39:39">
      <c r="AM3409" s="10"/>
    </row>
    <row r="3410" spans="39:39">
      <c r="AM3410" s="10"/>
    </row>
    <row r="3411" spans="39:39">
      <c r="AM3411" s="10"/>
    </row>
    <row r="3412" spans="39:39">
      <c r="AM3412" s="10"/>
    </row>
    <row r="3413" spans="39:39">
      <c r="AM3413" s="10"/>
    </row>
    <row r="3414" spans="39:39">
      <c r="AM3414" s="10"/>
    </row>
    <row r="3415" spans="39:39">
      <c r="AM3415" s="10"/>
    </row>
    <row r="3416" spans="39:39">
      <c r="AM3416" s="10"/>
    </row>
    <row r="3417" spans="39:39">
      <c r="AM3417" s="10"/>
    </row>
    <row r="3418" spans="39:39">
      <c r="AM3418" s="10"/>
    </row>
    <row r="3419" spans="39:39">
      <c r="AM3419" s="10"/>
    </row>
    <row r="3420" spans="39:39">
      <c r="AM3420" s="10"/>
    </row>
    <row r="3421" spans="39:39">
      <c r="AM3421" s="10"/>
    </row>
    <row r="3422" spans="39:39">
      <c r="AM3422" s="10"/>
    </row>
    <row r="3423" spans="39:39">
      <c r="AM3423" s="10"/>
    </row>
    <row r="3424" spans="39:39">
      <c r="AM3424" s="10"/>
    </row>
    <row r="3425" spans="39:39">
      <c r="AM3425" s="10"/>
    </row>
    <row r="3426" spans="39:39">
      <c r="AM3426" s="10"/>
    </row>
    <row r="3427" spans="39:39">
      <c r="AM3427" s="10"/>
    </row>
    <row r="3428" spans="39:39">
      <c r="AM3428" s="10"/>
    </row>
    <row r="3429" spans="39:39">
      <c r="AM3429" s="10"/>
    </row>
    <row r="3430" spans="39:39">
      <c r="AM3430" s="10"/>
    </row>
    <row r="3431" spans="39:39">
      <c r="AM3431" s="10"/>
    </row>
    <row r="3432" spans="39:39">
      <c r="AM3432" s="10"/>
    </row>
    <row r="3433" spans="39:39">
      <c r="AM3433" s="10"/>
    </row>
    <row r="3434" spans="39:39">
      <c r="AM3434" s="10"/>
    </row>
    <row r="3435" spans="39:39">
      <c r="AM3435" s="10"/>
    </row>
    <row r="3436" spans="39:39">
      <c r="AM3436" s="10"/>
    </row>
    <row r="3437" spans="39:39">
      <c r="AM3437" s="10"/>
    </row>
    <row r="3438" spans="39:39">
      <c r="AM3438" s="10"/>
    </row>
    <row r="3439" spans="39:39">
      <c r="AM3439" s="10"/>
    </row>
    <row r="3440" spans="39:39">
      <c r="AM3440" s="10"/>
    </row>
    <row r="3441" spans="39:39">
      <c r="AM3441" s="10"/>
    </row>
    <row r="3442" spans="39:39">
      <c r="AM3442" s="10"/>
    </row>
    <row r="3443" spans="39:39">
      <c r="AM3443" s="10"/>
    </row>
    <row r="3444" spans="39:39">
      <c r="AM3444" s="10"/>
    </row>
    <row r="3445" spans="39:39">
      <c r="AM3445" s="10"/>
    </row>
    <row r="3446" spans="39:39">
      <c r="AM3446" s="10"/>
    </row>
    <row r="3447" spans="39:39">
      <c r="AM3447" s="10"/>
    </row>
    <row r="3448" spans="39:39">
      <c r="AM3448" s="10"/>
    </row>
    <row r="3449" spans="39:39">
      <c r="AM3449" s="10"/>
    </row>
    <row r="3450" spans="39:39">
      <c r="AM3450" s="10"/>
    </row>
    <row r="3451" spans="39:39">
      <c r="AM3451" s="10"/>
    </row>
    <row r="3452" spans="39:39">
      <c r="AM3452" s="10"/>
    </row>
    <row r="3453" spans="39:39">
      <c r="AM3453" s="10"/>
    </row>
    <row r="3454" spans="39:39">
      <c r="AM3454" s="10"/>
    </row>
    <row r="3455" spans="39:39">
      <c r="AM3455" s="10"/>
    </row>
    <row r="3456" spans="39:39">
      <c r="AM3456" s="10"/>
    </row>
    <row r="3457" spans="39:39">
      <c r="AM3457" s="10"/>
    </row>
    <row r="3458" spans="39:39">
      <c r="AM3458" s="10"/>
    </row>
    <row r="3459" spans="39:39">
      <c r="AM3459" s="10"/>
    </row>
    <row r="3460" spans="39:39">
      <c r="AM3460" s="10"/>
    </row>
    <row r="3461" spans="39:39">
      <c r="AM3461" s="10"/>
    </row>
    <row r="3462" spans="39:39">
      <c r="AM3462" s="10"/>
    </row>
    <row r="3463" spans="39:39">
      <c r="AM3463" s="10"/>
    </row>
    <row r="3464" spans="39:39">
      <c r="AM3464" s="10"/>
    </row>
    <row r="3465" spans="39:39">
      <c r="AM3465" s="10"/>
    </row>
    <row r="3466" spans="39:39">
      <c r="AM3466" s="10"/>
    </row>
    <row r="3467" spans="39:39">
      <c r="AM3467" s="10"/>
    </row>
    <row r="3468" spans="39:39">
      <c r="AM3468" s="10"/>
    </row>
    <row r="3469" spans="39:39">
      <c r="AM3469" s="10"/>
    </row>
    <row r="3470" spans="39:39">
      <c r="AM3470" s="10"/>
    </row>
    <row r="3471" spans="39:39">
      <c r="AM3471" s="10"/>
    </row>
    <row r="3472" spans="39:39">
      <c r="AM3472" s="10"/>
    </row>
    <row r="3473" spans="39:39">
      <c r="AM3473" s="10"/>
    </row>
    <row r="3474" spans="39:39">
      <c r="AM3474" s="10"/>
    </row>
    <row r="3475" spans="39:39">
      <c r="AM3475" s="10"/>
    </row>
    <row r="3476" spans="39:39">
      <c r="AM3476" s="10"/>
    </row>
    <row r="3477" spans="39:39">
      <c r="AM3477" s="10"/>
    </row>
    <row r="3478" spans="39:39">
      <c r="AM3478" s="10"/>
    </row>
    <row r="3479" spans="39:39">
      <c r="AM3479" s="10"/>
    </row>
    <row r="3480" spans="39:39">
      <c r="AM3480" s="10"/>
    </row>
    <row r="3481" spans="39:39">
      <c r="AM3481" s="10"/>
    </row>
    <row r="3482" spans="39:39">
      <c r="AM3482" s="10"/>
    </row>
    <row r="3483" spans="39:39">
      <c r="AM3483" s="10"/>
    </row>
    <row r="3484" spans="39:39">
      <c r="AM3484" s="10"/>
    </row>
    <row r="3485" spans="39:39">
      <c r="AM3485" s="10"/>
    </row>
    <row r="3486" spans="39:39">
      <c r="AM3486" s="10"/>
    </row>
    <row r="3487" spans="39:39">
      <c r="AM3487" s="10"/>
    </row>
    <row r="3488" spans="39:39">
      <c r="AM3488" s="10"/>
    </row>
    <row r="3489" spans="39:39">
      <c r="AM3489" s="10"/>
    </row>
    <row r="3490" spans="39:39">
      <c r="AM3490" s="10"/>
    </row>
    <row r="3491" spans="39:39">
      <c r="AM3491" s="10"/>
    </row>
    <row r="3492" spans="39:39">
      <c r="AM3492" s="10"/>
    </row>
    <row r="3493" spans="39:39">
      <c r="AM3493" s="10"/>
    </row>
    <row r="3494" spans="39:39">
      <c r="AM3494" s="10"/>
    </row>
    <row r="3495" spans="39:39">
      <c r="AM3495" s="10"/>
    </row>
    <row r="3496" spans="39:39">
      <c r="AM3496" s="10"/>
    </row>
    <row r="3497" spans="39:39">
      <c r="AM3497" s="10"/>
    </row>
    <row r="3498" spans="39:39">
      <c r="AM3498" s="10"/>
    </row>
    <row r="3499" spans="39:39">
      <c r="AM3499" s="10"/>
    </row>
    <row r="3500" spans="39:39">
      <c r="AM3500" s="10"/>
    </row>
    <row r="3501" spans="39:39">
      <c r="AM3501" s="10"/>
    </row>
    <row r="3502" spans="39:39">
      <c r="AM3502" s="10"/>
    </row>
    <row r="3503" spans="39:39">
      <c r="AM3503" s="10"/>
    </row>
    <row r="3504" spans="39:39">
      <c r="AM3504" s="10"/>
    </row>
    <row r="3505" spans="39:39">
      <c r="AM3505" s="10"/>
    </row>
    <row r="3506" spans="39:39">
      <c r="AM3506" s="10"/>
    </row>
    <row r="3507" spans="39:39">
      <c r="AM3507" s="10"/>
    </row>
    <row r="3508" spans="39:39">
      <c r="AM3508" s="10"/>
    </row>
    <row r="3509" spans="39:39">
      <c r="AM3509" s="10"/>
    </row>
    <row r="3510" spans="39:39">
      <c r="AM3510" s="10"/>
    </row>
    <row r="3511" spans="39:39">
      <c r="AM3511" s="10"/>
    </row>
    <row r="3512" spans="39:39">
      <c r="AM3512" s="10"/>
    </row>
    <row r="3513" spans="39:39">
      <c r="AM3513" s="10"/>
    </row>
    <row r="3514" spans="39:39">
      <c r="AM3514" s="10"/>
    </row>
    <row r="3515" spans="39:39">
      <c r="AM3515" s="10"/>
    </row>
    <row r="3516" spans="39:39">
      <c r="AM3516" s="10"/>
    </row>
    <row r="3517" spans="39:39">
      <c r="AM3517" s="10"/>
    </row>
    <row r="3518" spans="39:39">
      <c r="AM3518" s="10"/>
    </row>
    <row r="3519" spans="39:39">
      <c r="AM3519" s="10"/>
    </row>
    <row r="3520" spans="39:39">
      <c r="AM3520" s="10"/>
    </row>
    <row r="3521" spans="39:39">
      <c r="AM3521" s="10"/>
    </row>
    <row r="3522" spans="39:39">
      <c r="AM3522" s="10"/>
    </row>
    <row r="3523" spans="39:39">
      <c r="AM3523" s="10"/>
    </row>
    <row r="3524" spans="39:39">
      <c r="AM3524" s="10"/>
    </row>
    <row r="3525" spans="39:39">
      <c r="AM3525" s="10"/>
    </row>
    <row r="3526" spans="39:39">
      <c r="AM3526" s="10"/>
    </row>
    <row r="3527" spans="39:39">
      <c r="AM3527" s="10"/>
    </row>
    <row r="3528" spans="39:39">
      <c r="AM3528" s="10"/>
    </row>
    <row r="3529" spans="39:39">
      <c r="AM3529" s="10"/>
    </row>
    <row r="3530" spans="39:39">
      <c r="AM3530" s="10"/>
    </row>
    <row r="3531" spans="39:39">
      <c r="AM3531" s="10"/>
    </row>
    <row r="3532" spans="39:39">
      <c r="AM3532" s="10"/>
    </row>
    <row r="3533" spans="39:39">
      <c r="AM3533" s="10"/>
    </row>
    <row r="3534" spans="39:39">
      <c r="AM3534" s="10"/>
    </row>
    <row r="3535" spans="39:39">
      <c r="AM3535" s="10"/>
    </row>
    <row r="3536" spans="39:39">
      <c r="AM3536" s="10"/>
    </row>
    <row r="3537" spans="39:39">
      <c r="AM3537" s="10"/>
    </row>
    <row r="3538" spans="39:39">
      <c r="AM3538" s="10"/>
    </row>
    <row r="3539" spans="39:39">
      <c r="AM3539" s="10"/>
    </row>
    <row r="3540" spans="39:39">
      <c r="AM3540" s="10"/>
    </row>
    <row r="3541" spans="39:39">
      <c r="AM3541" s="10"/>
    </row>
    <row r="3542" spans="39:39">
      <c r="AM3542" s="10"/>
    </row>
    <row r="3543" spans="39:39">
      <c r="AM3543" s="10"/>
    </row>
    <row r="3544" spans="39:39">
      <c r="AM3544" s="10"/>
    </row>
    <row r="3545" spans="39:39">
      <c r="AM3545" s="10"/>
    </row>
    <row r="3546" spans="39:39">
      <c r="AM3546" s="10"/>
    </row>
    <row r="3547" spans="39:39">
      <c r="AM3547" s="10"/>
    </row>
    <row r="3548" spans="39:39">
      <c r="AM3548" s="10"/>
    </row>
    <row r="3549" spans="39:39">
      <c r="AM3549" s="10"/>
    </row>
    <row r="3550" spans="39:39">
      <c r="AM3550" s="10"/>
    </row>
    <row r="3551" spans="39:39">
      <c r="AM3551" s="10"/>
    </row>
    <row r="3552" spans="39:39">
      <c r="AM3552" s="10"/>
    </row>
    <row r="3553" spans="39:39">
      <c r="AM3553" s="10"/>
    </row>
    <row r="3554" spans="39:39">
      <c r="AM3554" s="10"/>
    </row>
    <row r="3555" spans="39:39">
      <c r="AM3555" s="10"/>
    </row>
    <row r="3556" spans="39:39">
      <c r="AM3556" s="10"/>
    </row>
    <row r="3557" spans="39:39">
      <c r="AM3557" s="10"/>
    </row>
    <row r="3558" spans="39:39">
      <c r="AM3558" s="10"/>
    </row>
    <row r="3559" spans="39:39">
      <c r="AM3559" s="10"/>
    </row>
    <row r="3560" spans="39:39">
      <c r="AM3560" s="10"/>
    </row>
    <row r="3561" spans="39:39">
      <c r="AM3561" s="10"/>
    </row>
    <row r="3562" spans="39:39">
      <c r="AM3562" s="10"/>
    </row>
    <row r="3563" spans="39:39">
      <c r="AM3563" s="10"/>
    </row>
    <row r="3564" spans="39:39">
      <c r="AM3564" s="10"/>
    </row>
    <row r="3565" spans="39:39">
      <c r="AM3565" s="10"/>
    </row>
    <row r="3566" spans="39:39">
      <c r="AM3566" s="10"/>
    </row>
    <row r="3567" spans="39:39">
      <c r="AM3567" s="10"/>
    </row>
    <row r="3568" spans="39:39">
      <c r="AM3568" s="10"/>
    </row>
    <row r="3569" spans="39:39">
      <c r="AM3569" s="10"/>
    </row>
    <row r="3570" spans="39:39">
      <c r="AM3570" s="10"/>
    </row>
    <row r="3571" spans="39:39">
      <c r="AM3571" s="10"/>
    </row>
    <row r="3572" spans="39:39">
      <c r="AM3572" s="10"/>
    </row>
    <row r="3573" spans="39:39">
      <c r="AM3573" s="10"/>
    </row>
    <row r="3574" spans="39:39">
      <c r="AM3574" s="10"/>
    </row>
    <row r="3575" spans="39:39">
      <c r="AM3575" s="10"/>
    </row>
    <row r="3576" spans="39:39">
      <c r="AM3576" s="10"/>
    </row>
    <row r="3577" spans="39:39">
      <c r="AM3577" s="10"/>
    </row>
    <row r="3578" spans="39:39">
      <c r="AM3578" s="10"/>
    </row>
    <row r="3579" spans="39:39">
      <c r="AM3579" s="10"/>
    </row>
    <row r="3580" spans="39:39">
      <c r="AM3580" s="10"/>
    </row>
    <row r="3581" spans="39:39">
      <c r="AM3581" s="10"/>
    </row>
    <row r="3582" spans="39:39">
      <c r="AM3582" s="10"/>
    </row>
    <row r="3583" spans="39:39">
      <c r="AM3583" s="10"/>
    </row>
    <row r="3584" spans="39:39">
      <c r="AM3584" s="10"/>
    </row>
    <row r="3585" spans="39:39">
      <c r="AM3585" s="10"/>
    </row>
    <row r="3586" spans="39:39">
      <c r="AM3586" s="10"/>
    </row>
    <row r="3587" spans="39:39">
      <c r="AM3587" s="10"/>
    </row>
    <row r="3588" spans="39:39">
      <c r="AM3588" s="10"/>
    </row>
    <row r="3589" spans="39:39">
      <c r="AM3589" s="10"/>
    </row>
    <row r="3590" spans="39:39">
      <c r="AM3590" s="10"/>
    </row>
    <row r="3591" spans="39:39">
      <c r="AM3591" s="10"/>
    </row>
    <row r="3592" spans="39:39">
      <c r="AM3592" s="10"/>
    </row>
    <row r="3593" spans="39:39">
      <c r="AM3593" s="10"/>
    </row>
    <row r="3594" spans="39:39">
      <c r="AM3594" s="10"/>
    </row>
    <row r="3595" spans="39:39">
      <c r="AM3595" s="10"/>
    </row>
    <row r="3596" spans="39:39">
      <c r="AM3596" s="10"/>
    </row>
    <row r="3597" spans="39:39">
      <c r="AM3597" s="10"/>
    </row>
    <row r="3598" spans="39:39">
      <c r="AM3598" s="10"/>
    </row>
    <row r="3599" spans="39:39">
      <c r="AM3599" s="10"/>
    </row>
    <row r="3600" spans="39:39">
      <c r="AM3600" s="10"/>
    </row>
    <row r="3601" spans="39:39">
      <c r="AM3601" s="10"/>
    </row>
    <row r="3602" spans="39:39">
      <c r="AM3602" s="10"/>
    </row>
    <row r="3603" spans="39:39">
      <c r="AM3603" s="10"/>
    </row>
    <row r="3604" spans="39:39">
      <c r="AM3604" s="10"/>
    </row>
    <row r="3605" spans="39:39">
      <c r="AM3605" s="10"/>
    </row>
    <row r="3606" spans="39:39">
      <c r="AM3606" s="10"/>
    </row>
    <row r="3607" spans="39:39">
      <c r="AM3607" s="10"/>
    </row>
    <row r="3608" spans="39:39">
      <c r="AM3608" s="10"/>
    </row>
    <row r="3609" spans="39:39">
      <c r="AM3609" s="10"/>
    </row>
    <row r="3610" spans="39:39">
      <c r="AM3610" s="10"/>
    </row>
    <row r="3611" spans="39:39">
      <c r="AM3611" s="10"/>
    </row>
    <row r="3612" spans="39:39">
      <c r="AM3612" s="10"/>
    </row>
    <row r="3613" spans="39:39">
      <c r="AM3613" s="10"/>
    </row>
    <row r="3614" spans="39:39">
      <c r="AM3614" s="10"/>
    </row>
    <row r="3615" spans="39:39">
      <c r="AM3615" s="10"/>
    </row>
    <row r="3616" spans="39:39">
      <c r="AM3616" s="10"/>
    </row>
    <row r="3617" spans="39:39">
      <c r="AM3617" s="10"/>
    </row>
    <row r="3618" spans="39:39">
      <c r="AM3618" s="10"/>
    </row>
    <row r="3619" spans="39:39">
      <c r="AM3619" s="10"/>
    </row>
    <row r="3620" spans="39:39">
      <c r="AM3620" s="10"/>
    </row>
    <row r="3621" spans="39:39">
      <c r="AM3621" s="10"/>
    </row>
    <row r="3622" spans="39:39">
      <c r="AM3622" s="10"/>
    </row>
    <row r="3623" spans="39:39">
      <c r="AM3623" s="10"/>
    </row>
    <row r="3624" spans="39:39">
      <c r="AM3624" s="10"/>
    </row>
    <row r="3625" spans="39:39">
      <c r="AM3625" s="10"/>
    </row>
    <row r="3626" spans="39:39">
      <c r="AM3626" s="10"/>
    </row>
    <row r="3627" spans="39:39">
      <c r="AM3627" s="10"/>
    </row>
    <row r="3628" spans="39:39">
      <c r="AM3628" s="10"/>
    </row>
    <row r="3629" spans="39:39">
      <c r="AM3629" s="10"/>
    </row>
    <row r="3630" spans="39:39">
      <c r="AM3630" s="10"/>
    </row>
    <row r="3631" spans="39:39">
      <c r="AM3631" s="10"/>
    </row>
    <row r="3632" spans="39:39">
      <c r="AM3632" s="10"/>
    </row>
    <row r="3633" spans="39:39">
      <c r="AM3633" s="10"/>
    </row>
    <row r="3634" spans="39:39">
      <c r="AM3634" s="10"/>
    </row>
    <row r="3635" spans="39:39">
      <c r="AM3635" s="10"/>
    </row>
    <row r="3636" spans="39:39">
      <c r="AM3636" s="10"/>
    </row>
    <row r="3637" spans="39:39">
      <c r="AM3637" s="10"/>
    </row>
    <row r="3638" spans="39:39">
      <c r="AM3638" s="10"/>
    </row>
    <row r="3639" spans="39:39">
      <c r="AM3639" s="10"/>
    </row>
    <row r="3640" spans="39:39">
      <c r="AM3640" s="10"/>
    </row>
    <row r="3641" spans="39:39">
      <c r="AM3641" s="10"/>
    </row>
    <row r="3642" spans="39:39">
      <c r="AM3642" s="10"/>
    </row>
    <row r="3643" spans="39:39">
      <c r="AM3643" s="10"/>
    </row>
    <row r="3644" spans="39:39">
      <c r="AM3644" s="10"/>
    </row>
    <row r="3645" spans="39:39">
      <c r="AM3645" s="10"/>
    </row>
    <row r="3646" spans="39:39">
      <c r="AM3646" s="10"/>
    </row>
    <row r="3647" spans="39:39">
      <c r="AM3647" s="10"/>
    </row>
    <row r="3648" spans="39:39">
      <c r="AM3648" s="10"/>
    </row>
    <row r="3649" spans="39:39">
      <c r="AM3649" s="10"/>
    </row>
    <row r="3650" spans="39:39">
      <c r="AM3650" s="10"/>
    </row>
    <row r="3651" spans="39:39">
      <c r="AM3651" s="10"/>
    </row>
    <row r="3652" spans="39:39">
      <c r="AM3652" s="10"/>
    </row>
    <row r="3653" spans="39:39">
      <c r="AM3653" s="10"/>
    </row>
    <row r="3654" spans="39:39">
      <c r="AM3654" s="10"/>
    </row>
    <row r="3655" spans="39:39">
      <c r="AM3655" s="10"/>
    </row>
    <row r="3656" spans="39:39">
      <c r="AM3656" s="10"/>
    </row>
    <row r="3657" spans="39:39">
      <c r="AM3657" s="10"/>
    </row>
    <row r="3658" spans="39:39">
      <c r="AM3658" s="10"/>
    </row>
    <row r="3659" spans="39:39">
      <c r="AM3659" s="10"/>
    </row>
    <row r="3660" spans="39:39">
      <c r="AM3660" s="10"/>
    </row>
    <row r="3661" spans="39:39">
      <c r="AM3661" s="10"/>
    </row>
    <row r="3662" spans="39:39">
      <c r="AM3662" s="10"/>
    </row>
    <row r="3663" spans="39:39">
      <c r="AM3663" s="10"/>
    </row>
    <row r="3664" spans="39:39">
      <c r="AM3664" s="10"/>
    </row>
    <row r="3665" spans="39:39">
      <c r="AM3665" s="10"/>
    </row>
    <row r="3666" spans="39:39">
      <c r="AM3666" s="10"/>
    </row>
    <row r="3667" spans="39:39">
      <c r="AM3667" s="10"/>
    </row>
    <row r="3668" spans="39:39">
      <c r="AM3668" s="10"/>
    </row>
    <row r="3669" spans="39:39">
      <c r="AM3669" s="10"/>
    </row>
    <row r="3670" spans="39:39">
      <c r="AM3670" s="10"/>
    </row>
    <row r="3671" spans="39:39">
      <c r="AM3671" s="10"/>
    </row>
    <row r="3672" spans="39:39">
      <c r="AM3672" s="10"/>
    </row>
    <row r="3673" spans="39:39">
      <c r="AM3673" s="10"/>
    </row>
    <row r="3674" spans="39:39">
      <c r="AM3674" s="10"/>
    </row>
    <row r="3675" spans="39:39">
      <c r="AM3675" s="10"/>
    </row>
    <row r="3676" spans="39:39">
      <c r="AM3676" s="10"/>
    </row>
    <row r="3677" spans="39:39">
      <c r="AM3677" s="10"/>
    </row>
    <row r="3678" spans="39:39">
      <c r="AM3678" s="10"/>
    </row>
    <row r="3679" spans="39:39">
      <c r="AM3679" s="10"/>
    </row>
    <row r="3680" spans="39:39">
      <c r="AM3680" s="10"/>
    </row>
    <row r="3681" spans="39:39">
      <c r="AM3681" s="10"/>
    </row>
    <row r="3682" spans="39:39">
      <c r="AM3682" s="10"/>
    </row>
    <row r="3683" spans="39:39">
      <c r="AM3683" s="10"/>
    </row>
    <row r="3684" spans="39:39">
      <c r="AM3684" s="10"/>
    </row>
    <row r="3685" spans="39:39">
      <c r="AM3685" s="10"/>
    </row>
    <row r="3686" spans="39:39">
      <c r="AM3686" s="10"/>
    </row>
    <row r="3687" spans="39:39">
      <c r="AM3687" s="10"/>
    </row>
    <row r="3688" spans="39:39">
      <c r="AM3688" s="10"/>
    </row>
    <row r="3689" spans="39:39">
      <c r="AM3689" s="10"/>
    </row>
    <row r="3690" spans="39:39">
      <c r="AM3690" s="10"/>
    </row>
    <row r="3691" spans="39:39">
      <c r="AM3691" s="10"/>
    </row>
    <row r="3692" spans="39:39">
      <c r="AM3692" s="10"/>
    </row>
    <row r="3693" spans="39:39">
      <c r="AM3693" s="10"/>
    </row>
    <row r="3694" spans="39:39">
      <c r="AM3694" s="10"/>
    </row>
    <row r="3695" spans="39:39">
      <c r="AM3695" s="10"/>
    </row>
    <row r="3696" spans="39:39">
      <c r="AM3696" s="10"/>
    </row>
    <row r="3697" spans="39:39">
      <c r="AM3697" s="10"/>
    </row>
    <row r="3698" spans="39:39">
      <c r="AM3698" s="10"/>
    </row>
    <row r="3699" spans="39:39">
      <c r="AM3699" s="10"/>
    </row>
    <row r="3700" spans="39:39">
      <c r="AM3700" s="10"/>
    </row>
    <row r="3701" spans="39:39">
      <c r="AM3701" s="10"/>
    </row>
    <row r="3702" spans="39:39">
      <c r="AM3702" s="10"/>
    </row>
    <row r="3703" spans="39:39">
      <c r="AM3703" s="10"/>
    </row>
    <row r="3704" spans="39:39">
      <c r="AM3704" s="10"/>
    </row>
    <row r="3705" spans="39:39">
      <c r="AM3705" s="10"/>
    </row>
    <row r="3706" spans="39:39">
      <c r="AM3706" s="10"/>
    </row>
    <row r="3707" spans="39:39">
      <c r="AM3707" s="10"/>
    </row>
    <row r="3708" spans="39:39">
      <c r="AM3708" s="10"/>
    </row>
    <row r="3709" spans="39:39">
      <c r="AM3709" s="10"/>
    </row>
    <row r="3710" spans="39:39">
      <c r="AM3710" s="10"/>
    </row>
    <row r="3711" spans="39:39">
      <c r="AM3711" s="10"/>
    </row>
    <row r="3712" spans="39:39">
      <c r="AM3712" s="10"/>
    </row>
    <row r="3713" spans="39:39">
      <c r="AM3713" s="10"/>
    </row>
    <row r="3714" spans="39:39">
      <c r="AM3714" s="10"/>
    </row>
    <row r="3715" spans="39:39">
      <c r="AM3715" s="10"/>
    </row>
    <row r="3716" spans="39:39">
      <c r="AM3716" s="10"/>
    </row>
    <row r="3717" spans="39:39">
      <c r="AM3717" s="10"/>
    </row>
    <row r="3718" spans="39:39">
      <c r="AM3718" s="10"/>
    </row>
    <row r="3719" spans="39:39">
      <c r="AM3719" s="10"/>
    </row>
    <row r="3720" spans="39:39">
      <c r="AM3720" s="10"/>
    </row>
    <row r="3721" spans="39:39">
      <c r="AM3721" s="10"/>
    </row>
    <row r="3722" spans="39:39">
      <c r="AM3722" s="10"/>
    </row>
    <row r="3723" spans="39:39">
      <c r="AM3723" s="10"/>
    </row>
    <row r="3724" spans="39:39">
      <c r="AM3724" s="10"/>
    </row>
    <row r="3725" spans="39:39">
      <c r="AM3725" s="10"/>
    </row>
    <row r="3726" spans="39:39">
      <c r="AM3726" s="10"/>
    </row>
    <row r="3727" spans="39:39">
      <c r="AM3727" s="10"/>
    </row>
    <row r="3728" spans="39:39">
      <c r="AM3728" s="10"/>
    </row>
    <row r="3729" spans="39:39">
      <c r="AM3729" s="10"/>
    </row>
    <row r="3730" spans="39:39">
      <c r="AM3730" s="10"/>
    </row>
    <row r="3731" spans="39:39">
      <c r="AM3731" s="10"/>
    </row>
    <row r="3732" spans="39:39">
      <c r="AM3732" s="10"/>
    </row>
    <row r="3733" spans="39:39">
      <c r="AM3733" s="10"/>
    </row>
    <row r="3734" spans="39:39">
      <c r="AM3734" s="10"/>
    </row>
    <row r="3735" spans="39:39">
      <c r="AM3735" s="10"/>
    </row>
    <row r="3736" spans="39:39">
      <c r="AM3736" s="10"/>
    </row>
    <row r="3737" spans="39:39">
      <c r="AM3737" s="10"/>
    </row>
    <row r="3738" spans="39:39">
      <c r="AM3738" s="10"/>
    </row>
    <row r="3739" spans="39:39">
      <c r="AM3739" s="10"/>
    </row>
    <row r="3740" spans="39:39">
      <c r="AM3740" s="10"/>
    </row>
    <row r="3741" spans="39:39">
      <c r="AM3741" s="10"/>
    </row>
    <row r="3742" spans="39:39">
      <c r="AM3742" s="10"/>
    </row>
    <row r="3743" spans="39:39">
      <c r="AM3743" s="10"/>
    </row>
    <row r="3744" spans="39:39">
      <c r="AM3744" s="10"/>
    </row>
    <row r="3745" spans="39:39">
      <c r="AM3745" s="10"/>
    </row>
    <row r="3746" spans="39:39">
      <c r="AM3746" s="10"/>
    </row>
    <row r="3747" spans="39:39">
      <c r="AM3747" s="10"/>
    </row>
    <row r="3748" spans="39:39">
      <c r="AM3748" s="10"/>
    </row>
    <row r="3749" spans="39:39">
      <c r="AM3749" s="10"/>
    </row>
    <row r="3750" spans="39:39">
      <c r="AM3750" s="10"/>
    </row>
    <row r="3751" spans="39:39">
      <c r="AM3751" s="10"/>
    </row>
    <row r="3752" spans="39:39">
      <c r="AM3752" s="10"/>
    </row>
    <row r="3753" spans="39:39">
      <c r="AM3753" s="10"/>
    </row>
    <row r="3754" spans="39:39">
      <c r="AM3754" s="10"/>
    </row>
    <row r="3755" spans="39:39">
      <c r="AM3755" s="10"/>
    </row>
    <row r="3756" spans="39:39">
      <c r="AM3756" s="10"/>
    </row>
    <row r="3757" spans="39:39">
      <c r="AM3757" s="10"/>
    </row>
    <row r="3758" spans="39:39">
      <c r="AM3758" s="10"/>
    </row>
    <row r="3759" spans="39:39">
      <c r="AM3759" s="10"/>
    </row>
    <row r="3760" spans="39:39">
      <c r="AM3760" s="10"/>
    </row>
    <row r="3761" spans="39:39">
      <c r="AM3761" s="10"/>
    </row>
    <row r="3762" spans="39:39">
      <c r="AM3762" s="10"/>
    </row>
    <row r="3763" spans="39:39">
      <c r="AM3763" s="10"/>
    </row>
    <row r="3764" spans="39:39">
      <c r="AM3764" s="10"/>
    </row>
    <row r="3765" spans="39:39">
      <c r="AM3765" s="10"/>
    </row>
    <row r="3766" spans="39:39">
      <c r="AM3766" s="10"/>
    </row>
    <row r="3767" spans="39:39">
      <c r="AM3767" s="10"/>
    </row>
    <row r="3768" spans="39:39">
      <c r="AM3768" s="10"/>
    </row>
    <row r="3769" spans="39:39">
      <c r="AM3769" s="10"/>
    </row>
    <row r="3770" spans="39:39">
      <c r="AM3770" s="10"/>
    </row>
    <row r="3771" spans="39:39">
      <c r="AM3771" s="10"/>
    </row>
    <row r="3772" spans="39:39">
      <c r="AM3772" s="10"/>
    </row>
    <row r="3773" spans="39:39">
      <c r="AM3773" s="10"/>
    </row>
    <row r="3774" spans="39:39">
      <c r="AM3774" s="10"/>
    </row>
    <row r="3775" spans="39:39">
      <c r="AM3775" s="10"/>
    </row>
    <row r="3776" spans="39:39">
      <c r="AM3776" s="10"/>
    </row>
    <row r="3777" spans="39:39">
      <c r="AM3777" s="10"/>
    </row>
    <row r="3778" spans="39:39">
      <c r="AM3778" s="10"/>
    </row>
    <row r="3779" spans="39:39">
      <c r="AM3779" s="10"/>
    </row>
    <row r="3780" spans="39:39">
      <c r="AM3780" s="10"/>
    </row>
    <row r="3781" spans="39:39">
      <c r="AM3781" s="10"/>
    </row>
    <row r="3782" spans="39:39">
      <c r="AM3782" s="10"/>
    </row>
    <row r="3783" spans="39:39">
      <c r="AM3783" s="10"/>
    </row>
    <row r="3784" spans="39:39">
      <c r="AM3784" s="10"/>
    </row>
    <row r="3785" spans="39:39">
      <c r="AM3785" s="10"/>
    </row>
    <row r="3786" spans="39:39">
      <c r="AM3786" s="10"/>
    </row>
    <row r="3787" spans="39:39">
      <c r="AM3787" s="10"/>
    </row>
    <row r="3788" spans="39:39">
      <c r="AM3788" s="10"/>
    </row>
    <row r="3789" spans="39:39">
      <c r="AM3789" s="10"/>
    </row>
    <row r="3790" spans="39:39">
      <c r="AM3790" s="10"/>
    </row>
    <row r="3791" spans="39:39">
      <c r="AM3791" s="10"/>
    </row>
    <row r="3792" spans="39:39">
      <c r="AM3792" s="10"/>
    </row>
    <row r="3793" spans="39:39">
      <c r="AM3793" s="10"/>
    </row>
    <row r="3794" spans="39:39">
      <c r="AM3794" s="10"/>
    </row>
    <row r="3795" spans="39:39">
      <c r="AM3795" s="10"/>
    </row>
    <row r="3796" spans="39:39">
      <c r="AM3796" s="10"/>
    </row>
    <row r="3797" spans="39:39">
      <c r="AM3797" s="10"/>
    </row>
    <row r="3798" spans="39:39">
      <c r="AM3798" s="10"/>
    </row>
    <row r="3799" spans="39:39">
      <c r="AM3799" s="10"/>
    </row>
    <row r="3800" spans="39:39">
      <c r="AM3800" s="10"/>
    </row>
    <row r="3801" spans="39:39">
      <c r="AM3801" s="10"/>
    </row>
    <row r="3802" spans="39:39">
      <c r="AM3802" s="10"/>
    </row>
    <row r="3803" spans="39:39">
      <c r="AM3803" s="10"/>
    </row>
    <row r="3804" spans="39:39">
      <c r="AM3804" s="10"/>
    </row>
    <row r="3805" spans="39:39">
      <c r="AM3805" s="10"/>
    </row>
    <row r="3806" spans="39:39">
      <c r="AM3806" s="10"/>
    </row>
    <row r="3807" spans="39:39">
      <c r="AM3807" s="10"/>
    </row>
    <row r="3808" spans="39:39">
      <c r="AM3808" s="10"/>
    </row>
    <row r="3809" spans="39:39">
      <c r="AM3809" s="10"/>
    </row>
    <row r="3810" spans="39:39">
      <c r="AM3810" s="10"/>
    </row>
    <row r="3811" spans="39:39">
      <c r="AM3811" s="10"/>
    </row>
    <row r="3812" spans="39:39">
      <c r="AM3812" s="10"/>
    </row>
    <row r="3813" spans="39:39">
      <c r="AM3813" s="10"/>
    </row>
    <row r="3814" spans="39:39">
      <c r="AM3814" s="10"/>
    </row>
    <row r="3815" spans="39:39">
      <c r="AM3815" s="10"/>
    </row>
    <row r="3816" spans="39:39">
      <c r="AM3816" s="10"/>
    </row>
    <row r="3817" spans="39:39">
      <c r="AM3817" s="10"/>
    </row>
    <row r="3818" spans="39:39">
      <c r="AM3818" s="10"/>
    </row>
    <row r="3819" spans="39:39">
      <c r="AM3819" s="10"/>
    </row>
    <row r="3820" spans="39:39">
      <c r="AM3820" s="10"/>
    </row>
    <row r="3821" spans="39:39">
      <c r="AM3821" s="10"/>
    </row>
    <row r="3822" spans="39:39">
      <c r="AM3822" s="10"/>
    </row>
    <row r="3823" spans="39:39">
      <c r="AM3823" s="10"/>
    </row>
    <row r="3824" spans="39:39">
      <c r="AM3824" s="10"/>
    </row>
    <row r="3825" spans="39:39">
      <c r="AM3825" s="10"/>
    </row>
    <row r="3826" spans="39:39">
      <c r="AM3826" s="10"/>
    </row>
    <row r="3827" spans="39:39">
      <c r="AM3827" s="10"/>
    </row>
    <row r="3828" spans="39:39">
      <c r="AM3828" s="10"/>
    </row>
    <row r="3829" spans="39:39">
      <c r="AM3829" s="10"/>
    </row>
    <row r="3830" spans="39:39">
      <c r="AM3830" s="10"/>
    </row>
    <row r="3831" spans="39:39">
      <c r="AM3831" s="10"/>
    </row>
    <row r="3832" spans="39:39">
      <c r="AM3832" s="10"/>
    </row>
    <row r="3833" spans="39:39">
      <c r="AM3833" s="10"/>
    </row>
    <row r="3834" spans="39:39">
      <c r="AM3834" s="10"/>
    </row>
    <row r="3835" spans="39:39">
      <c r="AM3835" s="10"/>
    </row>
    <row r="3836" spans="39:39">
      <c r="AM3836" s="10"/>
    </row>
    <row r="3837" spans="39:39">
      <c r="AM3837" s="10"/>
    </row>
    <row r="3838" spans="39:39">
      <c r="AM3838" s="10"/>
    </row>
    <row r="3839" spans="39:39">
      <c r="AM3839" s="10"/>
    </row>
    <row r="3840" spans="39:39">
      <c r="AM3840" s="10"/>
    </row>
    <row r="3841" spans="39:39">
      <c r="AM3841" s="10"/>
    </row>
    <row r="3842" spans="39:39">
      <c r="AM3842" s="10"/>
    </row>
    <row r="3843" spans="39:39">
      <c r="AM3843" s="10"/>
    </row>
    <row r="3844" spans="39:39">
      <c r="AM3844" s="10"/>
    </row>
    <row r="3845" spans="39:39">
      <c r="AM3845" s="10"/>
    </row>
    <row r="3846" spans="39:39">
      <c r="AM3846" s="10"/>
    </row>
    <row r="3847" spans="39:39">
      <c r="AM3847" s="10"/>
    </row>
    <row r="3848" spans="39:39">
      <c r="AM3848" s="10"/>
    </row>
    <row r="3849" spans="39:39">
      <c r="AM3849" s="10"/>
    </row>
    <row r="3850" spans="39:39">
      <c r="AM3850" s="10"/>
    </row>
    <row r="3851" spans="39:39">
      <c r="AM3851" s="10"/>
    </row>
    <row r="3852" spans="39:39">
      <c r="AM3852" s="10"/>
    </row>
    <row r="3853" spans="39:39">
      <c r="AM3853" s="10"/>
    </row>
    <row r="3854" spans="39:39">
      <c r="AM3854" s="10"/>
    </row>
    <row r="3855" spans="39:39">
      <c r="AM3855" s="10"/>
    </row>
    <row r="3856" spans="39:39">
      <c r="AM3856" s="10"/>
    </row>
    <row r="3857" spans="39:39">
      <c r="AM3857" s="10"/>
    </row>
    <row r="3858" spans="39:39">
      <c r="AM3858" s="10"/>
    </row>
    <row r="3859" spans="39:39">
      <c r="AM3859" s="10"/>
    </row>
    <row r="3860" spans="39:39">
      <c r="AM3860" s="10"/>
    </row>
    <row r="3861" spans="39:39">
      <c r="AM3861" s="10"/>
    </row>
    <row r="3862" spans="39:39">
      <c r="AM3862" s="10"/>
    </row>
    <row r="3863" spans="39:39">
      <c r="AM3863" s="10"/>
    </row>
    <row r="3864" spans="39:39">
      <c r="AM3864" s="10"/>
    </row>
    <row r="3865" spans="39:39">
      <c r="AM3865" s="10"/>
    </row>
    <row r="3866" spans="39:39">
      <c r="AM3866" s="10"/>
    </row>
    <row r="3867" spans="39:39">
      <c r="AM3867" s="10"/>
    </row>
    <row r="3868" spans="39:39">
      <c r="AM3868" s="10"/>
    </row>
    <row r="3869" spans="39:39">
      <c r="AM3869" s="10"/>
    </row>
    <row r="3870" spans="39:39">
      <c r="AM3870" s="10"/>
    </row>
    <row r="3871" spans="39:39">
      <c r="AM3871" s="10"/>
    </row>
    <row r="3872" spans="39:39">
      <c r="AM3872" s="10"/>
    </row>
    <row r="3873" spans="39:39">
      <c r="AM3873" s="10"/>
    </row>
    <row r="3874" spans="39:39">
      <c r="AM3874" s="10"/>
    </row>
    <row r="3875" spans="39:39">
      <c r="AM3875" s="10"/>
    </row>
    <row r="3876" spans="39:39">
      <c r="AM3876" s="10"/>
    </row>
    <row r="3877" spans="39:39">
      <c r="AM3877" s="10"/>
    </row>
    <row r="3878" spans="39:39">
      <c r="AM3878" s="10"/>
    </row>
    <row r="3879" spans="39:39">
      <c r="AM3879" s="10"/>
    </row>
    <row r="3880" spans="39:39">
      <c r="AM3880" s="10"/>
    </row>
    <row r="3881" spans="39:39">
      <c r="AM3881" s="10"/>
    </row>
    <row r="3882" spans="39:39">
      <c r="AM3882" s="10"/>
    </row>
    <row r="3883" spans="39:39">
      <c r="AM3883" s="10"/>
    </row>
    <row r="3884" spans="39:39">
      <c r="AM3884" s="10"/>
    </row>
    <row r="3885" spans="39:39">
      <c r="AM3885" s="10"/>
    </row>
    <row r="3886" spans="39:39">
      <c r="AM3886" s="10"/>
    </row>
    <row r="3887" spans="39:39">
      <c r="AM3887" s="10"/>
    </row>
    <row r="3888" spans="39:39">
      <c r="AM3888" s="10"/>
    </row>
    <row r="3889" spans="39:39">
      <c r="AM3889" s="10"/>
    </row>
    <row r="3890" spans="39:39">
      <c r="AM3890" s="10"/>
    </row>
    <row r="3891" spans="39:39">
      <c r="AM3891" s="10"/>
    </row>
    <row r="3892" spans="39:39">
      <c r="AM3892" s="10"/>
    </row>
    <row r="3893" spans="39:39">
      <c r="AM3893" s="10"/>
    </row>
    <row r="3894" spans="39:39">
      <c r="AM3894" s="10"/>
    </row>
    <row r="3895" spans="39:39">
      <c r="AM3895" s="10"/>
    </row>
    <row r="3896" spans="39:39">
      <c r="AM3896" s="10"/>
    </row>
    <row r="3897" spans="39:39">
      <c r="AM3897" s="10"/>
    </row>
    <row r="3898" spans="39:39">
      <c r="AM3898" s="10"/>
    </row>
    <row r="3899" spans="39:39">
      <c r="AM3899" s="10"/>
    </row>
    <row r="3900" spans="39:39">
      <c r="AM3900" s="10"/>
    </row>
    <row r="3901" spans="39:39">
      <c r="AM3901" s="10"/>
    </row>
    <row r="3902" spans="39:39">
      <c r="AM3902" s="10"/>
    </row>
    <row r="3903" spans="39:39">
      <c r="AM3903" s="10"/>
    </row>
    <row r="3904" spans="39:39">
      <c r="AM3904" s="10"/>
    </row>
    <row r="3905" spans="39:39">
      <c r="AM3905" s="10"/>
    </row>
    <row r="3906" spans="39:39">
      <c r="AM3906" s="10"/>
    </row>
    <row r="3907" spans="39:39">
      <c r="AM3907" s="10"/>
    </row>
    <row r="3908" spans="39:39">
      <c r="AM3908" s="10"/>
    </row>
    <row r="3909" spans="39:39">
      <c r="AM3909" s="10"/>
    </row>
    <row r="3910" spans="39:39">
      <c r="AM3910" s="10"/>
    </row>
    <row r="3911" spans="39:39">
      <c r="AM3911" s="10"/>
    </row>
    <row r="3912" spans="39:39">
      <c r="AM3912" s="10"/>
    </row>
    <row r="3913" spans="39:39">
      <c r="AM3913" s="10"/>
    </row>
    <row r="3914" spans="39:39">
      <c r="AM3914" s="10"/>
    </row>
    <row r="3915" spans="39:39">
      <c r="AM3915" s="10"/>
    </row>
    <row r="3916" spans="39:39">
      <c r="AM3916" s="10"/>
    </row>
    <row r="3917" spans="39:39">
      <c r="AM3917" s="10"/>
    </row>
    <row r="3918" spans="39:39">
      <c r="AM3918" s="10"/>
    </row>
    <row r="3919" spans="39:39">
      <c r="AM3919" s="10"/>
    </row>
    <row r="3920" spans="39:39">
      <c r="AM3920" s="10"/>
    </row>
    <row r="3921" spans="39:39">
      <c r="AM3921" s="10"/>
    </row>
    <row r="3922" spans="39:39">
      <c r="AM3922" s="10"/>
    </row>
    <row r="3923" spans="39:39">
      <c r="AM3923" s="10"/>
    </row>
    <row r="3924" spans="39:39">
      <c r="AM3924" s="10"/>
    </row>
    <row r="3925" spans="39:39">
      <c r="AM3925" s="10"/>
    </row>
    <row r="3926" spans="39:39">
      <c r="AM3926" s="10"/>
    </row>
    <row r="3927" spans="39:39">
      <c r="AM3927" s="10"/>
    </row>
    <row r="3928" spans="39:39">
      <c r="AM3928" s="10"/>
    </row>
    <row r="3929" spans="39:39">
      <c r="AM3929" s="10"/>
    </row>
    <row r="3930" spans="39:39">
      <c r="AM3930" s="10"/>
    </row>
    <row r="3931" spans="39:39">
      <c r="AM3931" s="10"/>
    </row>
    <row r="3932" spans="39:39">
      <c r="AM3932" s="10"/>
    </row>
    <row r="3933" spans="39:39">
      <c r="AM3933" s="10"/>
    </row>
    <row r="3934" spans="39:39">
      <c r="AM3934" s="10"/>
    </row>
    <row r="3935" spans="39:39">
      <c r="AM3935" s="10"/>
    </row>
    <row r="3936" spans="39:39">
      <c r="AM3936" s="10"/>
    </row>
    <row r="3937" spans="39:39">
      <c r="AM3937" s="10"/>
    </row>
    <row r="3938" spans="39:39">
      <c r="AM3938" s="10"/>
    </row>
    <row r="3939" spans="39:39">
      <c r="AM3939" s="10"/>
    </row>
    <row r="3940" spans="39:39">
      <c r="AM3940" s="10"/>
    </row>
    <row r="3941" spans="39:39">
      <c r="AM3941" s="10"/>
    </row>
    <row r="3942" spans="39:39">
      <c r="AM3942" s="10"/>
    </row>
    <row r="3943" spans="39:39">
      <c r="AM3943" s="10"/>
    </row>
    <row r="3944" spans="39:39">
      <c r="AM3944" s="10"/>
    </row>
    <row r="3945" spans="39:39">
      <c r="AM3945" s="10"/>
    </row>
    <row r="3946" spans="39:39">
      <c r="AM3946" s="10"/>
    </row>
    <row r="3947" spans="39:39">
      <c r="AM3947" s="10"/>
    </row>
    <row r="3948" spans="39:39">
      <c r="AM3948" s="10"/>
    </row>
    <row r="3949" spans="39:39">
      <c r="AM3949" s="10"/>
    </row>
    <row r="3950" spans="39:39">
      <c r="AM3950" s="10"/>
    </row>
    <row r="3951" spans="39:39">
      <c r="AM3951" s="10"/>
    </row>
    <row r="3952" spans="39:39">
      <c r="AM3952" s="10"/>
    </row>
    <row r="3953" spans="39:39">
      <c r="AM3953" s="10"/>
    </row>
    <row r="3954" spans="39:39">
      <c r="AM3954" s="10"/>
    </row>
    <row r="3955" spans="39:39">
      <c r="AM3955" s="10"/>
    </row>
    <row r="3956" spans="39:39">
      <c r="AM3956" s="10"/>
    </row>
    <row r="3957" spans="39:39">
      <c r="AM3957" s="10"/>
    </row>
    <row r="3958" spans="39:39">
      <c r="AM3958" s="10"/>
    </row>
    <row r="3959" spans="39:39">
      <c r="AM3959" s="10"/>
    </row>
    <row r="3960" spans="39:39">
      <c r="AM3960" s="10"/>
    </row>
    <row r="3961" spans="39:39">
      <c r="AM3961" s="10"/>
    </row>
    <row r="3962" spans="39:39">
      <c r="AM3962" s="10"/>
    </row>
    <row r="3963" spans="39:39">
      <c r="AM3963" s="10"/>
    </row>
    <row r="3964" spans="39:39">
      <c r="AM3964" s="10"/>
    </row>
    <row r="3965" spans="39:39">
      <c r="AM3965" s="10"/>
    </row>
    <row r="3966" spans="39:39">
      <c r="AM3966" s="10"/>
    </row>
    <row r="3967" spans="39:39">
      <c r="AM3967" s="10"/>
    </row>
    <row r="3968" spans="39:39">
      <c r="AM3968" s="10"/>
    </row>
    <row r="3969" spans="39:39">
      <c r="AM3969" s="10"/>
    </row>
    <row r="3970" spans="39:39">
      <c r="AM3970" s="10"/>
    </row>
    <row r="3971" spans="39:39">
      <c r="AM3971" s="10"/>
    </row>
    <row r="3972" spans="39:39">
      <c r="AM3972" s="10"/>
    </row>
    <row r="3973" spans="39:39">
      <c r="AM3973" s="10"/>
    </row>
    <row r="3974" spans="39:39">
      <c r="AM3974" s="10"/>
    </row>
    <row r="3975" spans="39:39">
      <c r="AM3975" s="10"/>
    </row>
    <row r="3976" spans="39:39">
      <c r="AM3976" s="10"/>
    </row>
    <row r="3977" spans="39:39">
      <c r="AM3977" s="10"/>
    </row>
    <row r="3978" spans="39:39">
      <c r="AM3978" s="10"/>
    </row>
    <row r="3979" spans="39:39">
      <c r="AM3979" s="10"/>
    </row>
    <row r="3980" spans="39:39">
      <c r="AM3980" s="10"/>
    </row>
    <row r="3981" spans="39:39">
      <c r="AM3981" s="10"/>
    </row>
    <row r="3982" spans="39:39">
      <c r="AM3982" s="10"/>
    </row>
    <row r="3983" spans="39:39">
      <c r="AM3983" s="10"/>
    </row>
    <row r="3984" spans="39:39">
      <c r="AM3984" s="10"/>
    </row>
    <row r="3985" spans="39:39">
      <c r="AM3985" s="10"/>
    </row>
    <row r="3986" spans="39:39">
      <c r="AM3986" s="10"/>
    </row>
    <row r="3987" spans="39:39">
      <c r="AM3987" s="10"/>
    </row>
    <row r="3988" spans="39:39">
      <c r="AM3988" s="10"/>
    </row>
    <row r="3989" spans="39:39">
      <c r="AM3989" s="10"/>
    </row>
    <row r="3990" spans="39:39">
      <c r="AM3990" s="10"/>
    </row>
    <row r="3991" spans="39:39">
      <c r="AM3991" s="10"/>
    </row>
    <row r="3992" spans="39:39">
      <c r="AM3992" s="10"/>
    </row>
    <row r="3993" spans="39:39">
      <c r="AM3993" s="10"/>
    </row>
    <row r="3994" spans="39:39">
      <c r="AM3994" s="10"/>
    </row>
    <row r="3995" spans="39:39">
      <c r="AM3995" s="10"/>
    </row>
    <row r="3996" spans="39:39">
      <c r="AM3996" s="10"/>
    </row>
    <row r="3997" spans="39:39">
      <c r="AM3997" s="10"/>
    </row>
    <row r="3998" spans="39:39">
      <c r="AM3998" s="10"/>
    </row>
    <row r="3999" spans="39:39">
      <c r="AM3999" s="10"/>
    </row>
    <row r="4000" spans="39:39">
      <c r="AM4000" s="10"/>
    </row>
    <row r="4001" spans="39:39">
      <c r="AM4001" s="10"/>
    </row>
    <row r="4002" spans="39:39">
      <c r="AM4002" s="10"/>
    </row>
    <row r="4003" spans="39:39">
      <c r="AM4003" s="10"/>
    </row>
    <row r="4004" spans="39:39">
      <c r="AM4004" s="10"/>
    </row>
    <row r="4005" spans="39:39">
      <c r="AM4005" s="10"/>
    </row>
    <row r="4006" spans="39:39">
      <c r="AM4006" s="10"/>
    </row>
    <row r="4007" spans="39:39">
      <c r="AM4007" s="10"/>
    </row>
    <row r="4008" spans="39:39">
      <c r="AM4008" s="10"/>
    </row>
    <row r="4009" spans="39:39">
      <c r="AM4009" s="10"/>
    </row>
    <row r="4010" spans="39:39">
      <c r="AM4010" s="10"/>
    </row>
    <row r="4011" spans="39:39">
      <c r="AM4011" s="10"/>
    </row>
    <row r="4012" spans="39:39">
      <c r="AM4012" s="10"/>
    </row>
    <row r="4013" spans="39:39">
      <c r="AM4013" s="10"/>
    </row>
    <row r="4014" spans="39:39">
      <c r="AM4014" s="10"/>
    </row>
    <row r="4015" spans="39:39">
      <c r="AM4015" s="10"/>
    </row>
    <row r="4016" spans="39:39">
      <c r="AM4016" s="10"/>
    </row>
    <row r="4017" spans="39:39">
      <c r="AM4017" s="10"/>
    </row>
    <row r="4018" spans="39:39">
      <c r="AM4018" s="10"/>
    </row>
    <row r="4019" spans="39:39">
      <c r="AM4019" s="10"/>
    </row>
    <row r="4020" spans="39:39">
      <c r="AM4020" s="10"/>
    </row>
    <row r="4021" spans="39:39">
      <c r="AM4021" s="10"/>
    </row>
    <row r="4022" spans="39:39">
      <c r="AM4022" s="10"/>
    </row>
    <row r="4023" spans="39:39">
      <c r="AM4023" s="10"/>
    </row>
    <row r="4024" spans="39:39">
      <c r="AM4024" s="10"/>
    </row>
    <row r="4025" spans="39:39">
      <c r="AM4025" s="10"/>
    </row>
    <row r="4026" spans="39:39">
      <c r="AM4026" s="10"/>
    </row>
    <row r="4027" spans="39:39">
      <c r="AM4027" s="10"/>
    </row>
    <row r="4028" spans="39:39">
      <c r="AM4028" s="10"/>
    </row>
    <row r="4029" spans="39:39">
      <c r="AM4029" s="10"/>
    </row>
    <row r="4030" spans="39:39">
      <c r="AM4030" s="10"/>
    </row>
    <row r="4031" spans="39:39">
      <c r="AM4031" s="10"/>
    </row>
    <row r="4032" spans="39:39">
      <c r="AM4032" s="10"/>
    </row>
    <row r="4033" spans="39:39">
      <c r="AM4033" s="10"/>
    </row>
    <row r="4034" spans="39:39">
      <c r="AM4034" s="10"/>
    </row>
    <row r="4035" spans="39:39">
      <c r="AM4035" s="10"/>
    </row>
    <row r="4036" spans="39:39">
      <c r="AM4036" s="10"/>
    </row>
    <row r="4037" spans="39:39">
      <c r="AM4037" s="10"/>
    </row>
    <row r="4038" spans="39:39">
      <c r="AM4038" s="10"/>
    </row>
    <row r="4039" spans="39:39">
      <c r="AM4039" s="10"/>
    </row>
    <row r="4040" spans="39:39">
      <c r="AM4040" s="10"/>
    </row>
    <row r="4041" spans="39:39">
      <c r="AM4041" s="10"/>
    </row>
    <row r="4042" spans="39:39">
      <c r="AM4042" s="10"/>
    </row>
    <row r="4043" spans="39:39">
      <c r="AM4043" s="10"/>
    </row>
    <row r="4044" spans="39:39">
      <c r="AM4044" s="10"/>
    </row>
    <row r="4045" spans="39:39">
      <c r="AM4045" s="10"/>
    </row>
    <row r="4046" spans="39:39">
      <c r="AM4046" s="10"/>
    </row>
    <row r="4047" spans="39:39">
      <c r="AM4047" s="10"/>
    </row>
    <row r="4048" spans="39:39">
      <c r="AM4048" s="10"/>
    </row>
    <row r="4049" spans="39:39">
      <c r="AM4049" s="10"/>
    </row>
    <row r="4050" spans="39:39">
      <c r="AM4050" s="10"/>
    </row>
    <row r="4051" spans="39:39">
      <c r="AM4051" s="10"/>
    </row>
    <row r="4052" spans="39:39">
      <c r="AM4052" s="10"/>
    </row>
    <row r="4053" spans="39:39">
      <c r="AM4053" s="10"/>
    </row>
    <row r="4054" spans="39:39">
      <c r="AM4054" s="10"/>
    </row>
    <row r="4055" spans="39:39">
      <c r="AM4055" s="10"/>
    </row>
    <row r="4056" spans="39:39">
      <c r="AM4056" s="10"/>
    </row>
    <row r="4057" spans="39:39">
      <c r="AM4057" s="10"/>
    </row>
    <row r="4058" spans="39:39">
      <c r="AM4058" s="10"/>
    </row>
    <row r="4059" spans="39:39">
      <c r="AM4059" s="10"/>
    </row>
    <row r="4060" spans="39:39">
      <c r="AM4060" s="10"/>
    </row>
    <row r="4061" spans="39:39">
      <c r="AM4061" s="10"/>
    </row>
    <row r="4062" spans="39:39">
      <c r="AM4062" s="10"/>
    </row>
    <row r="4063" spans="39:39">
      <c r="AM4063" s="10"/>
    </row>
    <row r="4064" spans="39:39">
      <c r="AM4064" s="10"/>
    </row>
    <row r="4065" spans="39:39">
      <c r="AM4065" s="10"/>
    </row>
    <row r="4066" spans="39:39">
      <c r="AM4066" s="10"/>
    </row>
    <row r="4067" spans="39:39">
      <c r="AM4067" s="10"/>
    </row>
    <row r="4068" spans="39:39">
      <c r="AM4068" s="10"/>
    </row>
    <row r="4069" spans="39:39">
      <c r="AM4069" s="10"/>
    </row>
    <row r="4070" spans="39:39">
      <c r="AM4070" s="10"/>
    </row>
    <row r="4071" spans="39:39">
      <c r="AM4071" s="10"/>
    </row>
    <row r="4072" spans="39:39">
      <c r="AM4072" s="10"/>
    </row>
    <row r="4073" spans="39:39">
      <c r="AM4073" s="10"/>
    </row>
    <row r="4074" spans="39:39">
      <c r="AM4074" s="10"/>
    </row>
    <row r="4075" spans="39:39">
      <c r="AM4075" s="10"/>
    </row>
    <row r="4076" spans="39:39">
      <c r="AM4076" s="10"/>
    </row>
    <row r="4077" spans="39:39">
      <c r="AM4077" s="10"/>
    </row>
    <row r="4078" spans="39:39">
      <c r="AM4078" s="10"/>
    </row>
    <row r="4079" spans="39:39">
      <c r="AM4079" s="10"/>
    </row>
    <row r="4080" spans="39:39">
      <c r="AM4080" s="10"/>
    </row>
    <row r="4081" spans="39:39">
      <c r="AM4081" s="10"/>
    </row>
    <row r="4082" spans="39:39">
      <c r="AM4082" s="10"/>
    </row>
    <row r="4083" spans="39:39">
      <c r="AM4083" s="10"/>
    </row>
    <row r="4084" spans="39:39">
      <c r="AM4084" s="10"/>
    </row>
    <row r="4085" spans="39:39">
      <c r="AM4085" s="10"/>
    </row>
    <row r="4086" spans="39:39">
      <c r="AM4086" s="10"/>
    </row>
    <row r="4087" spans="39:39">
      <c r="AM4087" s="10"/>
    </row>
    <row r="4088" spans="39:39">
      <c r="AM4088" s="10"/>
    </row>
    <row r="4089" spans="39:39">
      <c r="AM4089" s="10"/>
    </row>
    <row r="4090" spans="39:39">
      <c r="AM4090" s="10"/>
    </row>
    <row r="4091" spans="39:39">
      <c r="AM4091" s="10"/>
    </row>
    <row r="4092" spans="39:39">
      <c r="AM4092" s="10"/>
    </row>
    <row r="4093" spans="39:39">
      <c r="AM4093" s="10"/>
    </row>
    <row r="4094" spans="39:39">
      <c r="AM4094" s="10"/>
    </row>
    <row r="4095" spans="39:39">
      <c r="AM4095" s="10"/>
    </row>
    <row r="4096" spans="39:39">
      <c r="AM4096" s="10"/>
    </row>
    <row r="4097" spans="39:39">
      <c r="AM4097" s="10"/>
    </row>
    <row r="4098" spans="39:39">
      <c r="AM4098" s="10"/>
    </row>
    <row r="4099" spans="39:39">
      <c r="AM4099" s="10"/>
    </row>
    <row r="4100" spans="39:39">
      <c r="AM4100" s="10"/>
    </row>
    <row r="4101" spans="39:39">
      <c r="AM4101" s="10"/>
    </row>
    <row r="4102" spans="39:39">
      <c r="AM4102" s="10"/>
    </row>
    <row r="4103" spans="39:39">
      <c r="AM4103" s="10"/>
    </row>
    <row r="4104" spans="39:39">
      <c r="AM4104" s="10"/>
    </row>
    <row r="4105" spans="39:39">
      <c r="AM4105" s="10"/>
    </row>
    <row r="4106" spans="39:39">
      <c r="AM4106" s="10"/>
    </row>
    <row r="4107" spans="39:39">
      <c r="AM4107" s="10"/>
    </row>
    <row r="4108" spans="39:39">
      <c r="AM4108" s="10"/>
    </row>
    <row r="4109" spans="39:39">
      <c r="AM4109" s="10"/>
    </row>
    <row r="4110" spans="39:39">
      <c r="AM4110" s="10"/>
    </row>
    <row r="4111" spans="39:39">
      <c r="AM4111" s="10"/>
    </row>
    <row r="4112" spans="39:39">
      <c r="AM4112" s="10"/>
    </row>
    <row r="4113" spans="39:39">
      <c r="AM4113" s="10"/>
    </row>
    <row r="4114" spans="39:39">
      <c r="AM4114" s="10"/>
    </row>
    <row r="4115" spans="39:39">
      <c r="AM4115" s="10"/>
    </row>
    <row r="4116" spans="39:39">
      <c r="AM4116" s="10"/>
    </row>
    <row r="4117" spans="39:39">
      <c r="AM4117" s="10"/>
    </row>
    <row r="4118" spans="39:39">
      <c r="AM4118" s="10"/>
    </row>
    <row r="4119" spans="39:39">
      <c r="AM4119" s="10"/>
    </row>
    <row r="4120" spans="39:39">
      <c r="AM4120" s="10"/>
    </row>
    <row r="4121" spans="39:39">
      <c r="AM4121" s="10"/>
    </row>
    <row r="4122" spans="39:39">
      <c r="AM4122" s="10"/>
    </row>
    <row r="4123" spans="39:39">
      <c r="AM4123" s="10"/>
    </row>
    <row r="4124" spans="39:39">
      <c r="AM4124" s="10"/>
    </row>
    <row r="4125" spans="39:39">
      <c r="AM4125" s="10"/>
    </row>
    <row r="4126" spans="39:39">
      <c r="AM4126" s="10"/>
    </row>
    <row r="4127" spans="39:39">
      <c r="AM4127" s="10"/>
    </row>
    <row r="4128" spans="39:39">
      <c r="AM4128" s="10"/>
    </row>
    <row r="4129" spans="39:39">
      <c r="AM4129" s="10"/>
    </row>
    <row r="4130" spans="39:39">
      <c r="AM4130" s="10"/>
    </row>
    <row r="4131" spans="39:39">
      <c r="AM4131" s="10"/>
    </row>
    <row r="4132" spans="39:39">
      <c r="AM4132" s="10"/>
    </row>
    <row r="4133" spans="39:39">
      <c r="AM4133" s="10"/>
    </row>
    <row r="4134" spans="39:39">
      <c r="AM4134" s="10"/>
    </row>
    <row r="4135" spans="39:39">
      <c r="AM4135" s="10"/>
    </row>
    <row r="4136" spans="39:39">
      <c r="AM4136" s="10"/>
    </row>
    <row r="4137" spans="39:39">
      <c r="AM4137" s="10"/>
    </row>
    <row r="4138" spans="39:39">
      <c r="AM4138" s="10"/>
    </row>
    <row r="4139" spans="39:39">
      <c r="AM4139" s="10"/>
    </row>
    <row r="4140" spans="39:39">
      <c r="AM4140" s="10"/>
    </row>
    <row r="4141" spans="39:39">
      <c r="AM4141" s="10"/>
    </row>
    <row r="4142" spans="39:39">
      <c r="AM4142" s="10"/>
    </row>
    <row r="4143" spans="39:39">
      <c r="AM4143" s="10"/>
    </row>
    <row r="4144" spans="39:39">
      <c r="AM4144" s="10"/>
    </row>
    <row r="4145" spans="39:39">
      <c r="AM4145" s="10"/>
    </row>
    <row r="4146" spans="39:39">
      <c r="AM4146" s="10"/>
    </row>
    <row r="4147" spans="39:39">
      <c r="AM4147" s="10"/>
    </row>
    <row r="4148" spans="39:39">
      <c r="AM4148" s="10"/>
    </row>
    <row r="4149" spans="39:39">
      <c r="AM4149" s="10"/>
    </row>
    <row r="4150" spans="39:39">
      <c r="AM4150" s="10"/>
    </row>
    <row r="4151" spans="39:39">
      <c r="AM4151" s="10"/>
    </row>
    <row r="4152" spans="39:39">
      <c r="AM4152" s="10"/>
    </row>
    <row r="4153" spans="39:39">
      <c r="AM4153" s="10"/>
    </row>
    <row r="4154" spans="39:39">
      <c r="AM4154" s="10"/>
    </row>
    <row r="4155" spans="39:39">
      <c r="AM4155" s="10"/>
    </row>
    <row r="4156" spans="39:39">
      <c r="AM4156" s="10"/>
    </row>
    <row r="4157" spans="39:39">
      <c r="AM4157" s="10"/>
    </row>
    <row r="4158" spans="39:39">
      <c r="AM4158" s="10"/>
    </row>
    <row r="4159" spans="39:39">
      <c r="AM4159" s="10"/>
    </row>
    <row r="4160" spans="39:39">
      <c r="AM4160" s="10"/>
    </row>
    <row r="4161" spans="39:39">
      <c r="AM4161" s="10"/>
    </row>
    <row r="4162" spans="39:39">
      <c r="AM4162" s="10"/>
    </row>
    <row r="4163" spans="39:39">
      <c r="AM4163" s="10"/>
    </row>
    <row r="4164" spans="39:39">
      <c r="AM4164" s="10"/>
    </row>
    <row r="4165" spans="39:39">
      <c r="AM4165" s="10"/>
    </row>
    <row r="4166" spans="39:39">
      <c r="AM4166" s="10"/>
    </row>
    <row r="4167" spans="39:39">
      <c r="AM4167" s="10"/>
    </row>
    <row r="4168" spans="39:39">
      <c r="AM4168" s="10"/>
    </row>
    <row r="4169" spans="39:39">
      <c r="AM4169" s="10"/>
    </row>
    <row r="4170" spans="39:39">
      <c r="AM4170" s="10"/>
    </row>
    <row r="4171" spans="39:39">
      <c r="AM4171" s="10"/>
    </row>
    <row r="4172" spans="39:39">
      <c r="AM4172" s="10"/>
    </row>
    <row r="4173" spans="39:39">
      <c r="AM4173" s="10"/>
    </row>
    <row r="4174" spans="39:39">
      <c r="AM4174" s="10"/>
    </row>
    <row r="4175" spans="39:39">
      <c r="AM4175" s="10"/>
    </row>
    <row r="4176" spans="39:39">
      <c r="AM4176" s="10"/>
    </row>
    <row r="4177" spans="39:39">
      <c r="AM4177" s="10"/>
    </row>
    <row r="4178" spans="39:39">
      <c r="AM4178" s="10"/>
    </row>
    <row r="4179" spans="39:39">
      <c r="AM4179" s="10"/>
    </row>
    <row r="4180" spans="39:39">
      <c r="AM4180" s="10"/>
    </row>
    <row r="4181" spans="39:39">
      <c r="AM4181" s="10"/>
    </row>
    <row r="4182" spans="39:39">
      <c r="AM4182" s="10"/>
    </row>
    <row r="4183" spans="39:39">
      <c r="AM4183" s="10"/>
    </row>
    <row r="4184" spans="39:39">
      <c r="AM4184" s="10"/>
    </row>
    <row r="4185" spans="39:39">
      <c r="AM4185" s="10"/>
    </row>
    <row r="4186" spans="39:39">
      <c r="AM4186" s="10"/>
    </row>
    <row r="4187" spans="39:39">
      <c r="AM4187" s="10"/>
    </row>
    <row r="4188" spans="39:39">
      <c r="AM4188" s="10"/>
    </row>
    <row r="4189" spans="39:39">
      <c r="AM4189" s="10"/>
    </row>
    <row r="4190" spans="39:39">
      <c r="AM4190" s="10"/>
    </row>
    <row r="4191" spans="39:39">
      <c r="AM4191" s="10"/>
    </row>
    <row r="4192" spans="39:39">
      <c r="AM4192" s="10"/>
    </row>
    <row r="4193" spans="39:39">
      <c r="AM4193" s="10"/>
    </row>
    <row r="4194" spans="39:39">
      <c r="AM4194" s="10"/>
    </row>
    <row r="4195" spans="39:39">
      <c r="AM4195" s="10"/>
    </row>
    <row r="4196" spans="39:39">
      <c r="AM4196" s="10"/>
    </row>
    <row r="4197" spans="39:39">
      <c r="AM4197" s="10"/>
    </row>
    <row r="4198" spans="39:39">
      <c r="AM4198" s="10"/>
    </row>
    <row r="4199" spans="39:39">
      <c r="AM4199" s="10"/>
    </row>
    <row r="4200" spans="39:39">
      <c r="AM4200" s="10"/>
    </row>
    <row r="4201" spans="39:39">
      <c r="AM4201" s="10"/>
    </row>
    <row r="4202" spans="39:39">
      <c r="AM4202" s="10"/>
    </row>
    <row r="4203" spans="39:39">
      <c r="AM4203" s="10"/>
    </row>
    <row r="4204" spans="39:39">
      <c r="AM4204" s="10"/>
    </row>
    <row r="4205" spans="39:39">
      <c r="AM4205" s="10"/>
    </row>
    <row r="4206" spans="39:39">
      <c r="AM4206" s="10"/>
    </row>
    <row r="4207" spans="39:39">
      <c r="AM4207" s="10"/>
    </row>
    <row r="4208" spans="39:39">
      <c r="AM4208" s="10"/>
    </row>
    <row r="4209" spans="39:39">
      <c r="AM4209" s="10"/>
    </row>
    <row r="4210" spans="39:39">
      <c r="AM4210" s="10"/>
    </row>
    <row r="4211" spans="39:39">
      <c r="AM4211" s="10"/>
    </row>
    <row r="4212" spans="39:39">
      <c r="AM4212" s="10"/>
    </row>
    <row r="4213" spans="39:39">
      <c r="AM4213" s="10"/>
    </row>
    <row r="4214" spans="39:39">
      <c r="AM4214" s="10"/>
    </row>
    <row r="4215" spans="39:39">
      <c r="AM4215" s="10"/>
    </row>
    <row r="4216" spans="39:39">
      <c r="AM4216" s="10"/>
    </row>
    <row r="4217" spans="39:39">
      <c r="AM4217" s="10"/>
    </row>
    <row r="4218" spans="39:39">
      <c r="AM4218" s="10"/>
    </row>
    <row r="4219" spans="39:39">
      <c r="AM4219" s="10"/>
    </row>
    <row r="4220" spans="39:39">
      <c r="AM4220" s="10"/>
    </row>
    <row r="4221" spans="39:39">
      <c r="AM4221" s="10"/>
    </row>
    <row r="4222" spans="39:39">
      <c r="AM4222" s="10"/>
    </row>
    <row r="4223" spans="39:39">
      <c r="AM4223" s="10"/>
    </row>
    <row r="4224" spans="39:39">
      <c r="AM4224" s="10"/>
    </row>
    <row r="4225" spans="39:39">
      <c r="AM4225" s="10"/>
    </row>
    <row r="4226" spans="39:39">
      <c r="AM4226" s="10"/>
    </row>
    <row r="4227" spans="39:39">
      <c r="AM4227" s="10"/>
    </row>
    <row r="4228" spans="39:39">
      <c r="AM4228" s="10"/>
    </row>
    <row r="4229" spans="39:39">
      <c r="AM4229" s="10"/>
    </row>
    <row r="4230" spans="39:39">
      <c r="AM4230" s="10"/>
    </row>
    <row r="4231" spans="39:39">
      <c r="AM4231" s="10"/>
    </row>
    <row r="4232" spans="39:39">
      <c r="AM4232" s="10"/>
    </row>
    <row r="4233" spans="39:39">
      <c r="AM4233" s="10"/>
    </row>
    <row r="4234" spans="39:39">
      <c r="AM4234" s="10"/>
    </row>
    <row r="4235" spans="39:39">
      <c r="AM4235" s="10"/>
    </row>
    <row r="4236" spans="39:39">
      <c r="AM4236" s="10"/>
    </row>
    <row r="4237" spans="39:39">
      <c r="AM4237" s="10"/>
    </row>
    <row r="4238" spans="39:39">
      <c r="AM4238" s="10"/>
    </row>
    <row r="4239" spans="39:39">
      <c r="AM4239" s="10"/>
    </row>
    <row r="4240" spans="39:39">
      <c r="AM4240" s="10"/>
    </row>
    <row r="4241" spans="39:39">
      <c r="AM4241" s="10"/>
    </row>
    <row r="4242" spans="39:39">
      <c r="AM4242" s="10"/>
    </row>
    <row r="4243" spans="39:39">
      <c r="AM4243" s="10"/>
    </row>
    <row r="4244" spans="39:39">
      <c r="AM4244" s="10"/>
    </row>
    <row r="4245" spans="39:39">
      <c r="AM4245" s="10"/>
    </row>
    <row r="4246" spans="39:39">
      <c r="AM4246" s="10"/>
    </row>
    <row r="4247" spans="39:39">
      <c r="AM4247" s="10"/>
    </row>
    <row r="4248" spans="39:39">
      <c r="AM4248" s="10"/>
    </row>
    <row r="4249" spans="39:39">
      <c r="AM4249" s="10"/>
    </row>
    <row r="4250" spans="39:39">
      <c r="AM4250" s="10"/>
    </row>
    <row r="4251" spans="39:39">
      <c r="AM4251" s="10"/>
    </row>
    <row r="4252" spans="39:39">
      <c r="AM4252" s="10"/>
    </row>
    <row r="4253" spans="39:39">
      <c r="AM4253" s="10"/>
    </row>
    <row r="4254" spans="39:39">
      <c r="AM4254" s="10"/>
    </row>
    <row r="4255" spans="39:39">
      <c r="AM4255" s="10"/>
    </row>
    <row r="4256" spans="39:39">
      <c r="AM4256" s="10"/>
    </row>
    <row r="4257" spans="39:39">
      <c r="AM4257" s="10"/>
    </row>
    <row r="4258" spans="39:39">
      <c r="AM4258" s="10"/>
    </row>
    <row r="4259" spans="39:39">
      <c r="AM4259" s="10"/>
    </row>
    <row r="4260" spans="39:39">
      <c r="AM4260" s="10"/>
    </row>
    <row r="4261" spans="39:39">
      <c r="AM4261" s="10"/>
    </row>
    <row r="4262" spans="39:39">
      <c r="AM4262" s="10"/>
    </row>
    <row r="4263" spans="39:39">
      <c r="AM4263" s="10"/>
    </row>
    <row r="4264" spans="39:39">
      <c r="AM4264" s="10"/>
    </row>
    <row r="4265" spans="39:39">
      <c r="AM4265" s="10"/>
    </row>
    <row r="4266" spans="39:39">
      <c r="AM4266" s="10"/>
    </row>
    <row r="4267" spans="39:39">
      <c r="AM4267" s="10"/>
    </row>
    <row r="4268" spans="39:39">
      <c r="AM4268" s="10"/>
    </row>
    <row r="4269" spans="39:39">
      <c r="AM4269" s="10"/>
    </row>
    <row r="4270" spans="39:39">
      <c r="AM4270" s="10"/>
    </row>
    <row r="4271" spans="39:39">
      <c r="AM4271" s="10"/>
    </row>
    <row r="4272" spans="39:39">
      <c r="AM4272" s="10"/>
    </row>
    <row r="4273" spans="39:39">
      <c r="AM4273" s="10"/>
    </row>
    <row r="4274" spans="39:39">
      <c r="AM4274" s="10"/>
    </row>
    <row r="4275" spans="39:39">
      <c r="AM4275" s="10"/>
    </row>
    <row r="4276" spans="39:39">
      <c r="AM4276" s="10"/>
    </row>
    <row r="4277" spans="39:39">
      <c r="AM4277" s="10"/>
    </row>
    <row r="4278" spans="39:39">
      <c r="AM4278" s="10"/>
    </row>
    <row r="4279" spans="39:39">
      <c r="AM4279" s="10"/>
    </row>
    <row r="4280" spans="39:39">
      <c r="AM4280" s="10"/>
    </row>
    <row r="4281" spans="39:39">
      <c r="AM4281" s="10"/>
    </row>
    <row r="4282" spans="39:39">
      <c r="AM4282" s="10"/>
    </row>
    <row r="4283" spans="39:39">
      <c r="AM4283" s="10"/>
    </row>
    <row r="4284" spans="39:39">
      <c r="AM4284" s="10"/>
    </row>
    <row r="4285" spans="39:39">
      <c r="AM4285" s="10"/>
    </row>
    <row r="4286" spans="39:39">
      <c r="AM4286" s="10"/>
    </row>
    <row r="4287" spans="39:39">
      <c r="AM4287" s="10"/>
    </row>
    <row r="4288" spans="39:39">
      <c r="AM4288" s="10"/>
    </row>
    <row r="4289" spans="39:39">
      <c r="AM4289" s="10"/>
    </row>
    <row r="4290" spans="39:39">
      <c r="AM4290" s="10"/>
    </row>
    <row r="4291" spans="39:39">
      <c r="AM4291" s="10"/>
    </row>
    <row r="4292" spans="39:39">
      <c r="AM4292" s="10"/>
    </row>
    <row r="4293" spans="39:39">
      <c r="AM4293" s="10"/>
    </row>
    <row r="4294" spans="39:39">
      <c r="AM4294" s="10"/>
    </row>
    <row r="4295" spans="39:39">
      <c r="AM4295" s="10"/>
    </row>
    <row r="4296" spans="39:39">
      <c r="AM4296" s="10"/>
    </row>
    <row r="4297" spans="39:39">
      <c r="AM4297" s="10"/>
    </row>
    <row r="4298" spans="39:39">
      <c r="AM4298" s="10"/>
    </row>
    <row r="4299" spans="39:39">
      <c r="AM4299" s="10"/>
    </row>
    <row r="4300" spans="39:39">
      <c r="AM4300" s="10"/>
    </row>
    <row r="4301" spans="39:39">
      <c r="AM4301" s="10"/>
    </row>
    <row r="4302" spans="39:39">
      <c r="AM4302" s="10"/>
    </row>
    <row r="4303" spans="39:39">
      <c r="AM4303" s="10"/>
    </row>
    <row r="4304" spans="39:39">
      <c r="AM4304" s="10"/>
    </row>
    <row r="4305" spans="39:39">
      <c r="AM4305" s="10"/>
    </row>
    <row r="4306" spans="39:39">
      <c r="AM4306" s="10"/>
    </row>
    <row r="4307" spans="39:39">
      <c r="AM4307" s="10"/>
    </row>
    <row r="4308" spans="39:39">
      <c r="AM4308" s="10"/>
    </row>
    <row r="4309" spans="39:39">
      <c r="AM4309" s="10"/>
    </row>
    <row r="4310" spans="39:39">
      <c r="AM4310" s="10"/>
    </row>
    <row r="4311" spans="39:39">
      <c r="AM4311" s="10"/>
    </row>
    <row r="4312" spans="39:39">
      <c r="AM4312" s="10"/>
    </row>
    <row r="4313" spans="39:39">
      <c r="AM4313" s="10"/>
    </row>
    <row r="4314" spans="39:39">
      <c r="AM4314" s="10"/>
    </row>
    <row r="4315" spans="39:39">
      <c r="AM4315" s="10"/>
    </row>
    <row r="4316" spans="39:39">
      <c r="AM4316" s="10"/>
    </row>
    <row r="4317" spans="39:39">
      <c r="AM4317" s="10"/>
    </row>
    <row r="4318" spans="39:39">
      <c r="AM4318" s="10"/>
    </row>
    <row r="4319" spans="39:39">
      <c r="AM4319" s="10"/>
    </row>
    <row r="4320" spans="39:39">
      <c r="AM4320" s="10"/>
    </row>
    <row r="4321" spans="39:39">
      <c r="AM4321" s="10"/>
    </row>
    <row r="4322" spans="39:39">
      <c r="AM4322" s="10"/>
    </row>
    <row r="4323" spans="39:39">
      <c r="AM4323" s="10"/>
    </row>
    <row r="4324" spans="39:39">
      <c r="AM4324" s="10"/>
    </row>
    <row r="4325" spans="39:39">
      <c r="AM4325" s="10"/>
    </row>
    <row r="4326" spans="39:39">
      <c r="AM4326" s="10"/>
    </row>
    <row r="4327" spans="39:39">
      <c r="AM4327" s="10"/>
    </row>
    <row r="4328" spans="39:39">
      <c r="AM4328" s="10"/>
    </row>
    <row r="4329" spans="39:39">
      <c r="AM4329" s="10"/>
    </row>
    <row r="4330" spans="39:39">
      <c r="AM4330" s="10"/>
    </row>
    <row r="4331" spans="39:39">
      <c r="AM4331" s="10"/>
    </row>
    <row r="4332" spans="39:39">
      <c r="AM4332" s="10"/>
    </row>
    <row r="4333" spans="39:39">
      <c r="AM4333" s="10"/>
    </row>
    <row r="4334" spans="39:39">
      <c r="AM4334" s="10"/>
    </row>
    <row r="4335" spans="39:39">
      <c r="AM4335" s="10"/>
    </row>
    <row r="4336" spans="39:39">
      <c r="AM4336" s="10"/>
    </row>
    <row r="4337" spans="39:39">
      <c r="AM4337" s="10"/>
    </row>
    <row r="4338" spans="39:39">
      <c r="AM4338" s="10"/>
    </row>
    <row r="4339" spans="39:39">
      <c r="AM4339" s="10"/>
    </row>
    <row r="4340" spans="39:39">
      <c r="AM4340" s="10"/>
    </row>
    <row r="4341" spans="39:39">
      <c r="AM4341" s="10"/>
    </row>
    <row r="4342" spans="39:39">
      <c r="AM4342" s="10"/>
    </row>
    <row r="4343" spans="39:39">
      <c r="AM4343" s="10"/>
    </row>
    <row r="4344" spans="39:39">
      <c r="AM4344" s="10"/>
    </row>
    <row r="4345" spans="39:39">
      <c r="AM4345" s="10"/>
    </row>
    <row r="4346" spans="39:39">
      <c r="AM4346" s="10"/>
    </row>
    <row r="4347" spans="39:39">
      <c r="AM4347" s="10"/>
    </row>
    <row r="4348" spans="39:39">
      <c r="AM4348" s="10"/>
    </row>
    <row r="4349" spans="39:39">
      <c r="AM4349" s="10"/>
    </row>
    <row r="4350" spans="39:39">
      <c r="AM4350" s="10"/>
    </row>
    <row r="4351" spans="39:39">
      <c r="AM4351" s="10"/>
    </row>
    <row r="4352" spans="39:39">
      <c r="AM4352" s="10"/>
    </row>
    <row r="4353" spans="39:39">
      <c r="AM4353" s="10"/>
    </row>
    <row r="4354" spans="39:39">
      <c r="AM4354" s="10"/>
    </row>
    <row r="4355" spans="39:39">
      <c r="AM4355" s="10"/>
    </row>
    <row r="4356" spans="39:39">
      <c r="AM4356" s="10"/>
    </row>
    <row r="4357" spans="39:39">
      <c r="AM4357" s="10"/>
    </row>
    <row r="4358" spans="39:39">
      <c r="AM4358" s="10"/>
    </row>
    <row r="4359" spans="39:39">
      <c r="AM4359" s="10"/>
    </row>
    <row r="4360" spans="39:39">
      <c r="AM4360" s="10"/>
    </row>
    <row r="4361" spans="39:39">
      <c r="AM4361" s="10"/>
    </row>
    <row r="4362" spans="39:39">
      <c r="AM4362" s="10"/>
    </row>
    <row r="4363" spans="39:39">
      <c r="AM4363" s="10"/>
    </row>
    <row r="4364" spans="39:39">
      <c r="AM4364" s="10"/>
    </row>
    <row r="4365" spans="39:39">
      <c r="AM4365" s="10"/>
    </row>
    <row r="4366" spans="39:39">
      <c r="AM4366" s="10"/>
    </row>
    <row r="4367" spans="39:39">
      <c r="AM4367" s="10"/>
    </row>
    <row r="4368" spans="39:39">
      <c r="AM4368" s="10"/>
    </row>
    <row r="4369" spans="39:39">
      <c r="AM4369" s="10"/>
    </row>
    <row r="4370" spans="39:39">
      <c r="AM4370" s="10"/>
    </row>
    <row r="4371" spans="39:39">
      <c r="AM4371" s="10"/>
    </row>
    <row r="4372" spans="39:39">
      <c r="AM4372" s="10"/>
    </row>
    <row r="4373" spans="39:39">
      <c r="AM4373" s="10"/>
    </row>
    <row r="4374" spans="39:39">
      <c r="AM4374" s="10"/>
    </row>
    <row r="4375" spans="39:39">
      <c r="AM4375" s="10"/>
    </row>
    <row r="4376" spans="39:39">
      <c r="AM4376" s="10"/>
    </row>
    <row r="4377" spans="39:39">
      <c r="AM4377" s="10"/>
    </row>
    <row r="4378" spans="39:39">
      <c r="AM4378" s="10"/>
    </row>
    <row r="4379" spans="39:39">
      <c r="AM4379" s="10"/>
    </row>
    <row r="4380" spans="39:39">
      <c r="AM4380" s="10"/>
    </row>
    <row r="4381" spans="39:39">
      <c r="AM4381" s="10"/>
    </row>
    <row r="4382" spans="39:39">
      <c r="AM4382" s="10"/>
    </row>
    <row r="4383" spans="39:39">
      <c r="AM4383" s="10"/>
    </row>
    <row r="4384" spans="39:39">
      <c r="AM4384" s="10"/>
    </row>
    <row r="4385" spans="39:39">
      <c r="AM4385" s="10"/>
    </row>
    <row r="4386" spans="39:39">
      <c r="AM4386" s="10"/>
    </row>
    <row r="4387" spans="39:39">
      <c r="AM4387" s="10"/>
    </row>
    <row r="4388" spans="39:39">
      <c r="AM4388" s="10"/>
    </row>
    <row r="4389" spans="39:39">
      <c r="AM4389" s="10"/>
    </row>
    <row r="4390" spans="39:39">
      <c r="AM4390" s="10"/>
    </row>
    <row r="4391" spans="39:39">
      <c r="AM4391" s="10"/>
    </row>
    <row r="4392" spans="39:39">
      <c r="AM4392" s="10"/>
    </row>
    <row r="4393" spans="39:39">
      <c r="AM4393" s="10"/>
    </row>
    <row r="4394" spans="39:39">
      <c r="AM4394" s="10"/>
    </row>
    <row r="4395" spans="39:39">
      <c r="AM4395" s="10"/>
    </row>
    <row r="4396" spans="39:39">
      <c r="AM4396" s="10"/>
    </row>
    <row r="4397" spans="39:39">
      <c r="AM4397" s="10"/>
    </row>
    <row r="4398" spans="39:39">
      <c r="AM4398" s="10"/>
    </row>
    <row r="4399" spans="39:39">
      <c r="AM4399" s="10"/>
    </row>
    <row r="4400" spans="39:39">
      <c r="AM4400" s="10"/>
    </row>
    <row r="4401" spans="39:39">
      <c r="AM4401" s="10"/>
    </row>
    <row r="4402" spans="39:39">
      <c r="AM4402" s="10"/>
    </row>
    <row r="4403" spans="39:39">
      <c r="AM4403" s="10"/>
    </row>
    <row r="4404" spans="39:39">
      <c r="AM4404" s="10"/>
    </row>
    <row r="4405" spans="39:39">
      <c r="AM4405" s="10"/>
    </row>
    <row r="4406" spans="39:39">
      <c r="AM4406" s="10"/>
    </row>
    <row r="4407" spans="39:39">
      <c r="AM4407" s="10"/>
    </row>
    <row r="4408" spans="39:39">
      <c r="AM4408" s="10"/>
    </row>
    <row r="4409" spans="39:39">
      <c r="AM4409" s="10"/>
    </row>
    <row r="4410" spans="39:39">
      <c r="AM4410" s="10"/>
    </row>
    <row r="4411" spans="39:39">
      <c r="AM4411" s="10"/>
    </row>
    <row r="4412" spans="39:39">
      <c r="AM4412" s="10"/>
    </row>
    <row r="4413" spans="39:39">
      <c r="AM4413" s="10"/>
    </row>
    <row r="4414" spans="39:39">
      <c r="AM4414" s="10"/>
    </row>
    <row r="4415" spans="39:39">
      <c r="AM4415" s="10"/>
    </row>
    <row r="4416" spans="39:39">
      <c r="AM4416" s="10"/>
    </row>
    <row r="4417" spans="39:39">
      <c r="AM4417" s="10"/>
    </row>
    <row r="4418" spans="39:39">
      <c r="AM4418" s="10"/>
    </row>
    <row r="4419" spans="39:39">
      <c r="AM4419" s="10"/>
    </row>
    <row r="4420" spans="39:39">
      <c r="AM4420" s="10"/>
    </row>
    <row r="4421" spans="39:39">
      <c r="AM4421" s="10"/>
    </row>
    <row r="4422" spans="39:39">
      <c r="AM4422" s="10"/>
    </row>
    <row r="4423" spans="39:39">
      <c r="AM4423" s="10"/>
    </row>
    <row r="4424" spans="39:39">
      <c r="AM4424" s="10"/>
    </row>
    <row r="4425" spans="39:39">
      <c r="AM4425" s="10"/>
    </row>
    <row r="4426" spans="39:39">
      <c r="AM4426" s="10"/>
    </row>
    <row r="4427" spans="39:39">
      <c r="AM4427" s="10"/>
    </row>
    <row r="4428" spans="39:39">
      <c r="AM4428" s="10"/>
    </row>
    <row r="4429" spans="39:39">
      <c r="AM4429" s="10"/>
    </row>
    <row r="4430" spans="39:39">
      <c r="AM4430" s="10"/>
    </row>
    <row r="4431" spans="39:39">
      <c r="AM4431" s="10"/>
    </row>
    <row r="4432" spans="39:39">
      <c r="AM4432" s="10"/>
    </row>
    <row r="4433" spans="39:39">
      <c r="AM4433" s="10"/>
    </row>
    <row r="4434" spans="39:39">
      <c r="AM4434" s="10"/>
    </row>
    <row r="4435" spans="39:39">
      <c r="AM4435" s="10"/>
    </row>
    <row r="4436" spans="39:39">
      <c r="AM4436" s="10"/>
    </row>
    <row r="4437" spans="39:39">
      <c r="AM4437" s="10"/>
    </row>
    <row r="4438" spans="39:39">
      <c r="AM4438" s="10"/>
    </row>
    <row r="4439" spans="39:39">
      <c r="AM4439" s="10"/>
    </row>
    <row r="4440" spans="39:39">
      <c r="AM4440" s="10"/>
    </row>
    <row r="4441" spans="39:39">
      <c r="AM4441" s="10"/>
    </row>
    <row r="4442" spans="39:39">
      <c r="AM4442" s="10"/>
    </row>
    <row r="4443" spans="39:39">
      <c r="AM4443" s="10"/>
    </row>
    <row r="4444" spans="39:39">
      <c r="AM4444" s="10"/>
    </row>
    <row r="4445" spans="39:39">
      <c r="AM4445" s="10"/>
    </row>
    <row r="4446" spans="39:39">
      <c r="AM4446" s="10"/>
    </row>
    <row r="4447" spans="39:39">
      <c r="AM4447" s="10"/>
    </row>
    <row r="4448" spans="39:39">
      <c r="AM4448" s="10"/>
    </row>
    <row r="4449" spans="39:39">
      <c r="AM4449" s="10"/>
    </row>
    <row r="4450" spans="39:39">
      <c r="AM4450" s="10"/>
    </row>
    <row r="4451" spans="39:39">
      <c r="AM4451" s="10"/>
    </row>
    <row r="4452" spans="39:39">
      <c r="AM4452" s="10"/>
    </row>
    <row r="4453" spans="39:39">
      <c r="AM4453" s="10"/>
    </row>
    <row r="4454" spans="39:39">
      <c r="AM4454" s="10"/>
    </row>
    <row r="4455" spans="39:39">
      <c r="AM4455" s="10"/>
    </row>
    <row r="4456" spans="39:39">
      <c r="AM4456" s="10"/>
    </row>
    <row r="4457" spans="39:39">
      <c r="AM4457" s="10"/>
    </row>
    <row r="4458" spans="39:39">
      <c r="AM4458" s="10"/>
    </row>
    <row r="4459" spans="39:39">
      <c r="AM4459" s="10"/>
    </row>
    <row r="4460" spans="39:39">
      <c r="AM4460" s="10"/>
    </row>
    <row r="4461" spans="39:39">
      <c r="AM4461" s="10"/>
    </row>
    <row r="4462" spans="39:39">
      <c r="AM4462" s="10"/>
    </row>
    <row r="4463" spans="39:39">
      <c r="AM4463" s="10"/>
    </row>
    <row r="4464" spans="39:39">
      <c r="AM4464" s="10"/>
    </row>
    <row r="4465" spans="39:39">
      <c r="AM4465" s="10"/>
    </row>
    <row r="4466" spans="39:39">
      <c r="AM4466" s="10"/>
    </row>
    <row r="4467" spans="39:39">
      <c r="AM4467" s="10"/>
    </row>
    <row r="4468" spans="39:39">
      <c r="AM4468" s="10"/>
    </row>
    <row r="4469" spans="39:39">
      <c r="AM4469" s="10"/>
    </row>
    <row r="4470" spans="39:39">
      <c r="AM4470" s="10"/>
    </row>
    <row r="4471" spans="39:39">
      <c r="AM4471" s="10"/>
    </row>
    <row r="4472" spans="39:39">
      <c r="AM4472" s="10"/>
    </row>
    <row r="4473" spans="39:39">
      <c r="AM4473" s="10"/>
    </row>
    <row r="4474" spans="39:39">
      <c r="AM4474" s="10"/>
    </row>
    <row r="4475" spans="39:39">
      <c r="AM4475" s="10"/>
    </row>
    <row r="4476" spans="39:39">
      <c r="AM4476" s="10"/>
    </row>
    <row r="4477" spans="39:39">
      <c r="AM4477" s="10"/>
    </row>
    <row r="4478" spans="39:39">
      <c r="AM4478" s="10"/>
    </row>
    <row r="4479" spans="39:39">
      <c r="AM4479" s="10"/>
    </row>
    <row r="4480" spans="39:39">
      <c r="AM4480" s="10"/>
    </row>
    <row r="4481" spans="39:39">
      <c r="AM4481" s="10"/>
    </row>
    <row r="4482" spans="39:39">
      <c r="AM4482" s="10"/>
    </row>
    <row r="4483" spans="39:39">
      <c r="AM4483" s="10"/>
    </row>
    <row r="4484" spans="39:39">
      <c r="AM4484" s="10"/>
    </row>
    <row r="4485" spans="39:39">
      <c r="AM4485" s="10"/>
    </row>
    <row r="4486" spans="39:39">
      <c r="AM4486" s="10"/>
    </row>
    <row r="4487" spans="39:39">
      <c r="AM4487" s="10"/>
    </row>
    <row r="4488" spans="39:39">
      <c r="AM4488" s="10"/>
    </row>
    <row r="4489" spans="39:39">
      <c r="AM4489" s="10"/>
    </row>
    <row r="4490" spans="39:39">
      <c r="AM4490" s="10"/>
    </row>
    <row r="4491" spans="39:39">
      <c r="AM4491" s="10"/>
    </row>
    <row r="4492" spans="39:39">
      <c r="AM4492" s="10"/>
    </row>
    <row r="4493" spans="39:39">
      <c r="AM4493" s="10"/>
    </row>
    <row r="4494" spans="39:39">
      <c r="AM4494" s="10"/>
    </row>
    <row r="4495" spans="39:39">
      <c r="AM4495" s="10"/>
    </row>
    <row r="4496" spans="39:39">
      <c r="AM4496" s="10"/>
    </row>
    <row r="4497" spans="39:39">
      <c r="AM4497" s="10"/>
    </row>
    <row r="4498" spans="39:39">
      <c r="AM4498" s="10"/>
    </row>
    <row r="4499" spans="39:39">
      <c r="AM4499" s="10"/>
    </row>
    <row r="4500" spans="39:39">
      <c r="AM4500" s="10"/>
    </row>
    <row r="4501" spans="39:39">
      <c r="AM4501" s="10"/>
    </row>
    <row r="4502" spans="39:39">
      <c r="AM4502" s="10"/>
    </row>
    <row r="4503" spans="39:39">
      <c r="AM4503" s="10"/>
    </row>
    <row r="4504" spans="39:39">
      <c r="AM4504" s="10"/>
    </row>
    <row r="4505" spans="39:39">
      <c r="AM4505" s="10"/>
    </row>
    <row r="4506" spans="39:39">
      <c r="AM4506" s="10"/>
    </row>
    <row r="4507" spans="39:39">
      <c r="AM4507" s="10"/>
    </row>
    <row r="4508" spans="39:39">
      <c r="AM4508" s="10"/>
    </row>
    <row r="4509" spans="39:39">
      <c r="AM4509" s="10"/>
    </row>
    <row r="4510" spans="39:39">
      <c r="AM4510" s="10"/>
    </row>
    <row r="4511" spans="39:39">
      <c r="AM4511" s="10"/>
    </row>
    <row r="4512" spans="39:39">
      <c r="AM4512" s="10"/>
    </row>
    <row r="4513" spans="39:39">
      <c r="AM4513" s="10"/>
    </row>
    <row r="4514" spans="39:39">
      <c r="AM4514" s="10"/>
    </row>
    <row r="4515" spans="39:39">
      <c r="AM4515" s="10"/>
    </row>
    <row r="4516" spans="39:39">
      <c r="AM4516" s="10"/>
    </row>
    <row r="4517" spans="39:39">
      <c r="AM4517" s="10"/>
    </row>
    <row r="4518" spans="39:39">
      <c r="AM4518" s="10"/>
    </row>
    <row r="4519" spans="39:39">
      <c r="AM4519" s="10"/>
    </row>
    <row r="4520" spans="39:39">
      <c r="AM4520" s="10"/>
    </row>
    <row r="4521" spans="39:39">
      <c r="AM4521" s="10"/>
    </row>
    <row r="4522" spans="39:39">
      <c r="AM4522" s="10"/>
    </row>
    <row r="4523" spans="39:39">
      <c r="AM4523" s="10"/>
    </row>
    <row r="4524" spans="39:39">
      <c r="AM4524" s="10"/>
    </row>
    <row r="4525" spans="39:39">
      <c r="AM4525" s="10"/>
    </row>
    <row r="4526" spans="39:39">
      <c r="AM4526" s="10"/>
    </row>
    <row r="4527" spans="39:39">
      <c r="AM4527" s="10"/>
    </row>
    <row r="4528" spans="39:39">
      <c r="AM4528" s="10"/>
    </row>
    <row r="4529" spans="39:39">
      <c r="AM4529" s="10"/>
    </row>
    <row r="4530" spans="39:39">
      <c r="AM4530" s="10"/>
    </row>
    <row r="4531" spans="39:39">
      <c r="AM4531" s="10"/>
    </row>
    <row r="4532" spans="39:39">
      <c r="AM4532" s="10"/>
    </row>
    <row r="4533" spans="39:39">
      <c r="AM4533" s="10"/>
    </row>
    <row r="4534" spans="39:39">
      <c r="AM4534" s="10"/>
    </row>
    <row r="4535" spans="39:39">
      <c r="AM4535" s="10"/>
    </row>
    <row r="4536" spans="39:39">
      <c r="AM4536" s="10"/>
    </row>
    <row r="4537" spans="39:39">
      <c r="AM4537" s="10"/>
    </row>
    <row r="4538" spans="39:39">
      <c r="AM4538" s="10"/>
    </row>
    <row r="4539" spans="39:39">
      <c r="AM4539" s="10"/>
    </row>
    <row r="4540" spans="39:39">
      <c r="AM4540" s="10"/>
    </row>
    <row r="4541" spans="39:39">
      <c r="AM4541" s="10"/>
    </row>
    <row r="4542" spans="39:39">
      <c r="AM4542" s="10"/>
    </row>
    <row r="4543" spans="39:39">
      <c r="AM4543" s="10"/>
    </row>
    <row r="4544" spans="39:39">
      <c r="AM4544" s="10"/>
    </row>
    <row r="4545" spans="39:39">
      <c r="AM4545" s="10"/>
    </row>
    <row r="4546" spans="39:39">
      <c r="AM4546" s="10"/>
    </row>
    <row r="4547" spans="39:39">
      <c r="AM4547" s="10"/>
    </row>
    <row r="4548" spans="39:39">
      <c r="AM4548" s="10"/>
    </row>
    <row r="4549" spans="39:39">
      <c r="AM4549" s="10"/>
    </row>
    <row r="4550" spans="39:39">
      <c r="AM4550" s="10"/>
    </row>
    <row r="4551" spans="39:39">
      <c r="AM4551" s="10"/>
    </row>
    <row r="4552" spans="39:39">
      <c r="AM4552" s="10"/>
    </row>
    <row r="4553" spans="39:39">
      <c r="AM4553" s="10"/>
    </row>
    <row r="4554" spans="39:39">
      <c r="AM4554" s="10"/>
    </row>
    <row r="4555" spans="39:39">
      <c r="AM4555" s="10"/>
    </row>
    <row r="4556" spans="39:39">
      <c r="AM4556" s="10"/>
    </row>
    <row r="4557" spans="39:39">
      <c r="AM4557" s="10"/>
    </row>
    <row r="4558" spans="39:39">
      <c r="AM4558" s="10"/>
    </row>
    <row r="4559" spans="39:39">
      <c r="AM4559" s="10"/>
    </row>
    <row r="4560" spans="39:39">
      <c r="AM4560" s="10"/>
    </row>
    <row r="4561" spans="39:39">
      <c r="AM4561" s="10"/>
    </row>
    <row r="4562" spans="39:39">
      <c r="AM4562" s="10"/>
    </row>
    <row r="4563" spans="39:39">
      <c r="AM4563" s="10"/>
    </row>
    <row r="4564" spans="39:39">
      <c r="AM4564" s="10"/>
    </row>
    <row r="4565" spans="39:39">
      <c r="AM4565" s="10"/>
    </row>
    <row r="4566" spans="39:39">
      <c r="AM4566" s="10"/>
    </row>
    <row r="4567" spans="39:39">
      <c r="AM4567" s="10"/>
    </row>
    <row r="4568" spans="39:39">
      <c r="AM4568" s="10"/>
    </row>
    <row r="4569" spans="39:39">
      <c r="AM4569" s="10"/>
    </row>
    <row r="4570" spans="39:39">
      <c r="AM4570" s="10"/>
    </row>
    <row r="4571" spans="39:39">
      <c r="AM4571" s="10"/>
    </row>
    <row r="4572" spans="39:39">
      <c r="AM4572" s="10"/>
    </row>
    <row r="4573" spans="39:39">
      <c r="AM4573" s="10"/>
    </row>
    <row r="4574" spans="39:39">
      <c r="AM4574" s="10"/>
    </row>
    <row r="4575" spans="39:39">
      <c r="AM4575" s="10"/>
    </row>
    <row r="4576" spans="39:39">
      <c r="AM4576" s="10"/>
    </row>
    <row r="4577" spans="39:39">
      <c r="AM4577" s="10"/>
    </row>
    <row r="4578" spans="39:39">
      <c r="AM4578" s="10"/>
    </row>
    <row r="4579" spans="39:39">
      <c r="AM4579" s="10"/>
    </row>
    <row r="4580" spans="39:39">
      <c r="AM4580" s="10"/>
    </row>
    <row r="4581" spans="39:39">
      <c r="AM4581" s="10"/>
    </row>
    <row r="4582" spans="39:39">
      <c r="AM4582" s="10"/>
    </row>
    <row r="4583" spans="39:39">
      <c r="AM4583" s="10"/>
    </row>
    <row r="4584" spans="39:39">
      <c r="AM4584" s="10"/>
    </row>
    <row r="4585" spans="39:39">
      <c r="AM4585" s="10"/>
    </row>
    <row r="4586" spans="39:39">
      <c r="AM4586" s="10"/>
    </row>
    <row r="4587" spans="39:39">
      <c r="AM4587" s="10"/>
    </row>
    <row r="4588" spans="39:39">
      <c r="AM4588" s="10"/>
    </row>
    <row r="4589" spans="39:39">
      <c r="AM4589" s="10"/>
    </row>
    <row r="4590" spans="39:39">
      <c r="AM4590" s="10"/>
    </row>
    <row r="4591" spans="39:39">
      <c r="AM4591" s="10"/>
    </row>
    <row r="4592" spans="39:39">
      <c r="AM4592" s="10"/>
    </row>
    <row r="4593" spans="39:39">
      <c r="AM4593" s="10"/>
    </row>
    <row r="4594" spans="39:39">
      <c r="AM4594" s="10"/>
    </row>
    <row r="4595" spans="39:39">
      <c r="AM4595" s="10"/>
    </row>
    <row r="4596" spans="39:39">
      <c r="AM4596" s="10"/>
    </row>
    <row r="4597" spans="39:39">
      <c r="AM4597" s="10"/>
    </row>
    <row r="4598" spans="39:39">
      <c r="AM4598" s="10"/>
    </row>
    <row r="4599" spans="39:39">
      <c r="AM4599" s="10"/>
    </row>
    <row r="4600" spans="39:39">
      <c r="AM4600" s="10"/>
    </row>
    <row r="4601" spans="39:39">
      <c r="AM4601" s="10"/>
    </row>
    <row r="4602" spans="39:39">
      <c r="AM4602" s="10"/>
    </row>
    <row r="4603" spans="39:39">
      <c r="AM4603" s="10"/>
    </row>
    <row r="4604" spans="39:39">
      <c r="AM4604" s="10"/>
    </row>
    <row r="4605" spans="39:39">
      <c r="AM4605" s="10"/>
    </row>
    <row r="4606" spans="39:39">
      <c r="AM4606" s="10"/>
    </row>
    <row r="4607" spans="39:39">
      <c r="AM4607" s="10"/>
    </row>
    <row r="4608" spans="39:39">
      <c r="AM4608" s="10"/>
    </row>
    <row r="4609" spans="39:39">
      <c r="AM4609" s="10"/>
    </row>
    <row r="4610" spans="39:39">
      <c r="AM4610" s="10"/>
    </row>
    <row r="4611" spans="39:39">
      <c r="AM4611" s="10"/>
    </row>
    <row r="4612" spans="39:39">
      <c r="AM4612" s="10"/>
    </row>
    <row r="4613" spans="39:39">
      <c r="AM4613" s="10"/>
    </row>
    <row r="4614" spans="39:39">
      <c r="AM4614" s="10"/>
    </row>
    <row r="4615" spans="39:39">
      <c r="AM4615" s="10"/>
    </row>
    <row r="4616" spans="39:39">
      <c r="AM4616" s="10"/>
    </row>
    <row r="4617" spans="39:39">
      <c r="AM4617" s="10"/>
    </row>
    <row r="4618" spans="39:39">
      <c r="AM4618" s="10"/>
    </row>
    <row r="4619" spans="39:39">
      <c r="AM4619" s="10"/>
    </row>
    <row r="4620" spans="39:39">
      <c r="AM4620" s="10"/>
    </row>
    <row r="4621" spans="39:39">
      <c r="AM4621" s="10"/>
    </row>
    <row r="4622" spans="39:39">
      <c r="AM4622" s="10"/>
    </row>
    <row r="4623" spans="39:39">
      <c r="AM4623" s="10"/>
    </row>
    <row r="4624" spans="39:39">
      <c r="AM4624" s="10"/>
    </row>
    <row r="4625" spans="39:39">
      <c r="AM4625" s="10"/>
    </row>
    <row r="4626" spans="39:39">
      <c r="AM4626" s="10"/>
    </row>
    <row r="4627" spans="39:39">
      <c r="AM4627" s="10"/>
    </row>
    <row r="4628" spans="39:39">
      <c r="AM4628" s="10"/>
    </row>
    <row r="4629" spans="39:39">
      <c r="AM4629" s="10"/>
    </row>
    <row r="4630" spans="39:39">
      <c r="AM4630" s="10"/>
    </row>
    <row r="4631" spans="39:39">
      <c r="AM4631" s="10"/>
    </row>
    <row r="4632" spans="39:39">
      <c r="AM4632" s="10"/>
    </row>
    <row r="4633" spans="39:39">
      <c r="AM4633" s="10"/>
    </row>
    <row r="4634" spans="39:39">
      <c r="AM4634" s="10"/>
    </row>
    <row r="4635" spans="39:39">
      <c r="AM4635" s="10"/>
    </row>
    <row r="4636" spans="39:39">
      <c r="AM4636" s="10"/>
    </row>
    <row r="4637" spans="39:39">
      <c r="AM4637" s="10"/>
    </row>
    <row r="4638" spans="39:39">
      <c r="AM4638" s="10"/>
    </row>
    <row r="4639" spans="39:39">
      <c r="AM4639" s="10"/>
    </row>
    <row r="4640" spans="39:39">
      <c r="AM4640" s="10"/>
    </row>
    <row r="4641" spans="39:39">
      <c r="AM4641" s="10"/>
    </row>
    <row r="4642" spans="39:39">
      <c r="AM4642" s="10"/>
    </row>
    <row r="4643" spans="39:39">
      <c r="AM4643" s="10"/>
    </row>
    <row r="4644" spans="39:39">
      <c r="AM4644" s="10"/>
    </row>
    <row r="4645" spans="39:39">
      <c r="AM4645" s="10"/>
    </row>
    <row r="4646" spans="39:39">
      <c r="AM4646" s="10"/>
    </row>
    <row r="4647" spans="39:39">
      <c r="AM4647" s="10"/>
    </row>
    <row r="4648" spans="39:39">
      <c r="AM4648" s="10"/>
    </row>
    <row r="4649" spans="39:39">
      <c r="AM4649" s="10"/>
    </row>
    <row r="4650" spans="39:39">
      <c r="AM4650" s="10"/>
    </row>
    <row r="4651" spans="39:39">
      <c r="AM4651" s="10"/>
    </row>
    <row r="4652" spans="39:39">
      <c r="AM4652" s="10"/>
    </row>
    <row r="4653" spans="39:39">
      <c r="AM4653" s="10"/>
    </row>
    <row r="4654" spans="39:39">
      <c r="AM4654" s="10"/>
    </row>
    <row r="4655" spans="39:39">
      <c r="AM4655" s="10"/>
    </row>
    <row r="4656" spans="39:39">
      <c r="AM4656" s="10"/>
    </row>
    <row r="4657" spans="39:39">
      <c r="AM4657" s="10"/>
    </row>
    <row r="4658" spans="39:39">
      <c r="AM4658" s="10"/>
    </row>
    <row r="4659" spans="39:39">
      <c r="AM4659" s="10"/>
    </row>
    <row r="4660" spans="39:39">
      <c r="AM4660" s="10"/>
    </row>
    <row r="4661" spans="39:39">
      <c r="AM4661" s="10"/>
    </row>
    <row r="4662" spans="39:39">
      <c r="AM4662" s="10"/>
    </row>
    <row r="4663" spans="39:39">
      <c r="AM4663" s="10"/>
    </row>
    <row r="4664" spans="39:39">
      <c r="AM4664" s="10"/>
    </row>
    <row r="4665" spans="39:39">
      <c r="AM4665" s="10"/>
    </row>
    <row r="4666" spans="39:39">
      <c r="AM4666" s="10"/>
    </row>
    <row r="4667" spans="39:39">
      <c r="AM4667" s="10"/>
    </row>
    <row r="4668" spans="39:39">
      <c r="AM4668" s="10"/>
    </row>
    <row r="4669" spans="39:39">
      <c r="AM4669" s="10"/>
    </row>
    <row r="4670" spans="39:39">
      <c r="AM4670" s="10"/>
    </row>
    <row r="4671" spans="39:39">
      <c r="AM4671" s="10"/>
    </row>
    <row r="4672" spans="39:39">
      <c r="AM4672" s="10"/>
    </row>
    <row r="4673" spans="39:39">
      <c r="AM4673" s="10"/>
    </row>
    <row r="4674" spans="39:39">
      <c r="AM4674" s="10"/>
    </row>
    <row r="4675" spans="39:39">
      <c r="AM4675" s="10"/>
    </row>
    <row r="4676" spans="39:39">
      <c r="AM4676" s="10"/>
    </row>
    <row r="4677" spans="39:39">
      <c r="AM4677" s="10"/>
    </row>
    <row r="4678" spans="39:39">
      <c r="AM4678" s="10"/>
    </row>
    <row r="4679" spans="39:39">
      <c r="AM4679" s="10"/>
    </row>
    <row r="4680" spans="39:39">
      <c r="AM4680" s="10"/>
    </row>
    <row r="4681" spans="39:39">
      <c r="AM4681" s="10"/>
    </row>
    <row r="4682" spans="39:39">
      <c r="AM4682" s="10"/>
    </row>
    <row r="4683" spans="39:39">
      <c r="AM4683" s="10"/>
    </row>
    <row r="4684" spans="39:39">
      <c r="AM4684" s="10"/>
    </row>
    <row r="4685" spans="39:39">
      <c r="AM4685" s="10"/>
    </row>
    <row r="4686" spans="39:39">
      <c r="AM4686" s="10"/>
    </row>
    <row r="4687" spans="39:39">
      <c r="AM4687" s="10"/>
    </row>
    <row r="4688" spans="39:39">
      <c r="AM4688" s="10"/>
    </row>
    <row r="4689" spans="39:39">
      <c r="AM4689" s="10"/>
    </row>
    <row r="4690" spans="39:39">
      <c r="AM4690" s="10"/>
    </row>
    <row r="4691" spans="39:39">
      <c r="AM4691" s="10"/>
    </row>
    <row r="4692" spans="39:39">
      <c r="AM4692" s="10"/>
    </row>
    <row r="4693" spans="39:39">
      <c r="AM4693" s="10"/>
    </row>
    <row r="4694" spans="39:39">
      <c r="AM4694" s="10"/>
    </row>
    <row r="4695" spans="39:39">
      <c r="AM4695" s="10"/>
    </row>
    <row r="4696" spans="39:39">
      <c r="AM4696" s="10"/>
    </row>
    <row r="4697" spans="39:39">
      <c r="AM4697" s="10"/>
    </row>
    <row r="4698" spans="39:39">
      <c r="AM4698" s="10"/>
    </row>
    <row r="4699" spans="39:39">
      <c r="AM4699" s="10"/>
    </row>
    <row r="4700" spans="39:39">
      <c r="AM4700" s="10"/>
    </row>
    <row r="4701" spans="39:39">
      <c r="AM4701" s="10"/>
    </row>
    <row r="4702" spans="39:39">
      <c r="AM4702" s="10"/>
    </row>
    <row r="4703" spans="39:39">
      <c r="AM4703" s="10"/>
    </row>
    <row r="4704" spans="39:39">
      <c r="AM4704" s="10"/>
    </row>
    <row r="4705" spans="39:39">
      <c r="AM4705" s="10"/>
    </row>
    <row r="4706" spans="39:39">
      <c r="AM4706" s="10"/>
    </row>
    <row r="4707" spans="39:39">
      <c r="AM4707" s="10"/>
    </row>
    <row r="4708" spans="39:39">
      <c r="AM4708" s="10"/>
    </row>
    <row r="4709" spans="39:39">
      <c r="AM4709" s="10"/>
    </row>
    <row r="4710" spans="39:39">
      <c r="AM4710" s="10"/>
    </row>
    <row r="4711" spans="39:39">
      <c r="AM4711" s="10"/>
    </row>
    <row r="4712" spans="39:39">
      <c r="AM4712" s="10"/>
    </row>
    <row r="4713" spans="39:39">
      <c r="AM4713" s="10"/>
    </row>
    <row r="4714" spans="39:39">
      <c r="AM4714" s="10"/>
    </row>
    <row r="4715" spans="39:39">
      <c r="AM4715" s="10"/>
    </row>
    <row r="4716" spans="39:39">
      <c r="AM4716" s="10"/>
    </row>
    <row r="4717" spans="39:39">
      <c r="AM4717" s="10"/>
    </row>
    <row r="4718" spans="39:39">
      <c r="AM4718" s="10"/>
    </row>
    <row r="4719" spans="39:39">
      <c r="AM4719" s="10"/>
    </row>
    <row r="4720" spans="39:39">
      <c r="AM4720" s="10"/>
    </row>
    <row r="4721" spans="39:39">
      <c r="AM4721" s="10"/>
    </row>
    <row r="4722" spans="39:39">
      <c r="AM4722" s="10"/>
    </row>
    <row r="4723" spans="39:39">
      <c r="AM4723" s="10"/>
    </row>
    <row r="4724" spans="39:39">
      <c r="AM4724" s="10"/>
    </row>
    <row r="4725" spans="39:39">
      <c r="AM4725" s="10"/>
    </row>
    <row r="4726" spans="39:39">
      <c r="AM4726" s="10"/>
    </row>
    <row r="4727" spans="39:39">
      <c r="AM4727" s="10"/>
    </row>
    <row r="4728" spans="39:39">
      <c r="AM4728" s="10"/>
    </row>
    <row r="4729" spans="39:39">
      <c r="AM4729" s="10"/>
    </row>
    <row r="4730" spans="39:39">
      <c r="AM4730" s="10"/>
    </row>
    <row r="4731" spans="39:39">
      <c r="AM4731" s="10"/>
    </row>
    <row r="4732" spans="39:39">
      <c r="AM4732" s="10"/>
    </row>
    <row r="4733" spans="39:39">
      <c r="AM4733" s="10"/>
    </row>
    <row r="4734" spans="39:39">
      <c r="AM4734" s="10"/>
    </row>
    <row r="4735" spans="39:39">
      <c r="AM4735" s="10"/>
    </row>
    <row r="4736" spans="39:39">
      <c r="AM4736" s="10"/>
    </row>
    <row r="4737" spans="39:39">
      <c r="AM4737" s="10"/>
    </row>
    <row r="4738" spans="39:39">
      <c r="AM4738" s="10"/>
    </row>
    <row r="4739" spans="39:39">
      <c r="AM4739" s="10"/>
    </row>
    <row r="4740" spans="39:39">
      <c r="AM4740" s="10"/>
    </row>
    <row r="4741" spans="39:39">
      <c r="AM4741" s="10"/>
    </row>
    <row r="4742" spans="39:39">
      <c r="AM4742" s="10"/>
    </row>
    <row r="4743" spans="39:39">
      <c r="AM4743" s="10"/>
    </row>
    <row r="4744" spans="39:39">
      <c r="AM4744" s="10"/>
    </row>
    <row r="4745" spans="39:39">
      <c r="AM4745" s="10"/>
    </row>
    <row r="4746" spans="39:39">
      <c r="AM4746" s="10"/>
    </row>
    <row r="4747" spans="39:39">
      <c r="AM4747" s="10"/>
    </row>
    <row r="4748" spans="39:39">
      <c r="AM4748" s="10"/>
    </row>
    <row r="4749" spans="39:39">
      <c r="AM4749" s="10"/>
    </row>
    <row r="4750" spans="39:39">
      <c r="AM4750" s="10"/>
    </row>
    <row r="4751" spans="39:39">
      <c r="AM4751" s="10"/>
    </row>
    <row r="4752" spans="39:39">
      <c r="AM4752" s="10"/>
    </row>
    <row r="4753" spans="39:39">
      <c r="AM4753" s="10"/>
    </row>
    <row r="4754" spans="39:39">
      <c r="AM4754" s="10"/>
    </row>
    <row r="4755" spans="39:39">
      <c r="AM4755" s="10"/>
    </row>
    <row r="4756" spans="39:39">
      <c r="AM4756" s="10"/>
    </row>
    <row r="4757" spans="39:39">
      <c r="AM4757" s="10"/>
    </row>
    <row r="4758" spans="39:39">
      <c r="AM4758" s="10"/>
    </row>
    <row r="4759" spans="39:39">
      <c r="AM4759" s="10"/>
    </row>
    <row r="4760" spans="39:39">
      <c r="AM4760" s="10"/>
    </row>
    <row r="4761" spans="39:39">
      <c r="AM4761" s="10"/>
    </row>
    <row r="4762" spans="39:39">
      <c r="AM4762" s="10"/>
    </row>
    <row r="4763" spans="39:39">
      <c r="AM4763" s="10"/>
    </row>
    <row r="4764" spans="39:39">
      <c r="AM4764" s="10"/>
    </row>
    <row r="4765" spans="39:39">
      <c r="AM4765" s="10"/>
    </row>
    <row r="4766" spans="39:39">
      <c r="AM4766" s="10"/>
    </row>
    <row r="4767" spans="39:39">
      <c r="AM4767" s="10"/>
    </row>
    <row r="4768" spans="39:39">
      <c r="AM4768" s="10"/>
    </row>
    <row r="4769" spans="39:39">
      <c r="AM4769" s="10"/>
    </row>
    <row r="4770" spans="39:39">
      <c r="AM4770" s="10"/>
    </row>
    <row r="4771" spans="39:39">
      <c r="AM4771" s="10"/>
    </row>
    <row r="4772" spans="39:39">
      <c r="AM4772" s="10"/>
    </row>
    <row r="4773" spans="39:39">
      <c r="AM4773" s="10"/>
    </row>
    <row r="4774" spans="39:39">
      <c r="AM4774" s="10"/>
    </row>
    <row r="4775" spans="39:39">
      <c r="AM4775" s="10"/>
    </row>
    <row r="4776" spans="39:39">
      <c r="AM4776" s="10"/>
    </row>
    <row r="4777" spans="39:39">
      <c r="AM4777" s="10"/>
    </row>
    <row r="4778" spans="39:39">
      <c r="AM4778" s="10"/>
    </row>
    <row r="4779" spans="39:39">
      <c r="AM4779" s="10"/>
    </row>
    <row r="4780" spans="39:39">
      <c r="AM4780" s="10"/>
    </row>
    <row r="4781" spans="39:39">
      <c r="AM4781" s="10"/>
    </row>
    <row r="4782" spans="39:39">
      <c r="AM4782" s="10"/>
    </row>
    <row r="4783" spans="39:39">
      <c r="AM4783" s="10"/>
    </row>
    <row r="4784" spans="39:39">
      <c r="AM4784" s="10"/>
    </row>
    <row r="4785" spans="39:39">
      <c r="AM4785" s="10"/>
    </row>
    <row r="4786" spans="39:39">
      <c r="AM4786" s="10"/>
    </row>
    <row r="4787" spans="39:39">
      <c r="AM4787" s="10"/>
    </row>
    <row r="4788" spans="39:39">
      <c r="AM4788" s="10"/>
    </row>
    <row r="4789" spans="39:39">
      <c r="AM4789" s="10"/>
    </row>
    <row r="4790" spans="39:39">
      <c r="AM4790" s="10"/>
    </row>
    <row r="4791" spans="39:39">
      <c r="AM4791" s="10"/>
    </row>
    <row r="4792" spans="39:39">
      <c r="AM4792" s="10"/>
    </row>
    <row r="4793" spans="39:39">
      <c r="AM4793" s="10"/>
    </row>
    <row r="4794" spans="39:39">
      <c r="AM4794" s="10"/>
    </row>
    <row r="4795" spans="39:39">
      <c r="AM4795" s="10"/>
    </row>
    <row r="4796" spans="39:39">
      <c r="AM4796" s="10"/>
    </row>
    <row r="4797" spans="39:39">
      <c r="AM4797" s="10"/>
    </row>
    <row r="4798" spans="39:39">
      <c r="AM4798" s="10"/>
    </row>
    <row r="4799" spans="39:39">
      <c r="AM4799" s="10"/>
    </row>
    <row r="4800" spans="39:39">
      <c r="AM4800" s="10"/>
    </row>
    <row r="4801" spans="39:39">
      <c r="AM4801" s="10"/>
    </row>
    <row r="4802" spans="39:39">
      <c r="AM4802" s="10"/>
    </row>
    <row r="4803" spans="39:39">
      <c r="AM4803" s="10"/>
    </row>
    <row r="4804" spans="39:39">
      <c r="AM4804" s="10"/>
    </row>
    <row r="4805" spans="39:39">
      <c r="AM4805" s="10"/>
    </row>
    <row r="4806" spans="39:39">
      <c r="AM4806" s="10"/>
    </row>
    <row r="4807" spans="39:39">
      <c r="AM4807" s="10"/>
    </row>
    <row r="4808" spans="39:39">
      <c r="AM4808" s="10"/>
    </row>
    <row r="4809" spans="39:39">
      <c r="AM4809" s="10"/>
    </row>
    <row r="4810" spans="39:39">
      <c r="AM4810" s="10"/>
    </row>
    <row r="4811" spans="39:39">
      <c r="AM4811" s="10"/>
    </row>
    <row r="4812" spans="39:39">
      <c r="AM4812" s="10"/>
    </row>
    <row r="4813" spans="39:39">
      <c r="AM4813" s="10"/>
    </row>
    <row r="4814" spans="39:39">
      <c r="AM4814" s="10"/>
    </row>
    <row r="4815" spans="39:39">
      <c r="AM4815" s="10"/>
    </row>
    <row r="4816" spans="39:39">
      <c r="AM4816" s="10"/>
    </row>
    <row r="4817" spans="39:39">
      <c r="AM4817" s="10"/>
    </row>
    <row r="4818" spans="39:39">
      <c r="AM4818" s="10"/>
    </row>
    <row r="4819" spans="39:39">
      <c r="AM4819" s="10"/>
    </row>
    <row r="4820" spans="39:39">
      <c r="AM4820" s="10"/>
    </row>
    <row r="4821" spans="39:39">
      <c r="AM4821" s="10"/>
    </row>
    <row r="4822" spans="39:39">
      <c r="AM4822" s="10"/>
    </row>
    <row r="4823" spans="39:39">
      <c r="AM4823" s="10"/>
    </row>
    <row r="4824" spans="39:39">
      <c r="AM4824" s="10"/>
    </row>
    <row r="4825" spans="39:39">
      <c r="AM4825" s="10"/>
    </row>
    <row r="4826" spans="39:39">
      <c r="AM4826" s="10"/>
    </row>
    <row r="4827" spans="39:39">
      <c r="AM4827" s="10"/>
    </row>
    <row r="4828" spans="39:39">
      <c r="AM4828" s="10"/>
    </row>
    <row r="4829" spans="39:39">
      <c r="AM4829" s="10"/>
    </row>
    <row r="4830" spans="39:39">
      <c r="AM4830" s="10"/>
    </row>
    <row r="4831" spans="39:39">
      <c r="AM4831" s="10"/>
    </row>
    <row r="4832" spans="39:39">
      <c r="AM4832" s="10"/>
    </row>
    <row r="4833" spans="39:39">
      <c r="AM4833" s="10"/>
    </row>
    <row r="4834" spans="39:39">
      <c r="AM4834" s="10"/>
    </row>
    <row r="4835" spans="39:39">
      <c r="AM4835" s="10"/>
    </row>
    <row r="4836" spans="39:39">
      <c r="AM4836" s="10"/>
    </row>
    <row r="4837" spans="39:39">
      <c r="AM4837" s="10"/>
    </row>
    <row r="4838" spans="39:39">
      <c r="AM4838" s="10"/>
    </row>
    <row r="4839" spans="39:39">
      <c r="AM4839" s="10"/>
    </row>
    <row r="4840" spans="39:39">
      <c r="AM4840" s="10"/>
    </row>
    <row r="4841" spans="39:39">
      <c r="AM4841" s="10"/>
    </row>
    <row r="4842" spans="39:39">
      <c r="AM4842" s="10"/>
    </row>
    <row r="4843" spans="39:39">
      <c r="AM4843" s="10"/>
    </row>
    <row r="4844" spans="39:39">
      <c r="AM4844" s="10"/>
    </row>
    <row r="4845" spans="39:39">
      <c r="AM4845" s="10"/>
    </row>
    <row r="4846" spans="39:39">
      <c r="AM4846" s="10"/>
    </row>
    <row r="4847" spans="39:39">
      <c r="AM4847" s="10"/>
    </row>
    <row r="4848" spans="39:39">
      <c r="AM4848" s="10"/>
    </row>
    <row r="4849" spans="39:39">
      <c r="AM4849" s="10"/>
    </row>
    <row r="4850" spans="39:39">
      <c r="AM4850" s="10"/>
    </row>
    <row r="4851" spans="39:39">
      <c r="AM4851" s="10"/>
    </row>
    <row r="4852" spans="39:39">
      <c r="AM4852" s="10"/>
    </row>
    <row r="4853" spans="39:39">
      <c r="AM4853" s="10"/>
    </row>
    <row r="4854" spans="39:39">
      <c r="AM4854" s="10"/>
    </row>
    <row r="4855" spans="39:39">
      <c r="AM4855" s="10"/>
    </row>
    <row r="4856" spans="39:39">
      <c r="AM4856" s="10"/>
    </row>
    <row r="4857" spans="39:39">
      <c r="AM4857" s="10"/>
    </row>
    <row r="4858" spans="39:39">
      <c r="AM4858" s="10"/>
    </row>
    <row r="4859" spans="39:39">
      <c r="AM4859" s="10"/>
    </row>
    <row r="4860" spans="39:39">
      <c r="AM4860" s="10"/>
    </row>
    <row r="4861" spans="39:39">
      <c r="AM4861" s="10"/>
    </row>
    <row r="4862" spans="39:39">
      <c r="AM4862" s="10"/>
    </row>
    <row r="4863" spans="39:39">
      <c r="AM4863" s="10"/>
    </row>
    <row r="4864" spans="39:39">
      <c r="AM4864" s="10"/>
    </row>
    <row r="4865" spans="39:39">
      <c r="AM4865" s="10"/>
    </row>
    <row r="4866" spans="39:39">
      <c r="AM4866" s="10"/>
    </row>
    <row r="4867" spans="39:39">
      <c r="AM4867" s="10"/>
    </row>
    <row r="4868" spans="39:39">
      <c r="AM4868" s="10"/>
    </row>
    <row r="4869" spans="39:39">
      <c r="AM4869" s="10"/>
    </row>
    <row r="4870" spans="39:39">
      <c r="AM4870" s="10"/>
    </row>
    <row r="4871" spans="39:39">
      <c r="AM4871" s="10"/>
    </row>
    <row r="4872" spans="39:39">
      <c r="AM4872" s="10"/>
    </row>
    <row r="4873" spans="39:39">
      <c r="AM4873" s="10"/>
    </row>
    <row r="4874" spans="39:39">
      <c r="AM4874" s="10"/>
    </row>
    <row r="4875" spans="39:39">
      <c r="AM4875" s="10"/>
    </row>
    <row r="4876" spans="39:39">
      <c r="AM4876" s="10"/>
    </row>
    <row r="4877" spans="39:39">
      <c r="AM4877" s="10"/>
    </row>
    <row r="4878" spans="39:39">
      <c r="AM4878" s="10"/>
    </row>
    <row r="4879" spans="39:39">
      <c r="AM4879" s="10"/>
    </row>
    <row r="4880" spans="39:39">
      <c r="AM4880" s="10"/>
    </row>
    <row r="4881" spans="39:39">
      <c r="AM4881" s="10"/>
    </row>
    <row r="4882" spans="39:39">
      <c r="AM4882" s="10"/>
    </row>
    <row r="4883" spans="39:39">
      <c r="AM4883" s="10"/>
    </row>
    <row r="4884" spans="39:39">
      <c r="AM4884" s="10"/>
    </row>
    <row r="4885" spans="39:39">
      <c r="AM4885" s="10"/>
    </row>
    <row r="4886" spans="39:39">
      <c r="AM4886" s="10"/>
    </row>
    <row r="4887" spans="39:39">
      <c r="AM4887" s="10"/>
    </row>
    <row r="4888" spans="39:39">
      <c r="AM4888" s="10"/>
    </row>
    <row r="4889" spans="39:39">
      <c r="AM4889" s="10"/>
    </row>
    <row r="4890" spans="39:39">
      <c r="AM4890" s="10"/>
    </row>
    <row r="4891" spans="39:39">
      <c r="AM4891" s="10"/>
    </row>
    <row r="4892" spans="39:39">
      <c r="AM4892" s="10"/>
    </row>
    <row r="4893" spans="39:39">
      <c r="AM4893" s="10"/>
    </row>
    <row r="4894" spans="39:39">
      <c r="AM4894" s="10"/>
    </row>
    <row r="4895" spans="39:39">
      <c r="AM4895" s="10"/>
    </row>
    <row r="4896" spans="39:39">
      <c r="AM4896" s="10"/>
    </row>
    <row r="4897" spans="39:39">
      <c r="AM4897" s="10"/>
    </row>
    <row r="4898" spans="39:39">
      <c r="AM4898" s="10"/>
    </row>
    <row r="4899" spans="39:39">
      <c r="AM4899" s="10"/>
    </row>
    <row r="4900" spans="39:39">
      <c r="AM4900" s="10"/>
    </row>
    <row r="4901" spans="39:39">
      <c r="AM4901" s="10"/>
    </row>
    <row r="4902" spans="39:39">
      <c r="AM4902" s="10"/>
    </row>
    <row r="4903" spans="39:39">
      <c r="AM4903" s="10"/>
    </row>
    <row r="4904" spans="39:39">
      <c r="AM4904" s="10"/>
    </row>
    <row r="4905" spans="39:39">
      <c r="AM4905" s="10"/>
    </row>
    <row r="4906" spans="39:39">
      <c r="AM4906" s="10"/>
    </row>
    <row r="4907" spans="39:39">
      <c r="AM4907" s="10"/>
    </row>
    <row r="4908" spans="39:39">
      <c r="AM4908" s="10"/>
    </row>
    <row r="4909" spans="39:39">
      <c r="AM4909" s="10"/>
    </row>
    <row r="4910" spans="39:39">
      <c r="AM4910" s="10"/>
    </row>
    <row r="4911" spans="39:39">
      <c r="AM4911" s="10"/>
    </row>
    <row r="4912" spans="39:39">
      <c r="AM4912" s="10"/>
    </row>
    <row r="4913" spans="39:39">
      <c r="AM4913" s="10"/>
    </row>
    <row r="4914" spans="39:39">
      <c r="AM4914" s="10"/>
    </row>
    <row r="4915" spans="39:39">
      <c r="AM4915" s="10"/>
    </row>
    <row r="4916" spans="39:39">
      <c r="AM4916" s="10"/>
    </row>
    <row r="4917" spans="39:39">
      <c r="AM4917" s="10"/>
    </row>
    <row r="4918" spans="39:39">
      <c r="AM4918" s="10"/>
    </row>
    <row r="4919" spans="39:39">
      <c r="AM4919" s="10"/>
    </row>
    <row r="4920" spans="39:39">
      <c r="AM4920" s="10"/>
    </row>
    <row r="4921" spans="39:39">
      <c r="AM4921" s="10"/>
    </row>
    <row r="4922" spans="39:39">
      <c r="AM4922" s="10"/>
    </row>
    <row r="4923" spans="39:39">
      <c r="AM4923" s="10"/>
    </row>
    <row r="4924" spans="39:39">
      <c r="AM4924" s="10"/>
    </row>
    <row r="4925" spans="39:39">
      <c r="AM4925" s="10"/>
    </row>
    <row r="4926" spans="39:39">
      <c r="AM4926" s="10"/>
    </row>
    <row r="4927" spans="39:39">
      <c r="AM4927" s="10"/>
    </row>
    <row r="4928" spans="39:39">
      <c r="AM4928" s="10"/>
    </row>
    <row r="4929" spans="39:39">
      <c r="AM4929" s="10"/>
    </row>
    <row r="4930" spans="39:39">
      <c r="AM4930" s="10"/>
    </row>
    <row r="4931" spans="39:39">
      <c r="AM4931" s="10"/>
    </row>
    <row r="4932" spans="39:39">
      <c r="AM4932" s="10"/>
    </row>
    <row r="4933" spans="39:39">
      <c r="AM4933" s="10"/>
    </row>
    <row r="4934" spans="39:39">
      <c r="AM4934" s="10"/>
    </row>
    <row r="4935" spans="39:39">
      <c r="AM4935" s="10"/>
    </row>
    <row r="4936" spans="39:39">
      <c r="AM4936" s="10"/>
    </row>
    <row r="4937" spans="39:39">
      <c r="AM4937" s="10"/>
    </row>
    <row r="4938" spans="39:39">
      <c r="AM4938" s="10"/>
    </row>
    <row r="4939" spans="39:39">
      <c r="AM4939" s="10"/>
    </row>
    <row r="4940" spans="39:39">
      <c r="AM4940" s="10"/>
    </row>
    <row r="4941" spans="39:39">
      <c r="AM4941" s="10"/>
    </row>
    <row r="4942" spans="39:39">
      <c r="AM4942" s="10"/>
    </row>
    <row r="4943" spans="39:39">
      <c r="AM4943" s="10"/>
    </row>
    <row r="4944" spans="39:39">
      <c r="AM4944" s="10"/>
    </row>
    <row r="4945" spans="39:39">
      <c r="AM4945" s="10"/>
    </row>
    <row r="4946" spans="39:39">
      <c r="AM4946" s="10"/>
    </row>
    <row r="4947" spans="39:39">
      <c r="AM4947" s="10"/>
    </row>
    <row r="4948" spans="39:39">
      <c r="AM4948" s="10"/>
    </row>
    <row r="4949" spans="39:39">
      <c r="AM4949" s="10"/>
    </row>
    <row r="4950" spans="39:39">
      <c r="AM4950" s="10"/>
    </row>
    <row r="4951" spans="39:39">
      <c r="AM4951" s="10"/>
    </row>
    <row r="4952" spans="39:39">
      <c r="AM4952" s="10"/>
    </row>
    <row r="4953" spans="39:39">
      <c r="AM4953" s="10"/>
    </row>
    <row r="4954" spans="39:39">
      <c r="AM4954" s="10"/>
    </row>
    <row r="4955" spans="39:39">
      <c r="AM4955" s="10"/>
    </row>
    <row r="4956" spans="39:39">
      <c r="AM4956" s="10"/>
    </row>
    <row r="4957" spans="39:39">
      <c r="AM4957" s="10"/>
    </row>
    <row r="4958" spans="39:39">
      <c r="AM4958" s="10"/>
    </row>
    <row r="4959" spans="39:39">
      <c r="AM4959" s="10"/>
    </row>
    <row r="4960" spans="39:39">
      <c r="AM4960" s="10"/>
    </row>
    <row r="4961" spans="39:39">
      <c r="AM4961" s="10"/>
    </row>
    <row r="4962" spans="39:39">
      <c r="AM4962" s="10"/>
    </row>
    <row r="4963" spans="39:39">
      <c r="AM4963" s="10"/>
    </row>
    <row r="4964" spans="39:39">
      <c r="AM4964" s="10"/>
    </row>
    <row r="4965" spans="39:39">
      <c r="AM4965" s="10"/>
    </row>
    <row r="4966" spans="39:39">
      <c r="AM4966" s="10"/>
    </row>
    <row r="4967" spans="39:39">
      <c r="AM4967" s="10"/>
    </row>
    <row r="4968" spans="39:39">
      <c r="AM4968" s="10"/>
    </row>
    <row r="4969" spans="39:39">
      <c r="AM4969" s="10"/>
    </row>
    <row r="4970" spans="39:39">
      <c r="AM4970" s="10"/>
    </row>
    <row r="4971" spans="39:39">
      <c r="AM4971" s="10"/>
    </row>
    <row r="4972" spans="39:39">
      <c r="AM4972" s="10"/>
    </row>
    <row r="4973" spans="39:39">
      <c r="AM4973" s="10"/>
    </row>
    <row r="4974" spans="39:39">
      <c r="AM4974" s="10"/>
    </row>
    <row r="4975" spans="39:39">
      <c r="AM4975" s="10"/>
    </row>
    <row r="4976" spans="39:39">
      <c r="AM4976" s="10"/>
    </row>
    <row r="4977" spans="39:39">
      <c r="AM4977" s="10"/>
    </row>
    <row r="4978" spans="39:39">
      <c r="AM4978" s="10"/>
    </row>
    <row r="4979" spans="39:39">
      <c r="AM4979" s="10"/>
    </row>
    <row r="4980" spans="39:39">
      <c r="AM4980" s="10"/>
    </row>
    <row r="4981" spans="39:39">
      <c r="AM4981" s="10"/>
    </row>
    <row r="4982" spans="39:39">
      <c r="AM4982" s="10"/>
    </row>
    <row r="4983" spans="39:39">
      <c r="AM4983" s="10"/>
    </row>
    <row r="4984" spans="39:39">
      <c r="AM4984" s="10"/>
    </row>
    <row r="4985" spans="39:39">
      <c r="AM4985" s="10"/>
    </row>
    <row r="4986" spans="39:39">
      <c r="AM4986" s="10"/>
    </row>
    <row r="4987" spans="39:39">
      <c r="AM4987" s="10"/>
    </row>
    <row r="4988" spans="39:39">
      <c r="AM4988" s="10"/>
    </row>
    <row r="4989" spans="39:39">
      <c r="AM4989" s="10"/>
    </row>
    <row r="4990" spans="39:39">
      <c r="AM4990" s="10"/>
    </row>
    <row r="4991" spans="39:39">
      <c r="AM4991" s="10"/>
    </row>
    <row r="4992" spans="39:39">
      <c r="AM4992" s="10"/>
    </row>
    <row r="4993" spans="39:39">
      <c r="AM4993" s="10"/>
    </row>
    <row r="4994" spans="39:39">
      <c r="AM4994" s="10"/>
    </row>
    <row r="4995" spans="39:39">
      <c r="AM4995" s="10"/>
    </row>
    <row r="4996" spans="39:39">
      <c r="AM4996" s="10"/>
    </row>
    <row r="4997" spans="39:39">
      <c r="AM4997" s="10"/>
    </row>
    <row r="4998" spans="39:39">
      <c r="AM4998" s="10"/>
    </row>
    <row r="4999" spans="39:39">
      <c r="AM4999" s="10"/>
    </row>
    <row r="5000" spans="39:39">
      <c r="AM5000" s="10"/>
    </row>
    <row r="5001" spans="39:39">
      <c r="AM5001" s="10"/>
    </row>
    <row r="5002" spans="39:39">
      <c r="AM5002" s="10"/>
    </row>
    <row r="5003" spans="39:39">
      <c r="AM5003" s="10"/>
    </row>
    <row r="5004" spans="39:39">
      <c r="AM5004" s="10"/>
    </row>
    <row r="5005" spans="39:39">
      <c r="AM5005" s="10"/>
    </row>
    <row r="5006" spans="39:39">
      <c r="AM5006" s="10"/>
    </row>
    <row r="5007" spans="39:39">
      <c r="AM5007" s="10"/>
    </row>
    <row r="5008" spans="39:39">
      <c r="AM5008" s="10"/>
    </row>
    <row r="5009" spans="39:39">
      <c r="AM5009" s="10"/>
    </row>
    <row r="5010" spans="39:39">
      <c r="AM5010" s="10"/>
    </row>
    <row r="5011" spans="39:39">
      <c r="AM5011" s="10"/>
    </row>
    <row r="5012" spans="39:39">
      <c r="AM5012" s="10"/>
    </row>
    <row r="5013" spans="39:39">
      <c r="AM5013" s="10"/>
    </row>
    <row r="5014" spans="39:39">
      <c r="AM5014" s="10"/>
    </row>
    <row r="5015" spans="39:39">
      <c r="AM5015" s="10"/>
    </row>
    <row r="5016" spans="39:39">
      <c r="AM5016" s="10"/>
    </row>
    <row r="5017" spans="39:39">
      <c r="AM5017" s="10"/>
    </row>
    <row r="5018" spans="39:39">
      <c r="AM5018" s="10"/>
    </row>
    <row r="5019" spans="39:39">
      <c r="AM5019" s="10"/>
    </row>
    <row r="5020" spans="39:39">
      <c r="AM5020" s="10"/>
    </row>
    <row r="5021" spans="39:39">
      <c r="AM5021" s="10"/>
    </row>
    <row r="5022" spans="39:39">
      <c r="AM5022" s="10"/>
    </row>
    <row r="5023" spans="39:39">
      <c r="AM5023" s="10"/>
    </row>
    <row r="5024" spans="39:39">
      <c r="AM5024" s="10"/>
    </row>
    <row r="5025" spans="39:39">
      <c r="AM5025" s="10"/>
    </row>
    <row r="5026" spans="39:39">
      <c r="AM5026" s="10"/>
    </row>
    <row r="5027" spans="39:39">
      <c r="AM5027" s="10"/>
    </row>
    <row r="5028" spans="39:39">
      <c r="AM5028" s="10"/>
    </row>
    <row r="5029" spans="39:39">
      <c r="AM5029" s="10"/>
    </row>
    <row r="5030" spans="39:39">
      <c r="AM5030" s="10"/>
    </row>
    <row r="5031" spans="39:39">
      <c r="AM5031" s="10"/>
    </row>
    <row r="5032" spans="39:39">
      <c r="AM5032" s="10"/>
    </row>
    <row r="5033" spans="39:39">
      <c r="AM5033" s="10"/>
    </row>
    <row r="5034" spans="39:39">
      <c r="AM5034" s="10"/>
    </row>
    <row r="5035" spans="39:39">
      <c r="AM5035" s="10"/>
    </row>
    <row r="5036" spans="39:39">
      <c r="AM5036" s="10"/>
    </row>
    <row r="5037" spans="39:39">
      <c r="AM5037" s="10"/>
    </row>
    <row r="5038" spans="39:39">
      <c r="AM5038" s="10"/>
    </row>
    <row r="5039" spans="39:39">
      <c r="AM5039" s="10"/>
    </row>
    <row r="5040" spans="39:39">
      <c r="AM5040" s="10"/>
    </row>
    <row r="5041" spans="39:39">
      <c r="AM5041" s="10"/>
    </row>
    <row r="5042" spans="39:39">
      <c r="AM5042" s="10"/>
    </row>
    <row r="5043" spans="39:39">
      <c r="AM5043" s="10"/>
    </row>
    <row r="5044" spans="39:39">
      <c r="AM5044" s="10"/>
    </row>
    <row r="5045" spans="39:39">
      <c r="AM5045" s="10"/>
    </row>
    <row r="5046" spans="39:39">
      <c r="AM5046" s="10"/>
    </row>
    <row r="5047" spans="39:39">
      <c r="AM5047" s="10"/>
    </row>
    <row r="5048" spans="39:39">
      <c r="AM5048" s="10"/>
    </row>
    <row r="5049" spans="39:39">
      <c r="AM5049" s="10"/>
    </row>
    <row r="5050" spans="39:39">
      <c r="AM5050" s="10"/>
    </row>
    <row r="5051" spans="39:39">
      <c r="AM5051" s="10"/>
    </row>
    <row r="5052" spans="39:39">
      <c r="AM5052" s="10"/>
    </row>
    <row r="5053" spans="39:39">
      <c r="AM5053" s="10"/>
    </row>
    <row r="5054" spans="39:39">
      <c r="AM5054" s="10"/>
    </row>
    <row r="5055" spans="39:39">
      <c r="AM5055" s="10"/>
    </row>
    <row r="5056" spans="39:39">
      <c r="AM5056" s="10"/>
    </row>
    <row r="5057" spans="39:39">
      <c r="AM5057" s="10"/>
    </row>
    <row r="5058" spans="39:39">
      <c r="AM5058" s="10"/>
    </row>
    <row r="5059" spans="39:39">
      <c r="AM5059" s="10"/>
    </row>
    <row r="5060" spans="39:39">
      <c r="AM5060" s="10"/>
    </row>
    <row r="5061" spans="39:39">
      <c r="AM5061" s="10"/>
    </row>
    <row r="5062" spans="39:39">
      <c r="AM5062" s="10"/>
    </row>
    <row r="5063" spans="39:39">
      <c r="AM5063" s="10"/>
    </row>
    <row r="5064" spans="39:39">
      <c r="AM5064" s="10"/>
    </row>
    <row r="5065" spans="39:39">
      <c r="AM5065" s="10"/>
    </row>
    <row r="5066" spans="39:39">
      <c r="AM5066" s="10"/>
    </row>
    <row r="5067" spans="39:39">
      <c r="AM5067" s="10"/>
    </row>
    <row r="5068" spans="39:39">
      <c r="AM5068" s="10"/>
    </row>
    <row r="5069" spans="39:39">
      <c r="AM5069" s="10"/>
    </row>
    <row r="5070" spans="39:39">
      <c r="AM5070" s="10"/>
    </row>
    <row r="5071" spans="39:39">
      <c r="AM5071" s="10"/>
    </row>
    <row r="5072" spans="39:39">
      <c r="AM5072" s="10"/>
    </row>
    <row r="5073" spans="39:39">
      <c r="AM5073" s="10"/>
    </row>
    <row r="5074" spans="39:39">
      <c r="AM5074" s="10"/>
    </row>
    <row r="5075" spans="39:39">
      <c r="AM5075" s="10"/>
    </row>
    <row r="5076" spans="39:39">
      <c r="AM5076" s="10"/>
    </row>
    <row r="5077" spans="39:39">
      <c r="AM5077" s="10"/>
    </row>
    <row r="5078" spans="39:39">
      <c r="AM5078" s="10"/>
    </row>
    <row r="5079" spans="39:39">
      <c r="AM5079" s="10"/>
    </row>
    <row r="5080" spans="39:39">
      <c r="AM5080" s="10"/>
    </row>
    <row r="5081" spans="39:39">
      <c r="AM5081" s="10"/>
    </row>
    <row r="5082" spans="39:39">
      <c r="AM5082" s="10"/>
    </row>
    <row r="5083" spans="39:39">
      <c r="AM5083" s="10"/>
    </row>
    <row r="5084" spans="39:39">
      <c r="AM5084" s="10"/>
    </row>
    <row r="5085" spans="39:39">
      <c r="AM5085" s="10"/>
    </row>
    <row r="5086" spans="39:39">
      <c r="AM5086" s="10"/>
    </row>
    <row r="5087" spans="39:39">
      <c r="AM5087" s="10"/>
    </row>
    <row r="5088" spans="39:39">
      <c r="AM5088" s="10"/>
    </row>
    <row r="5089" spans="39:39">
      <c r="AM5089" s="10"/>
    </row>
    <row r="5090" spans="39:39">
      <c r="AM5090" s="10"/>
    </row>
    <row r="5091" spans="39:39">
      <c r="AM5091" s="10"/>
    </row>
    <row r="5092" spans="39:39">
      <c r="AM5092" s="10"/>
    </row>
    <row r="5093" spans="39:39">
      <c r="AM5093" s="10"/>
    </row>
    <row r="5094" spans="39:39">
      <c r="AM5094" s="10"/>
    </row>
    <row r="5095" spans="39:39">
      <c r="AM5095" s="10"/>
    </row>
    <row r="5096" spans="39:39">
      <c r="AM5096" s="10"/>
    </row>
    <row r="5097" spans="39:39">
      <c r="AM5097" s="10"/>
    </row>
    <row r="5098" spans="39:39">
      <c r="AM5098" s="10"/>
    </row>
    <row r="5099" spans="39:39">
      <c r="AM5099" s="10"/>
    </row>
    <row r="5100" spans="39:39">
      <c r="AM5100" s="10"/>
    </row>
    <row r="5101" spans="39:39">
      <c r="AM5101" s="10"/>
    </row>
    <row r="5102" spans="39:39">
      <c r="AM5102" s="10"/>
    </row>
    <row r="5103" spans="39:39">
      <c r="AM5103" s="10"/>
    </row>
    <row r="5104" spans="39:39">
      <c r="AM5104" s="10"/>
    </row>
    <row r="5105" spans="39:39">
      <c r="AM5105" s="10"/>
    </row>
    <row r="5106" spans="39:39">
      <c r="AM5106" s="10"/>
    </row>
    <row r="5107" spans="39:39">
      <c r="AM5107" s="10"/>
    </row>
    <row r="5108" spans="39:39">
      <c r="AM5108" s="10"/>
    </row>
    <row r="5109" spans="39:39">
      <c r="AM5109" s="10"/>
    </row>
    <row r="5110" spans="39:39">
      <c r="AM5110" s="10"/>
    </row>
    <row r="5111" spans="39:39">
      <c r="AM5111" s="10"/>
    </row>
    <row r="5112" spans="39:39">
      <c r="AM5112" s="10"/>
    </row>
    <row r="5113" spans="39:39">
      <c r="AM5113" s="10"/>
    </row>
    <row r="5114" spans="39:39">
      <c r="AM5114" s="10"/>
    </row>
    <row r="5115" spans="39:39">
      <c r="AM5115" s="10"/>
    </row>
    <row r="5116" spans="39:39">
      <c r="AM5116" s="10"/>
    </row>
    <row r="5117" spans="39:39">
      <c r="AM5117" s="10"/>
    </row>
    <row r="5118" spans="39:39">
      <c r="AM5118" s="10"/>
    </row>
    <row r="5119" spans="39:39">
      <c r="AM5119" s="10"/>
    </row>
    <row r="5120" spans="39:39">
      <c r="AM5120" s="10"/>
    </row>
    <row r="5121" spans="39:39">
      <c r="AM5121" s="10"/>
    </row>
    <row r="5122" spans="39:39">
      <c r="AM5122" s="10"/>
    </row>
    <row r="5123" spans="39:39">
      <c r="AM5123" s="10"/>
    </row>
    <row r="5124" spans="39:39">
      <c r="AM5124" s="10"/>
    </row>
    <row r="5125" spans="39:39">
      <c r="AM5125" s="10"/>
    </row>
    <row r="5126" spans="39:39">
      <c r="AM5126" s="10"/>
    </row>
    <row r="5127" spans="39:39">
      <c r="AM5127" s="10"/>
    </row>
    <row r="5128" spans="39:39">
      <c r="AM5128" s="10"/>
    </row>
    <row r="5129" spans="39:39">
      <c r="AM5129" s="10"/>
    </row>
    <row r="5130" spans="39:39">
      <c r="AM5130" s="10"/>
    </row>
    <row r="5131" spans="39:39">
      <c r="AM5131" s="10"/>
    </row>
    <row r="5132" spans="39:39">
      <c r="AM5132" s="10"/>
    </row>
    <row r="5133" spans="39:39">
      <c r="AM5133" s="10"/>
    </row>
    <row r="5134" spans="39:39">
      <c r="AM5134" s="10"/>
    </row>
    <row r="5135" spans="39:39">
      <c r="AM5135" s="10"/>
    </row>
    <row r="5136" spans="39:39">
      <c r="AM5136" s="10"/>
    </row>
    <row r="5137" spans="39:39">
      <c r="AM5137" s="10"/>
    </row>
    <row r="5138" spans="39:39">
      <c r="AM5138" s="10"/>
    </row>
    <row r="5139" spans="39:39">
      <c r="AM5139" s="10"/>
    </row>
    <row r="5140" spans="39:39">
      <c r="AM5140" s="10"/>
    </row>
    <row r="5141" spans="39:39">
      <c r="AM5141" s="10"/>
    </row>
    <row r="5142" spans="39:39">
      <c r="AM5142" s="10"/>
    </row>
    <row r="5143" spans="39:39">
      <c r="AM5143" s="10"/>
    </row>
    <row r="5144" spans="39:39">
      <c r="AM5144" s="10"/>
    </row>
    <row r="5145" spans="39:39">
      <c r="AM5145" s="10"/>
    </row>
    <row r="5146" spans="39:39">
      <c r="AM5146" s="10"/>
    </row>
    <row r="5147" spans="39:39">
      <c r="AM5147" s="10"/>
    </row>
    <row r="5148" spans="39:39">
      <c r="AM5148" s="10"/>
    </row>
    <row r="5149" spans="39:39">
      <c r="AM5149" s="10"/>
    </row>
    <row r="5150" spans="39:39">
      <c r="AM5150" s="10"/>
    </row>
    <row r="5151" spans="39:39">
      <c r="AM5151" s="10"/>
    </row>
    <row r="5152" spans="39:39">
      <c r="AM5152" s="10"/>
    </row>
    <row r="5153" spans="39:39">
      <c r="AM5153" s="10"/>
    </row>
    <row r="5154" spans="39:39">
      <c r="AM5154" s="10"/>
    </row>
    <row r="5155" spans="39:39">
      <c r="AM5155" s="10"/>
    </row>
    <row r="5156" spans="39:39">
      <c r="AM5156" s="10"/>
    </row>
    <row r="5157" spans="39:39">
      <c r="AM5157" s="10"/>
    </row>
    <row r="5158" spans="39:39">
      <c r="AM5158" s="10"/>
    </row>
    <row r="5159" spans="39:39">
      <c r="AM5159" s="10"/>
    </row>
    <row r="5160" spans="39:39">
      <c r="AM5160" s="10"/>
    </row>
    <row r="5161" spans="39:39">
      <c r="AM5161" s="10"/>
    </row>
    <row r="5162" spans="39:39">
      <c r="AM5162" s="10"/>
    </row>
    <row r="5163" spans="39:39">
      <c r="AM5163" s="10"/>
    </row>
    <row r="5164" spans="39:39">
      <c r="AM5164" s="10"/>
    </row>
    <row r="5165" spans="39:39">
      <c r="AM5165" s="10"/>
    </row>
    <row r="5166" spans="39:39">
      <c r="AM5166" s="10"/>
    </row>
    <row r="5167" spans="39:39">
      <c r="AM5167" s="10"/>
    </row>
    <row r="5168" spans="39:39">
      <c r="AM5168" s="10"/>
    </row>
    <row r="5169" spans="39:39">
      <c r="AM5169" s="10"/>
    </row>
    <row r="5170" spans="39:39">
      <c r="AM5170" s="10"/>
    </row>
    <row r="5171" spans="39:39">
      <c r="AM5171" s="10"/>
    </row>
    <row r="5172" spans="39:39">
      <c r="AM5172" s="10"/>
    </row>
    <row r="5173" spans="39:39">
      <c r="AM5173" s="10"/>
    </row>
    <row r="5174" spans="39:39">
      <c r="AM5174" s="10"/>
    </row>
    <row r="5175" spans="39:39">
      <c r="AM5175" s="10"/>
    </row>
    <row r="5176" spans="39:39">
      <c r="AM5176" s="10"/>
    </row>
    <row r="5177" spans="39:39">
      <c r="AM5177" s="10"/>
    </row>
    <row r="5178" spans="39:39">
      <c r="AM5178" s="10"/>
    </row>
    <row r="5179" spans="39:39">
      <c r="AM5179" s="10"/>
    </row>
    <row r="5180" spans="39:39">
      <c r="AM5180" s="10"/>
    </row>
    <row r="5181" spans="39:39">
      <c r="AM5181" s="10"/>
    </row>
    <row r="5182" spans="39:39">
      <c r="AM5182" s="10"/>
    </row>
    <row r="5183" spans="39:39">
      <c r="AM5183" s="10"/>
    </row>
    <row r="5184" spans="39:39">
      <c r="AM5184" s="10"/>
    </row>
    <row r="5185" spans="39:39">
      <c r="AM5185" s="10"/>
    </row>
    <row r="5186" spans="39:39">
      <c r="AM5186" s="10"/>
    </row>
    <row r="5187" spans="39:39">
      <c r="AM5187" s="10"/>
    </row>
    <row r="5188" spans="39:39">
      <c r="AM5188" s="10"/>
    </row>
    <row r="5189" spans="39:39">
      <c r="AM5189" s="10"/>
    </row>
    <row r="5190" spans="39:39">
      <c r="AM5190" s="10"/>
    </row>
    <row r="5191" spans="39:39">
      <c r="AM5191" s="10"/>
    </row>
    <row r="5192" spans="39:39">
      <c r="AM5192" s="10"/>
    </row>
    <row r="5193" spans="39:39">
      <c r="AM5193" s="10"/>
    </row>
    <row r="5194" spans="39:39">
      <c r="AM5194" s="10"/>
    </row>
    <row r="5195" spans="39:39">
      <c r="AM5195" s="10"/>
    </row>
    <row r="5196" spans="39:39">
      <c r="AM5196" s="10"/>
    </row>
    <row r="5197" spans="39:39">
      <c r="AM5197" s="10"/>
    </row>
    <row r="5198" spans="39:39">
      <c r="AM5198" s="10"/>
    </row>
    <row r="5199" spans="39:39">
      <c r="AM5199" s="10"/>
    </row>
    <row r="5200" spans="39:39">
      <c r="AM5200" s="10"/>
    </row>
    <row r="5201" spans="39:39">
      <c r="AM5201" s="10"/>
    </row>
    <row r="5202" spans="39:39">
      <c r="AM5202" s="10"/>
    </row>
    <row r="5203" spans="39:39">
      <c r="AM5203" s="10"/>
    </row>
    <row r="5204" spans="39:39">
      <c r="AM5204" s="10"/>
    </row>
    <row r="5205" spans="39:39">
      <c r="AM5205" s="10"/>
    </row>
    <row r="5206" spans="39:39">
      <c r="AM5206" s="10"/>
    </row>
    <row r="5207" spans="39:39">
      <c r="AM5207" s="10"/>
    </row>
    <row r="5208" spans="39:39">
      <c r="AM5208" s="10"/>
    </row>
    <row r="5209" spans="39:39">
      <c r="AM5209" s="10"/>
    </row>
    <row r="5210" spans="39:39">
      <c r="AM5210" s="10"/>
    </row>
    <row r="5211" spans="39:39">
      <c r="AM5211" s="10"/>
    </row>
    <row r="5212" spans="39:39">
      <c r="AM5212" s="10"/>
    </row>
    <row r="5213" spans="39:39">
      <c r="AM5213" s="10"/>
    </row>
    <row r="5214" spans="39:39">
      <c r="AM5214" s="10"/>
    </row>
    <row r="5215" spans="39:39">
      <c r="AM5215" s="10"/>
    </row>
    <row r="5216" spans="39:39">
      <c r="AM5216" s="10"/>
    </row>
    <row r="5217" spans="39:39">
      <c r="AM5217" s="10"/>
    </row>
    <row r="5218" spans="39:39">
      <c r="AM5218" s="10"/>
    </row>
    <row r="5219" spans="39:39">
      <c r="AM5219" s="10"/>
    </row>
    <row r="5220" spans="39:39">
      <c r="AM5220" s="10"/>
    </row>
    <row r="5221" spans="39:39">
      <c r="AM5221" s="10"/>
    </row>
    <row r="5222" spans="39:39">
      <c r="AM5222" s="10"/>
    </row>
    <row r="5223" spans="39:39">
      <c r="AM5223" s="10"/>
    </row>
    <row r="5224" spans="39:39">
      <c r="AM5224" s="10"/>
    </row>
    <row r="5225" spans="39:39">
      <c r="AM5225" s="10"/>
    </row>
    <row r="5226" spans="39:39">
      <c r="AM5226" s="10"/>
    </row>
    <row r="5227" spans="39:39">
      <c r="AM5227" s="10"/>
    </row>
    <row r="5228" spans="39:39">
      <c r="AM5228" s="10"/>
    </row>
    <row r="5229" spans="39:39">
      <c r="AM5229" s="10"/>
    </row>
    <row r="5230" spans="39:39">
      <c r="AM5230" s="10"/>
    </row>
    <row r="5231" spans="39:39">
      <c r="AM5231" s="10"/>
    </row>
    <row r="5232" spans="39:39">
      <c r="AM5232" s="10"/>
    </row>
    <row r="5233" spans="39:39">
      <c r="AM5233" s="10"/>
    </row>
    <row r="5234" spans="39:39">
      <c r="AM5234" s="10"/>
    </row>
    <row r="5235" spans="39:39">
      <c r="AM5235" s="10"/>
    </row>
    <row r="5236" spans="39:39">
      <c r="AM5236" s="10"/>
    </row>
    <row r="5237" spans="39:39">
      <c r="AM5237" s="10"/>
    </row>
    <row r="5238" spans="39:39">
      <c r="AM5238" s="10"/>
    </row>
    <row r="5239" spans="39:39">
      <c r="AM5239" s="10"/>
    </row>
    <row r="5240" spans="39:39">
      <c r="AM5240" s="10"/>
    </row>
    <row r="5241" spans="39:39">
      <c r="AM5241" s="10"/>
    </row>
    <row r="5242" spans="39:39">
      <c r="AM5242" s="10"/>
    </row>
    <row r="5243" spans="39:39">
      <c r="AM5243" s="10"/>
    </row>
    <row r="5244" spans="39:39">
      <c r="AM5244" s="10"/>
    </row>
    <row r="5245" spans="39:39">
      <c r="AM5245" s="10"/>
    </row>
    <row r="5246" spans="39:39">
      <c r="AM5246" s="10"/>
    </row>
    <row r="5247" spans="39:39">
      <c r="AM5247" s="10"/>
    </row>
    <row r="5248" spans="39:39">
      <c r="AM5248" s="10"/>
    </row>
    <row r="5249" spans="39:39">
      <c r="AM5249" s="10"/>
    </row>
    <row r="5250" spans="39:39">
      <c r="AM5250" s="10"/>
    </row>
    <row r="5251" spans="39:39">
      <c r="AM5251" s="10"/>
    </row>
    <row r="5252" spans="39:39">
      <c r="AM5252" s="10"/>
    </row>
    <row r="5253" spans="39:39">
      <c r="AM5253" s="10"/>
    </row>
    <row r="5254" spans="39:39">
      <c r="AM5254" s="10"/>
    </row>
    <row r="5255" spans="39:39">
      <c r="AM5255" s="10"/>
    </row>
    <row r="5256" spans="39:39">
      <c r="AM5256" s="10"/>
    </row>
    <row r="5257" spans="39:39">
      <c r="AM5257" s="10"/>
    </row>
    <row r="5258" spans="39:39">
      <c r="AM5258" s="10"/>
    </row>
    <row r="5259" spans="39:39">
      <c r="AM5259" s="10"/>
    </row>
    <row r="5260" spans="39:39">
      <c r="AM5260" s="10"/>
    </row>
    <row r="5261" spans="39:39">
      <c r="AM5261" s="10"/>
    </row>
    <row r="5262" spans="39:39">
      <c r="AM5262" s="10"/>
    </row>
    <row r="5263" spans="39:39">
      <c r="AM5263" s="10"/>
    </row>
    <row r="5264" spans="39:39">
      <c r="AM5264" s="10"/>
    </row>
    <row r="5265" spans="39:39">
      <c r="AM5265" s="10"/>
    </row>
    <row r="5266" spans="39:39">
      <c r="AM5266" s="10"/>
    </row>
    <row r="5267" spans="39:39">
      <c r="AM5267" s="10"/>
    </row>
    <row r="5268" spans="39:39">
      <c r="AM5268" s="10"/>
    </row>
    <row r="5269" spans="39:39">
      <c r="AM5269" s="10"/>
    </row>
    <row r="5270" spans="39:39">
      <c r="AM5270" s="10"/>
    </row>
    <row r="5271" spans="39:39">
      <c r="AM5271" s="10"/>
    </row>
    <row r="5272" spans="39:39">
      <c r="AM5272" s="10"/>
    </row>
    <row r="5273" spans="39:39">
      <c r="AM5273" s="10"/>
    </row>
    <row r="5274" spans="39:39">
      <c r="AM5274" s="10"/>
    </row>
    <row r="5275" spans="39:39">
      <c r="AM5275" s="10"/>
    </row>
    <row r="5276" spans="39:39">
      <c r="AM5276" s="10"/>
    </row>
    <row r="5277" spans="39:39">
      <c r="AM5277" s="10"/>
    </row>
    <row r="5278" spans="39:39">
      <c r="AM5278" s="10"/>
    </row>
    <row r="5279" spans="39:39">
      <c r="AM5279" s="10"/>
    </row>
    <row r="5280" spans="39:39">
      <c r="AM5280" s="10"/>
    </row>
    <row r="5281" spans="39:39">
      <c r="AM5281" s="10"/>
    </row>
    <row r="5282" spans="39:39">
      <c r="AM5282" s="10"/>
    </row>
    <row r="5283" spans="39:39">
      <c r="AM5283" s="10"/>
    </row>
    <row r="5284" spans="39:39">
      <c r="AM5284" s="10"/>
    </row>
    <row r="5285" spans="39:39">
      <c r="AM5285" s="10"/>
    </row>
    <row r="5286" spans="39:39">
      <c r="AM5286" s="10"/>
    </row>
    <row r="5287" spans="39:39">
      <c r="AM5287" s="10"/>
    </row>
    <row r="5288" spans="39:39">
      <c r="AM5288" s="10"/>
    </row>
    <row r="5289" spans="39:39">
      <c r="AM5289" s="10"/>
    </row>
    <row r="5290" spans="39:39">
      <c r="AM5290" s="10"/>
    </row>
    <row r="5291" spans="39:39">
      <c r="AM5291" s="10"/>
    </row>
    <row r="5292" spans="39:39">
      <c r="AM5292" s="10"/>
    </row>
    <row r="5293" spans="39:39">
      <c r="AM5293" s="10"/>
    </row>
    <row r="5294" spans="39:39">
      <c r="AM5294" s="10"/>
    </row>
    <row r="5295" spans="39:39">
      <c r="AM5295" s="10"/>
    </row>
    <row r="5296" spans="39:39">
      <c r="AM5296" s="10"/>
    </row>
    <row r="5297" spans="39:39">
      <c r="AM5297" s="10"/>
    </row>
    <row r="5298" spans="39:39">
      <c r="AM5298" s="10"/>
    </row>
    <row r="5299" spans="39:39">
      <c r="AM5299" s="10"/>
    </row>
    <row r="5300" spans="39:39">
      <c r="AM5300" s="10"/>
    </row>
    <row r="5301" spans="39:39">
      <c r="AM5301" s="10"/>
    </row>
    <row r="5302" spans="39:39">
      <c r="AM5302" s="10"/>
    </row>
    <row r="5303" spans="39:39">
      <c r="AM5303" s="10"/>
    </row>
    <row r="5304" spans="39:39">
      <c r="AM5304" s="10"/>
    </row>
    <row r="5305" spans="39:39">
      <c r="AM5305" s="10"/>
    </row>
    <row r="5306" spans="39:39">
      <c r="AM5306" s="10"/>
    </row>
    <row r="5307" spans="39:39">
      <c r="AM5307" s="10"/>
    </row>
    <row r="5308" spans="39:39">
      <c r="AM5308" s="10"/>
    </row>
    <row r="5309" spans="39:39">
      <c r="AM5309" s="10"/>
    </row>
    <row r="5310" spans="39:39">
      <c r="AM5310" s="10"/>
    </row>
    <row r="5311" spans="39:39">
      <c r="AM5311" s="10"/>
    </row>
    <row r="5312" spans="39:39">
      <c r="AM5312" s="10"/>
    </row>
    <row r="5313" spans="39:39">
      <c r="AM5313" s="10"/>
    </row>
    <row r="5314" spans="39:39">
      <c r="AM5314" s="10"/>
    </row>
    <row r="5315" spans="39:39">
      <c r="AM5315" s="10"/>
    </row>
    <row r="5316" spans="39:39">
      <c r="AM5316" s="10"/>
    </row>
    <row r="5317" spans="39:39">
      <c r="AM5317" s="10"/>
    </row>
    <row r="5318" spans="39:39">
      <c r="AM5318" s="10"/>
    </row>
    <row r="5319" spans="39:39">
      <c r="AM5319" s="10"/>
    </row>
    <row r="5320" spans="39:39">
      <c r="AM5320" s="10"/>
    </row>
    <row r="5321" spans="39:39">
      <c r="AM5321" s="10"/>
    </row>
    <row r="5322" spans="39:39">
      <c r="AM5322" s="10"/>
    </row>
    <row r="5323" spans="39:39">
      <c r="AM5323" s="10"/>
    </row>
    <row r="5324" spans="39:39">
      <c r="AM5324" s="10"/>
    </row>
    <row r="5325" spans="39:39">
      <c r="AM5325" s="10"/>
    </row>
    <row r="5326" spans="39:39">
      <c r="AM5326" s="10"/>
    </row>
    <row r="5327" spans="39:39">
      <c r="AM5327" s="10"/>
    </row>
    <row r="5328" spans="39:39">
      <c r="AM5328" s="10"/>
    </row>
    <row r="5329" spans="39:39">
      <c r="AM5329" s="10"/>
    </row>
    <row r="5330" spans="39:39">
      <c r="AM5330" s="10"/>
    </row>
    <row r="5331" spans="39:39">
      <c r="AM5331" s="10"/>
    </row>
    <row r="5332" spans="39:39">
      <c r="AM5332" s="10"/>
    </row>
    <row r="5333" spans="39:39">
      <c r="AM5333" s="10"/>
    </row>
    <row r="5334" spans="39:39">
      <c r="AM5334" s="10"/>
    </row>
    <row r="5335" spans="39:39">
      <c r="AM5335" s="10"/>
    </row>
    <row r="5336" spans="39:39">
      <c r="AM5336" s="10"/>
    </row>
    <row r="5337" spans="39:39">
      <c r="AM5337" s="10"/>
    </row>
    <row r="5338" spans="39:39">
      <c r="AM5338" s="10"/>
    </row>
    <row r="5339" spans="39:39">
      <c r="AM5339" s="10"/>
    </row>
    <row r="5340" spans="39:39">
      <c r="AM5340" s="10"/>
    </row>
    <row r="5341" spans="39:39">
      <c r="AM5341" s="10"/>
    </row>
    <row r="5342" spans="39:39">
      <c r="AM5342" s="10"/>
    </row>
    <row r="5343" spans="39:39">
      <c r="AM5343" s="10"/>
    </row>
    <row r="5344" spans="39:39">
      <c r="AM5344" s="10"/>
    </row>
    <row r="5345" spans="39:39">
      <c r="AM5345" s="10"/>
    </row>
    <row r="5346" spans="39:39">
      <c r="AM5346" s="10"/>
    </row>
    <row r="5347" spans="39:39">
      <c r="AM5347" s="10"/>
    </row>
    <row r="5348" spans="39:39">
      <c r="AM5348" s="10"/>
    </row>
    <row r="5349" spans="39:39">
      <c r="AM5349" s="10"/>
    </row>
    <row r="5350" spans="39:39">
      <c r="AM5350" s="10"/>
    </row>
    <row r="5351" spans="39:39">
      <c r="AM5351" s="10"/>
    </row>
    <row r="5352" spans="39:39">
      <c r="AM5352" s="10"/>
    </row>
    <row r="5353" spans="39:39">
      <c r="AM5353" s="10"/>
    </row>
    <row r="5354" spans="39:39">
      <c r="AM5354" s="10"/>
    </row>
    <row r="5355" spans="39:39">
      <c r="AM5355" s="10"/>
    </row>
    <row r="5356" spans="39:39">
      <c r="AM5356" s="10"/>
    </row>
    <row r="5357" spans="39:39">
      <c r="AM5357" s="10"/>
    </row>
    <row r="5358" spans="39:39">
      <c r="AM5358" s="10"/>
    </row>
    <row r="5359" spans="39:39">
      <c r="AM5359" s="10"/>
    </row>
    <row r="5360" spans="39:39">
      <c r="AM5360" s="10"/>
    </row>
    <row r="5361" spans="39:39">
      <c r="AM5361" s="10"/>
    </row>
    <row r="5362" spans="39:39">
      <c r="AM5362" s="10"/>
    </row>
    <row r="5363" spans="39:39">
      <c r="AM5363" s="10"/>
    </row>
    <row r="5364" spans="39:39">
      <c r="AM5364" s="10"/>
    </row>
    <row r="5365" spans="39:39">
      <c r="AM5365" s="10"/>
    </row>
    <row r="5366" spans="39:39">
      <c r="AM5366" s="10"/>
    </row>
    <row r="5367" spans="39:39">
      <c r="AM5367" s="10"/>
    </row>
    <row r="5368" spans="39:39">
      <c r="AM5368" s="10"/>
    </row>
    <row r="5369" spans="39:39">
      <c r="AM5369" s="10"/>
    </row>
    <row r="5370" spans="39:39">
      <c r="AM5370" s="10"/>
    </row>
    <row r="5371" spans="39:39">
      <c r="AM5371" s="10"/>
    </row>
    <row r="5372" spans="39:39">
      <c r="AM5372" s="10"/>
    </row>
    <row r="5373" spans="39:39">
      <c r="AM5373" s="10"/>
    </row>
    <row r="5374" spans="39:39">
      <c r="AM5374" s="10"/>
    </row>
    <row r="5375" spans="39:39">
      <c r="AM5375" s="10"/>
    </row>
    <row r="5376" spans="39:39">
      <c r="AM5376" s="10"/>
    </row>
    <row r="5377" spans="39:39">
      <c r="AM5377" s="10"/>
    </row>
    <row r="5378" spans="39:39">
      <c r="AM5378" s="10"/>
    </row>
    <row r="5379" spans="39:39">
      <c r="AM5379" s="10"/>
    </row>
    <row r="5380" spans="39:39">
      <c r="AM5380" s="10"/>
    </row>
    <row r="5381" spans="39:39">
      <c r="AM5381" s="10"/>
    </row>
    <row r="5382" spans="39:39">
      <c r="AM5382" s="10"/>
    </row>
    <row r="5383" spans="39:39">
      <c r="AM5383" s="10"/>
    </row>
    <row r="5384" spans="39:39">
      <c r="AM5384" s="10"/>
    </row>
    <row r="5385" spans="39:39">
      <c r="AM5385" s="10"/>
    </row>
    <row r="5386" spans="39:39">
      <c r="AM5386" s="10"/>
    </row>
    <row r="5387" spans="39:39">
      <c r="AM5387" s="10"/>
    </row>
    <row r="5388" spans="39:39">
      <c r="AM5388" s="10"/>
    </row>
    <row r="5389" spans="39:39">
      <c r="AM5389" s="10"/>
    </row>
    <row r="5390" spans="39:39">
      <c r="AM5390" s="10"/>
    </row>
    <row r="5391" spans="39:39">
      <c r="AM5391" s="10"/>
    </row>
    <row r="5392" spans="39:39">
      <c r="AM5392" s="10"/>
    </row>
    <row r="5393" spans="39:39">
      <c r="AM5393" s="10"/>
    </row>
    <row r="5394" spans="39:39">
      <c r="AM5394" s="10"/>
    </row>
    <row r="5395" spans="39:39">
      <c r="AM5395" s="10"/>
    </row>
    <row r="5396" spans="39:39">
      <c r="AM5396" s="10"/>
    </row>
    <row r="5397" spans="39:39">
      <c r="AM5397" s="10"/>
    </row>
    <row r="5398" spans="39:39">
      <c r="AM5398" s="10"/>
    </row>
    <row r="5399" spans="39:39">
      <c r="AM5399" s="10"/>
    </row>
    <row r="5400" spans="39:39">
      <c r="AM5400" s="10"/>
    </row>
    <row r="5401" spans="39:39">
      <c r="AM5401" s="10"/>
    </row>
    <row r="5402" spans="39:39">
      <c r="AM5402" s="10"/>
    </row>
    <row r="5403" spans="39:39">
      <c r="AM5403" s="10"/>
    </row>
    <row r="5404" spans="39:39">
      <c r="AM5404" s="10"/>
    </row>
    <row r="5405" spans="39:39">
      <c r="AM5405" s="10"/>
    </row>
    <row r="5406" spans="39:39">
      <c r="AM5406" s="10"/>
    </row>
    <row r="5407" spans="39:39">
      <c r="AM5407" s="10"/>
    </row>
    <row r="5408" spans="39:39">
      <c r="AM5408" s="10"/>
    </row>
    <row r="5409" spans="39:39">
      <c r="AM5409" s="10"/>
    </row>
    <row r="5410" spans="39:39">
      <c r="AM5410" s="10"/>
    </row>
    <row r="5411" spans="39:39">
      <c r="AM5411" s="10"/>
    </row>
    <row r="5412" spans="39:39">
      <c r="AM5412" s="10"/>
    </row>
    <row r="5413" spans="39:39">
      <c r="AM5413" s="10"/>
    </row>
    <row r="5414" spans="39:39">
      <c r="AM5414" s="10"/>
    </row>
    <row r="5415" spans="39:39">
      <c r="AM5415" s="10"/>
    </row>
    <row r="5416" spans="39:39">
      <c r="AM5416" s="10"/>
    </row>
    <row r="5417" spans="39:39">
      <c r="AM5417" s="10"/>
    </row>
    <row r="5418" spans="39:39">
      <c r="AM5418" s="10"/>
    </row>
    <row r="5419" spans="39:39">
      <c r="AM5419" s="10"/>
    </row>
    <row r="5420" spans="39:39">
      <c r="AM5420" s="10"/>
    </row>
    <row r="5421" spans="39:39">
      <c r="AM5421" s="10"/>
    </row>
    <row r="5422" spans="39:39">
      <c r="AM5422" s="10"/>
    </row>
    <row r="5423" spans="39:39">
      <c r="AM5423" s="10"/>
    </row>
    <row r="5424" spans="39:39">
      <c r="AM5424" s="10"/>
    </row>
    <row r="5425" spans="39:39">
      <c r="AM5425" s="10"/>
    </row>
    <row r="5426" spans="39:39">
      <c r="AM5426" s="10"/>
    </row>
    <row r="5427" spans="39:39">
      <c r="AM5427" s="10"/>
    </row>
    <row r="5428" spans="39:39">
      <c r="AM5428" s="10"/>
    </row>
    <row r="5429" spans="39:39">
      <c r="AM5429" s="10"/>
    </row>
    <row r="5430" spans="39:39">
      <c r="AM5430" s="10"/>
    </row>
    <row r="5431" spans="39:39">
      <c r="AM5431" s="10"/>
    </row>
    <row r="5432" spans="39:39">
      <c r="AM5432" s="10"/>
    </row>
    <row r="5433" spans="39:39">
      <c r="AM5433" s="10"/>
    </row>
    <row r="5434" spans="39:39">
      <c r="AM5434" s="10"/>
    </row>
    <row r="5435" spans="39:39">
      <c r="AM5435" s="10"/>
    </row>
    <row r="5436" spans="39:39">
      <c r="AM5436" s="10"/>
    </row>
    <row r="5437" spans="39:39">
      <c r="AM5437" s="10"/>
    </row>
    <row r="5438" spans="39:39">
      <c r="AM5438" s="10"/>
    </row>
    <row r="5439" spans="39:39">
      <c r="AM5439" s="10"/>
    </row>
    <row r="5440" spans="39:39">
      <c r="AM5440" s="10"/>
    </row>
    <row r="5441" spans="39:39">
      <c r="AM5441" s="10"/>
    </row>
    <row r="5442" spans="39:39">
      <c r="AM5442" s="10"/>
    </row>
    <row r="5443" spans="39:39">
      <c r="AM5443" s="10"/>
    </row>
    <row r="5444" spans="39:39">
      <c r="AM5444" s="10"/>
    </row>
    <row r="5445" spans="39:39">
      <c r="AM5445" s="10"/>
    </row>
    <row r="5446" spans="39:39">
      <c r="AM5446" s="10"/>
    </row>
    <row r="5447" spans="39:39">
      <c r="AM5447" s="10"/>
    </row>
    <row r="5448" spans="39:39">
      <c r="AM5448" s="10"/>
    </row>
    <row r="5449" spans="39:39">
      <c r="AM5449" s="10"/>
    </row>
    <row r="5450" spans="39:39">
      <c r="AM5450" s="10"/>
    </row>
    <row r="5451" spans="39:39">
      <c r="AM5451" s="10"/>
    </row>
    <row r="5452" spans="39:39">
      <c r="AM5452" s="10"/>
    </row>
    <row r="5453" spans="39:39">
      <c r="AM5453" s="10"/>
    </row>
    <row r="5454" spans="39:39">
      <c r="AM5454" s="10"/>
    </row>
    <row r="5455" spans="39:39">
      <c r="AM5455" s="10"/>
    </row>
    <row r="5456" spans="39:39">
      <c r="AM5456" s="10"/>
    </row>
    <row r="5457" spans="39:39">
      <c r="AM5457" s="10"/>
    </row>
    <row r="5458" spans="39:39">
      <c r="AM5458" s="10"/>
    </row>
    <row r="5459" spans="39:39">
      <c r="AM5459" s="10"/>
    </row>
    <row r="5460" spans="39:39">
      <c r="AM5460" s="10"/>
    </row>
    <row r="5461" spans="39:39">
      <c r="AM5461" s="10"/>
    </row>
    <row r="5462" spans="39:39">
      <c r="AM5462" s="10"/>
    </row>
    <row r="5463" spans="39:39">
      <c r="AM5463" s="10"/>
    </row>
    <row r="5464" spans="39:39">
      <c r="AM5464" s="10"/>
    </row>
    <row r="5465" spans="39:39">
      <c r="AM5465" s="10"/>
    </row>
    <row r="5466" spans="39:39">
      <c r="AM5466" s="10"/>
    </row>
    <row r="5467" spans="39:39">
      <c r="AM5467" s="10"/>
    </row>
    <row r="5468" spans="39:39">
      <c r="AM5468" s="10"/>
    </row>
    <row r="5469" spans="39:39">
      <c r="AM5469" s="10"/>
    </row>
    <row r="5470" spans="39:39">
      <c r="AM5470" s="10"/>
    </row>
    <row r="5471" spans="39:39">
      <c r="AM5471" s="10"/>
    </row>
    <row r="5472" spans="39:39">
      <c r="AM5472" s="10"/>
    </row>
    <row r="5473" spans="39:39">
      <c r="AM5473" s="10"/>
    </row>
    <row r="5474" spans="39:39">
      <c r="AM5474" s="10"/>
    </row>
    <row r="5475" spans="39:39">
      <c r="AM5475" s="10"/>
    </row>
    <row r="5476" spans="39:39">
      <c r="AM5476" s="10"/>
    </row>
    <row r="5477" spans="39:39">
      <c r="AM5477" s="10"/>
    </row>
    <row r="5478" spans="39:39">
      <c r="AM5478" s="10"/>
    </row>
    <row r="5479" spans="39:39">
      <c r="AM5479" s="10"/>
    </row>
    <row r="5480" spans="39:39">
      <c r="AM5480" s="10"/>
    </row>
    <row r="5481" spans="39:39">
      <c r="AM5481" s="10"/>
    </row>
    <row r="5482" spans="39:39">
      <c r="AM5482" s="10"/>
    </row>
    <row r="5483" spans="39:39">
      <c r="AM5483" s="10"/>
    </row>
    <row r="5484" spans="39:39">
      <c r="AM5484" s="10"/>
    </row>
    <row r="5485" spans="39:39">
      <c r="AM5485" s="10"/>
    </row>
    <row r="5486" spans="39:39">
      <c r="AM5486" s="10"/>
    </row>
    <row r="5487" spans="39:39">
      <c r="AM5487" s="10"/>
    </row>
    <row r="5488" spans="39:39">
      <c r="AM5488" s="10"/>
    </row>
    <row r="5489" spans="39:39">
      <c r="AM5489" s="10"/>
    </row>
    <row r="5490" spans="39:39">
      <c r="AM5490" s="10"/>
    </row>
    <row r="5491" spans="39:39">
      <c r="AM5491" s="10"/>
    </row>
    <row r="5492" spans="39:39">
      <c r="AM5492" s="10"/>
    </row>
    <row r="5493" spans="39:39">
      <c r="AM5493" s="10"/>
    </row>
    <row r="5494" spans="39:39">
      <c r="AM5494" s="10"/>
    </row>
    <row r="5495" spans="39:39">
      <c r="AM5495" s="10"/>
    </row>
    <row r="5496" spans="39:39">
      <c r="AM5496" s="10"/>
    </row>
    <row r="5497" spans="39:39">
      <c r="AM5497" s="10"/>
    </row>
    <row r="5498" spans="39:39">
      <c r="AM5498" s="10"/>
    </row>
    <row r="5499" spans="39:39">
      <c r="AM5499" s="10"/>
    </row>
    <row r="5500" spans="39:39">
      <c r="AM5500" s="10"/>
    </row>
    <row r="5501" spans="39:39">
      <c r="AM5501" s="10"/>
    </row>
    <row r="5502" spans="39:39">
      <c r="AM5502" s="10"/>
    </row>
    <row r="5503" spans="39:39">
      <c r="AM5503" s="10"/>
    </row>
    <row r="5504" spans="39:39">
      <c r="AM5504" s="10"/>
    </row>
    <row r="5505" spans="39:39">
      <c r="AM5505" s="10"/>
    </row>
    <row r="5506" spans="39:39">
      <c r="AM5506" s="10"/>
    </row>
    <row r="5507" spans="39:39">
      <c r="AM5507" s="10"/>
    </row>
    <row r="5508" spans="39:39">
      <c r="AM5508" s="10"/>
    </row>
    <row r="5509" spans="39:39">
      <c r="AM5509" s="10"/>
    </row>
    <row r="5510" spans="39:39">
      <c r="AM5510" s="10"/>
    </row>
    <row r="5511" spans="39:39">
      <c r="AM5511" s="10"/>
    </row>
    <row r="5512" spans="39:39">
      <c r="AM5512" s="10"/>
    </row>
    <row r="5513" spans="39:39">
      <c r="AM5513" s="10"/>
    </row>
    <row r="5514" spans="39:39">
      <c r="AM5514" s="10"/>
    </row>
    <row r="5515" spans="39:39">
      <c r="AM5515" s="10"/>
    </row>
    <row r="5516" spans="39:39">
      <c r="AM5516" s="10"/>
    </row>
    <row r="5517" spans="39:39">
      <c r="AM5517" s="10"/>
    </row>
    <row r="5518" spans="39:39">
      <c r="AM5518" s="10"/>
    </row>
    <row r="5519" spans="39:39">
      <c r="AM5519" s="10"/>
    </row>
    <row r="5520" spans="39:39">
      <c r="AM5520" s="10"/>
    </row>
    <row r="5521" spans="39:39">
      <c r="AM5521" s="10"/>
    </row>
    <row r="5522" spans="39:39">
      <c r="AM5522" s="10"/>
    </row>
    <row r="5523" spans="39:39">
      <c r="AM5523" s="10"/>
    </row>
    <row r="5524" spans="39:39">
      <c r="AM5524" s="10"/>
    </row>
    <row r="5525" spans="39:39">
      <c r="AM5525" s="10"/>
    </row>
    <row r="5526" spans="39:39">
      <c r="AM5526" s="10"/>
    </row>
    <row r="5527" spans="39:39">
      <c r="AM5527" s="10"/>
    </row>
    <row r="5528" spans="39:39">
      <c r="AM5528" s="10"/>
    </row>
    <row r="5529" spans="39:39">
      <c r="AM5529" s="10"/>
    </row>
    <row r="5530" spans="39:39">
      <c r="AM5530" s="10"/>
    </row>
    <row r="5531" spans="39:39">
      <c r="AM5531" s="10"/>
    </row>
    <row r="5532" spans="39:39">
      <c r="AM5532" s="10"/>
    </row>
    <row r="5533" spans="39:39">
      <c r="AM5533" s="10"/>
    </row>
    <row r="5534" spans="39:39">
      <c r="AM5534" s="10"/>
    </row>
    <row r="5535" spans="39:39">
      <c r="AM5535" s="10"/>
    </row>
    <row r="5536" spans="39:39">
      <c r="AM5536" s="10"/>
    </row>
    <row r="5537" spans="39:39">
      <c r="AM5537" s="10"/>
    </row>
    <row r="5538" spans="39:39">
      <c r="AM5538" s="10"/>
    </row>
    <row r="5539" spans="39:39">
      <c r="AM5539" s="10"/>
    </row>
    <row r="5540" spans="39:39">
      <c r="AM5540" s="10"/>
    </row>
    <row r="5541" spans="39:39">
      <c r="AM5541" s="10"/>
    </row>
    <row r="5542" spans="39:39">
      <c r="AM5542" s="10"/>
    </row>
    <row r="5543" spans="39:39">
      <c r="AM5543" s="10"/>
    </row>
    <row r="5544" spans="39:39">
      <c r="AM5544" s="10"/>
    </row>
    <row r="5545" spans="39:39">
      <c r="AM5545" s="10"/>
    </row>
    <row r="5546" spans="39:39">
      <c r="AM5546" s="10"/>
    </row>
    <row r="5547" spans="39:39">
      <c r="AM5547" s="10"/>
    </row>
    <row r="5548" spans="39:39">
      <c r="AM5548" s="10"/>
    </row>
    <row r="5549" spans="39:39">
      <c r="AM5549" s="10"/>
    </row>
    <row r="5550" spans="39:39">
      <c r="AM5550" s="10"/>
    </row>
    <row r="5551" spans="39:39">
      <c r="AM5551" s="10"/>
    </row>
    <row r="5552" spans="39:39">
      <c r="AM5552" s="10"/>
    </row>
    <row r="5553" spans="39:39">
      <c r="AM5553" s="10"/>
    </row>
    <row r="5554" spans="39:39">
      <c r="AM5554" s="10"/>
    </row>
    <row r="5555" spans="39:39">
      <c r="AM5555" s="10"/>
    </row>
    <row r="5556" spans="39:39">
      <c r="AM5556" s="10"/>
    </row>
    <row r="5557" spans="39:39">
      <c r="AM5557" s="10"/>
    </row>
    <row r="5558" spans="39:39">
      <c r="AM5558" s="10"/>
    </row>
    <row r="5559" spans="39:39">
      <c r="AM5559" s="10"/>
    </row>
    <row r="5560" spans="39:39">
      <c r="AM5560" s="10"/>
    </row>
    <row r="5561" spans="39:39">
      <c r="AM5561" s="10"/>
    </row>
    <row r="5562" spans="39:39">
      <c r="AM5562" s="10"/>
    </row>
    <row r="5563" spans="39:39">
      <c r="AM5563" s="10"/>
    </row>
    <row r="5564" spans="39:39">
      <c r="AM5564" s="10"/>
    </row>
    <row r="5565" spans="39:39">
      <c r="AM5565" s="10"/>
    </row>
    <row r="5566" spans="39:39">
      <c r="AM5566" s="10"/>
    </row>
    <row r="5567" spans="39:39">
      <c r="AM5567" s="10"/>
    </row>
    <row r="5568" spans="39:39">
      <c r="AM5568" s="10"/>
    </row>
    <row r="5569" spans="39:39">
      <c r="AM5569" s="10"/>
    </row>
    <row r="5570" spans="39:39">
      <c r="AM5570" s="10"/>
    </row>
    <row r="5571" spans="39:39">
      <c r="AM5571" s="10"/>
    </row>
    <row r="5572" spans="39:39">
      <c r="AM5572" s="10"/>
    </row>
    <row r="5573" spans="39:39">
      <c r="AM5573" s="10"/>
    </row>
    <row r="5574" spans="39:39">
      <c r="AM5574" s="10"/>
    </row>
    <row r="5575" spans="39:39">
      <c r="AM5575" s="10"/>
    </row>
    <row r="5576" spans="39:39">
      <c r="AM5576" s="10"/>
    </row>
    <row r="5577" spans="39:39">
      <c r="AM5577" s="10"/>
    </row>
    <row r="5578" spans="39:39">
      <c r="AM5578" s="10"/>
    </row>
    <row r="5579" spans="39:39">
      <c r="AM5579" s="10"/>
    </row>
    <row r="5580" spans="39:39">
      <c r="AM5580" s="10"/>
    </row>
    <row r="5581" spans="39:39">
      <c r="AM5581" s="10"/>
    </row>
    <row r="5582" spans="39:39">
      <c r="AM5582" s="10"/>
    </row>
    <row r="5583" spans="39:39">
      <c r="AM5583" s="10"/>
    </row>
    <row r="5584" spans="39:39">
      <c r="AM5584" s="10"/>
    </row>
    <row r="5585" spans="39:39">
      <c r="AM5585" s="10"/>
    </row>
    <row r="5586" spans="39:39">
      <c r="AM5586" s="10"/>
    </row>
    <row r="5587" spans="39:39">
      <c r="AM5587" s="10"/>
    </row>
    <row r="5588" spans="39:39">
      <c r="AM5588" s="10"/>
    </row>
    <row r="5589" spans="39:39">
      <c r="AM5589" s="10"/>
    </row>
    <row r="5590" spans="39:39">
      <c r="AM5590" s="10"/>
    </row>
    <row r="5591" spans="39:39">
      <c r="AM5591" s="10"/>
    </row>
    <row r="5592" spans="39:39">
      <c r="AM5592" s="10"/>
    </row>
    <row r="5593" spans="39:39">
      <c r="AM5593" s="10"/>
    </row>
    <row r="5594" spans="39:39">
      <c r="AM5594" s="10"/>
    </row>
    <row r="5595" spans="39:39">
      <c r="AM5595" s="10"/>
    </row>
    <row r="5596" spans="39:39">
      <c r="AM5596" s="10"/>
    </row>
    <row r="5597" spans="39:39">
      <c r="AM5597" s="10"/>
    </row>
    <row r="5598" spans="39:39">
      <c r="AM5598" s="10"/>
    </row>
    <row r="5599" spans="39:39">
      <c r="AM5599" s="10"/>
    </row>
    <row r="5600" spans="39:39">
      <c r="AM5600" s="10"/>
    </row>
    <row r="5601" spans="39:39">
      <c r="AM5601" s="10"/>
    </row>
    <row r="5602" spans="39:39">
      <c r="AM5602" s="10"/>
    </row>
    <row r="5603" spans="39:39">
      <c r="AM5603" s="10"/>
    </row>
    <row r="5604" spans="39:39">
      <c r="AM5604" s="10"/>
    </row>
    <row r="5605" spans="39:39">
      <c r="AM5605" s="10"/>
    </row>
    <row r="5606" spans="39:39">
      <c r="AM5606" s="10"/>
    </row>
    <row r="5607" spans="39:39">
      <c r="AM5607" s="10"/>
    </row>
    <row r="5608" spans="39:39">
      <c r="AM5608" s="10"/>
    </row>
    <row r="5609" spans="39:39">
      <c r="AM5609" s="10"/>
    </row>
    <row r="5610" spans="39:39">
      <c r="AM5610" s="10"/>
    </row>
    <row r="5611" spans="39:39">
      <c r="AM5611" s="10"/>
    </row>
    <row r="5612" spans="39:39">
      <c r="AM5612" s="10"/>
    </row>
    <row r="5613" spans="39:39">
      <c r="AM5613" s="10"/>
    </row>
    <row r="5614" spans="39:39">
      <c r="AM5614" s="10"/>
    </row>
    <row r="5615" spans="39:39">
      <c r="AM5615" s="10"/>
    </row>
    <row r="5616" spans="39:39">
      <c r="AM5616" s="10"/>
    </row>
    <row r="5617" spans="39:39">
      <c r="AM5617" s="10"/>
    </row>
    <row r="5618" spans="39:39">
      <c r="AM5618" s="10"/>
    </row>
    <row r="5619" spans="39:39">
      <c r="AM5619" s="10"/>
    </row>
    <row r="5620" spans="39:39">
      <c r="AM5620" s="10"/>
    </row>
    <row r="5621" spans="39:39">
      <c r="AM5621" s="10"/>
    </row>
    <row r="5622" spans="39:39">
      <c r="AM5622" s="10"/>
    </row>
    <row r="5623" spans="39:39">
      <c r="AM5623" s="10"/>
    </row>
    <row r="5624" spans="39:39">
      <c r="AM5624" s="10"/>
    </row>
    <row r="5625" spans="39:39">
      <c r="AM5625" s="10"/>
    </row>
    <row r="5626" spans="39:39">
      <c r="AM5626" s="10"/>
    </row>
    <row r="5627" spans="39:39">
      <c r="AM5627" s="10"/>
    </row>
    <row r="5628" spans="39:39">
      <c r="AM5628" s="10"/>
    </row>
    <row r="5629" spans="39:39">
      <c r="AM5629" s="10"/>
    </row>
    <row r="5630" spans="39:39">
      <c r="AM5630" s="10"/>
    </row>
    <row r="5631" spans="39:39">
      <c r="AM5631" s="10"/>
    </row>
    <row r="5632" spans="39:39">
      <c r="AM5632" s="10"/>
    </row>
    <row r="5633" spans="39:39">
      <c r="AM5633" s="10"/>
    </row>
    <row r="5634" spans="39:39">
      <c r="AM5634" s="10"/>
    </row>
    <row r="5635" spans="39:39">
      <c r="AM5635" s="10"/>
    </row>
    <row r="5636" spans="39:39">
      <c r="AM5636" s="10"/>
    </row>
    <row r="5637" spans="39:39">
      <c r="AM5637" s="10"/>
    </row>
    <row r="5638" spans="39:39">
      <c r="AM5638" s="10"/>
    </row>
    <row r="5639" spans="39:39">
      <c r="AM5639" s="10"/>
    </row>
    <row r="5640" spans="39:39">
      <c r="AM5640" s="10"/>
    </row>
    <row r="5641" spans="39:39">
      <c r="AM5641" s="10"/>
    </row>
    <row r="5642" spans="39:39">
      <c r="AM5642" s="10"/>
    </row>
    <row r="5643" spans="39:39">
      <c r="AM5643" s="10"/>
    </row>
    <row r="5644" spans="39:39">
      <c r="AM5644" s="10"/>
    </row>
    <row r="5645" spans="39:39">
      <c r="AM5645" s="10"/>
    </row>
    <row r="5646" spans="39:39">
      <c r="AM5646" s="10"/>
    </row>
    <row r="5647" spans="39:39">
      <c r="AM5647" s="10"/>
    </row>
    <row r="5648" spans="39:39">
      <c r="AM5648" s="10"/>
    </row>
    <row r="5649" spans="39:39">
      <c r="AM5649" s="10"/>
    </row>
    <row r="5650" spans="39:39">
      <c r="AM5650" s="10"/>
    </row>
    <row r="5651" spans="39:39">
      <c r="AM5651" s="10"/>
    </row>
    <row r="5652" spans="39:39">
      <c r="AM5652" s="10"/>
    </row>
    <row r="5653" spans="39:39">
      <c r="AM5653" s="10"/>
    </row>
    <row r="5654" spans="39:39">
      <c r="AM5654" s="10"/>
    </row>
    <row r="5655" spans="39:39">
      <c r="AM5655" s="10"/>
    </row>
    <row r="5656" spans="39:39">
      <c r="AM5656" s="10"/>
    </row>
    <row r="5657" spans="39:39">
      <c r="AM5657" s="10"/>
    </row>
    <row r="5658" spans="39:39">
      <c r="AM5658" s="10"/>
    </row>
    <row r="5659" spans="39:39">
      <c r="AM5659" s="10"/>
    </row>
    <row r="5660" spans="39:39">
      <c r="AM5660" s="10"/>
    </row>
    <row r="5661" spans="39:39">
      <c r="AM5661" s="10"/>
    </row>
    <row r="5662" spans="39:39">
      <c r="AM5662" s="10"/>
    </row>
    <row r="5663" spans="39:39">
      <c r="AM5663" s="10"/>
    </row>
    <row r="5664" spans="39:39">
      <c r="AM5664" s="10"/>
    </row>
    <row r="5665" spans="39:39">
      <c r="AM5665" s="10"/>
    </row>
    <row r="5666" spans="39:39">
      <c r="AM5666" s="10"/>
    </row>
    <row r="5667" spans="39:39">
      <c r="AM5667" s="10"/>
    </row>
    <row r="5668" spans="39:39">
      <c r="AM5668" s="10"/>
    </row>
    <row r="5669" spans="39:39">
      <c r="AM5669" s="10"/>
    </row>
    <row r="5670" spans="39:39">
      <c r="AM5670" s="10"/>
    </row>
    <row r="5671" spans="39:39">
      <c r="AM5671" s="10"/>
    </row>
    <row r="5672" spans="39:39">
      <c r="AM5672" s="10"/>
    </row>
    <row r="5673" spans="39:39">
      <c r="AM5673" s="10"/>
    </row>
    <row r="5674" spans="39:39">
      <c r="AM5674" s="10"/>
    </row>
    <row r="5675" spans="39:39">
      <c r="AM5675" s="10"/>
    </row>
    <row r="5676" spans="39:39">
      <c r="AM5676" s="10"/>
    </row>
    <row r="5677" spans="39:39">
      <c r="AM5677" s="10"/>
    </row>
    <row r="5678" spans="39:39">
      <c r="AM5678" s="10"/>
    </row>
    <row r="5679" spans="39:39">
      <c r="AM5679" s="10"/>
    </row>
    <row r="5680" spans="39:39">
      <c r="AM5680" s="10"/>
    </row>
    <row r="5681" spans="39:39">
      <c r="AM5681" s="10"/>
    </row>
    <row r="5682" spans="39:39">
      <c r="AM5682" s="10"/>
    </row>
    <row r="5683" spans="39:39">
      <c r="AM5683" s="10"/>
    </row>
    <row r="5684" spans="39:39">
      <c r="AM5684" s="10"/>
    </row>
    <row r="5685" spans="39:39">
      <c r="AM5685" s="10"/>
    </row>
    <row r="5686" spans="39:39">
      <c r="AM5686" s="10"/>
    </row>
    <row r="5687" spans="39:39">
      <c r="AM5687" s="10"/>
    </row>
    <row r="5688" spans="39:39">
      <c r="AM5688" s="10"/>
    </row>
    <row r="5689" spans="39:39">
      <c r="AM5689" s="10"/>
    </row>
    <row r="5690" spans="39:39">
      <c r="AM5690" s="10"/>
    </row>
    <row r="5691" spans="39:39">
      <c r="AM5691" s="10"/>
    </row>
    <row r="5692" spans="39:39">
      <c r="AM5692" s="10"/>
    </row>
    <row r="5693" spans="39:39">
      <c r="AM5693" s="10"/>
    </row>
    <row r="5694" spans="39:39">
      <c r="AM5694" s="10"/>
    </row>
    <row r="5695" spans="39:39">
      <c r="AM5695" s="10"/>
    </row>
    <row r="5696" spans="39:39">
      <c r="AM5696" s="10"/>
    </row>
    <row r="5697" spans="39:39">
      <c r="AM5697" s="10"/>
    </row>
    <row r="5698" spans="39:39">
      <c r="AM5698" s="10"/>
    </row>
    <row r="5699" spans="39:39">
      <c r="AM5699" s="10"/>
    </row>
    <row r="5700" spans="39:39">
      <c r="AM5700" s="10"/>
    </row>
    <row r="5701" spans="39:39">
      <c r="AM5701" s="10"/>
    </row>
    <row r="5702" spans="39:39">
      <c r="AM5702" s="10"/>
    </row>
    <row r="5703" spans="39:39">
      <c r="AM5703" s="10"/>
    </row>
    <row r="5704" spans="39:39">
      <c r="AM5704" s="10"/>
    </row>
    <row r="5705" spans="39:39">
      <c r="AM5705" s="10"/>
    </row>
    <row r="5706" spans="39:39">
      <c r="AM5706" s="10"/>
    </row>
    <row r="5707" spans="39:39">
      <c r="AM5707" s="10"/>
    </row>
    <row r="5708" spans="39:39">
      <c r="AM5708" s="10"/>
    </row>
    <row r="5709" spans="39:39">
      <c r="AM5709" s="10"/>
    </row>
    <row r="5710" spans="39:39">
      <c r="AM5710" s="10"/>
    </row>
    <row r="5711" spans="39:39">
      <c r="AM5711" s="10"/>
    </row>
    <row r="5712" spans="39:39">
      <c r="AM5712" s="10"/>
    </row>
    <row r="5713" spans="39:39">
      <c r="AM5713" s="10"/>
    </row>
    <row r="5714" spans="39:39">
      <c r="AM5714" s="10"/>
    </row>
    <row r="5715" spans="39:39">
      <c r="AM5715" s="10"/>
    </row>
    <row r="5716" spans="39:39">
      <c r="AM5716" s="10"/>
    </row>
    <row r="5717" spans="39:39">
      <c r="AM5717" s="10"/>
    </row>
    <row r="5718" spans="39:39">
      <c r="AM5718" s="10"/>
    </row>
    <row r="5719" spans="39:39">
      <c r="AM5719" s="10"/>
    </row>
    <row r="5720" spans="39:39">
      <c r="AM5720" s="10"/>
    </row>
    <row r="5721" spans="39:39">
      <c r="AM5721" s="10"/>
    </row>
    <row r="5722" spans="39:39">
      <c r="AM5722" s="10"/>
    </row>
    <row r="5723" spans="39:39">
      <c r="AM5723" s="10"/>
    </row>
    <row r="5724" spans="39:39">
      <c r="AM5724" s="10"/>
    </row>
    <row r="5725" spans="39:39">
      <c r="AM5725" s="10"/>
    </row>
    <row r="5726" spans="39:39">
      <c r="AM5726" s="10"/>
    </row>
    <row r="5727" spans="39:39">
      <c r="AM5727" s="10"/>
    </row>
    <row r="5728" spans="39:39">
      <c r="AM5728" s="10"/>
    </row>
    <row r="5729" spans="39:39">
      <c r="AM5729" s="10"/>
    </row>
    <row r="5730" spans="39:39">
      <c r="AM5730" s="10"/>
    </row>
    <row r="5731" spans="39:39">
      <c r="AM5731" s="10"/>
    </row>
    <row r="5732" spans="39:39">
      <c r="AM5732" s="10"/>
    </row>
    <row r="5733" spans="39:39">
      <c r="AM5733" s="10"/>
    </row>
    <row r="5734" spans="39:39">
      <c r="AM5734" s="10"/>
    </row>
    <row r="5735" spans="39:39">
      <c r="AM5735" s="10"/>
    </row>
    <row r="5736" spans="39:39">
      <c r="AM5736" s="10"/>
    </row>
    <row r="5737" spans="39:39">
      <c r="AM5737" s="10"/>
    </row>
    <row r="5738" spans="39:39">
      <c r="AM5738" s="10"/>
    </row>
    <row r="5739" spans="39:39">
      <c r="AM5739" s="10"/>
    </row>
    <row r="5740" spans="39:39">
      <c r="AM5740" s="10"/>
    </row>
    <row r="5741" spans="39:39">
      <c r="AM5741" s="10"/>
    </row>
    <row r="5742" spans="39:39">
      <c r="AM5742" s="10"/>
    </row>
    <row r="5743" spans="39:39">
      <c r="AM5743" s="10"/>
    </row>
    <row r="5744" spans="39:39">
      <c r="AM5744" s="10"/>
    </row>
    <row r="5745" spans="39:39">
      <c r="AM5745" s="10"/>
    </row>
    <row r="5746" spans="39:39">
      <c r="AM5746" s="10"/>
    </row>
    <row r="5747" spans="39:39">
      <c r="AM5747" s="10"/>
    </row>
    <row r="5748" spans="39:39">
      <c r="AM5748" s="10"/>
    </row>
    <row r="5749" spans="39:39">
      <c r="AM5749" s="10"/>
    </row>
    <row r="5750" spans="39:39">
      <c r="AM5750" s="10"/>
    </row>
    <row r="5751" spans="39:39">
      <c r="AM5751" s="10"/>
    </row>
    <row r="5752" spans="39:39">
      <c r="AM5752" s="10"/>
    </row>
    <row r="5753" spans="39:39">
      <c r="AM5753" s="10"/>
    </row>
    <row r="5754" spans="39:39">
      <c r="AM5754" s="10"/>
    </row>
    <row r="5755" spans="39:39">
      <c r="AM5755" s="10"/>
    </row>
    <row r="5756" spans="39:39">
      <c r="AM5756" s="10"/>
    </row>
    <row r="5757" spans="39:39">
      <c r="AM5757" s="10"/>
    </row>
    <row r="5758" spans="39:39">
      <c r="AM5758" s="10"/>
    </row>
    <row r="5759" spans="39:39">
      <c r="AM5759" s="10"/>
    </row>
    <row r="5760" spans="39:39">
      <c r="AM5760" s="10"/>
    </row>
    <row r="5761" spans="39:39">
      <c r="AM5761" s="10"/>
    </row>
    <row r="5762" spans="39:39">
      <c r="AM5762" s="10"/>
    </row>
    <row r="5763" spans="39:39">
      <c r="AM5763" s="10"/>
    </row>
    <row r="5764" spans="39:39">
      <c r="AM5764" s="10"/>
    </row>
    <row r="5765" spans="39:39">
      <c r="AM5765" s="10"/>
    </row>
    <row r="5766" spans="39:39">
      <c r="AM5766" s="10"/>
    </row>
    <row r="5767" spans="39:39">
      <c r="AM5767" s="10"/>
    </row>
    <row r="5768" spans="39:39">
      <c r="AM5768" s="10"/>
    </row>
    <row r="5769" spans="39:39">
      <c r="AM5769" s="10"/>
    </row>
    <row r="5770" spans="39:39">
      <c r="AM5770" s="10"/>
    </row>
    <row r="5771" spans="39:39">
      <c r="AM5771" s="10"/>
    </row>
    <row r="5772" spans="39:39">
      <c r="AM5772" s="10"/>
    </row>
    <row r="5773" spans="39:39">
      <c r="AM5773" s="10"/>
    </row>
    <row r="5774" spans="39:39">
      <c r="AM5774" s="10"/>
    </row>
    <row r="5775" spans="39:39">
      <c r="AM5775" s="10"/>
    </row>
    <row r="5776" spans="39:39">
      <c r="AM5776" s="10"/>
    </row>
    <row r="5777" spans="39:39">
      <c r="AM5777" s="10"/>
    </row>
    <row r="5778" spans="39:39">
      <c r="AM5778" s="10"/>
    </row>
    <row r="5779" spans="39:39">
      <c r="AM5779" s="10"/>
    </row>
    <row r="5780" spans="39:39">
      <c r="AM5780" s="10"/>
    </row>
    <row r="5781" spans="39:39">
      <c r="AM5781" s="10"/>
    </row>
    <row r="5782" spans="39:39">
      <c r="AM5782" s="10"/>
    </row>
    <row r="5783" spans="39:39">
      <c r="AM5783" s="10"/>
    </row>
    <row r="5784" spans="39:39">
      <c r="AM5784" s="10"/>
    </row>
    <row r="5785" spans="39:39">
      <c r="AM5785" s="10"/>
    </row>
    <row r="5786" spans="39:39">
      <c r="AM5786" s="10"/>
    </row>
    <row r="5787" spans="39:39">
      <c r="AM5787" s="10"/>
    </row>
    <row r="5788" spans="39:39">
      <c r="AM5788" s="10"/>
    </row>
    <row r="5789" spans="39:39">
      <c r="AM5789" s="10"/>
    </row>
    <row r="5790" spans="39:39">
      <c r="AM5790" s="10"/>
    </row>
    <row r="5791" spans="39:39">
      <c r="AM5791" s="10"/>
    </row>
    <row r="5792" spans="39:39">
      <c r="AM5792" s="10"/>
    </row>
    <row r="5793" spans="39:39">
      <c r="AM5793" s="10"/>
    </row>
    <row r="5794" spans="39:39">
      <c r="AM5794" s="10"/>
    </row>
    <row r="5795" spans="39:39">
      <c r="AM5795" s="10"/>
    </row>
    <row r="5796" spans="39:39">
      <c r="AM5796" s="10"/>
    </row>
    <row r="5797" spans="39:39">
      <c r="AM5797" s="10"/>
    </row>
    <row r="5798" spans="39:39">
      <c r="AM5798" s="10"/>
    </row>
    <row r="5799" spans="39:39">
      <c r="AM5799" s="10"/>
    </row>
    <row r="5800" spans="39:39">
      <c r="AM5800" s="10"/>
    </row>
    <row r="5801" spans="39:39">
      <c r="AM5801" s="10"/>
    </row>
    <row r="5802" spans="39:39">
      <c r="AM5802" s="10"/>
    </row>
    <row r="5803" spans="39:39">
      <c r="AM5803" s="10"/>
    </row>
    <row r="5804" spans="39:39">
      <c r="AM5804" s="10"/>
    </row>
    <row r="5805" spans="39:39">
      <c r="AM5805" s="10"/>
    </row>
    <row r="5806" spans="39:39">
      <c r="AM5806" s="10"/>
    </row>
    <row r="5807" spans="39:39">
      <c r="AM5807" s="10"/>
    </row>
    <row r="5808" spans="39:39">
      <c r="AM5808" s="10"/>
    </row>
    <row r="5809" spans="39:39">
      <c r="AM5809" s="10"/>
    </row>
    <row r="5810" spans="39:39">
      <c r="AM5810" s="10"/>
    </row>
    <row r="5811" spans="39:39">
      <c r="AM5811" s="10"/>
    </row>
    <row r="5812" spans="39:39">
      <c r="AM5812" s="10"/>
    </row>
    <row r="5813" spans="39:39">
      <c r="AM5813" s="10"/>
    </row>
    <row r="5814" spans="39:39">
      <c r="AM5814" s="10"/>
    </row>
    <row r="5815" spans="39:39">
      <c r="AM5815" s="10"/>
    </row>
    <row r="5816" spans="39:39">
      <c r="AM5816" s="10"/>
    </row>
    <row r="5817" spans="39:39">
      <c r="AM5817" s="10"/>
    </row>
    <row r="5818" spans="39:39">
      <c r="AM5818" s="10"/>
    </row>
    <row r="5819" spans="39:39">
      <c r="AM5819" s="10"/>
    </row>
    <row r="5820" spans="39:39">
      <c r="AM5820" s="10"/>
    </row>
    <row r="5821" spans="39:39">
      <c r="AM5821" s="10"/>
    </row>
    <row r="5822" spans="39:39">
      <c r="AM5822" s="10"/>
    </row>
    <row r="5823" spans="39:39">
      <c r="AM5823" s="10"/>
    </row>
    <row r="5824" spans="39:39">
      <c r="AM5824" s="10"/>
    </row>
    <row r="5825" spans="39:39">
      <c r="AM5825" s="10"/>
    </row>
    <row r="5826" spans="39:39">
      <c r="AM5826" s="10"/>
    </row>
    <row r="5827" spans="39:39">
      <c r="AM5827" s="10"/>
    </row>
    <row r="5828" spans="39:39">
      <c r="AM5828" s="10"/>
    </row>
    <row r="5829" spans="39:39">
      <c r="AM5829" s="10"/>
    </row>
    <row r="5830" spans="39:39">
      <c r="AM5830" s="10"/>
    </row>
    <row r="5831" spans="39:39">
      <c r="AM5831" s="10"/>
    </row>
    <row r="5832" spans="39:39">
      <c r="AM5832" s="10"/>
    </row>
    <row r="5833" spans="39:39">
      <c r="AM5833" s="10"/>
    </row>
    <row r="5834" spans="39:39">
      <c r="AM5834" s="10"/>
    </row>
    <row r="5835" spans="39:39">
      <c r="AM5835" s="10"/>
    </row>
    <row r="5836" spans="39:39">
      <c r="AM5836" s="10"/>
    </row>
    <row r="5837" spans="39:39">
      <c r="AM5837" s="10"/>
    </row>
    <row r="5838" spans="39:39">
      <c r="AM5838" s="10"/>
    </row>
    <row r="5839" spans="39:39">
      <c r="AM5839" s="10"/>
    </row>
    <row r="5840" spans="39:39">
      <c r="AM5840" s="10"/>
    </row>
    <row r="5841" spans="39:39">
      <c r="AM5841" s="10"/>
    </row>
    <row r="5842" spans="39:39">
      <c r="AM5842" s="10"/>
    </row>
    <row r="5843" spans="39:39">
      <c r="AM5843" s="10"/>
    </row>
    <row r="5844" spans="39:39">
      <c r="AM5844" s="10"/>
    </row>
    <row r="5845" spans="39:39">
      <c r="AM5845" s="10"/>
    </row>
    <row r="5846" spans="39:39">
      <c r="AM5846" s="10"/>
    </row>
    <row r="5847" spans="39:39">
      <c r="AM5847" s="10"/>
    </row>
    <row r="5848" spans="39:39">
      <c r="AM5848" s="10"/>
    </row>
    <row r="5849" spans="39:39">
      <c r="AM5849" s="10"/>
    </row>
    <row r="5850" spans="39:39">
      <c r="AM5850" s="10"/>
    </row>
    <row r="5851" spans="39:39">
      <c r="AM5851" s="10"/>
    </row>
    <row r="5852" spans="39:39">
      <c r="AM5852" s="10"/>
    </row>
    <row r="5853" spans="39:39">
      <c r="AM5853" s="10"/>
    </row>
    <row r="5854" spans="39:39">
      <c r="AM5854" s="10"/>
    </row>
    <row r="5855" spans="39:39">
      <c r="AM5855" s="10"/>
    </row>
    <row r="5856" spans="39:39">
      <c r="AM5856" s="10"/>
    </row>
    <row r="5857" spans="39:39">
      <c r="AM5857" s="10"/>
    </row>
    <row r="5858" spans="39:39">
      <c r="AM5858" s="10"/>
    </row>
    <row r="5859" spans="39:39">
      <c r="AM5859" s="10"/>
    </row>
    <row r="5860" spans="39:39">
      <c r="AM5860" s="10"/>
    </row>
    <row r="5861" spans="39:39">
      <c r="AM5861" s="10"/>
    </row>
    <row r="5862" spans="39:39">
      <c r="AM5862" s="10"/>
    </row>
    <row r="5863" spans="39:39">
      <c r="AM5863" s="10"/>
    </row>
    <row r="5864" spans="39:39">
      <c r="AM5864" s="10"/>
    </row>
    <row r="5865" spans="39:39">
      <c r="AM5865" s="10"/>
    </row>
    <row r="5866" spans="39:39">
      <c r="AM5866" s="10"/>
    </row>
    <row r="5867" spans="39:39">
      <c r="AM5867" s="10"/>
    </row>
    <row r="5868" spans="39:39">
      <c r="AM5868" s="10"/>
    </row>
    <row r="5869" spans="39:39">
      <c r="AM5869" s="10"/>
    </row>
    <row r="5870" spans="39:39">
      <c r="AM5870" s="10"/>
    </row>
    <row r="5871" spans="39:39">
      <c r="AM5871" s="10"/>
    </row>
    <row r="5872" spans="39:39">
      <c r="AM5872" s="10"/>
    </row>
    <row r="5873" spans="39:39">
      <c r="AM5873" s="10"/>
    </row>
    <row r="5874" spans="39:39">
      <c r="AM5874" s="10"/>
    </row>
    <row r="5875" spans="39:39">
      <c r="AM5875" s="10"/>
    </row>
    <row r="5876" spans="39:39">
      <c r="AM5876" s="10"/>
    </row>
    <row r="5877" spans="39:39">
      <c r="AM5877" s="10"/>
    </row>
    <row r="5878" spans="39:39">
      <c r="AM5878" s="10"/>
    </row>
    <row r="5879" spans="39:39">
      <c r="AM5879" s="10"/>
    </row>
    <row r="5880" spans="39:39">
      <c r="AM5880" s="10"/>
    </row>
    <row r="5881" spans="39:39">
      <c r="AM5881" s="10"/>
    </row>
    <row r="5882" spans="39:39">
      <c r="AM5882" s="10"/>
    </row>
    <row r="5883" spans="39:39">
      <c r="AM5883" s="10"/>
    </row>
    <row r="5884" spans="39:39">
      <c r="AM5884" s="10"/>
    </row>
    <row r="5885" spans="39:39">
      <c r="AM5885" s="10"/>
    </row>
    <row r="5886" spans="39:39">
      <c r="AM5886" s="10"/>
    </row>
    <row r="5887" spans="39:39">
      <c r="AM5887" s="10"/>
    </row>
    <row r="5888" spans="39:39">
      <c r="AM5888" s="10"/>
    </row>
    <row r="5889" spans="39:39">
      <c r="AM5889" s="10"/>
    </row>
    <row r="5890" spans="39:39">
      <c r="AM5890" s="10"/>
    </row>
    <row r="5891" spans="39:39">
      <c r="AM5891" s="10"/>
    </row>
    <row r="5892" spans="39:39">
      <c r="AM5892" s="10"/>
    </row>
    <row r="5893" spans="39:39">
      <c r="AM5893" s="10"/>
    </row>
    <row r="5894" spans="39:39">
      <c r="AM5894" s="10"/>
    </row>
    <row r="5895" spans="39:39">
      <c r="AM5895" s="10"/>
    </row>
    <row r="5896" spans="39:39">
      <c r="AM5896" s="10"/>
    </row>
    <row r="5897" spans="39:39">
      <c r="AM5897" s="10"/>
    </row>
    <row r="5898" spans="39:39">
      <c r="AM5898" s="10"/>
    </row>
    <row r="5899" spans="39:39">
      <c r="AM5899" s="10"/>
    </row>
    <row r="5900" spans="39:39">
      <c r="AM5900" s="10"/>
    </row>
    <row r="5901" spans="39:39">
      <c r="AM5901" s="10"/>
    </row>
    <row r="5902" spans="39:39">
      <c r="AM5902" s="10"/>
    </row>
    <row r="5903" spans="39:39">
      <c r="AM5903" s="10"/>
    </row>
    <row r="5904" spans="39:39">
      <c r="AM5904" s="10"/>
    </row>
    <row r="5905" spans="39:39">
      <c r="AM5905" s="10"/>
    </row>
    <row r="5906" spans="39:39">
      <c r="AM5906" s="10"/>
    </row>
    <row r="5907" spans="39:39">
      <c r="AM5907" s="10"/>
    </row>
    <row r="5908" spans="39:39">
      <c r="AM5908" s="10"/>
    </row>
    <row r="5909" spans="39:39">
      <c r="AM5909" s="10"/>
    </row>
    <row r="5910" spans="39:39">
      <c r="AM5910" s="10"/>
    </row>
    <row r="5911" spans="39:39">
      <c r="AM5911" s="10"/>
    </row>
    <row r="5912" spans="39:39">
      <c r="AM5912" s="10"/>
    </row>
    <row r="5913" spans="39:39">
      <c r="AM5913" s="10"/>
    </row>
    <row r="5914" spans="39:39">
      <c r="AM5914" s="10"/>
    </row>
    <row r="5915" spans="39:39">
      <c r="AM5915" s="10"/>
    </row>
    <row r="5916" spans="39:39">
      <c r="AM5916" s="10"/>
    </row>
    <row r="5917" spans="39:39">
      <c r="AM5917" s="10"/>
    </row>
    <row r="5918" spans="39:39">
      <c r="AM5918" s="10"/>
    </row>
    <row r="5919" spans="39:39">
      <c r="AM5919" s="10"/>
    </row>
    <row r="5920" spans="39:39">
      <c r="AM5920" s="10"/>
    </row>
    <row r="5921" spans="39:39">
      <c r="AM5921" s="10"/>
    </row>
    <row r="5922" spans="39:39">
      <c r="AM5922" s="10"/>
    </row>
    <row r="5923" spans="39:39">
      <c r="AM5923" s="10"/>
    </row>
    <row r="5924" spans="39:39">
      <c r="AM5924" s="10"/>
    </row>
    <row r="5925" spans="39:39">
      <c r="AM5925" s="10"/>
    </row>
    <row r="5926" spans="39:39">
      <c r="AM5926" s="10"/>
    </row>
    <row r="5927" spans="39:39">
      <c r="AM5927" s="10"/>
    </row>
    <row r="5928" spans="39:39">
      <c r="AM5928" s="10"/>
    </row>
    <row r="5929" spans="39:39">
      <c r="AM5929" s="10"/>
    </row>
    <row r="5930" spans="39:39">
      <c r="AM5930" s="10"/>
    </row>
    <row r="5931" spans="39:39">
      <c r="AM5931" s="10"/>
    </row>
    <row r="5932" spans="39:39">
      <c r="AM5932" s="10"/>
    </row>
    <row r="5933" spans="39:39">
      <c r="AM5933" s="10"/>
    </row>
    <row r="5934" spans="39:39">
      <c r="AM5934" s="10"/>
    </row>
    <row r="5935" spans="39:39">
      <c r="AM5935" s="10"/>
    </row>
    <row r="5936" spans="39:39">
      <c r="AM5936" s="10"/>
    </row>
    <row r="5937" spans="39:39">
      <c r="AM5937" s="10"/>
    </row>
    <row r="5938" spans="39:39">
      <c r="AM5938" s="10"/>
    </row>
    <row r="5939" spans="39:39">
      <c r="AM5939" s="10"/>
    </row>
    <row r="5940" spans="39:39">
      <c r="AM5940" s="10"/>
    </row>
    <row r="5941" spans="39:39">
      <c r="AM5941" s="10"/>
    </row>
    <row r="5942" spans="39:39">
      <c r="AM5942" s="10"/>
    </row>
    <row r="5943" spans="39:39">
      <c r="AM5943" s="10"/>
    </row>
    <row r="5944" spans="39:39">
      <c r="AM5944" s="10"/>
    </row>
    <row r="5945" spans="39:39">
      <c r="AM5945" s="10"/>
    </row>
    <row r="5946" spans="39:39">
      <c r="AM5946" s="10"/>
    </row>
    <row r="5947" spans="39:39">
      <c r="AM5947" s="10"/>
    </row>
    <row r="5948" spans="39:39">
      <c r="AM5948" s="10"/>
    </row>
    <row r="5949" spans="39:39">
      <c r="AM5949" s="10"/>
    </row>
    <row r="5950" spans="39:39">
      <c r="AM5950" s="10"/>
    </row>
    <row r="5951" spans="39:39">
      <c r="AM5951" s="10"/>
    </row>
    <row r="5952" spans="39:39">
      <c r="AM5952" s="10"/>
    </row>
    <row r="5953" spans="39:39">
      <c r="AM5953" s="10"/>
    </row>
    <row r="5954" spans="39:39">
      <c r="AM5954" s="10"/>
    </row>
    <row r="5955" spans="39:39">
      <c r="AM5955" s="10"/>
    </row>
    <row r="5956" spans="39:39">
      <c r="AM5956" s="10"/>
    </row>
    <row r="5957" spans="39:39">
      <c r="AM5957" s="10"/>
    </row>
    <row r="5958" spans="39:39">
      <c r="AM5958" s="10"/>
    </row>
    <row r="5959" spans="39:39">
      <c r="AM5959" s="10"/>
    </row>
    <row r="5960" spans="39:39">
      <c r="AM5960" s="10"/>
    </row>
    <row r="5961" spans="39:39">
      <c r="AM5961" s="10"/>
    </row>
    <row r="5962" spans="39:39">
      <c r="AM5962" s="10"/>
    </row>
    <row r="5963" spans="39:39">
      <c r="AM5963" s="10"/>
    </row>
    <row r="5964" spans="39:39">
      <c r="AM5964" s="10"/>
    </row>
    <row r="5965" spans="39:39">
      <c r="AM5965" s="10"/>
    </row>
    <row r="5966" spans="39:39">
      <c r="AM5966" s="10"/>
    </row>
    <row r="5967" spans="39:39">
      <c r="AM5967" s="10"/>
    </row>
    <row r="5968" spans="39:39">
      <c r="AM5968" s="10"/>
    </row>
    <row r="5969" spans="39:39">
      <c r="AM5969" s="10"/>
    </row>
    <row r="5970" spans="39:39">
      <c r="AM5970" s="10"/>
    </row>
    <row r="5971" spans="39:39">
      <c r="AM5971" s="10"/>
    </row>
    <row r="5972" spans="39:39">
      <c r="AM5972" s="10"/>
    </row>
    <row r="5973" spans="39:39">
      <c r="AM5973" s="10"/>
    </row>
    <row r="5974" spans="39:39">
      <c r="AM5974" s="10"/>
    </row>
    <row r="5975" spans="39:39">
      <c r="AM5975" s="10"/>
    </row>
    <row r="5976" spans="39:39">
      <c r="AM5976" s="10"/>
    </row>
    <row r="5977" spans="39:39">
      <c r="AM5977" s="10"/>
    </row>
    <row r="5978" spans="39:39">
      <c r="AM5978" s="10"/>
    </row>
    <row r="5979" spans="39:39">
      <c r="AM5979" s="10"/>
    </row>
    <row r="5980" spans="39:39">
      <c r="AM5980" s="10"/>
    </row>
    <row r="5981" spans="39:39">
      <c r="AM5981" s="10"/>
    </row>
    <row r="5982" spans="39:39">
      <c r="AM5982" s="10"/>
    </row>
    <row r="5983" spans="39:39">
      <c r="AM5983" s="10"/>
    </row>
    <row r="5984" spans="39:39">
      <c r="AM5984" s="10"/>
    </row>
    <row r="5985" spans="39:39">
      <c r="AM5985" s="10"/>
    </row>
    <row r="5986" spans="39:39">
      <c r="AM5986" s="10"/>
    </row>
    <row r="5987" spans="39:39">
      <c r="AM5987" s="10"/>
    </row>
    <row r="5988" spans="39:39">
      <c r="AM5988" s="10"/>
    </row>
    <row r="5989" spans="39:39">
      <c r="AM5989" s="10"/>
    </row>
    <row r="5990" spans="39:39">
      <c r="AM5990" s="10"/>
    </row>
    <row r="5991" spans="39:39">
      <c r="AM5991" s="10"/>
    </row>
    <row r="5992" spans="39:39">
      <c r="AM5992" s="10"/>
    </row>
    <row r="5993" spans="39:39">
      <c r="AM5993" s="10"/>
    </row>
    <row r="5994" spans="39:39">
      <c r="AM5994" s="10"/>
    </row>
    <row r="5995" spans="39:39">
      <c r="AM5995" s="10"/>
    </row>
    <row r="5996" spans="39:39">
      <c r="AM5996" s="10"/>
    </row>
    <row r="5997" spans="39:39">
      <c r="AM5997" s="10"/>
    </row>
    <row r="5998" spans="39:39">
      <c r="AM5998" s="10"/>
    </row>
    <row r="5999" spans="39:39">
      <c r="AM5999" s="10"/>
    </row>
    <row r="6000" spans="39:39">
      <c r="AM6000" s="10"/>
    </row>
    <row r="6001" spans="39:39">
      <c r="AM6001" s="10"/>
    </row>
    <row r="6002" spans="39:39">
      <c r="AM6002" s="10"/>
    </row>
    <row r="6003" spans="39:39">
      <c r="AM6003" s="10"/>
    </row>
    <row r="6004" spans="39:39">
      <c r="AM6004" s="10"/>
    </row>
    <row r="6005" spans="39:39">
      <c r="AM6005" s="10"/>
    </row>
    <row r="6006" spans="39:39">
      <c r="AM6006" s="10"/>
    </row>
    <row r="6007" spans="39:39">
      <c r="AM6007" s="10"/>
    </row>
    <row r="6008" spans="39:39">
      <c r="AM6008" s="10"/>
    </row>
    <row r="6009" spans="39:39">
      <c r="AM6009" s="10"/>
    </row>
    <row r="6010" spans="39:39">
      <c r="AM6010" s="10"/>
    </row>
    <row r="6011" spans="39:39">
      <c r="AM6011" s="10"/>
    </row>
    <row r="6012" spans="39:39">
      <c r="AM6012" s="10"/>
    </row>
    <row r="6013" spans="39:39">
      <c r="AM6013" s="10"/>
    </row>
    <row r="6014" spans="39:39">
      <c r="AM6014" s="10"/>
    </row>
    <row r="6015" spans="39:39">
      <c r="AM6015" s="10"/>
    </row>
    <row r="6016" spans="39:39">
      <c r="AM6016" s="10"/>
    </row>
    <row r="6017" spans="39:39">
      <c r="AM6017" s="10"/>
    </row>
    <row r="6018" spans="39:39">
      <c r="AM6018" s="10"/>
    </row>
    <row r="6019" spans="39:39">
      <c r="AM6019" s="10"/>
    </row>
    <row r="6020" spans="39:39">
      <c r="AM6020" s="10"/>
    </row>
    <row r="6021" spans="39:39">
      <c r="AM6021" s="10"/>
    </row>
    <row r="6022" spans="39:39">
      <c r="AM6022" s="10"/>
    </row>
    <row r="6023" spans="39:39">
      <c r="AM6023" s="10"/>
    </row>
    <row r="6024" spans="39:39">
      <c r="AM6024" s="10"/>
    </row>
    <row r="6025" spans="39:39">
      <c r="AM6025" s="10"/>
    </row>
    <row r="6026" spans="39:39">
      <c r="AM6026" s="10"/>
    </row>
    <row r="6027" spans="39:39">
      <c r="AM6027" s="10"/>
    </row>
    <row r="6028" spans="39:39">
      <c r="AM6028" s="10"/>
    </row>
    <row r="6029" spans="39:39">
      <c r="AM6029" s="10"/>
    </row>
    <row r="6030" spans="39:39">
      <c r="AM6030" s="10"/>
    </row>
    <row r="6031" spans="39:39">
      <c r="AM6031" s="10"/>
    </row>
    <row r="6032" spans="39:39">
      <c r="AM6032" s="10"/>
    </row>
    <row r="6033" spans="39:39">
      <c r="AM6033" s="10"/>
    </row>
    <row r="6034" spans="39:39">
      <c r="AM6034" s="10"/>
    </row>
    <row r="6035" spans="39:39">
      <c r="AM6035" s="10"/>
    </row>
    <row r="6036" spans="39:39">
      <c r="AM6036" s="10"/>
    </row>
    <row r="6037" spans="39:39">
      <c r="AM6037" s="10"/>
    </row>
    <row r="6038" spans="39:39">
      <c r="AM6038" s="10"/>
    </row>
    <row r="6039" spans="39:39">
      <c r="AM6039" s="10"/>
    </row>
    <row r="6040" spans="39:39">
      <c r="AM6040" s="10"/>
    </row>
    <row r="6041" spans="39:39">
      <c r="AM6041" s="10"/>
    </row>
    <row r="6042" spans="39:39">
      <c r="AM6042" s="10"/>
    </row>
    <row r="6043" spans="39:39">
      <c r="AM6043" s="10"/>
    </row>
    <row r="6044" spans="39:39">
      <c r="AM6044" s="10"/>
    </row>
    <row r="6045" spans="39:39">
      <c r="AM6045" s="10"/>
    </row>
    <row r="6046" spans="39:39">
      <c r="AM6046" s="10"/>
    </row>
    <row r="6047" spans="39:39">
      <c r="AM6047" s="10"/>
    </row>
    <row r="6048" spans="39:39">
      <c r="AM6048" s="10"/>
    </row>
    <row r="6049" spans="39:39">
      <c r="AM6049" s="10"/>
    </row>
    <row r="6050" spans="39:39">
      <c r="AM6050" s="10"/>
    </row>
    <row r="6051" spans="39:39">
      <c r="AM6051" s="10"/>
    </row>
    <row r="6052" spans="39:39">
      <c r="AM6052" s="10"/>
    </row>
    <row r="6053" spans="39:39">
      <c r="AM6053" s="10"/>
    </row>
    <row r="6054" spans="39:39">
      <c r="AM6054" s="10"/>
    </row>
    <row r="6055" spans="39:39">
      <c r="AM6055" s="10"/>
    </row>
    <row r="6056" spans="39:39">
      <c r="AM6056" s="10"/>
    </row>
    <row r="6057" spans="39:39">
      <c r="AM6057" s="10"/>
    </row>
    <row r="6058" spans="39:39">
      <c r="AM6058" s="10"/>
    </row>
    <row r="6059" spans="39:39">
      <c r="AM6059" s="10"/>
    </row>
    <row r="6060" spans="39:39">
      <c r="AM6060" s="10"/>
    </row>
    <row r="6061" spans="39:39">
      <c r="AM6061" s="10"/>
    </row>
    <row r="6062" spans="39:39">
      <c r="AM6062" s="10"/>
    </row>
    <row r="6063" spans="39:39">
      <c r="AM6063" s="10"/>
    </row>
    <row r="6064" spans="39:39">
      <c r="AM6064" s="10"/>
    </row>
    <row r="6065" spans="39:39">
      <c r="AM6065" s="10"/>
    </row>
    <row r="6066" spans="39:39">
      <c r="AM6066" s="10"/>
    </row>
    <row r="6067" spans="39:39">
      <c r="AM6067" s="10"/>
    </row>
    <row r="6068" spans="39:39">
      <c r="AM6068" s="10"/>
    </row>
    <row r="6069" spans="39:39">
      <c r="AM6069" s="10"/>
    </row>
    <row r="6070" spans="39:39">
      <c r="AM6070" s="10"/>
    </row>
    <row r="6071" spans="39:39">
      <c r="AM6071" s="10"/>
    </row>
    <row r="6072" spans="39:39">
      <c r="AM6072" s="10"/>
    </row>
    <row r="6073" spans="39:39">
      <c r="AM6073" s="10"/>
    </row>
    <row r="6074" spans="39:39">
      <c r="AM6074" s="10"/>
    </row>
    <row r="6075" spans="39:39">
      <c r="AM6075" s="10"/>
    </row>
    <row r="6076" spans="39:39">
      <c r="AM6076" s="10"/>
    </row>
    <row r="6077" spans="39:39">
      <c r="AM6077" s="10"/>
    </row>
    <row r="6078" spans="39:39">
      <c r="AM6078" s="10"/>
    </row>
    <row r="6079" spans="39:39">
      <c r="AM6079" s="10"/>
    </row>
    <row r="6080" spans="39:39">
      <c r="AM6080" s="10"/>
    </row>
    <row r="6081" spans="39:39">
      <c r="AM6081" s="10"/>
    </row>
    <row r="6082" spans="39:39">
      <c r="AM6082" s="10"/>
    </row>
    <row r="6083" spans="39:39">
      <c r="AM6083" s="10"/>
    </row>
    <row r="6084" spans="39:39">
      <c r="AM6084" s="10"/>
    </row>
    <row r="6085" spans="39:39">
      <c r="AM6085" s="10"/>
    </row>
    <row r="6086" spans="39:39">
      <c r="AM6086" s="10"/>
    </row>
    <row r="6087" spans="39:39">
      <c r="AM6087" s="10"/>
    </row>
    <row r="6088" spans="39:39">
      <c r="AM6088" s="10"/>
    </row>
    <row r="6089" spans="39:39">
      <c r="AM6089" s="10"/>
    </row>
    <row r="6090" spans="39:39">
      <c r="AM6090" s="10"/>
    </row>
    <row r="6091" spans="39:39">
      <c r="AM6091" s="10"/>
    </row>
    <row r="6092" spans="39:39">
      <c r="AM6092" s="10"/>
    </row>
    <row r="6093" spans="39:39">
      <c r="AM6093" s="10"/>
    </row>
    <row r="6094" spans="39:39">
      <c r="AM6094" s="10"/>
    </row>
    <row r="6095" spans="39:39">
      <c r="AM6095" s="10"/>
    </row>
    <row r="6096" spans="39:39">
      <c r="AM6096" s="10"/>
    </row>
    <row r="6097" spans="39:39">
      <c r="AM6097" s="10"/>
    </row>
    <row r="6098" spans="39:39">
      <c r="AM6098" s="10"/>
    </row>
    <row r="6099" spans="39:39">
      <c r="AM6099" s="10"/>
    </row>
    <row r="6100" spans="39:39">
      <c r="AM6100" s="10"/>
    </row>
    <row r="6101" spans="39:39">
      <c r="AM6101" s="10"/>
    </row>
    <row r="6102" spans="39:39">
      <c r="AM6102" s="10"/>
    </row>
    <row r="6103" spans="39:39">
      <c r="AM6103" s="10"/>
    </row>
    <row r="6104" spans="39:39">
      <c r="AM6104" s="10"/>
    </row>
    <row r="6105" spans="39:39">
      <c r="AM6105" s="10"/>
    </row>
    <row r="6106" spans="39:39">
      <c r="AM6106" s="10"/>
    </row>
    <row r="6107" spans="39:39">
      <c r="AM6107" s="10"/>
    </row>
    <row r="6108" spans="39:39">
      <c r="AM6108" s="10"/>
    </row>
    <row r="6109" spans="39:39">
      <c r="AM6109" s="10"/>
    </row>
    <row r="6110" spans="39:39">
      <c r="AM6110" s="10"/>
    </row>
    <row r="6111" spans="39:39">
      <c r="AM6111" s="10"/>
    </row>
    <row r="6112" spans="39:39">
      <c r="AM6112" s="10"/>
    </row>
    <row r="6113" spans="39:39">
      <c r="AM6113" s="10"/>
    </row>
    <row r="6114" spans="39:39">
      <c r="AM6114" s="10"/>
    </row>
    <row r="6115" spans="39:39">
      <c r="AM6115" s="10"/>
    </row>
    <row r="6116" spans="39:39">
      <c r="AM6116" s="10"/>
    </row>
    <row r="6117" spans="39:39">
      <c r="AM6117" s="10"/>
    </row>
    <row r="6118" spans="39:39">
      <c r="AM6118" s="10"/>
    </row>
    <row r="6119" spans="39:39">
      <c r="AM6119" s="10"/>
    </row>
    <row r="6120" spans="39:39">
      <c r="AM6120" s="10"/>
    </row>
    <row r="6121" spans="39:39">
      <c r="AM6121" s="10"/>
    </row>
    <row r="6122" spans="39:39">
      <c r="AM6122" s="10"/>
    </row>
    <row r="6123" spans="39:39">
      <c r="AM6123" s="10"/>
    </row>
    <row r="6124" spans="39:39">
      <c r="AM6124" s="10"/>
    </row>
    <row r="6125" spans="39:39">
      <c r="AM6125" s="10"/>
    </row>
    <row r="6126" spans="39:39">
      <c r="AM6126" s="10"/>
    </row>
    <row r="6127" spans="39:39">
      <c r="AM6127" s="10"/>
    </row>
    <row r="6128" spans="39:39">
      <c r="AM6128" s="10"/>
    </row>
    <row r="6129" spans="39:39">
      <c r="AM6129" s="10"/>
    </row>
    <row r="6130" spans="39:39">
      <c r="AM6130" s="10"/>
    </row>
    <row r="6131" spans="39:39">
      <c r="AM6131" s="10"/>
    </row>
    <row r="6132" spans="39:39">
      <c r="AM6132" s="10"/>
    </row>
    <row r="6133" spans="39:39">
      <c r="AM6133" s="10"/>
    </row>
    <row r="6134" spans="39:39">
      <c r="AM6134" s="10"/>
    </row>
    <row r="6135" spans="39:39">
      <c r="AM6135" s="10"/>
    </row>
    <row r="6136" spans="39:39">
      <c r="AM6136" s="10"/>
    </row>
    <row r="6137" spans="39:39">
      <c r="AM6137" s="10"/>
    </row>
    <row r="6138" spans="39:39">
      <c r="AM6138" s="10"/>
    </row>
    <row r="6139" spans="39:39">
      <c r="AM6139" s="10"/>
    </row>
    <row r="6140" spans="39:39">
      <c r="AM6140" s="10"/>
    </row>
    <row r="6141" spans="39:39">
      <c r="AM6141" s="10"/>
    </row>
    <row r="6142" spans="39:39">
      <c r="AM6142" s="10"/>
    </row>
    <row r="6143" spans="39:39">
      <c r="AM6143" s="10"/>
    </row>
    <row r="6144" spans="39:39">
      <c r="AM6144" s="10"/>
    </row>
    <row r="6145" spans="39:39">
      <c r="AM6145" s="10"/>
    </row>
    <row r="6146" spans="39:39">
      <c r="AM6146" s="10"/>
    </row>
    <row r="6147" spans="39:39">
      <c r="AM6147" s="10"/>
    </row>
    <row r="6148" spans="39:39">
      <c r="AM6148" s="10"/>
    </row>
    <row r="6149" spans="39:39">
      <c r="AM6149" s="10"/>
    </row>
    <row r="6150" spans="39:39">
      <c r="AM6150" s="10"/>
    </row>
    <row r="6151" spans="39:39">
      <c r="AM6151" s="10"/>
    </row>
    <row r="6152" spans="39:39">
      <c r="AM6152" s="10"/>
    </row>
    <row r="6153" spans="39:39">
      <c r="AM6153" s="10"/>
    </row>
    <row r="6154" spans="39:39">
      <c r="AM6154" s="10"/>
    </row>
    <row r="6155" spans="39:39">
      <c r="AM6155" s="10"/>
    </row>
    <row r="6156" spans="39:39">
      <c r="AM6156" s="10"/>
    </row>
    <row r="6157" spans="39:39">
      <c r="AM6157" s="10"/>
    </row>
    <row r="6158" spans="39:39">
      <c r="AM6158" s="10"/>
    </row>
    <row r="6159" spans="39:39">
      <c r="AM6159" s="10"/>
    </row>
    <row r="6160" spans="39:39">
      <c r="AM6160" s="10"/>
    </row>
    <row r="6161" spans="39:39">
      <c r="AM6161" s="10"/>
    </row>
    <row r="6162" spans="39:39">
      <c r="AM6162" s="10"/>
    </row>
    <row r="6163" spans="39:39">
      <c r="AM6163" s="10"/>
    </row>
    <row r="6164" spans="39:39">
      <c r="AM6164" s="10"/>
    </row>
    <row r="6165" spans="39:39">
      <c r="AM6165" s="10"/>
    </row>
    <row r="6166" spans="39:39">
      <c r="AM6166" s="10"/>
    </row>
    <row r="6167" spans="39:39">
      <c r="AM6167" s="10"/>
    </row>
    <row r="6168" spans="39:39">
      <c r="AM6168" s="10"/>
    </row>
    <row r="6169" spans="39:39">
      <c r="AM6169" s="10"/>
    </row>
    <row r="6170" spans="39:39">
      <c r="AM6170" s="10"/>
    </row>
    <row r="6171" spans="39:39">
      <c r="AM6171" s="10"/>
    </row>
    <row r="6172" spans="39:39">
      <c r="AM6172" s="10"/>
    </row>
    <row r="6173" spans="39:39">
      <c r="AM6173" s="10"/>
    </row>
    <row r="6174" spans="39:39">
      <c r="AM6174" s="10"/>
    </row>
    <row r="6175" spans="39:39">
      <c r="AM6175" s="10"/>
    </row>
    <row r="6176" spans="39:39">
      <c r="AM6176" s="10"/>
    </row>
    <row r="6177" spans="39:39">
      <c r="AM6177" s="10"/>
    </row>
    <row r="6178" spans="39:39">
      <c r="AM6178" s="10"/>
    </row>
    <row r="6179" spans="39:39">
      <c r="AM6179" s="10"/>
    </row>
    <row r="6180" spans="39:39">
      <c r="AM6180" s="10"/>
    </row>
    <row r="6181" spans="39:39">
      <c r="AM6181" s="10"/>
    </row>
    <row r="6182" spans="39:39">
      <c r="AM6182" s="10"/>
    </row>
    <row r="6183" spans="39:39">
      <c r="AM6183" s="10"/>
    </row>
    <row r="6184" spans="39:39">
      <c r="AM6184" s="10"/>
    </row>
    <row r="6185" spans="39:39">
      <c r="AM6185" s="10"/>
    </row>
    <row r="6186" spans="39:39">
      <c r="AM6186" s="10"/>
    </row>
    <row r="6187" spans="39:39">
      <c r="AM6187" s="10"/>
    </row>
    <row r="6188" spans="39:39">
      <c r="AM6188" s="10"/>
    </row>
    <row r="6189" spans="39:39">
      <c r="AM6189" s="10"/>
    </row>
    <row r="6190" spans="39:39">
      <c r="AM6190" s="10"/>
    </row>
    <row r="6191" spans="39:39">
      <c r="AM6191" s="10"/>
    </row>
    <row r="6192" spans="39:39">
      <c r="AM6192" s="10"/>
    </row>
    <row r="6193" spans="39:39">
      <c r="AM6193" s="10"/>
    </row>
    <row r="6194" spans="39:39">
      <c r="AM6194" s="10"/>
    </row>
    <row r="6195" spans="39:39">
      <c r="AM6195" s="10"/>
    </row>
    <row r="6196" spans="39:39">
      <c r="AM6196" s="10"/>
    </row>
    <row r="6197" spans="39:39">
      <c r="AM6197" s="10"/>
    </row>
    <row r="6198" spans="39:39">
      <c r="AM6198" s="10"/>
    </row>
    <row r="6199" spans="39:39">
      <c r="AM6199" s="10"/>
    </row>
    <row r="6200" spans="39:39">
      <c r="AM6200" s="10"/>
    </row>
    <row r="6201" spans="39:39">
      <c r="AM6201" s="10"/>
    </row>
    <row r="6202" spans="39:39">
      <c r="AM6202" s="10"/>
    </row>
    <row r="6203" spans="39:39">
      <c r="AM6203" s="10"/>
    </row>
    <row r="6204" spans="39:39">
      <c r="AM6204" s="10"/>
    </row>
    <row r="6205" spans="39:39">
      <c r="AM6205" s="10"/>
    </row>
    <row r="6206" spans="39:39">
      <c r="AM6206" s="10"/>
    </row>
    <row r="6207" spans="39:39">
      <c r="AM6207" s="10"/>
    </row>
    <row r="6208" spans="39:39">
      <c r="AM6208" s="10"/>
    </row>
    <row r="6209" spans="39:39">
      <c r="AM6209" s="10"/>
    </row>
    <row r="6210" spans="39:39">
      <c r="AM6210" s="10"/>
    </row>
    <row r="6211" spans="39:39">
      <c r="AM6211" s="10"/>
    </row>
    <row r="6212" spans="39:39">
      <c r="AM6212" s="10"/>
    </row>
    <row r="6213" spans="39:39">
      <c r="AM6213" s="10"/>
    </row>
    <row r="6214" spans="39:39">
      <c r="AM6214" s="10"/>
    </row>
    <row r="6215" spans="39:39">
      <c r="AM6215" s="10"/>
    </row>
    <row r="6216" spans="39:39">
      <c r="AM6216" s="10"/>
    </row>
    <row r="6217" spans="39:39">
      <c r="AM6217" s="10"/>
    </row>
    <row r="6218" spans="39:39">
      <c r="AM6218" s="10"/>
    </row>
    <row r="6219" spans="39:39">
      <c r="AM6219" s="10"/>
    </row>
    <row r="6220" spans="39:39">
      <c r="AM6220" s="10"/>
    </row>
    <row r="6221" spans="39:39">
      <c r="AM6221" s="10"/>
    </row>
    <row r="6222" spans="39:39">
      <c r="AM6222" s="10"/>
    </row>
    <row r="6223" spans="39:39">
      <c r="AM6223" s="10"/>
    </row>
    <row r="6224" spans="39:39">
      <c r="AM6224" s="10"/>
    </row>
    <row r="6225" spans="39:39">
      <c r="AM6225" s="10"/>
    </row>
    <row r="6226" spans="39:39">
      <c r="AM6226" s="10"/>
    </row>
    <row r="6227" spans="39:39">
      <c r="AM6227" s="10"/>
    </row>
    <row r="6228" spans="39:39">
      <c r="AM6228" s="10"/>
    </row>
    <row r="6229" spans="39:39">
      <c r="AM6229" s="10"/>
    </row>
    <row r="6230" spans="39:39">
      <c r="AM6230" s="10"/>
    </row>
    <row r="6231" spans="39:39">
      <c r="AM6231" s="10"/>
    </row>
    <row r="6232" spans="39:39">
      <c r="AM6232" s="10"/>
    </row>
    <row r="6233" spans="39:39">
      <c r="AM6233" s="10"/>
    </row>
    <row r="6234" spans="39:39">
      <c r="AM6234" s="10"/>
    </row>
    <row r="6235" spans="39:39">
      <c r="AM6235" s="10"/>
    </row>
    <row r="6236" spans="39:39">
      <c r="AM6236" s="10"/>
    </row>
    <row r="6237" spans="39:39">
      <c r="AM6237" s="10"/>
    </row>
    <row r="6238" spans="39:39">
      <c r="AM6238" s="10"/>
    </row>
    <row r="6239" spans="39:39">
      <c r="AM6239" s="10"/>
    </row>
    <row r="6240" spans="39:39">
      <c r="AM6240" s="10"/>
    </row>
    <row r="6241" spans="39:39">
      <c r="AM6241" s="10"/>
    </row>
    <row r="6242" spans="39:39">
      <c r="AM6242" s="10"/>
    </row>
    <row r="6243" spans="39:39">
      <c r="AM6243" s="10"/>
    </row>
    <row r="6244" spans="39:39">
      <c r="AM6244" s="10"/>
    </row>
    <row r="6245" spans="39:39">
      <c r="AM6245" s="10"/>
    </row>
    <row r="6246" spans="39:39">
      <c r="AM6246" s="10"/>
    </row>
    <row r="6247" spans="39:39">
      <c r="AM6247" s="10"/>
    </row>
    <row r="6248" spans="39:39">
      <c r="AM6248" s="10"/>
    </row>
    <row r="6249" spans="39:39">
      <c r="AM6249" s="10"/>
    </row>
    <row r="6250" spans="39:39">
      <c r="AM6250" s="10"/>
    </row>
    <row r="6251" spans="39:39">
      <c r="AM6251" s="10"/>
    </row>
    <row r="6252" spans="39:39">
      <c r="AM6252" s="10"/>
    </row>
    <row r="6253" spans="39:39">
      <c r="AM6253" s="10"/>
    </row>
    <row r="6254" spans="39:39">
      <c r="AM6254" s="10"/>
    </row>
    <row r="6255" spans="39:39">
      <c r="AM6255" s="10"/>
    </row>
    <row r="6256" spans="39:39">
      <c r="AM6256" s="10"/>
    </row>
    <row r="6257" spans="39:39">
      <c r="AM6257" s="10"/>
    </row>
    <row r="6258" spans="39:39">
      <c r="AM6258" s="10"/>
    </row>
    <row r="6259" spans="39:39">
      <c r="AM6259" s="10"/>
    </row>
    <row r="6260" spans="39:39">
      <c r="AM6260" s="10"/>
    </row>
    <row r="6261" spans="39:39">
      <c r="AM6261" s="10"/>
    </row>
    <row r="6262" spans="39:39">
      <c r="AM6262" s="10"/>
    </row>
    <row r="6263" spans="39:39">
      <c r="AM6263" s="10"/>
    </row>
    <row r="6264" spans="39:39">
      <c r="AM6264" s="10"/>
    </row>
    <row r="6265" spans="39:39">
      <c r="AM6265" s="10"/>
    </row>
    <row r="6266" spans="39:39">
      <c r="AM6266" s="10"/>
    </row>
    <row r="6267" spans="39:39">
      <c r="AM6267" s="10"/>
    </row>
    <row r="6268" spans="39:39">
      <c r="AM6268" s="10"/>
    </row>
    <row r="6269" spans="39:39">
      <c r="AM6269" s="10"/>
    </row>
    <row r="6270" spans="39:39">
      <c r="AM6270" s="10"/>
    </row>
    <row r="6271" spans="39:39">
      <c r="AM6271" s="10"/>
    </row>
    <row r="6272" spans="39:39">
      <c r="AM6272" s="10"/>
    </row>
    <row r="6273" spans="39:39">
      <c r="AM6273" s="10"/>
    </row>
    <row r="6274" spans="39:39">
      <c r="AM6274" s="10"/>
    </row>
    <row r="6275" spans="39:39">
      <c r="AM6275" s="10"/>
    </row>
    <row r="6276" spans="39:39">
      <c r="AM6276" s="10"/>
    </row>
    <row r="6277" spans="39:39">
      <c r="AM6277" s="10"/>
    </row>
    <row r="6278" spans="39:39">
      <c r="AM6278" s="10"/>
    </row>
    <row r="6279" spans="39:39">
      <c r="AM6279" s="10"/>
    </row>
    <row r="6280" spans="39:39">
      <c r="AM6280" s="10"/>
    </row>
    <row r="6281" spans="39:39">
      <c r="AM6281" s="10"/>
    </row>
    <row r="6282" spans="39:39">
      <c r="AM6282" s="10"/>
    </row>
    <row r="6283" spans="39:39">
      <c r="AM6283" s="10"/>
    </row>
    <row r="6284" spans="39:39">
      <c r="AM6284" s="10"/>
    </row>
    <row r="6285" spans="39:39">
      <c r="AM6285" s="10"/>
    </row>
    <row r="6286" spans="39:39">
      <c r="AM6286" s="10"/>
    </row>
    <row r="6287" spans="39:39">
      <c r="AM6287" s="10"/>
    </row>
    <row r="6288" spans="39:39">
      <c r="AM6288" s="10"/>
    </row>
    <row r="6289" spans="39:39">
      <c r="AM6289" s="10"/>
    </row>
    <row r="6290" spans="39:39">
      <c r="AM6290" s="10"/>
    </row>
    <row r="6291" spans="39:39">
      <c r="AM6291" s="10"/>
    </row>
    <row r="6292" spans="39:39">
      <c r="AM6292" s="10"/>
    </row>
    <row r="6293" spans="39:39">
      <c r="AM6293" s="10"/>
    </row>
    <row r="6294" spans="39:39">
      <c r="AM6294" s="10"/>
    </row>
    <row r="6295" spans="39:39">
      <c r="AM6295" s="10"/>
    </row>
    <row r="6296" spans="39:39">
      <c r="AM6296" s="10"/>
    </row>
    <row r="6297" spans="39:39">
      <c r="AM6297" s="10"/>
    </row>
    <row r="6298" spans="39:39">
      <c r="AM6298" s="10"/>
    </row>
    <row r="6299" spans="39:39">
      <c r="AM6299" s="10"/>
    </row>
    <row r="6300" spans="39:39">
      <c r="AM6300" s="10"/>
    </row>
    <row r="6301" spans="39:39">
      <c r="AM6301" s="10"/>
    </row>
    <row r="6302" spans="39:39">
      <c r="AM6302" s="10"/>
    </row>
    <row r="6303" spans="39:39">
      <c r="AM6303" s="10"/>
    </row>
    <row r="6304" spans="39:39">
      <c r="AM6304" s="10"/>
    </row>
    <row r="6305" spans="39:39">
      <c r="AM6305" s="10"/>
    </row>
    <row r="6306" spans="39:39">
      <c r="AM6306" s="10"/>
    </row>
    <row r="6307" spans="39:39">
      <c r="AM6307" s="10"/>
    </row>
    <row r="6308" spans="39:39">
      <c r="AM6308" s="10"/>
    </row>
    <row r="6309" spans="39:39">
      <c r="AM6309" s="10"/>
    </row>
    <row r="6310" spans="39:39">
      <c r="AM6310" s="10"/>
    </row>
    <row r="6311" spans="39:39">
      <c r="AM6311" s="10"/>
    </row>
    <row r="6312" spans="39:39">
      <c r="AM6312" s="10"/>
    </row>
    <row r="6313" spans="39:39">
      <c r="AM6313" s="10"/>
    </row>
    <row r="6314" spans="39:39">
      <c r="AM6314" s="10"/>
    </row>
    <row r="6315" spans="39:39">
      <c r="AM6315" s="10"/>
    </row>
    <row r="6316" spans="39:39">
      <c r="AM6316" s="10"/>
    </row>
    <row r="6317" spans="39:39">
      <c r="AM6317" s="10"/>
    </row>
    <row r="6318" spans="39:39">
      <c r="AM6318" s="10"/>
    </row>
    <row r="6319" spans="39:39">
      <c r="AM6319" s="10"/>
    </row>
    <row r="6320" spans="39:39">
      <c r="AM6320" s="10"/>
    </row>
    <row r="6321" spans="39:39">
      <c r="AM6321" s="10"/>
    </row>
    <row r="6322" spans="39:39">
      <c r="AM6322" s="10"/>
    </row>
    <row r="6323" spans="39:39">
      <c r="AM6323" s="10"/>
    </row>
    <row r="6324" spans="39:39">
      <c r="AM6324" s="10"/>
    </row>
    <row r="6325" spans="39:39">
      <c r="AM6325" s="10"/>
    </row>
    <row r="6326" spans="39:39">
      <c r="AM6326" s="10"/>
    </row>
    <row r="6327" spans="39:39">
      <c r="AM6327" s="10"/>
    </row>
    <row r="6328" spans="39:39">
      <c r="AM6328" s="10"/>
    </row>
    <row r="6329" spans="39:39">
      <c r="AM6329" s="10"/>
    </row>
    <row r="6330" spans="39:39">
      <c r="AM6330" s="10"/>
    </row>
    <row r="6331" spans="39:39">
      <c r="AM6331" s="10"/>
    </row>
    <row r="6332" spans="39:39">
      <c r="AM6332" s="10"/>
    </row>
    <row r="6333" spans="39:39">
      <c r="AM6333" s="10"/>
    </row>
    <row r="6334" spans="39:39">
      <c r="AM6334" s="10"/>
    </row>
    <row r="6335" spans="39:39">
      <c r="AM6335" s="10"/>
    </row>
    <row r="6336" spans="39:39">
      <c r="AM6336" s="10"/>
    </row>
    <row r="6337" spans="39:39">
      <c r="AM6337" s="10"/>
    </row>
    <row r="6338" spans="39:39">
      <c r="AM6338" s="10"/>
    </row>
    <row r="6339" spans="39:39">
      <c r="AM6339" s="10"/>
    </row>
    <row r="6340" spans="39:39">
      <c r="AM6340" s="10"/>
    </row>
    <row r="6341" spans="39:39">
      <c r="AM6341" s="10"/>
    </row>
    <row r="6342" spans="39:39">
      <c r="AM6342" s="10"/>
    </row>
    <row r="6343" spans="39:39">
      <c r="AM6343" s="10"/>
    </row>
    <row r="6344" spans="39:39">
      <c r="AM6344" s="10"/>
    </row>
    <row r="6345" spans="39:39">
      <c r="AM6345" s="10"/>
    </row>
    <row r="6346" spans="39:39">
      <c r="AM6346" s="10"/>
    </row>
    <row r="6347" spans="39:39">
      <c r="AM6347" s="10"/>
    </row>
    <row r="6348" spans="39:39">
      <c r="AM6348" s="10"/>
    </row>
    <row r="6349" spans="39:39">
      <c r="AM6349" s="10"/>
    </row>
    <row r="6350" spans="39:39">
      <c r="AM6350" s="10"/>
    </row>
    <row r="6351" spans="39:39">
      <c r="AM6351" s="10"/>
    </row>
    <row r="6352" spans="39:39">
      <c r="AM6352" s="10"/>
    </row>
    <row r="6353" spans="39:39">
      <c r="AM6353" s="10"/>
    </row>
    <row r="6354" spans="39:39">
      <c r="AM6354" s="10"/>
    </row>
    <row r="6355" spans="39:39">
      <c r="AM6355" s="10"/>
    </row>
    <row r="6356" spans="39:39">
      <c r="AM6356" s="10"/>
    </row>
    <row r="6357" spans="39:39">
      <c r="AM6357" s="10"/>
    </row>
    <row r="6358" spans="39:39">
      <c r="AM6358" s="10"/>
    </row>
    <row r="6359" spans="39:39">
      <c r="AM6359" s="10"/>
    </row>
    <row r="6360" spans="39:39">
      <c r="AM6360" s="10"/>
    </row>
    <row r="6361" spans="39:39">
      <c r="AM6361" s="10"/>
    </row>
    <row r="6362" spans="39:39">
      <c r="AM6362" s="10"/>
    </row>
    <row r="6363" spans="39:39">
      <c r="AM6363" s="10"/>
    </row>
    <row r="6364" spans="39:39">
      <c r="AM6364" s="10"/>
    </row>
    <row r="6365" spans="39:39">
      <c r="AM6365" s="10"/>
    </row>
    <row r="6366" spans="39:39">
      <c r="AM6366" s="10"/>
    </row>
    <row r="6367" spans="39:39">
      <c r="AM6367" s="10"/>
    </row>
    <row r="6368" spans="39:39">
      <c r="AM6368" s="10"/>
    </row>
    <row r="6369" spans="39:39">
      <c r="AM6369" s="10"/>
    </row>
    <row r="6370" spans="39:39">
      <c r="AM6370" s="10"/>
    </row>
    <row r="6371" spans="39:39">
      <c r="AM6371" s="10"/>
    </row>
    <row r="6372" spans="39:39">
      <c r="AM6372" s="10"/>
    </row>
    <row r="6373" spans="39:39">
      <c r="AM6373" s="10"/>
    </row>
    <row r="6374" spans="39:39">
      <c r="AM6374" s="10"/>
    </row>
    <row r="6375" spans="39:39">
      <c r="AM6375" s="10"/>
    </row>
    <row r="6376" spans="39:39">
      <c r="AM6376" s="10"/>
    </row>
    <row r="6377" spans="39:39">
      <c r="AM6377" s="10"/>
    </row>
    <row r="6378" spans="39:39">
      <c r="AM6378" s="10"/>
    </row>
    <row r="6379" spans="39:39">
      <c r="AM6379" s="10"/>
    </row>
    <row r="6380" spans="39:39">
      <c r="AM6380" s="10"/>
    </row>
    <row r="6381" spans="39:39">
      <c r="AM6381" s="10"/>
    </row>
    <row r="6382" spans="39:39">
      <c r="AM6382" s="10"/>
    </row>
    <row r="6383" spans="39:39">
      <c r="AM6383" s="10"/>
    </row>
    <row r="6384" spans="39:39">
      <c r="AM6384" s="10"/>
    </row>
    <row r="6385" spans="39:39">
      <c r="AM6385" s="10"/>
    </row>
    <row r="6386" spans="39:39">
      <c r="AM6386" s="10"/>
    </row>
    <row r="6387" spans="39:39">
      <c r="AM6387" s="10"/>
    </row>
    <row r="6388" spans="39:39">
      <c r="AM6388" s="10"/>
    </row>
    <row r="6389" spans="39:39">
      <c r="AM6389" s="10"/>
    </row>
    <row r="6390" spans="39:39">
      <c r="AM6390" s="10"/>
    </row>
    <row r="6391" spans="39:39">
      <c r="AM6391" s="10"/>
    </row>
    <row r="6392" spans="39:39">
      <c r="AM6392" s="10"/>
    </row>
    <row r="6393" spans="39:39">
      <c r="AM6393" s="10"/>
    </row>
    <row r="6394" spans="39:39">
      <c r="AM6394" s="10"/>
    </row>
    <row r="6395" spans="39:39">
      <c r="AM6395" s="10"/>
    </row>
    <row r="6396" spans="39:39">
      <c r="AM6396" s="10"/>
    </row>
    <row r="6397" spans="39:39">
      <c r="AM6397" s="10"/>
    </row>
    <row r="6398" spans="39:39">
      <c r="AM6398" s="10"/>
    </row>
    <row r="6399" spans="39:39">
      <c r="AM6399" s="10"/>
    </row>
    <row r="6400" spans="39:39">
      <c r="AM6400" s="10"/>
    </row>
    <row r="6401" spans="39:39">
      <c r="AM6401" s="10"/>
    </row>
    <row r="6402" spans="39:39">
      <c r="AM6402" s="10"/>
    </row>
    <row r="6403" spans="39:39">
      <c r="AM6403" s="10"/>
    </row>
    <row r="6404" spans="39:39">
      <c r="AM6404" s="10"/>
    </row>
    <row r="6405" spans="39:39">
      <c r="AM6405" s="10"/>
    </row>
    <row r="6406" spans="39:39">
      <c r="AM6406" s="10"/>
    </row>
    <row r="6407" spans="39:39">
      <c r="AM6407" s="10"/>
    </row>
    <row r="6408" spans="39:39">
      <c r="AM6408" s="10"/>
    </row>
    <row r="6409" spans="39:39">
      <c r="AM6409" s="10"/>
    </row>
    <row r="6410" spans="39:39">
      <c r="AM6410" s="10"/>
    </row>
    <row r="6411" spans="39:39">
      <c r="AM6411" s="10"/>
    </row>
    <row r="6412" spans="39:39">
      <c r="AM6412" s="10"/>
    </row>
    <row r="6413" spans="39:39">
      <c r="AM6413" s="10"/>
    </row>
    <row r="6414" spans="39:39">
      <c r="AM6414" s="10"/>
    </row>
    <row r="6415" spans="39:39">
      <c r="AM6415" s="10"/>
    </row>
    <row r="6416" spans="39:39">
      <c r="AM6416" s="10"/>
    </row>
    <row r="6417" spans="39:39">
      <c r="AM6417" s="10"/>
    </row>
    <row r="6418" spans="39:39">
      <c r="AM6418" s="10"/>
    </row>
    <row r="6419" spans="39:39">
      <c r="AM6419" s="10"/>
    </row>
    <row r="6420" spans="39:39">
      <c r="AM6420" s="10"/>
    </row>
    <row r="6421" spans="39:39">
      <c r="AM6421" s="10"/>
    </row>
    <row r="6422" spans="39:39">
      <c r="AM6422" s="10"/>
    </row>
    <row r="6423" spans="39:39">
      <c r="AM6423" s="10"/>
    </row>
    <row r="6424" spans="39:39">
      <c r="AM6424" s="10"/>
    </row>
    <row r="6425" spans="39:39">
      <c r="AM6425" s="10"/>
    </row>
    <row r="6426" spans="39:39">
      <c r="AM6426" s="10"/>
    </row>
    <row r="6427" spans="39:39">
      <c r="AM6427" s="10"/>
    </row>
    <row r="6428" spans="39:39">
      <c r="AM6428" s="10"/>
    </row>
    <row r="6429" spans="39:39">
      <c r="AM6429" s="10"/>
    </row>
    <row r="6430" spans="39:39">
      <c r="AM6430" s="10"/>
    </row>
    <row r="6431" spans="39:39">
      <c r="AM6431" s="10"/>
    </row>
    <row r="6432" spans="39:39">
      <c r="AM6432" s="10"/>
    </row>
    <row r="6433" spans="39:39">
      <c r="AM6433" s="10"/>
    </row>
    <row r="6434" spans="39:39">
      <c r="AM6434" s="10"/>
    </row>
    <row r="6435" spans="39:39">
      <c r="AM6435" s="10"/>
    </row>
    <row r="6436" spans="39:39">
      <c r="AM6436" s="10"/>
    </row>
    <row r="6437" spans="39:39">
      <c r="AM6437" s="10"/>
    </row>
    <row r="6438" spans="39:39">
      <c r="AM6438" s="10"/>
    </row>
    <row r="6439" spans="39:39">
      <c r="AM6439" s="10"/>
    </row>
    <row r="6440" spans="39:39">
      <c r="AM6440" s="10"/>
    </row>
    <row r="6441" spans="39:39">
      <c r="AM6441" s="10"/>
    </row>
    <row r="6442" spans="39:39">
      <c r="AM6442" s="10"/>
    </row>
    <row r="6443" spans="39:39">
      <c r="AM6443" s="10"/>
    </row>
    <row r="6444" spans="39:39">
      <c r="AM6444" s="10"/>
    </row>
    <row r="6445" spans="39:39">
      <c r="AM6445" s="10"/>
    </row>
    <row r="6446" spans="39:39">
      <c r="AM6446" s="10"/>
    </row>
    <row r="6447" spans="39:39">
      <c r="AM6447" s="10"/>
    </row>
    <row r="6448" spans="39:39">
      <c r="AM6448" s="10"/>
    </row>
    <row r="6449" spans="39:39">
      <c r="AM6449" s="10"/>
    </row>
    <row r="6450" spans="39:39">
      <c r="AM6450" s="10"/>
    </row>
    <row r="6451" spans="39:39">
      <c r="AM6451" s="10"/>
    </row>
    <row r="6452" spans="39:39">
      <c r="AM6452" s="10"/>
    </row>
    <row r="6453" spans="39:39">
      <c r="AM6453" s="10"/>
    </row>
    <row r="6454" spans="39:39">
      <c r="AM6454" s="10"/>
    </row>
    <row r="6455" spans="39:39">
      <c r="AM6455" s="10"/>
    </row>
    <row r="6456" spans="39:39">
      <c r="AM6456" s="10"/>
    </row>
    <row r="6457" spans="39:39">
      <c r="AM6457" s="10"/>
    </row>
    <row r="6458" spans="39:39">
      <c r="AM6458" s="10"/>
    </row>
    <row r="6459" spans="39:39">
      <c r="AM6459" s="10"/>
    </row>
    <row r="6460" spans="39:39">
      <c r="AM6460" s="10"/>
    </row>
    <row r="6461" spans="39:39">
      <c r="AM6461" s="10"/>
    </row>
    <row r="6462" spans="39:39">
      <c r="AM6462" s="10"/>
    </row>
    <row r="6463" spans="39:39">
      <c r="AM6463" s="10"/>
    </row>
    <row r="6464" spans="39:39">
      <c r="AM6464" s="10"/>
    </row>
    <row r="6465" spans="39:39">
      <c r="AM6465" s="10"/>
    </row>
    <row r="6466" spans="39:39">
      <c r="AM6466" s="10"/>
    </row>
    <row r="6467" spans="39:39">
      <c r="AM6467" s="10"/>
    </row>
    <row r="6468" spans="39:39">
      <c r="AM6468" s="10"/>
    </row>
    <row r="6469" spans="39:39">
      <c r="AM6469" s="10"/>
    </row>
    <row r="6470" spans="39:39">
      <c r="AM6470" s="10"/>
    </row>
    <row r="6471" spans="39:39">
      <c r="AM6471" s="10"/>
    </row>
    <row r="6472" spans="39:39">
      <c r="AM6472" s="10"/>
    </row>
    <row r="6473" spans="39:39">
      <c r="AM6473" s="10"/>
    </row>
    <row r="6474" spans="39:39">
      <c r="AM6474" s="10"/>
    </row>
    <row r="6475" spans="39:39">
      <c r="AM6475" s="10"/>
    </row>
    <row r="6476" spans="39:39">
      <c r="AM6476" s="10"/>
    </row>
    <row r="6477" spans="39:39">
      <c r="AM6477" s="10"/>
    </row>
    <row r="6478" spans="39:39">
      <c r="AM6478" s="10"/>
    </row>
    <row r="6479" spans="39:39">
      <c r="AM6479" s="10"/>
    </row>
    <row r="6480" spans="39:39">
      <c r="AM6480" s="10"/>
    </row>
    <row r="6481" spans="39:39">
      <c r="AM6481" s="10"/>
    </row>
    <row r="6482" spans="39:39">
      <c r="AM6482" s="10"/>
    </row>
    <row r="6483" spans="39:39">
      <c r="AM6483" s="10"/>
    </row>
    <row r="6484" spans="39:39">
      <c r="AM6484" s="10"/>
    </row>
    <row r="6485" spans="39:39">
      <c r="AM6485" s="10"/>
    </row>
    <row r="6486" spans="39:39">
      <c r="AM6486" s="10"/>
    </row>
    <row r="6487" spans="39:39">
      <c r="AM6487" s="10"/>
    </row>
    <row r="6488" spans="39:39">
      <c r="AM6488" s="10"/>
    </row>
    <row r="6489" spans="39:39">
      <c r="AM6489" s="10"/>
    </row>
    <row r="6490" spans="39:39">
      <c r="AM6490" s="10"/>
    </row>
    <row r="6491" spans="39:39">
      <c r="AM6491" s="10"/>
    </row>
    <row r="6492" spans="39:39">
      <c r="AM6492" s="10"/>
    </row>
    <row r="6493" spans="39:39">
      <c r="AM6493" s="10"/>
    </row>
    <row r="6494" spans="39:39">
      <c r="AM6494" s="10"/>
    </row>
    <row r="6495" spans="39:39">
      <c r="AM6495" s="10"/>
    </row>
    <row r="6496" spans="39:39">
      <c r="AM6496" s="10"/>
    </row>
    <row r="6497" spans="39:39">
      <c r="AM6497" s="10"/>
    </row>
    <row r="6498" spans="39:39">
      <c r="AM6498" s="10"/>
    </row>
    <row r="6499" spans="39:39">
      <c r="AM6499" s="10"/>
    </row>
    <row r="6500" spans="39:39">
      <c r="AM6500" s="10"/>
    </row>
    <row r="6501" spans="39:39">
      <c r="AM6501" s="10"/>
    </row>
    <row r="6502" spans="39:39">
      <c r="AM6502" s="10"/>
    </row>
    <row r="6503" spans="39:39">
      <c r="AM6503" s="10"/>
    </row>
    <row r="6504" spans="39:39">
      <c r="AM6504" s="10"/>
    </row>
    <row r="6505" spans="39:39">
      <c r="AM6505" s="10"/>
    </row>
    <row r="6506" spans="39:39">
      <c r="AM6506" s="10"/>
    </row>
    <row r="6507" spans="39:39">
      <c r="AM6507" s="10"/>
    </row>
    <row r="6508" spans="39:39">
      <c r="AM6508" s="10"/>
    </row>
    <row r="6509" spans="39:39">
      <c r="AM6509" s="10"/>
    </row>
    <row r="6510" spans="39:39">
      <c r="AM6510" s="10"/>
    </row>
    <row r="6511" spans="39:39">
      <c r="AM6511" s="10"/>
    </row>
    <row r="6512" spans="39:39">
      <c r="AM6512" s="10"/>
    </row>
    <row r="6513" spans="39:39">
      <c r="AM6513" s="10"/>
    </row>
    <row r="6514" spans="39:39">
      <c r="AM6514" s="10"/>
    </row>
    <row r="6515" spans="39:39">
      <c r="AM6515" s="10"/>
    </row>
    <row r="6516" spans="39:39">
      <c r="AM6516" s="10"/>
    </row>
    <row r="6517" spans="39:39">
      <c r="AM6517" s="10"/>
    </row>
    <row r="6518" spans="39:39">
      <c r="AM6518" s="10"/>
    </row>
    <row r="6519" spans="39:39">
      <c r="AM6519" s="10"/>
    </row>
    <row r="6520" spans="39:39">
      <c r="AM6520" s="10"/>
    </row>
    <row r="6521" spans="39:39">
      <c r="AM6521" s="10"/>
    </row>
    <row r="6522" spans="39:39">
      <c r="AM6522" s="10"/>
    </row>
    <row r="6523" spans="39:39">
      <c r="AM6523" s="10"/>
    </row>
    <row r="6524" spans="39:39">
      <c r="AM6524" s="10"/>
    </row>
    <row r="6525" spans="39:39">
      <c r="AM6525" s="10"/>
    </row>
    <row r="6526" spans="39:39">
      <c r="AM6526" s="10"/>
    </row>
    <row r="6527" spans="39:39">
      <c r="AM6527" s="10"/>
    </row>
    <row r="6528" spans="39:39">
      <c r="AM6528" s="10"/>
    </row>
    <row r="6529" spans="39:39">
      <c r="AM6529" s="10"/>
    </row>
    <row r="6530" spans="39:39">
      <c r="AM6530" s="10"/>
    </row>
    <row r="6531" spans="39:39">
      <c r="AM6531" s="10"/>
    </row>
    <row r="6532" spans="39:39">
      <c r="AM6532" s="10"/>
    </row>
    <row r="6533" spans="39:39">
      <c r="AM6533" s="10"/>
    </row>
    <row r="6534" spans="39:39">
      <c r="AM6534" s="10"/>
    </row>
    <row r="6535" spans="39:39">
      <c r="AM6535" s="10"/>
    </row>
    <row r="6536" spans="39:39">
      <c r="AM6536" s="10"/>
    </row>
    <row r="6537" spans="39:39">
      <c r="AM6537" s="10"/>
    </row>
    <row r="6538" spans="39:39">
      <c r="AM6538" s="10"/>
    </row>
    <row r="6539" spans="39:39">
      <c r="AM6539" s="10"/>
    </row>
    <row r="6540" spans="39:39">
      <c r="AM6540" s="10"/>
    </row>
    <row r="6541" spans="39:39">
      <c r="AM6541" s="10"/>
    </row>
    <row r="6542" spans="39:39">
      <c r="AM6542" s="10"/>
    </row>
    <row r="6543" spans="39:39">
      <c r="AM6543" s="10"/>
    </row>
    <row r="6544" spans="39:39">
      <c r="AM6544" s="10"/>
    </row>
    <row r="6545" spans="39:39">
      <c r="AM6545" s="10"/>
    </row>
    <row r="6546" spans="39:39">
      <c r="AM6546" s="10"/>
    </row>
    <row r="6547" spans="39:39">
      <c r="AM6547" s="10"/>
    </row>
    <row r="6548" spans="39:39">
      <c r="AM6548" s="10"/>
    </row>
    <row r="6549" spans="39:39">
      <c r="AM6549" s="10"/>
    </row>
    <row r="6550" spans="39:39">
      <c r="AM6550" s="10"/>
    </row>
    <row r="6551" spans="39:39">
      <c r="AM6551" s="10"/>
    </row>
    <row r="6552" spans="39:39">
      <c r="AM6552" s="10"/>
    </row>
    <row r="6553" spans="39:39">
      <c r="AM6553" s="10"/>
    </row>
    <row r="6554" spans="39:39">
      <c r="AM6554" s="10"/>
    </row>
    <row r="6555" spans="39:39">
      <c r="AM6555" s="10"/>
    </row>
    <row r="6556" spans="39:39">
      <c r="AM6556" s="10"/>
    </row>
    <row r="6557" spans="39:39">
      <c r="AM6557" s="10"/>
    </row>
    <row r="6558" spans="39:39">
      <c r="AM6558" s="10"/>
    </row>
    <row r="6559" spans="39:39">
      <c r="AM6559" s="10"/>
    </row>
    <row r="6560" spans="39:39">
      <c r="AM6560" s="10"/>
    </row>
    <row r="6561" spans="39:39">
      <c r="AM6561" s="10"/>
    </row>
    <row r="6562" spans="39:39">
      <c r="AM6562" s="10"/>
    </row>
    <row r="6563" spans="39:39">
      <c r="AM6563" s="10"/>
    </row>
    <row r="6564" spans="39:39">
      <c r="AM6564" s="10"/>
    </row>
    <row r="6565" spans="39:39">
      <c r="AM6565" s="10"/>
    </row>
    <row r="6566" spans="39:39">
      <c r="AM6566" s="10"/>
    </row>
    <row r="6567" spans="39:39">
      <c r="AM6567" s="10"/>
    </row>
    <row r="6568" spans="39:39">
      <c r="AM6568" s="10"/>
    </row>
    <row r="6569" spans="39:39">
      <c r="AM6569" s="10"/>
    </row>
    <row r="6570" spans="39:39">
      <c r="AM6570" s="10"/>
    </row>
    <row r="6571" spans="39:39">
      <c r="AM6571" s="10"/>
    </row>
    <row r="6572" spans="39:39">
      <c r="AM6572" s="10"/>
    </row>
    <row r="6573" spans="39:39">
      <c r="AM6573" s="10"/>
    </row>
    <row r="6574" spans="39:39">
      <c r="AM6574" s="10"/>
    </row>
    <row r="6575" spans="39:39">
      <c r="AM6575" s="10"/>
    </row>
    <row r="6576" spans="39:39">
      <c r="AM6576" s="10"/>
    </row>
    <row r="6577" spans="39:39">
      <c r="AM6577" s="10"/>
    </row>
    <row r="6578" spans="39:39">
      <c r="AM6578" s="10"/>
    </row>
    <row r="6579" spans="39:39">
      <c r="AM6579" s="10"/>
    </row>
    <row r="6580" spans="39:39">
      <c r="AM6580" s="10"/>
    </row>
    <row r="6581" spans="39:39">
      <c r="AM6581" s="10"/>
    </row>
    <row r="6582" spans="39:39">
      <c r="AM6582" s="10"/>
    </row>
    <row r="6583" spans="39:39">
      <c r="AM6583" s="10"/>
    </row>
    <row r="6584" spans="39:39">
      <c r="AM6584" s="10"/>
    </row>
    <row r="6585" spans="39:39">
      <c r="AM6585" s="10"/>
    </row>
    <row r="6586" spans="39:39">
      <c r="AM6586" s="10"/>
    </row>
    <row r="6587" spans="39:39">
      <c r="AM6587" s="10"/>
    </row>
    <row r="6588" spans="39:39">
      <c r="AM6588" s="10"/>
    </row>
    <row r="6589" spans="39:39">
      <c r="AM6589" s="10"/>
    </row>
    <row r="6590" spans="39:39">
      <c r="AM6590" s="10"/>
    </row>
    <row r="6591" spans="39:39">
      <c r="AM6591" s="10"/>
    </row>
    <row r="6592" spans="39:39">
      <c r="AM6592" s="10"/>
    </row>
    <row r="6593" spans="39:39">
      <c r="AM6593" s="10"/>
    </row>
    <row r="6594" spans="39:39">
      <c r="AM6594" s="10"/>
    </row>
    <row r="6595" spans="39:39">
      <c r="AM6595" s="10"/>
    </row>
    <row r="6596" spans="39:39">
      <c r="AM6596" s="10"/>
    </row>
    <row r="6597" spans="39:39">
      <c r="AM6597" s="10"/>
    </row>
    <row r="6598" spans="39:39">
      <c r="AM6598" s="10"/>
    </row>
    <row r="6599" spans="39:39">
      <c r="AM6599" s="10"/>
    </row>
    <row r="6600" spans="39:39">
      <c r="AM6600" s="10"/>
    </row>
    <row r="6601" spans="39:39">
      <c r="AM6601" s="10"/>
    </row>
    <row r="6602" spans="39:39">
      <c r="AM6602" s="10"/>
    </row>
    <row r="6603" spans="39:39">
      <c r="AM6603" s="10"/>
    </row>
    <row r="6604" spans="39:39">
      <c r="AM6604" s="10"/>
    </row>
    <row r="6605" spans="39:39">
      <c r="AM6605" s="10"/>
    </row>
    <row r="6606" spans="39:39">
      <c r="AM6606" s="10"/>
    </row>
    <row r="6607" spans="39:39">
      <c r="AM6607" s="10"/>
    </row>
    <row r="6608" spans="39:39">
      <c r="AM6608" s="10"/>
    </row>
    <row r="6609" spans="39:39">
      <c r="AM6609" s="10"/>
    </row>
    <row r="6610" spans="39:39">
      <c r="AM6610" s="10"/>
    </row>
    <row r="6611" spans="39:39">
      <c r="AM6611" s="10"/>
    </row>
    <row r="6612" spans="39:39">
      <c r="AM6612" s="10"/>
    </row>
    <row r="6613" spans="39:39">
      <c r="AM6613" s="10"/>
    </row>
    <row r="6614" spans="39:39">
      <c r="AM6614" s="10"/>
    </row>
    <row r="6615" spans="39:39">
      <c r="AM6615" s="10"/>
    </row>
    <row r="6616" spans="39:39">
      <c r="AM6616" s="10"/>
    </row>
    <row r="6617" spans="39:39">
      <c r="AM6617" s="10"/>
    </row>
    <row r="6618" spans="39:39">
      <c r="AM6618" s="10"/>
    </row>
    <row r="6619" spans="39:39">
      <c r="AM6619" s="10"/>
    </row>
    <row r="6620" spans="39:39">
      <c r="AM6620" s="10"/>
    </row>
    <row r="6621" spans="39:39">
      <c r="AM6621" s="10"/>
    </row>
    <row r="6622" spans="39:39">
      <c r="AM6622" s="10"/>
    </row>
    <row r="6623" spans="39:39">
      <c r="AM6623" s="10"/>
    </row>
    <row r="6624" spans="39:39">
      <c r="AM6624" s="10"/>
    </row>
    <row r="6625" spans="39:39">
      <c r="AM6625" s="10"/>
    </row>
    <row r="6626" spans="39:39">
      <c r="AM6626" s="10"/>
    </row>
    <row r="6627" spans="39:39">
      <c r="AM6627" s="10"/>
    </row>
    <row r="6628" spans="39:39">
      <c r="AM6628" s="10"/>
    </row>
    <row r="6629" spans="39:39">
      <c r="AM6629" s="10"/>
    </row>
    <row r="6630" spans="39:39">
      <c r="AM6630" s="10"/>
    </row>
    <row r="6631" spans="39:39">
      <c r="AM6631" s="10"/>
    </row>
    <row r="6632" spans="39:39">
      <c r="AM6632" s="10"/>
    </row>
    <row r="6633" spans="39:39">
      <c r="AM6633" s="10"/>
    </row>
    <row r="6634" spans="39:39">
      <c r="AM6634" s="10"/>
    </row>
    <row r="6635" spans="39:39">
      <c r="AM6635" s="10"/>
    </row>
    <row r="6636" spans="39:39">
      <c r="AM6636" s="10"/>
    </row>
    <row r="6637" spans="39:39">
      <c r="AM6637" s="10"/>
    </row>
    <row r="6638" spans="39:39">
      <c r="AM6638" s="10"/>
    </row>
    <row r="6639" spans="39:39">
      <c r="AM6639" s="10"/>
    </row>
    <row r="6640" spans="39:39">
      <c r="AM6640" s="10"/>
    </row>
    <row r="6641" spans="39:39">
      <c r="AM6641" s="10"/>
    </row>
    <row r="6642" spans="39:39">
      <c r="AM6642" s="10"/>
    </row>
    <row r="6643" spans="39:39">
      <c r="AM6643" s="10"/>
    </row>
    <row r="6644" spans="39:39">
      <c r="AM6644" s="10"/>
    </row>
    <row r="6645" spans="39:39">
      <c r="AM6645" s="10"/>
    </row>
    <row r="6646" spans="39:39">
      <c r="AM6646" s="10"/>
    </row>
    <row r="6647" spans="39:39">
      <c r="AM6647" s="10"/>
    </row>
    <row r="6648" spans="39:39">
      <c r="AM6648" s="10"/>
    </row>
    <row r="6649" spans="39:39">
      <c r="AM6649" s="10"/>
    </row>
    <row r="6650" spans="39:39">
      <c r="AM6650" s="10"/>
    </row>
    <row r="6651" spans="39:39">
      <c r="AM6651" s="10"/>
    </row>
    <row r="6652" spans="39:39">
      <c r="AM6652" s="10"/>
    </row>
    <row r="6653" spans="39:39">
      <c r="AM6653" s="10"/>
    </row>
    <row r="6654" spans="39:39">
      <c r="AM6654" s="10"/>
    </row>
    <row r="6655" spans="39:39">
      <c r="AM6655" s="10"/>
    </row>
    <row r="6656" spans="39:39">
      <c r="AM6656" s="10"/>
    </row>
    <row r="6657" spans="39:39">
      <c r="AM6657" s="10"/>
    </row>
    <row r="6658" spans="39:39">
      <c r="AM6658" s="10"/>
    </row>
    <row r="6659" spans="39:39">
      <c r="AM6659" s="10"/>
    </row>
    <row r="6660" spans="39:39">
      <c r="AM6660" s="10"/>
    </row>
    <row r="6661" spans="39:39">
      <c r="AM6661" s="10"/>
    </row>
    <row r="6662" spans="39:39">
      <c r="AM6662" s="10"/>
    </row>
    <row r="6663" spans="39:39">
      <c r="AM6663" s="10"/>
    </row>
    <row r="6664" spans="39:39">
      <c r="AM6664" s="10"/>
    </row>
    <row r="6665" spans="39:39">
      <c r="AM6665" s="10"/>
    </row>
    <row r="6666" spans="39:39">
      <c r="AM6666" s="10"/>
    </row>
    <row r="6667" spans="39:39">
      <c r="AM6667" s="10"/>
    </row>
    <row r="6668" spans="39:39">
      <c r="AM6668" s="10"/>
    </row>
    <row r="6669" spans="39:39">
      <c r="AM6669" s="10"/>
    </row>
    <row r="6670" spans="39:39">
      <c r="AM6670" s="10"/>
    </row>
    <row r="6671" spans="39:39">
      <c r="AM6671" s="10"/>
    </row>
    <row r="6672" spans="39:39">
      <c r="AM6672" s="10"/>
    </row>
    <row r="6673" spans="39:39">
      <c r="AM6673" s="10"/>
    </row>
    <row r="6674" spans="39:39">
      <c r="AM6674" s="10"/>
    </row>
    <row r="6675" spans="39:39">
      <c r="AM6675" s="10"/>
    </row>
    <row r="6676" spans="39:39">
      <c r="AM6676" s="10"/>
    </row>
    <row r="6677" spans="39:39">
      <c r="AM6677" s="10"/>
    </row>
    <row r="6678" spans="39:39">
      <c r="AM6678" s="10"/>
    </row>
    <row r="6679" spans="39:39">
      <c r="AM6679" s="10"/>
    </row>
    <row r="6680" spans="39:39">
      <c r="AM6680" s="10"/>
    </row>
    <row r="6681" spans="39:39">
      <c r="AM6681" s="10"/>
    </row>
    <row r="6682" spans="39:39">
      <c r="AM6682" s="10"/>
    </row>
    <row r="6683" spans="39:39">
      <c r="AM6683" s="10"/>
    </row>
    <row r="6684" spans="39:39">
      <c r="AM6684" s="10"/>
    </row>
    <row r="6685" spans="39:39">
      <c r="AM6685" s="10"/>
    </row>
    <row r="6686" spans="39:39">
      <c r="AM6686" s="10"/>
    </row>
    <row r="6687" spans="39:39">
      <c r="AM6687" s="10"/>
    </row>
    <row r="6688" spans="39:39">
      <c r="AM6688" s="10"/>
    </row>
    <row r="6689" spans="39:39">
      <c r="AM6689" s="10"/>
    </row>
    <row r="6690" spans="39:39">
      <c r="AM6690" s="10"/>
    </row>
    <row r="6691" spans="39:39">
      <c r="AM6691" s="10"/>
    </row>
    <row r="6692" spans="39:39">
      <c r="AM6692" s="10"/>
    </row>
    <row r="6693" spans="39:39">
      <c r="AM6693" s="10"/>
    </row>
    <row r="6694" spans="39:39">
      <c r="AM6694" s="10"/>
    </row>
    <row r="6695" spans="39:39">
      <c r="AM6695" s="10"/>
    </row>
    <row r="6696" spans="39:39">
      <c r="AM6696" s="10"/>
    </row>
    <row r="6697" spans="39:39">
      <c r="AM6697" s="10"/>
    </row>
    <row r="6698" spans="39:39">
      <c r="AM6698" s="10"/>
    </row>
    <row r="6699" spans="39:39">
      <c r="AM6699" s="10"/>
    </row>
    <row r="6700" spans="39:39">
      <c r="AM6700" s="10"/>
    </row>
    <row r="6701" spans="39:39">
      <c r="AM6701" s="10"/>
    </row>
    <row r="6702" spans="39:39">
      <c r="AM6702" s="10"/>
    </row>
    <row r="6703" spans="39:39">
      <c r="AM6703" s="10"/>
    </row>
    <row r="6704" spans="39:39">
      <c r="AM6704" s="10"/>
    </row>
    <row r="6705" spans="39:39">
      <c r="AM6705" s="10"/>
    </row>
    <row r="6706" spans="39:39">
      <c r="AM6706" s="10"/>
    </row>
    <row r="6707" spans="39:39">
      <c r="AM6707" s="10"/>
    </row>
    <row r="6708" spans="39:39">
      <c r="AM6708" s="10"/>
    </row>
    <row r="6709" spans="39:39">
      <c r="AM6709" s="10"/>
    </row>
    <row r="6710" spans="39:39">
      <c r="AM6710" s="10"/>
    </row>
    <row r="6711" spans="39:39">
      <c r="AM6711" s="10"/>
    </row>
    <row r="6712" spans="39:39">
      <c r="AM6712" s="10"/>
    </row>
    <row r="6713" spans="39:39">
      <c r="AM6713" s="10"/>
    </row>
    <row r="6714" spans="39:39">
      <c r="AM6714" s="10"/>
    </row>
    <row r="6715" spans="39:39">
      <c r="AM6715" s="10"/>
    </row>
    <row r="6716" spans="39:39">
      <c r="AM6716" s="10"/>
    </row>
    <row r="6717" spans="39:39">
      <c r="AM6717" s="10"/>
    </row>
    <row r="6718" spans="39:39">
      <c r="AM6718" s="10"/>
    </row>
    <row r="6719" spans="39:39">
      <c r="AM6719" s="10"/>
    </row>
    <row r="6720" spans="39:39">
      <c r="AM6720" s="10"/>
    </row>
    <row r="6721" spans="39:39">
      <c r="AM6721" s="10"/>
    </row>
    <row r="6722" spans="39:39">
      <c r="AM6722" s="10"/>
    </row>
    <row r="6723" spans="39:39">
      <c r="AM6723" s="10"/>
    </row>
    <row r="6724" spans="39:39">
      <c r="AM6724" s="10"/>
    </row>
    <row r="6725" spans="39:39">
      <c r="AM6725" s="10"/>
    </row>
    <row r="6726" spans="39:39">
      <c r="AM6726" s="10"/>
    </row>
    <row r="6727" spans="39:39">
      <c r="AM6727" s="10"/>
    </row>
    <row r="6728" spans="39:39">
      <c r="AM6728" s="10"/>
    </row>
    <row r="6729" spans="39:39">
      <c r="AM6729" s="10"/>
    </row>
    <row r="6730" spans="39:39">
      <c r="AM6730" s="10"/>
    </row>
    <row r="6731" spans="39:39">
      <c r="AM6731" s="10"/>
    </row>
    <row r="6732" spans="39:39">
      <c r="AM6732" s="10"/>
    </row>
    <row r="6733" spans="39:39">
      <c r="AM6733" s="10"/>
    </row>
    <row r="6734" spans="39:39">
      <c r="AM6734" s="10"/>
    </row>
    <row r="6735" spans="39:39">
      <c r="AM6735" s="10"/>
    </row>
    <row r="6736" spans="39:39">
      <c r="AM6736" s="10"/>
    </row>
    <row r="6737" spans="39:39">
      <c r="AM6737" s="10"/>
    </row>
    <row r="6738" spans="39:39">
      <c r="AM6738" s="10"/>
    </row>
    <row r="6739" spans="39:39">
      <c r="AM6739" s="10"/>
    </row>
    <row r="6740" spans="39:39">
      <c r="AM6740" s="10"/>
    </row>
    <row r="6741" spans="39:39">
      <c r="AM6741" s="10"/>
    </row>
    <row r="6742" spans="39:39">
      <c r="AM6742" s="10"/>
    </row>
    <row r="6743" spans="39:39">
      <c r="AM6743" s="10"/>
    </row>
    <row r="6744" spans="39:39">
      <c r="AM6744" s="10"/>
    </row>
    <row r="6745" spans="39:39">
      <c r="AM6745" s="10"/>
    </row>
    <row r="6746" spans="39:39">
      <c r="AM6746" s="10"/>
    </row>
    <row r="6747" spans="39:39">
      <c r="AM6747" s="10"/>
    </row>
    <row r="6748" spans="39:39">
      <c r="AM6748" s="10"/>
    </row>
    <row r="6749" spans="39:39">
      <c r="AM6749" s="10"/>
    </row>
    <row r="6750" spans="39:39">
      <c r="AM6750" s="10"/>
    </row>
    <row r="6751" spans="39:39">
      <c r="AM6751" s="10"/>
    </row>
    <row r="6752" spans="39:39">
      <c r="AM6752" s="10"/>
    </row>
    <row r="6753" spans="39:39">
      <c r="AM6753" s="10"/>
    </row>
    <row r="6754" spans="39:39">
      <c r="AM6754" s="10"/>
    </row>
    <row r="6755" spans="39:39">
      <c r="AM6755" s="10"/>
    </row>
    <row r="6756" spans="39:39">
      <c r="AM6756" s="10"/>
    </row>
    <row r="6757" spans="39:39">
      <c r="AM6757" s="10"/>
    </row>
    <row r="6758" spans="39:39">
      <c r="AM6758" s="10"/>
    </row>
    <row r="6759" spans="39:39">
      <c r="AM6759" s="10"/>
    </row>
    <row r="6760" spans="39:39">
      <c r="AM6760" s="10"/>
    </row>
    <row r="6761" spans="39:39">
      <c r="AM6761" s="10"/>
    </row>
    <row r="6762" spans="39:39">
      <c r="AM6762" s="10"/>
    </row>
    <row r="6763" spans="39:39">
      <c r="AM6763" s="10"/>
    </row>
    <row r="6764" spans="39:39">
      <c r="AM6764" s="10"/>
    </row>
    <row r="6765" spans="39:39">
      <c r="AM6765" s="10"/>
    </row>
    <row r="6766" spans="39:39">
      <c r="AM6766" s="10"/>
    </row>
    <row r="6767" spans="39:39">
      <c r="AM6767" s="10"/>
    </row>
    <row r="6768" spans="39:39">
      <c r="AM6768" s="10"/>
    </row>
    <row r="6769" spans="39:39">
      <c r="AM6769" s="10"/>
    </row>
    <row r="6770" spans="39:39">
      <c r="AM6770" s="10"/>
    </row>
    <row r="6771" spans="39:39">
      <c r="AM6771" s="10"/>
    </row>
    <row r="6772" spans="39:39">
      <c r="AM6772" s="10"/>
    </row>
    <row r="6773" spans="39:39">
      <c r="AM6773" s="10"/>
    </row>
    <row r="6774" spans="39:39">
      <c r="AM6774" s="10"/>
    </row>
    <row r="6775" spans="39:39">
      <c r="AM6775" s="10"/>
    </row>
    <row r="6776" spans="39:39">
      <c r="AM6776" s="10"/>
    </row>
    <row r="6777" spans="39:39">
      <c r="AM6777" s="10"/>
    </row>
    <row r="6778" spans="39:39">
      <c r="AM6778" s="10"/>
    </row>
    <row r="6779" spans="39:39">
      <c r="AM6779" s="10"/>
    </row>
    <row r="6780" spans="39:39">
      <c r="AM6780" s="10"/>
    </row>
    <row r="6781" spans="39:39">
      <c r="AM6781" s="10"/>
    </row>
    <row r="6782" spans="39:39">
      <c r="AM6782" s="10"/>
    </row>
    <row r="6783" spans="39:39">
      <c r="AM6783" s="10"/>
    </row>
    <row r="6784" spans="39:39">
      <c r="AM6784" s="10"/>
    </row>
    <row r="6785" spans="39:39">
      <c r="AM6785" s="10"/>
    </row>
    <row r="6786" spans="39:39">
      <c r="AM6786" s="10"/>
    </row>
    <row r="6787" spans="39:39">
      <c r="AM6787" s="10"/>
    </row>
    <row r="6788" spans="39:39">
      <c r="AM6788" s="10"/>
    </row>
    <row r="6789" spans="39:39">
      <c r="AM6789" s="10"/>
    </row>
    <row r="6790" spans="39:39">
      <c r="AM6790" s="10"/>
    </row>
    <row r="6791" spans="39:39">
      <c r="AM6791" s="10"/>
    </row>
    <row r="6792" spans="39:39">
      <c r="AM6792" s="10"/>
    </row>
    <row r="6793" spans="39:39">
      <c r="AM6793" s="10"/>
    </row>
    <row r="6794" spans="39:39">
      <c r="AM6794" s="10"/>
    </row>
    <row r="6795" spans="39:39">
      <c r="AM6795" s="10"/>
    </row>
    <row r="6796" spans="39:39">
      <c r="AM6796" s="10"/>
    </row>
    <row r="6797" spans="39:39">
      <c r="AM6797" s="10"/>
    </row>
    <row r="6798" spans="39:39">
      <c r="AM6798" s="10"/>
    </row>
    <row r="6799" spans="39:39">
      <c r="AM6799" s="10"/>
    </row>
    <row r="6800" spans="39:39">
      <c r="AM6800" s="10"/>
    </row>
    <row r="6801" spans="39:39">
      <c r="AM6801" s="10"/>
    </row>
    <row r="6802" spans="39:39">
      <c r="AM6802" s="10"/>
    </row>
    <row r="6803" spans="39:39">
      <c r="AM6803" s="10"/>
    </row>
    <row r="6804" spans="39:39">
      <c r="AM6804" s="10"/>
    </row>
    <row r="6805" spans="39:39">
      <c r="AM6805" s="10"/>
    </row>
    <row r="6806" spans="39:39">
      <c r="AM6806" s="10"/>
    </row>
    <row r="6807" spans="39:39">
      <c r="AM6807" s="10"/>
    </row>
    <row r="6808" spans="39:39">
      <c r="AM6808" s="10"/>
    </row>
    <row r="6809" spans="39:39">
      <c r="AM6809" s="10"/>
    </row>
    <row r="6810" spans="39:39">
      <c r="AM6810" s="10"/>
    </row>
    <row r="6811" spans="39:39">
      <c r="AM6811" s="10"/>
    </row>
    <row r="6812" spans="39:39">
      <c r="AM6812" s="10"/>
    </row>
    <row r="6813" spans="39:39">
      <c r="AM6813" s="10"/>
    </row>
    <row r="6814" spans="39:39">
      <c r="AM6814" s="10"/>
    </row>
    <row r="6815" spans="39:39">
      <c r="AM6815" s="10"/>
    </row>
    <row r="6816" spans="39:39">
      <c r="AM6816" s="10"/>
    </row>
    <row r="6817" spans="39:39">
      <c r="AM6817" s="10"/>
    </row>
    <row r="6818" spans="39:39">
      <c r="AM6818" s="10"/>
    </row>
    <row r="6819" spans="39:39">
      <c r="AM6819" s="10"/>
    </row>
    <row r="6820" spans="39:39">
      <c r="AM6820" s="10"/>
    </row>
    <row r="6821" spans="39:39">
      <c r="AM6821" s="10"/>
    </row>
    <row r="6822" spans="39:39">
      <c r="AM6822" s="10"/>
    </row>
    <row r="6823" spans="39:39">
      <c r="AM6823" s="10"/>
    </row>
    <row r="6824" spans="39:39">
      <c r="AM6824" s="10"/>
    </row>
    <row r="6825" spans="39:39">
      <c r="AM6825" s="10"/>
    </row>
    <row r="6826" spans="39:39">
      <c r="AM6826" s="10"/>
    </row>
    <row r="6827" spans="39:39">
      <c r="AM6827" s="10"/>
    </row>
    <row r="6828" spans="39:39">
      <c r="AM6828" s="10"/>
    </row>
    <row r="6829" spans="39:39">
      <c r="AM6829" s="10"/>
    </row>
    <row r="6830" spans="39:39">
      <c r="AM6830" s="10"/>
    </row>
    <row r="6831" spans="39:39">
      <c r="AM6831" s="10"/>
    </row>
    <row r="6832" spans="39:39">
      <c r="AM6832" s="10"/>
    </row>
    <row r="6833" spans="39:39">
      <c r="AM6833" s="10"/>
    </row>
    <row r="6834" spans="39:39">
      <c r="AM6834" s="10"/>
    </row>
    <row r="6835" spans="39:39">
      <c r="AM6835" s="10"/>
    </row>
    <row r="6836" spans="39:39">
      <c r="AM6836" s="10"/>
    </row>
    <row r="6837" spans="39:39">
      <c r="AM6837" s="10"/>
    </row>
    <row r="6838" spans="39:39">
      <c r="AM6838" s="10"/>
    </row>
    <row r="6839" spans="39:39">
      <c r="AM6839" s="10"/>
    </row>
    <row r="6840" spans="39:39">
      <c r="AM6840" s="10"/>
    </row>
    <row r="6841" spans="39:39">
      <c r="AM6841" s="10"/>
    </row>
    <row r="6842" spans="39:39">
      <c r="AM6842" s="10"/>
    </row>
    <row r="6843" spans="39:39">
      <c r="AM6843" s="10"/>
    </row>
    <row r="6844" spans="39:39">
      <c r="AM6844" s="10"/>
    </row>
    <row r="6845" spans="39:39">
      <c r="AM6845" s="10"/>
    </row>
    <row r="6846" spans="39:39">
      <c r="AM6846" s="10"/>
    </row>
    <row r="6847" spans="39:39">
      <c r="AM6847" s="10"/>
    </row>
    <row r="6848" spans="39:39">
      <c r="AM6848" s="10"/>
    </row>
    <row r="6849" spans="39:39">
      <c r="AM6849" s="10"/>
    </row>
    <row r="6850" spans="39:39">
      <c r="AM6850" s="10"/>
    </row>
    <row r="6851" spans="39:39">
      <c r="AM6851" s="10"/>
    </row>
    <row r="6852" spans="39:39">
      <c r="AM6852" s="10"/>
    </row>
    <row r="6853" spans="39:39">
      <c r="AM6853" s="10"/>
    </row>
    <row r="6854" spans="39:39">
      <c r="AM6854" s="10"/>
    </row>
    <row r="6855" spans="39:39">
      <c r="AM6855" s="10"/>
    </row>
    <row r="6856" spans="39:39">
      <c r="AM6856" s="10"/>
    </row>
    <row r="6857" spans="39:39">
      <c r="AM6857" s="10"/>
    </row>
    <row r="6858" spans="39:39">
      <c r="AM6858" s="10"/>
    </row>
    <row r="6859" spans="39:39">
      <c r="AM6859" s="10"/>
    </row>
    <row r="6860" spans="39:39">
      <c r="AM6860" s="10"/>
    </row>
    <row r="6861" spans="39:39">
      <c r="AM6861" s="10"/>
    </row>
    <row r="6862" spans="39:39">
      <c r="AM6862" s="10"/>
    </row>
    <row r="6863" spans="39:39">
      <c r="AM6863" s="10"/>
    </row>
    <row r="6864" spans="39:39">
      <c r="AM6864" s="10"/>
    </row>
    <row r="6865" spans="39:39">
      <c r="AM6865" s="10"/>
    </row>
    <row r="6866" spans="39:39">
      <c r="AM6866" s="10"/>
    </row>
    <row r="6867" spans="39:39">
      <c r="AM6867" s="10"/>
    </row>
    <row r="6868" spans="39:39">
      <c r="AM6868" s="10"/>
    </row>
    <row r="6869" spans="39:39">
      <c r="AM6869" s="10"/>
    </row>
    <row r="6870" spans="39:39">
      <c r="AM6870" s="10"/>
    </row>
    <row r="6871" spans="39:39">
      <c r="AM6871" s="10"/>
    </row>
    <row r="6872" spans="39:39">
      <c r="AM6872" s="10"/>
    </row>
    <row r="6873" spans="39:39">
      <c r="AM6873" s="10"/>
    </row>
    <row r="6874" spans="39:39">
      <c r="AM6874" s="10"/>
    </row>
    <row r="6875" spans="39:39">
      <c r="AM6875" s="10"/>
    </row>
    <row r="6876" spans="39:39">
      <c r="AM6876" s="10"/>
    </row>
    <row r="6877" spans="39:39">
      <c r="AM6877" s="10"/>
    </row>
    <row r="6878" spans="39:39">
      <c r="AM6878" s="10"/>
    </row>
    <row r="6879" spans="39:39">
      <c r="AM6879" s="10"/>
    </row>
    <row r="6880" spans="39:39">
      <c r="AM6880" s="10"/>
    </row>
    <row r="6881" spans="39:39">
      <c r="AM6881" s="10"/>
    </row>
    <row r="6882" spans="39:39">
      <c r="AM6882" s="10"/>
    </row>
    <row r="6883" spans="39:39">
      <c r="AM6883" s="10"/>
    </row>
    <row r="6884" spans="39:39">
      <c r="AM6884" s="10"/>
    </row>
    <row r="6885" spans="39:39">
      <c r="AM6885" s="10"/>
    </row>
    <row r="6886" spans="39:39">
      <c r="AM6886" s="10"/>
    </row>
    <row r="6887" spans="39:39">
      <c r="AM6887" s="10"/>
    </row>
    <row r="6888" spans="39:39">
      <c r="AM6888" s="10"/>
    </row>
    <row r="6889" spans="39:39">
      <c r="AM6889" s="10"/>
    </row>
    <row r="6890" spans="39:39">
      <c r="AM6890" s="10"/>
    </row>
    <row r="6891" spans="39:39">
      <c r="AM6891" s="10"/>
    </row>
    <row r="6892" spans="39:39">
      <c r="AM6892" s="10"/>
    </row>
    <row r="6893" spans="39:39">
      <c r="AM6893" s="10"/>
    </row>
    <row r="6894" spans="39:39">
      <c r="AM6894" s="10"/>
    </row>
    <row r="6895" spans="39:39">
      <c r="AM6895" s="10"/>
    </row>
    <row r="6896" spans="39:39">
      <c r="AM6896" s="10"/>
    </row>
    <row r="6897" spans="39:39">
      <c r="AM6897" s="10"/>
    </row>
    <row r="6898" spans="39:39">
      <c r="AM6898" s="10"/>
    </row>
    <row r="6899" spans="39:39">
      <c r="AM6899" s="10"/>
    </row>
    <row r="6900" spans="39:39">
      <c r="AM6900" s="10"/>
    </row>
    <row r="6901" spans="39:39">
      <c r="AM6901" s="10"/>
    </row>
    <row r="6902" spans="39:39">
      <c r="AM6902" s="10"/>
    </row>
    <row r="6903" spans="39:39">
      <c r="AM6903" s="10"/>
    </row>
    <row r="6904" spans="39:39">
      <c r="AM6904" s="10"/>
    </row>
    <row r="6905" spans="39:39">
      <c r="AM6905" s="10"/>
    </row>
    <row r="6906" spans="39:39">
      <c r="AM6906" s="10"/>
    </row>
    <row r="6907" spans="39:39">
      <c r="AM6907" s="10"/>
    </row>
    <row r="6908" spans="39:39">
      <c r="AM6908" s="10"/>
    </row>
    <row r="6909" spans="39:39">
      <c r="AM6909" s="10"/>
    </row>
    <row r="6910" spans="39:39">
      <c r="AM6910" s="10"/>
    </row>
    <row r="6911" spans="39:39">
      <c r="AM6911" s="10"/>
    </row>
    <row r="6912" spans="39:39">
      <c r="AM6912" s="10"/>
    </row>
    <row r="6913" spans="39:39">
      <c r="AM6913" s="10"/>
    </row>
    <row r="6914" spans="39:39">
      <c r="AM6914" s="10"/>
    </row>
    <row r="6915" spans="39:39">
      <c r="AM6915" s="10"/>
    </row>
    <row r="6916" spans="39:39">
      <c r="AM6916" s="10"/>
    </row>
    <row r="6917" spans="39:39">
      <c r="AM6917" s="10"/>
    </row>
    <row r="6918" spans="39:39">
      <c r="AM6918" s="10"/>
    </row>
    <row r="6919" spans="39:39">
      <c r="AM6919" s="10"/>
    </row>
    <row r="6920" spans="39:39">
      <c r="AM6920" s="10"/>
    </row>
    <row r="6921" spans="39:39">
      <c r="AM6921" s="10"/>
    </row>
    <row r="6922" spans="39:39">
      <c r="AM6922" s="10"/>
    </row>
    <row r="6923" spans="39:39">
      <c r="AM6923" s="10"/>
    </row>
    <row r="6924" spans="39:39">
      <c r="AM6924" s="10"/>
    </row>
    <row r="6925" spans="39:39">
      <c r="AM6925" s="10"/>
    </row>
    <row r="6926" spans="39:39">
      <c r="AM6926" s="10"/>
    </row>
    <row r="6927" spans="39:39">
      <c r="AM6927" s="10"/>
    </row>
    <row r="6928" spans="39:39">
      <c r="AM6928" s="10"/>
    </row>
    <row r="6929" spans="39:39">
      <c r="AM6929" s="10"/>
    </row>
    <row r="6930" spans="39:39">
      <c r="AM6930" s="10"/>
    </row>
    <row r="6931" spans="39:39">
      <c r="AM6931" s="10"/>
    </row>
    <row r="6932" spans="39:39">
      <c r="AM6932" s="10"/>
    </row>
    <row r="6933" spans="39:39">
      <c r="AM6933" s="10"/>
    </row>
    <row r="6934" spans="39:39">
      <c r="AM6934" s="10"/>
    </row>
    <row r="6935" spans="39:39">
      <c r="AM6935" s="10"/>
    </row>
    <row r="6936" spans="39:39">
      <c r="AM6936" s="10"/>
    </row>
    <row r="6937" spans="39:39">
      <c r="AM6937" s="10"/>
    </row>
    <row r="6938" spans="39:39">
      <c r="AM6938" s="10"/>
    </row>
    <row r="6939" spans="39:39">
      <c r="AM6939" s="10"/>
    </row>
    <row r="6940" spans="39:39">
      <c r="AM6940" s="10"/>
    </row>
    <row r="6941" spans="39:39">
      <c r="AM6941" s="10"/>
    </row>
    <row r="6942" spans="39:39">
      <c r="AM6942" s="10"/>
    </row>
    <row r="6943" spans="39:39">
      <c r="AM6943" s="10"/>
    </row>
    <row r="6944" spans="39:39">
      <c r="AM6944" s="10"/>
    </row>
    <row r="6945" spans="39:39">
      <c r="AM6945" s="10"/>
    </row>
    <row r="6946" spans="39:39">
      <c r="AM6946" s="10"/>
    </row>
    <row r="6947" spans="39:39">
      <c r="AM6947" s="10"/>
    </row>
    <row r="6948" spans="39:39">
      <c r="AM6948" s="10"/>
    </row>
    <row r="6949" spans="39:39">
      <c r="AM6949" s="10"/>
    </row>
    <row r="6950" spans="39:39">
      <c r="AM6950" s="10"/>
    </row>
    <row r="6951" spans="39:39">
      <c r="AM6951" s="10"/>
    </row>
    <row r="6952" spans="39:39">
      <c r="AM6952" s="10"/>
    </row>
    <row r="6953" spans="39:39">
      <c r="AM6953" s="10"/>
    </row>
    <row r="6954" spans="39:39">
      <c r="AM6954" s="10"/>
    </row>
    <row r="6955" spans="39:39">
      <c r="AM6955" s="10"/>
    </row>
    <row r="6956" spans="39:39">
      <c r="AM6956" s="10"/>
    </row>
    <row r="6957" spans="39:39">
      <c r="AM6957" s="10"/>
    </row>
    <row r="6958" spans="39:39">
      <c r="AM6958" s="10"/>
    </row>
    <row r="6959" spans="39:39">
      <c r="AM6959" s="10"/>
    </row>
    <row r="6960" spans="39:39">
      <c r="AM6960" s="10"/>
    </row>
    <row r="6961" spans="39:39">
      <c r="AM6961" s="10"/>
    </row>
    <row r="6962" spans="39:39">
      <c r="AM6962" s="10"/>
    </row>
    <row r="6963" spans="39:39">
      <c r="AM6963" s="10"/>
    </row>
    <row r="6964" spans="39:39">
      <c r="AM6964" s="10"/>
    </row>
    <row r="6965" spans="39:39">
      <c r="AM6965" s="10"/>
    </row>
    <row r="6966" spans="39:39">
      <c r="AM6966" s="10"/>
    </row>
    <row r="6967" spans="39:39">
      <c r="AM6967" s="10"/>
    </row>
    <row r="6968" spans="39:39">
      <c r="AM6968" s="10"/>
    </row>
    <row r="6969" spans="39:39">
      <c r="AM6969" s="10"/>
    </row>
    <row r="6970" spans="39:39">
      <c r="AM6970" s="10"/>
    </row>
    <row r="6971" spans="39:39">
      <c r="AM6971" s="10"/>
    </row>
    <row r="6972" spans="39:39">
      <c r="AM6972" s="10"/>
    </row>
    <row r="6973" spans="39:39">
      <c r="AM6973" s="10"/>
    </row>
    <row r="6974" spans="39:39">
      <c r="AM6974" s="10"/>
    </row>
    <row r="6975" spans="39:39">
      <c r="AM6975" s="10"/>
    </row>
    <row r="6976" spans="39:39">
      <c r="AM6976" s="10"/>
    </row>
    <row r="6977" spans="39:39">
      <c r="AM6977" s="10"/>
    </row>
    <row r="6978" spans="39:39">
      <c r="AM6978" s="10"/>
    </row>
    <row r="6979" spans="39:39">
      <c r="AM6979" s="10"/>
    </row>
    <row r="6980" spans="39:39">
      <c r="AM6980" s="10"/>
    </row>
    <row r="6981" spans="39:39">
      <c r="AM6981" s="10"/>
    </row>
    <row r="6982" spans="39:39">
      <c r="AM6982" s="10"/>
    </row>
    <row r="6983" spans="39:39">
      <c r="AM6983" s="10"/>
    </row>
    <row r="6984" spans="39:39">
      <c r="AM6984" s="10"/>
    </row>
    <row r="6985" spans="39:39">
      <c r="AM6985" s="10"/>
    </row>
    <row r="6986" spans="39:39">
      <c r="AM6986" s="10"/>
    </row>
    <row r="6987" spans="39:39">
      <c r="AM6987" s="10"/>
    </row>
    <row r="6988" spans="39:39">
      <c r="AM6988" s="10"/>
    </row>
    <row r="6989" spans="39:39">
      <c r="AM6989" s="10"/>
    </row>
    <row r="6990" spans="39:39">
      <c r="AM6990" s="10"/>
    </row>
    <row r="6991" spans="39:39">
      <c r="AM6991" s="10"/>
    </row>
    <row r="6992" spans="39:39">
      <c r="AM6992" s="10"/>
    </row>
    <row r="6993" spans="39:39">
      <c r="AM6993" s="10"/>
    </row>
    <row r="6994" spans="39:39">
      <c r="AM6994" s="10"/>
    </row>
    <row r="6995" spans="39:39">
      <c r="AM6995" s="10"/>
    </row>
    <row r="6996" spans="39:39">
      <c r="AM6996" s="10"/>
    </row>
    <row r="6997" spans="39:39">
      <c r="AM6997" s="10"/>
    </row>
    <row r="6998" spans="39:39">
      <c r="AM6998" s="10"/>
    </row>
    <row r="6999" spans="39:39">
      <c r="AM6999" s="10"/>
    </row>
    <row r="7000" spans="39:39">
      <c r="AM7000" s="10"/>
    </row>
    <row r="7001" spans="39:39">
      <c r="AM7001" s="10"/>
    </row>
    <row r="7002" spans="39:39">
      <c r="AM7002" s="10"/>
    </row>
    <row r="7003" spans="39:39">
      <c r="AM7003" s="10"/>
    </row>
    <row r="7004" spans="39:39">
      <c r="AM7004" s="10"/>
    </row>
    <row r="7005" spans="39:39">
      <c r="AM7005" s="10"/>
    </row>
    <row r="7006" spans="39:39">
      <c r="AM7006" s="10"/>
    </row>
    <row r="7007" spans="39:39">
      <c r="AM7007" s="10"/>
    </row>
    <row r="7008" spans="39:39">
      <c r="AM7008" s="10"/>
    </row>
    <row r="7009" spans="39:39">
      <c r="AM7009" s="10"/>
    </row>
    <row r="7010" spans="39:39">
      <c r="AM7010" s="10"/>
    </row>
    <row r="7011" spans="39:39">
      <c r="AM7011" s="10"/>
    </row>
    <row r="7012" spans="39:39">
      <c r="AM7012" s="10"/>
    </row>
    <row r="7013" spans="39:39">
      <c r="AM7013" s="10"/>
    </row>
    <row r="7014" spans="39:39">
      <c r="AM7014" s="10"/>
    </row>
    <row r="7015" spans="39:39">
      <c r="AM7015" s="10"/>
    </row>
    <row r="7016" spans="39:39">
      <c r="AM7016" s="10"/>
    </row>
    <row r="7017" spans="39:39">
      <c r="AM7017" s="10"/>
    </row>
    <row r="7018" spans="39:39">
      <c r="AM7018" s="10"/>
    </row>
    <row r="7019" spans="39:39">
      <c r="AM7019" s="10"/>
    </row>
    <row r="7020" spans="39:39">
      <c r="AM7020" s="10"/>
    </row>
    <row r="7021" spans="39:39">
      <c r="AM7021" s="10"/>
    </row>
    <row r="7022" spans="39:39">
      <c r="AM7022" s="10"/>
    </row>
    <row r="7023" spans="39:39">
      <c r="AM7023" s="10"/>
    </row>
    <row r="7024" spans="39:39">
      <c r="AM7024" s="10"/>
    </row>
    <row r="7025" spans="39:39">
      <c r="AM7025" s="10"/>
    </row>
    <row r="7026" spans="39:39">
      <c r="AM7026" s="10"/>
    </row>
    <row r="7027" spans="39:39">
      <c r="AM7027" s="10"/>
    </row>
    <row r="7028" spans="39:39">
      <c r="AM7028" s="10"/>
    </row>
    <row r="7029" spans="39:39">
      <c r="AM7029" s="10"/>
    </row>
    <row r="7030" spans="39:39">
      <c r="AM7030" s="10"/>
    </row>
    <row r="7031" spans="39:39">
      <c r="AM7031" s="10"/>
    </row>
    <row r="7032" spans="39:39">
      <c r="AM7032" s="10"/>
    </row>
    <row r="7033" spans="39:39">
      <c r="AM7033" s="10"/>
    </row>
    <row r="7034" spans="39:39">
      <c r="AM7034" s="10"/>
    </row>
    <row r="7035" spans="39:39">
      <c r="AM7035" s="10"/>
    </row>
    <row r="7036" spans="39:39">
      <c r="AM7036" s="10"/>
    </row>
    <row r="7037" spans="39:39">
      <c r="AM7037" s="10"/>
    </row>
    <row r="7038" spans="39:39">
      <c r="AM7038" s="10"/>
    </row>
    <row r="7039" spans="39:39">
      <c r="AM7039" s="10"/>
    </row>
    <row r="7040" spans="39:39">
      <c r="AM7040" s="10"/>
    </row>
    <row r="7041" spans="39:39">
      <c r="AM7041" s="10"/>
    </row>
    <row r="7042" spans="39:39">
      <c r="AM7042" s="10"/>
    </row>
    <row r="7043" spans="39:39">
      <c r="AM7043" s="10"/>
    </row>
    <row r="7044" spans="39:39">
      <c r="AM7044" s="10"/>
    </row>
    <row r="7045" spans="39:39">
      <c r="AM7045" s="10"/>
    </row>
    <row r="7046" spans="39:39">
      <c r="AM7046" s="10"/>
    </row>
    <row r="7047" spans="39:39">
      <c r="AM7047" s="10"/>
    </row>
    <row r="7048" spans="39:39">
      <c r="AM7048" s="10"/>
    </row>
    <row r="7049" spans="39:39">
      <c r="AM7049" s="10"/>
    </row>
    <row r="7050" spans="39:39">
      <c r="AM7050" s="10"/>
    </row>
    <row r="7051" spans="39:39">
      <c r="AM7051" s="10"/>
    </row>
    <row r="7052" spans="39:39">
      <c r="AM7052" s="10"/>
    </row>
    <row r="7053" spans="39:39">
      <c r="AM7053" s="10"/>
    </row>
    <row r="7054" spans="39:39">
      <c r="AM7054" s="10"/>
    </row>
    <row r="7055" spans="39:39">
      <c r="AM7055" s="10"/>
    </row>
    <row r="7056" spans="39:39">
      <c r="AM7056" s="10"/>
    </row>
    <row r="7057" spans="39:39">
      <c r="AM7057" s="10"/>
    </row>
    <row r="7058" spans="39:39">
      <c r="AM7058" s="10"/>
    </row>
    <row r="7059" spans="39:39">
      <c r="AM7059" s="10"/>
    </row>
    <row r="7060" spans="39:39">
      <c r="AM7060" s="10"/>
    </row>
    <row r="7061" spans="39:39">
      <c r="AM7061" s="10"/>
    </row>
    <row r="7062" spans="39:39">
      <c r="AM7062" s="10"/>
    </row>
    <row r="7063" spans="39:39">
      <c r="AM7063" s="10"/>
    </row>
    <row r="7064" spans="39:39">
      <c r="AM7064" s="10"/>
    </row>
    <row r="7065" spans="39:39">
      <c r="AM7065" s="10"/>
    </row>
    <row r="7066" spans="39:39">
      <c r="AM7066" s="10"/>
    </row>
    <row r="7067" spans="39:39">
      <c r="AM7067" s="10"/>
    </row>
    <row r="7068" spans="39:39">
      <c r="AM7068" s="10"/>
    </row>
    <row r="7069" spans="39:39">
      <c r="AM7069" s="10"/>
    </row>
    <row r="7070" spans="39:39">
      <c r="AM7070" s="10"/>
    </row>
    <row r="7071" spans="39:39">
      <c r="AM7071" s="10"/>
    </row>
    <row r="7072" spans="39:39">
      <c r="AM7072" s="10"/>
    </row>
    <row r="7073" spans="39:39">
      <c r="AM7073" s="10"/>
    </row>
    <row r="7074" spans="39:39">
      <c r="AM7074" s="10"/>
    </row>
    <row r="7075" spans="39:39">
      <c r="AM7075" s="10"/>
    </row>
    <row r="7076" spans="39:39">
      <c r="AM7076" s="10"/>
    </row>
    <row r="7077" spans="39:39">
      <c r="AM7077" s="10"/>
    </row>
    <row r="7078" spans="39:39">
      <c r="AM7078" s="10"/>
    </row>
    <row r="7079" spans="39:39">
      <c r="AM7079" s="10"/>
    </row>
    <row r="7080" spans="39:39">
      <c r="AM7080" s="10"/>
    </row>
    <row r="7081" spans="39:39">
      <c r="AM7081" s="10"/>
    </row>
    <row r="7082" spans="39:39">
      <c r="AM7082" s="10"/>
    </row>
    <row r="7083" spans="39:39">
      <c r="AM7083" s="10"/>
    </row>
    <row r="7084" spans="39:39">
      <c r="AM7084" s="10"/>
    </row>
    <row r="7085" spans="39:39">
      <c r="AM7085" s="10"/>
    </row>
    <row r="7086" spans="39:39">
      <c r="AM7086" s="10"/>
    </row>
    <row r="7087" spans="39:39">
      <c r="AM7087" s="10"/>
    </row>
    <row r="7088" spans="39:39">
      <c r="AM7088" s="10"/>
    </row>
    <row r="7089" spans="39:39">
      <c r="AM7089" s="10"/>
    </row>
    <row r="7090" spans="39:39">
      <c r="AM7090" s="10"/>
    </row>
    <row r="7091" spans="39:39">
      <c r="AM7091" s="10"/>
    </row>
    <row r="7092" spans="39:39">
      <c r="AM7092" s="10"/>
    </row>
    <row r="7093" spans="39:39">
      <c r="AM7093" s="10"/>
    </row>
    <row r="7094" spans="39:39">
      <c r="AM7094" s="10"/>
    </row>
    <row r="7095" spans="39:39">
      <c r="AM7095" s="10"/>
    </row>
    <row r="7096" spans="39:39">
      <c r="AM7096" s="10"/>
    </row>
    <row r="7097" spans="39:39">
      <c r="AM7097" s="10"/>
    </row>
    <row r="7098" spans="39:39">
      <c r="AM7098" s="10"/>
    </row>
    <row r="7099" spans="39:39">
      <c r="AM7099" s="10"/>
    </row>
    <row r="7100" spans="39:39">
      <c r="AM7100" s="10"/>
    </row>
    <row r="7101" spans="39:39">
      <c r="AM7101" s="10"/>
    </row>
    <row r="7102" spans="39:39">
      <c r="AM7102" s="10"/>
    </row>
    <row r="7103" spans="39:39">
      <c r="AM7103" s="10"/>
    </row>
    <row r="7104" spans="39:39">
      <c r="AM7104" s="10"/>
    </row>
    <row r="7105" spans="39:39">
      <c r="AM7105" s="10"/>
    </row>
    <row r="7106" spans="39:39">
      <c r="AM7106" s="10"/>
    </row>
    <row r="7107" spans="39:39">
      <c r="AM7107" s="10"/>
    </row>
    <row r="7108" spans="39:39">
      <c r="AM7108" s="10"/>
    </row>
    <row r="7109" spans="39:39">
      <c r="AM7109" s="10"/>
    </row>
    <row r="7110" spans="39:39">
      <c r="AM7110" s="10"/>
    </row>
    <row r="7111" spans="39:39">
      <c r="AM7111" s="10"/>
    </row>
    <row r="7112" spans="39:39">
      <c r="AM7112" s="10"/>
    </row>
    <row r="7113" spans="39:39">
      <c r="AM7113" s="10"/>
    </row>
    <row r="7114" spans="39:39">
      <c r="AM7114" s="10"/>
    </row>
    <row r="7115" spans="39:39">
      <c r="AM7115" s="10"/>
    </row>
    <row r="7116" spans="39:39">
      <c r="AM7116" s="10"/>
    </row>
    <row r="7117" spans="39:39">
      <c r="AM7117" s="10"/>
    </row>
    <row r="7118" spans="39:39">
      <c r="AM7118" s="10"/>
    </row>
    <row r="7119" spans="39:39">
      <c r="AM7119" s="10"/>
    </row>
    <row r="7120" spans="39:39">
      <c r="AM7120" s="10"/>
    </row>
    <row r="7121" spans="39:39">
      <c r="AM7121" s="10"/>
    </row>
    <row r="7122" spans="39:39">
      <c r="AM7122" s="10"/>
    </row>
    <row r="7123" spans="39:39">
      <c r="AM7123" s="10"/>
    </row>
    <row r="7124" spans="39:39">
      <c r="AM7124" s="10"/>
    </row>
    <row r="7125" spans="39:39">
      <c r="AM7125" s="10"/>
    </row>
    <row r="7126" spans="39:39">
      <c r="AM7126" s="10"/>
    </row>
    <row r="7127" spans="39:39">
      <c r="AM7127" s="10"/>
    </row>
    <row r="7128" spans="39:39">
      <c r="AM7128" s="10"/>
    </row>
    <row r="7129" spans="39:39">
      <c r="AM7129" s="10"/>
    </row>
    <row r="7130" spans="39:39">
      <c r="AM7130" s="10"/>
    </row>
    <row r="7131" spans="39:39">
      <c r="AM7131" s="10"/>
    </row>
    <row r="7132" spans="39:39">
      <c r="AM7132" s="10"/>
    </row>
    <row r="7133" spans="39:39">
      <c r="AM7133" s="10"/>
    </row>
    <row r="7134" spans="39:39">
      <c r="AM7134" s="10"/>
    </row>
    <row r="7135" spans="39:39">
      <c r="AM7135" s="10"/>
    </row>
    <row r="7136" spans="39:39">
      <c r="AM7136" s="10"/>
    </row>
    <row r="7137" spans="39:39">
      <c r="AM7137" s="10"/>
    </row>
    <row r="7138" spans="39:39">
      <c r="AM7138" s="10"/>
    </row>
    <row r="7139" spans="39:39">
      <c r="AM7139" s="10"/>
    </row>
    <row r="7140" spans="39:39">
      <c r="AM7140" s="10"/>
    </row>
    <row r="7141" spans="39:39">
      <c r="AM7141" s="10"/>
    </row>
    <row r="7142" spans="39:39">
      <c r="AM7142" s="10"/>
    </row>
    <row r="7143" spans="39:39">
      <c r="AM7143" s="10"/>
    </row>
    <row r="7144" spans="39:39">
      <c r="AM7144" s="10"/>
    </row>
    <row r="7145" spans="39:39">
      <c r="AM7145" s="10"/>
    </row>
    <row r="7146" spans="39:39">
      <c r="AM7146" s="10"/>
    </row>
    <row r="7147" spans="39:39">
      <c r="AM7147" s="10"/>
    </row>
    <row r="7148" spans="39:39">
      <c r="AM7148" s="10"/>
    </row>
    <row r="7149" spans="39:39">
      <c r="AM7149" s="10"/>
    </row>
    <row r="7150" spans="39:39">
      <c r="AM7150" s="10"/>
    </row>
    <row r="7151" spans="39:39">
      <c r="AM7151" s="10"/>
    </row>
    <row r="7152" spans="39:39">
      <c r="AM7152" s="10"/>
    </row>
    <row r="7153" spans="39:39">
      <c r="AM7153" s="10"/>
    </row>
    <row r="7154" spans="39:39">
      <c r="AM7154" s="10"/>
    </row>
    <row r="7155" spans="39:39">
      <c r="AM7155" s="10"/>
    </row>
    <row r="7156" spans="39:39">
      <c r="AM7156" s="10"/>
    </row>
    <row r="7157" spans="39:39">
      <c r="AM7157" s="10"/>
    </row>
    <row r="7158" spans="39:39">
      <c r="AM7158" s="10"/>
    </row>
    <row r="7159" spans="39:39">
      <c r="AM7159" s="10"/>
    </row>
    <row r="7160" spans="39:39">
      <c r="AM7160" s="10"/>
    </row>
    <row r="7161" spans="39:39">
      <c r="AM7161" s="10"/>
    </row>
    <row r="7162" spans="39:39">
      <c r="AM7162" s="10"/>
    </row>
    <row r="7163" spans="39:39">
      <c r="AM7163" s="10"/>
    </row>
    <row r="7164" spans="39:39">
      <c r="AM7164" s="10"/>
    </row>
    <row r="7165" spans="39:39">
      <c r="AM7165" s="10"/>
    </row>
    <row r="7166" spans="39:39">
      <c r="AM7166" s="10"/>
    </row>
    <row r="7167" spans="39:39">
      <c r="AM7167" s="10"/>
    </row>
    <row r="7168" spans="39:39">
      <c r="AM7168" s="10"/>
    </row>
    <row r="7169" spans="39:39">
      <c r="AM7169" s="10"/>
    </row>
    <row r="7170" spans="39:39">
      <c r="AM7170" s="10"/>
    </row>
    <row r="7171" spans="39:39">
      <c r="AM7171" s="10"/>
    </row>
    <row r="7172" spans="39:39">
      <c r="AM7172" s="10"/>
    </row>
    <row r="7173" spans="39:39">
      <c r="AM7173" s="10"/>
    </row>
    <row r="7174" spans="39:39">
      <c r="AM7174" s="10"/>
    </row>
    <row r="7175" spans="39:39">
      <c r="AM7175" s="10"/>
    </row>
    <row r="7176" spans="39:39">
      <c r="AM7176" s="10"/>
    </row>
    <row r="7177" spans="39:39">
      <c r="AM7177" s="10"/>
    </row>
    <row r="7178" spans="39:39">
      <c r="AM7178" s="10"/>
    </row>
    <row r="7179" spans="39:39">
      <c r="AM7179" s="10"/>
    </row>
    <row r="7180" spans="39:39">
      <c r="AM7180" s="10"/>
    </row>
    <row r="7181" spans="39:39">
      <c r="AM7181" s="10"/>
    </row>
    <row r="7182" spans="39:39">
      <c r="AM7182" s="10"/>
    </row>
    <row r="7183" spans="39:39">
      <c r="AM7183" s="10"/>
    </row>
    <row r="7184" spans="39:39">
      <c r="AM7184" s="10"/>
    </row>
    <row r="7185" spans="39:39">
      <c r="AM7185" s="10"/>
    </row>
    <row r="7186" spans="39:39">
      <c r="AM7186" s="10"/>
    </row>
    <row r="7187" spans="39:39">
      <c r="AM7187" s="10"/>
    </row>
    <row r="7188" spans="39:39">
      <c r="AM7188" s="10"/>
    </row>
    <row r="7189" spans="39:39">
      <c r="AM7189" s="10"/>
    </row>
    <row r="7190" spans="39:39">
      <c r="AM7190" s="10"/>
    </row>
    <row r="7191" spans="39:39">
      <c r="AM7191" s="10"/>
    </row>
    <row r="7192" spans="39:39">
      <c r="AM7192" s="10"/>
    </row>
    <row r="7193" spans="39:39">
      <c r="AM7193" s="10"/>
    </row>
    <row r="7194" spans="39:39">
      <c r="AM7194" s="10"/>
    </row>
    <row r="7195" spans="39:39">
      <c r="AM7195" s="10"/>
    </row>
    <row r="7196" spans="39:39">
      <c r="AM7196" s="10"/>
    </row>
    <row r="7197" spans="39:39">
      <c r="AM7197" s="10"/>
    </row>
    <row r="7198" spans="39:39">
      <c r="AM7198" s="10"/>
    </row>
    <row r="7199" spans="39:39">
      <c r="AM7199" s="10"/>
    </row>
    <row r="7200" spans="39:39">
      <c r="AM7200" s="10"/>
    </row>
    <row r="7201" spans="39:39">
      <c r="AM7201" s="10"/>
    </row>
    <row r="7202" spans="39:39">
      <c r="AM7202" s="10"/>
    </row>
    <row r="7203" spans="39:39">
      <c r="AM7203" s="10"/>
    </row>
    <row r="7204" spans="39:39">
      <c r="AM7204" s="10"/>
    </row>
    <row r="7205" spans="39:39">
      <c r="AM7205" s="10"/>
    </row>
    <row r="7206" spans="39:39">
      <c r="AM7206" s="10"/>
    </row>
    <row r="7207" spans="39:39">
      <c r="AM7207" s="10"/>
    </row>
    <row r="7208" spans="39:39">
      <c r="AM7208" s="10"/>
    </row>
    <row r="7209" spans="39:39">
      <c r="AM7209" s="10"/>
    </row>
    <row r="7210" spans="39:39">
      <c r="AM7210" s="10"/>
    </row>
    <row r="7211" spans="39:39">
      <c r="AM7211" s="10"/>
    </row>
    <row r="7212" spans="39:39">
      <c r="AM7212" s="10"/>
    </row>
    <row r="7213" spans="39:39">
      <c r="AM7213" s="10"/>
    </row>
    <row r="7214" spans="39:39">
      <c r="AM7214" s="10"/>
    </row>
    <row r="7215" spans="39:39">
      <c r="AM7215" s="10"/>
    </row>
    <row r="7216" spans="39:39">
      <c r="AM7216" s="10"/>
    </row>
    <row r="7217" spans="39:39">
      <c r="AM7217" s="10"/>
    </row>
    <row r="7218" spans="39:39">
      <c r="AM7218" s="10"/>
    </row>
    <row r="7219" spans="39:39">
      <c r="AM7219" s="10"/>
    </row>
    <row r="7220" spans="39:39">
      <c r="AM7220" s="10"/>
    </row>
    <row r="7221" spans="39:39">
      <c r="AM7221" s="10"/>
    </row>
    <row r="7222" spans="39:39">
      <c r="AM7222" s="10"/>
    </row>
    <row r="7223" spans="39:39">
      <c r="AM7223" s="10"/>
    </row>
    <row r="7224" spans="39:39">
      <c r="AM7224" s="10"/>
    </row>
    <row r="7225" spans="39:39">
      <c r="AM7225" s="10"/>
    </row>
    <row r="7226" spans="39:39">
      <c r="AM7226" s="10"/>
    </row>
    <row r="7227" spans="39:39">
      <c r="AM7227" s="10"/>
    </row>
    <row r="7228" spans="39:39">
      <c r="AM7228" s="10"/>
    </row>
    <row r="7229" spans="39:39">
      <c r="AM7229" s="10"/>
    </row>
    <row r="7230" spans="39:39">
      <c r="AM7230" s="10"/>
    </row>
    <row r="7231" spans="39:39">
      <c r="AM7231" s="10"/>
    </row>
    <row r="7232" spans="39:39">
      <c r="AM7232" s="10"/>
    </row>
    <row r="7233" spans="39:39">
      <c r="AM7233" s="10"/>
    </row>
    <row r="7234" spans="39:39">
      <c r="AM7234" s="10"/>
    </row>
    <row r="7235" spans="39:39">
      <c r="AM7235" s="10"/>
    </row>
    <row r="7236" spans="39:39">
      <c r="AM7236" s="10"/>
    </row>
    <row r="7237" spans="39:39">
      <c r="AM7237" s="10"/>
    </row>
    <row r="7238" spans="39:39">
      <c r="AM7238" s="10"/>
    </row>
    <row r="7239" spans="39:39">
      <c r="AM7239" s="10"/>
    </row>
    <row r="7240" spans="39:39">
      <c r="AM7240" s="10"/>
    </row>
    <row r="7241" spans="39:39">
      <c r="AM7241" s="10"/>
    </row>
    <row r="7242" spans="39:39">
      <c r="AM7242" s="10"/>
    </row>
    <row r="7243" spans="39:39">
      <c r="AM7243" s="10"/>
    </row>
    <row r="7244" spans="39:39">
      <c r="AM7244" s="10"/>
    </row>
    <row r="7245" spans="39:39">
      <c r="AM7245" s="10"/>
    </row>
    <row r="7246" spans="39:39">
      <c r="AM7246" s="10"/>
    </row>
    <row r="7247" spans="39:39">
      <c r="AM7247" s="10"/>
    </row>
    <row r="7248" spans="39:39">
      <c r="AM7248" s="10"/>
    </row>
    <row r="7249" spans="39:39">
      <c r="AM7249" s="10"/>
    </row>
    <row r="7250" spans="39:39">
      <c r="AM7250" s="10"/>
    </row>
    <row r="7251" spans="39:39">
      <c r="AM7251" s="10"/>
    </row>
    <row r="7252" spans="39:39">
      <c r="AM7252" s="10"/>
    </row>
    <row r="7253" spans="39:39">
      <c r="AM7253" s="10"/>
    </row>
    <row r="7254" spans="39:39">
      <c r="AM7254" s="10"/>
    </row>
    <row r="7255" spans="39:39">
      <c r="AM7255" s="10"/>
    </row>
    <row r="7256" spans="39:39">
      <c r="AM7256" s="10"/>
    </row>
    <row r="7257" spans="39:39">
      <c r="AM7257" s="10"/>
    </row>
    <row r="7258" spans="39:39">
      <c r="AM7258" s="10"/>
    </row>
    <row r="7259" spans="39:39">
      <c r="AM7259" s="10"/>
    </row>
    <row r="7260" spans="39:39">
      <c r="AM7260" s="10"/>
    </row>
    <row r="7261" spans="39:39">
      <c r="AM7261" s="10"/>
    </row>
    <row r="7262" spans="39:39">
      <c r="AM7262" s="10"/>
    </row>
    <row r="7263" spans="39:39">
      <c r="AM7263" s="10"/>
    </row>
    <row r="7264" spans="39:39">
      <c r="AM7264" s="10"/>
    </row>
    <row r="7265" spans="39:39">
      <c r="AM7265" s="10"/>
    </row>
    <row r="7266" spans="39:39">
      <c r="AM7266" s="10"/>
    </row>
    <row r="7267" spans="39:39">
      <c r="AM7267" s="10"/>
    </row>
    <row r="7268" spans="39:39">
      <c r="AM7268" s="10"/>
    </row>
    <row r="7269" spans="39:39">
      <c r="AM7269" s="10"/>
    </row>
    <row r="7270" spans="39:39">
      <c r="AM7270" s="10"/>
    </row>
    <row r="7271" spans="39:39">
      <c r="AM7271" s="10"/>
    </row>
    <row r="7272" spans="39:39">
      <c r="AM7272" s="10"/>
    </row>
    <row r="7273" spans="39:39">
      <c r="AM7273" s="10"/>
    </row>
    <row r="7274" spans="39:39">
      <c r="AM7274" s="10"/>
    </row>
    <row r="7275" spans="39:39">
      <c r="AM7275" s="10"/>
    </row>
    <row r="7276" spans="39:39">
      <c r="AM7276" s="10"/>
    </row>
    <row r="7277" spans="39:39">
      <c r="AM7277" s="10"/>
    </row>
    <row r="7278" spans="39:39">
      <c r="AM7278" s="10"/>
    </row>
    <row r="7279" spans="39:39">
      <c r="AM7279" s="10"/>
    </row>
    <row r="7280" spans="39:39">
      <c r="AM7280" s="10"/>
    </row>
    <row r="7281" spans="39:39">
      <c r="AM7281" s="10"/>
    </row>
    <row r="7282" spans="39:39">
      <c r="AM7282" s="10"/>
    </row>
    <row r="7283" spans="39:39">
      <c r="AM7283" s="10"/>
    </row>
    <row r="7284" spans="39:39">
      <c r="AM7284" s="10"/>
    </row>
    <row r="7285" spans="39:39">
      <c r="AM7285" s="10"/>
    </row>
    <row r="7286" spans="39:39">
      <c r="AM7286" s="10"/>
    </row>
    <row r="7287" spans="39:39">
      <c r="AM7287" s="10"/>
    </row>
    <row r="7288" spans="39:39">
      <c r="AM7288" s="10"/>
    </row>
    <row r="7289" spans="39:39">
      <c r="AM7289" s="10"/>
    </row>
    <row r="7290" spans="39:39">
      <c r="AM7290" s="10"/>
    </row>
    <row r="7291" spans="39:39">
      <c r="AM7291" s="10"/>
    </row>
    <row r="7292" spans="39:39">
      <c r="AM7292" s="10"/>
    </row>
    <row r="7293" spans="39:39">
      <c r="AM7293" s="10"/>
    </row>
    <row r="7294" spans="39:39">
      <c r="AM7294" s="10"/>
    </row>
    <row r="7295" spans="39:39">
      <c r="AM7295" s="10"/>
    </row>
    <row r="7296" spans="39:39">
      <c r="AM7296" s="10"/>
    </row>
    <row r="7297" spans="39:39">
      <c r="AM7297" s="10"/>
    </row>
    <row r="7298" spans="39:39">
      <c r="AM7298" s="10"/>
    </row>
    <row r="7299" spans="39:39">
      <c r="AM7299" s="10"/>
    </row>
    <row r="7300" spans="39:39">
      <c r="AM7300" s="10"/>
    </row>
    <row r="7301" spans="39:39">
      <c r="AM7301" s="10"/>
    </row>
    <row r="7302" spans="39:39">
      <c r="AM7302" s="10"/>
    </row>
    <row r="7303" spans="39:39">
      <c r="AM7303" s="10"/>
    </row>
    <row r="7304" spans="39:39">
      <c r="AM7304" s="10"/>
    </row>
    <row r="7305" spans="39:39">
      <c r="AM7305" s="10"/>
    </row>
    <row r="7306" spans="39:39">
      <c r="AM7306" s="10"/>
    </row>
    <row r="7307" spans="39:39">
      <c r="AM7307" s="10"/>
    </row>
    <row r="7308" spans="39:39">
      <c r="AM7308" s="10"/>
    </row>
    <row r="7309" spans="39:39">
      <c r="AM7309" s="10"/>
    </row>
    <row r="7310" spans="39:39">
      <c r="AM7310" s="10"/>
    </row>
    <row r="7311" spans="39:39">
      <c r="AM7311" s="10"/>
    </row>
    <row r="7312" spans="39:39">
      <c r="AM7312" s="10"/>
    </row>
    <row r="7313" spans="39:39">
      <c r="AM7313" s="10"/>
    </row>
    <row r="7314" spans="39:39">
      <c r="AM7314" s="10"/>
    </row>
    <row r="7315" spans="39:39">
      <c r="AM7315" s="10"/>
    </row>
    <row r="7316" spans="39:39">
      <c r="AM7316" s="10"/>
    </row>
    <row r="7317" spans="39:39">
      <c r="AM7317" s="10"/>
    </row>
    <row r="7318" spans="39:39">
      <c r="AM7318" s="10"/>
    </row>
    <row r="7319" spans="39:39">
      <c r="AM7319" s="10"/>
    </row>
    <row r="7320" spans="39:39">
      <c r="AM7320" s="10"/>
    </row>
    <row r="7321" spans="39:39">
      <c r="AM7321" s="10"/>
    </row>
    <row r="7322" spans="39:39">
      <c r="AM7322" s="10"/>
    </row>
    <row r="7323" spans="39:39">
      <c r="AM7323" s="10"/>
    </row>
    <row r="7324" spans="39:39">
      <c r="AM7324" s="10"/>
    </row>
    <row r="7325" spans="39:39">
      <c r="AM7325" s="10"/>
    </row>
    <row r="7326" spans="39:39">
      <c r="AM7326" s="10"/>
    </row>
    <row r="7327" spans="39:39">
      <c r="AM7327" s="10"/>
    </row>
    <row r="7328" spans="39:39">
      <c r="AM7328" s="10"/>
    </row>
    <row r="7329" spans="39:39">
      <c r="AM7329" s="10"/>
    </row>
    <row r="7330" spans="39:39">
      <c r="AM7330" s="10"/>
    </row>
    <row r="7331" spans="39:39">
      <c r="AM7331" s="10"/>
    </row>
    <row r="7332" spans="39:39">
      <c r="AM7332" s="10"/>
    </row>
    <row r="7333" spans="39:39">
      <c r="AM7333" s="10"/>
    </row>
    <row r="7334" spans="39:39">
      <c r="AM7334" s="10"/>
    </row>
    <row r="7335" spans="39:39">
      <c r="AM7335" s="10"/>
    </row>
    <row r="7336" spans="39:39">
      <c r="AM7336" s="10"/>
    </row>
    <row r="7337" spans="39:39">
      <c r="AM7337" s="10"/>
    </row>
    <row r="7338" spans="39:39">
      <c r="AM7338" s="10"/>
    </row>
    <row r="7339" spans="39:39">
      <c r="AM7339" s="10"/>
    </row>
    <row r="7340" spans="39:39">
      <c r="AM7340" s="10"/>
    </row>
    <row r="7341" spans="39:39">
      <c r="AM7341" s="10"/>
    </row>
    <row r="7342" spans="39:39">
      <c r="AM7342" s="10"/>
    </row>
    <row r="7343" spans="39:39">
      <c r="AM7343" s="10"/>
    </row>
    <row r="7344" spans="39:39">
      <c r="AM7344" s="10"/>
    </row>
    <row r="7345" spans="39:39">
      <c r="AM7345" s="10"/>
    </row>
    <row r="7346" spans="39:39">
      <c r="AM7346" s="10"/>
    </row>
    <row r="7347" spans="39:39">
      <c r="AM7347" s="10"/>
    </row>
    <row r="7348" spans="39:39">
      <c r="AM7348" s="10"/>
    </row>
    <row r="7349" spans="39:39">
      <c r="AM7349" s="10"/>
    </row>
    <row r="7350" spans="39:39">
      <c r="AM7350" s="10"/>
    </row>
    <row r="7351" spans="39:39">
      <c r="AM7351" s="10"/>
    </row>
    <row r="7352" spans="39:39">
      <c r="AM7352" s="10"/>
    </row>
    <row r="7353" spans="39:39">
      <c r="AM7353" s="10"/>
    </row>
    <row r="7354" spans="39:39">
      <c r="AM7354" s="10"/>
    </row>
    <row r="7355" spans="39:39">
      <c r="AM7355" s="10"/>
    </row>
    <row r="7356" spans="39:39">
      <c r="AM7356" s="10"/>
    </row>
    <row r="7357" spans="39:39">
      <c r="AM7357" s="10"/>
    </row>
    <row r="7358" spans="39:39">
      <c r="AM7358" s="10"/>
    </row>
    <row r="7359" spans="39:39">
      <c r="AM7359" s="10"/>
    </row>
    <row r="7360" spans="39:39">
      <c r="AM7360" s="10"/>
    </row>
    <row r="7361" spans="39:39">
      <c r="AM7361" s="10"/>
    </row>
    <row r="7362" spans="39:39">
      <c r="AM7362" s="10"/>
    </row>
    <row r="7363" spans="39:39">
      <c r="AM7363" s="10"/>
    </row>
    <row r="7364" spans="39:39">
      <c r="AM7364" s="10"/>
    </row>
    <row r="7365" spans="39:39">
      <c r="AM7365" s="10"/>
    </row>
    <row r="7366" spans="39:39">
      <c r="AM7366" s="10"/>
    </row>
    <row r="7367" spans="39:39">
      <c r="AM7367" s="10"/>
    </row>
    <row r="7368" spans="39:39">
      <c r="AM7368" s="10"/>
    </row>
    <row r="7369" spans="39:39">
      <c r="AM7369" s="10"/>
    </row>
    <row r="7370" spans="39:39">
      <c r="AM7370" s="10"/>
    </row>
    <row r="7371" spans="39:39">
      <c r="AM7371" s="10"/>
    </row>
    <row r="7372" spans="39:39">
      <c r="AM7372" s="10"/>
    </row>
    <row r="7373" spans="39:39">
      <c r="AM7373" s="10"/>
    </row>
    <row r="7374" spans="39:39">
      <c r="AM7374" s="10"/>
    </row>
    <row r="7375" spans="39:39">
      <c r="AM7375" s="10"/>
    </row>
    <row r="7376" spans="39:39">
      <c r="AM7376" s="10"/>
    </row>
    <row r="7377" spans="39:39">
      <c r="AM7377" s="10"/>
    </row>
    <row r="7378" spans="39:39">
      <c r="AM7378" s="10"/>
    </row>
    <row r="7379" spans="39:39">
      <c r="AM7379" s="10"/>
    </row>
    <row r="7380" spans="39:39">
      <c r="AM7380" s="10"/>
    </row>
    <row r="7381" spans="39:39">
      <c r="AM7381" s="10"/>
    </row>
    <row r="7382" spans="39:39">
      <c r="AM7382" s="10"/>
    </row>
    <row r="7383" spans="39:39">
      <c r="AM7383" s="10"/>
    </row>
    <row r="7384" spans="39:39">
      <c r="AM7384" s="10"/>
    </row>
    <row r="7385" spans="39:39">
      <c r="AM7385" s="10"/>
    </row>
    <row r="7386" spans="39:39">
      <c r="AM7386" s="10"/>
    </row>
    <row r="7387" spans="39:39">
      <c r="AM7387" s="10"/>
    </row>
    <row r="7388" spans="39:39">
      <c r="AM7388" s="10"/>
    </row>
    <row r="7389" spans="39:39">
      <c r="AM7389" s="10"/>
    </row>
    <row r="7390" spans="39:39">
      <c r="AM7390" s="10"/>
    </row>
    <row r="7391" spans="39:39">
      <c r="AM7391" s="10"/>
    </row>
    <row r="7392" spans="39:39">
      <c r="AM7392" s="10"/>
    </row>
    <row r="7393" spans="39:39">
      <c r="AM7393" s="10"/>
    </row>
    <row r="7394" spans="39:39">
      <c r="AM7394" s="10"/>
    </row>
    <row r="7395" spans="39:39">
      <c r="AM7395" s="10"/>
    </row>
    <row r="7396" spans="39:39">
      <c r="AM7396" s="10"/>
    </row>
    <row r="7397" spans="39:39">
      <c r="AM7397" s="10"/>
    </row>
    <row r="7398" spans="39:39">
      <c r="AM7398" s="10"/>
    </row>
    <row r="7399" spans="39:39">
      <c r="AM7399" s="10"/>
    </row>
    <row r="7400" spans="39:39">
      <c r="AM7400" s="10"/>
    </row>
    <row r="7401" spans="39:39">
      <c r="AM7401" s="10"/>
    </row>
    <row r="7402" spans="39:39">
      <c r="AM7402" s="10"/>
    </row>
    <row r="7403" spans="39:39">
      <c r="AM7403" s="10"/>
    </row>
    <row r="7404" spans="39:39">
      <c r="AM7404" s="10"/>
    </row>
    <row r="7405" spans="39:39">
      <c r="AM7405" s="10"/>
    </row>
    <row r="7406" spans="39:39">
      <c r="AM7406" s="10"/>
    </row>
    <row r="7407" spans="39:39">
      <c r="AM7407" s="10"/>
    </row>
    <row r="7408" spans="39:39">
      <c r="AM7408" s="10"/>
    </row>
    <row r="7409" spans="39:39">
      <c r="AM7409" s="10"/>
    </row>
    <row r="7410" spans="39:39">
      <c r="AM7410" s="10"/>
    </row>
    <row r="7411" spans="39:39">
      <c r="AM7411" s="10"/>
    </row>
    <row r="7412" spans="39:39">
      <c r="AM7412" s="10"/>
    </row>
    <row r="7413" spans="39:39">
      <c r="AM7413" s="10"/>
    </row>
    <row r="7414" spans="39:39">
      <c r="AM7414" s="10"/>
    </row>
    <row r="7415" spans="39:39">
      <c r="AM7415" s="10"/>
    </row>
    <row r="7416" spans="39:39">
      <c r="AM7416" s="10"/>
    </row>
    <row r="7417" spans="39:39">
      <c r="AM7417" s="10"/>
    </row>
    <row r="7418" spans="39:39">
      <c r="AM7418" s="10"/>
    </row>
    <row r="7419" spans="39:39">
      <c r="AM7419" s="10"/>
    </row>
    <row r="7420" spans="39:39">
      <c r="AM7420" s="10"/>
    </row>
    <row r="7421" spans="39:39">
      <c r="AM7421" s="10"/>
    </row>
    <row r="7422" spans="39:39">
      <c r="AM7422" s="10"/>
    </row>
    <row r="7423" spans="39:39">
      <c r="AM7423" s="10"/>
    </row>
    <row r="7424" spans="39:39">
      <c r="AM7424" s="10"/>
    </row>
    <row r="7425" spans="39:39">
      <c r="AM7425" s="10"/>
    </row>
    <row r="7426" spans="39:39">
      <c r="AM7426" s="10"/>
    </row>
    <row r="7427" spans="39:39">
      <c r="AM7427" s="10"/>
    </row>
    <row r="7428" spans="39:39">
      <c r="AM7428" s="10"/>
    </row>
    <row r="7429" spans="39:39">
      <c r="AM7429" s="10"/>
    </row>
    <row r="7430" spans="39:39">
      <c r="AM7430" s="10"/>
    </row>
    <row r="7431" spans="39:39">
      <c r="AM7431" s="10"/>
    </row>
    <row r="7432" spans="39:39">
      <c r="AM7432" s="10"/>
    </row>
    <row r="7433" spans="39:39">
      <c r="AM7433" s="10"/>
    </row>
    <row r="7434" spans="39:39">
      <c r="AM7434" s="10"/>
    </row>
    <row r="7435" spans="39:39">
      <c r="AM7435" s="10"/>
    </row>
    <row r="7436" spans="39:39">
      <c r="AM7436" s="10"/>
    </row>
    <row r="7437" spans="39:39">
      <c r="AM7437" s="10"/>
    </row>
    <row r="7438" spans="39:39">
      <c r="AM7438" s="10"/>
    </row>
    <row r="7439" spans="39:39">
      <c r="AM7439" s="10"/>
    </row>
    <row r="7440" spans="39:39">
      <c r="AM7440" s="10"/>
    </row>
    <row r="7441" spans="39:39">
      <c r="AM7441" s="10"/>
    </row>
    <row r="7442" spans="39:39">
      <c r="AM7442" s="10"/>
    </row>
    <row r="7443" spans="39:39">
      <c r="AM7443" s="10"/>
    </row>
    <row r="7444" spans="39:39">
      <c r="AM7444" s="10"/>
    </row>
    <row r="7445" spans="39:39">
      <c r="AM7445" s="10"/>
    </row>
    <row r="7446" spans="39:39">
      <c r="AM7446" s="10"/>
    </row>
    <row r="7447" spans="39:39">
      <c r="AM7447" s="10"/>
    </row>
    <row r="7448" spans="39:39">
      <c r="AM7448" s="10"/>
    </row>
    <row r="7449" spans="39:39">
      <c r="AM7449" s="10"/>
    </row>
    <row r="7450" spans="39:39">
      <c r="AM7450" s="10"/>
    </row>
    <row r="7451" spans="39:39">
      <c r="AM7451" s="10"/>
    </row>
    <row r="7452" spans="39:39">
      <c r="AM7452" s="10"/>
    </row>
    <row r="7453" spans="39:39">
      <c r="AM7453" s="10"/>
    </row>
    <row r="7454" spans="39:39">
      <c r="AM7454" s="10"/>
    </row>
    <row r="7455" spans="39:39">
      <c r="AM7455" s="10"/>
    </row>
    <row r="7456" spans="39:39">
      <c r="AM7456" s="10"/>
    </row>
    <row r="7457" spans="39:39">
      <c r="AM7457" s="10"/>
    </row>
    <row r="7458" spans="39:39">
      <c r="AM7458" s="10"/>
    </row>
    <row r="7459" spans="39:39">
      <c r="AM7459" s="10"/>
    </row>
    <row r="7460" spans="39:39">
      <c r="AM7460" s="10"/>
    </row>
    <row r="7461" spans="39:39">
      <c r="AM7461" s="10"/>
    </row>
    <row r="7462" spans="39:39">
      <c r="AM7462" s="10"/>
    </row>
    <row r="7463" spans="39:39">
      <c r="AM7463" s="10"/>
    </row>
    <row r="7464" spans="39:39">
      <c r="AM7464" s="10"/>
    </row>
    <row r="7465" spans="39:39">
      <c r="AM7465" s="10"/>
    </row>
    <row r="7466" spans="39:39">
      <c r="AM7466" s="10"/>
    </row>
    <row r="7467" spans="39:39">
      <c r="AM7467" s="10"/>
    </row>
    <row r="7468" spans="39:39">
      <c r="AM7468" s="10"/>
    </row>
    <row r="7469" spans="39:39">
      <c r="AM7469" s="10"/>
    </row>
    <row r="7470" spans="39:39">
      <c r="AM7470" s="10"/>
    </row>
    <row r="7471" spans="39:39">
      <c r="AM7471" s="10"/>
    </row>
    <row r="7472" spans="39:39">
      <c r="AM7472" s="10"/>
    </row>
    <row r="7473" spans="39:39">
      <c r="AM7473" s="10"/>
    </row>
    <row r="7474" spans="39:39">
      <c r="AM7474" s="10"/>
    </row>
    <row r="7475" spans="39:39">
      <c r="AM7475" s="10"/>
    </row>
    <row r="7476" spans="39:39">
      <c r="AM7476" s="10"/>
    </row>
    <row r="7477" spans="39:39">
      <c r="AM7477" s="10"/>
    </row>
    <row r="7478" spans="39:39">
      <c r="AM7478" s="10"/>
    </row>
    <row r="7479" spans="39:39">
      <c r="AM7479" s="10"/>
    </row>
    <row r="7480" spans="39:39">
      <c r="AM7480" s="10"/>
    </row>
    <row r="7481" spans="39:39">
      <c r="AM7481" s="10"/>
    </row>
    <row r="7482" spans="39:39">
      <c r="AM7482" s="10"/>
    </row>
    <row r="7483" spans="39:39">
      <c r="AM7483" s="10"/>
    </row>
    <row r="7484" spans="39:39">
      <c r="AM7484" s="10"/>
    </row>
    <row r="7485" spans="39:39">
      <c r="AM7485" s="10"/>
    </row>
    <row r="7486" spans="39:39">
      <c r="AM7486" s="10"/>
    </row>
    <row r="7487" spans="39:39">
      <c r="AM7487" s="10"/>
    </row>
    <row r="7488" spans="39:39">
      <c r="AM7488" s="10"/>
    </row>
    <row r="7489" spans="39:39">
      <c r="AM7489" s="10"/>
    </row>
    <row r="7490" spans="39:39">
      <c r="AM7490" s="10"/>
    </row>
    <row r="7491" spans="39:39">
      <c r="AM7491" s="10"/>
    </row>
    <row r="7492" spans="39:39">
      <c r="AM7492" s="10"/>
    </row>
    <row r="7493" spans="39:39">
      <c r="AM7493" s="10"/>
    </row>
    <row r="7494" spans="39:39">
      <c r="AM7494" s="10"/>
    </row>
    <row r="7495" spans="39:39">
      <c r="AM7495" s="10"/>
    </row>
    <row r="7496" spans="39:39">
      <c r="AM7496" s="10"/>
    </row>
    <row r="7497" spans="39:39">
      <c r="AM7497" s="10"/>
    </row>
    <row r="7498" spans="39:39">
      <c r="AM7498" s="10"/>
    </row>
    <row r="7499" spans="39:39">
      <c r="AM7499" s="10"/>
    </row>
    <row r="7500" spans="39:39">
      <c r="AM7500" s="10"/>
    </row>
    <row r="7501" spans="39:39">
      <c r="AM7501" s="10"/>
    </row>
    <row r="7502" spans="39:39">
      <c r="AM7502" s="10"/>
    </row>
    <row r="7503" spans="39:39">
      <c r="AM7503" s="10"/>
    </row>
    <row r="7504" spans="39:39">
      <c r="AM7504" s="10"/>
    </row>
    <row r="7505" spans="39:39">
      <c r="AM7505" s="10"/>
    </row>
    <row r="7506" spans="39:39">
      <c r="AM7506" s="10"/>
    </row>
    <row r="7507" spans="39:39">
      <c r="AM7507" s="10"/>
    </row>
    <row r="7508" spans="39:39">
      <c r="AM7508" s="10"/>
    </row>
    <row r="7509" spans="39:39">
      <c r="AM7509" s="10"/>
    </row>
    <row r="7510" spans="39:39">
      <c r="AM7510" s="10"/>
    </row>
    <row r="7511" spans="39:39">
      <c r="AM7511" s="10"/>
    </row>
    <row r="7512" spans="39:39">
      <c r="AM7512" s="10"/>
    </row>
    <row r="7513" spans="39:39">
      <c r="AM7513" s="10"/>
    </row>
    <row r="7514" spans="39:39">
      <c r="AM7514" s="10"/>
    </row>
    <row r="7515" spans="39:39">
      <c r="AM7515" s="10"/>
    </row>
    <row r="7516" spans="39:39">
      <c r="AM7516" s="10"/>
    </row>
    <row r="7517" spans="39:39">
      <c r="AM7517" s="10"/>
    </row>
    <row r="7518" spans="39:39">
      <c r="AM7518" s="10"/>
    </row>
    <row r="7519" spans="39:39">
      <c r="AM7519" s="10"/>
    </row>
    <row r="7520" spans="39:39">
      <c r="AM7520" s="10"/>
    </row>
    <row r="7521" spans="39:39">
      <c r="AM7521" s="10"/>
    </row>
    <row r="7522" spans="39:39">
      <c r="AM7522" s="10"/>
    </row>
    <row r="7523" spans="39:39">
      <c r="AM7523" s="10"/>
    </row>
    <row r="7524" spans="39:39">
      <c r="AM7524" s="10"/>
    </row>
    <row r="7525" spans="39:39">
      <c r="AM7525" s="10"/>
    </row>
    <row r="7526" spans="39:39">
      <c r="AM7526" s="10"/>
    </row>
    <row r="7527" spans="39:39">
      <c r="AM7527" s="10"/>
    </row>
    <row r="7528" spans="39:39">
      <c r="AM7528" s="10"/>
    </row>
    <row r="7529" spans="39:39">
      <c r="AM7529" s="10"/>
    </row>
    <row r="7530" spans="39:39">
      <c r="AM7530" s="10"/>
    </row>
    <row r="7531" spans="39:39">
      <c r="AM7531" s="10"/>
    </row>
    <row r="7532" spans="39:39">
      <c r="AM7532" s="10"/>
    </row>
    <row r="7533" spans="39:39">
      <c r="AM7533" s="10"/>
    </row>
    <row r="7534" spans="39:39">
      <c r="AM7534" s="10"/>
    </row>
    <row r="7535" spans="39:39">
      <c r="AM7535" s="10"/>
    </row>
    <row r="7536" spans="39:39">
      <c r="AM7536" s="10"/>
    </row>
    <row r="7537" spans="39:39">
      <c r="AM7537" s="10"/>
    </row>
    <row r="7538" spans="39:39">
      <c r="AM7538" s="10"/>
    </row>
    <row r="7539" spans="39:39">
      <c r="AM7539" s="10"/>
    </row>
    <row r="7540" spans="39:39">
      <c r="AM7540" s="10"/>
    </row>
    <row r="7541" spans="39:39">
      <c r="AM7541" s="10"/>
    </row>
    <row r="7542" spans="39:39">
      <c r="AM7542" s="10"/>
    </row>
  </sheetData>
  <sortState xmlns:xlrd2="http://schemas.microsoft.com/office/spreadsheetml/2017/richdata2" ref="AM2:AM1775">
    <sortCondition ref="AM1"/>
  </sortState>
  <dataValidations disablePrompts="1" count="1">
    <dataValidation type="list" allowBlank="1" showInputMessage="1" showErrorMessage="1" sqref="C2571:C2682 C505 C479 C500:C501 C512 C556 C564 C592:C593 C1082 C1045:C1049 C1056:C1057 C1582:C1595 C1145 C1597:C1614 C1251 C1672:C1693 C1357 C1695:C1699 C1701:C1710 C1712:C1716 C414 C959:C967 C970:C973 C507 C1505 C775:C776 C778:C783 C772 C514:C519 C521:C522 C524:C528 C797:C803 C805:C807 C810:C817 C820:C822 C1440 C1325 C475 C1792:C1793 C448 C435 C1223 C461:C472 C456 C1800:C1808 C424:C432 C758:C761 C370 C1725:C1745 C379 C374 C367:C368 C385:C388 C600:C601 C603:C606 C608:C610 C1024:C1043 C1184 C1481:C1487 C2371 C242 C249:C253 C1810:C1811 C204:C208 C940 C238:C240 C245:C247 C210:C236 C1379:C1380 C914 C1398 C326:C337 C1214:C1216 C194:C202 C1979:C2001 C792:C795 C1943:C1944 C1946:C1947 C1949:C1954 C2008:C2016 C1768:C1790 C2045:C2047 C339:C347 C1749:C1766 C2018:C2020 C893 C2064:C2071 C2073:C2079 C2081:C2086 C2088:C2089 C1532:C1580 C2107:C2113 C704:C715 C2115:C2117 C2119:C2132 C829:C830 C2135:C2142 C2144:C2151 C2153:C2186 C1813:C1819 C1363:C1364 C2188:C2215 C2217 C2256:C2263 C2234:C2246 C2248:C2253 C21:C23 C18:C19 C2003:C2006 C1124:C1125 C2368 C1090 C1265 C1616:C1638 C994:C1022 C2292 C2310:C2311 C613:C652 C2317 C1462:C1463 C255:C256 C102:C119 C372 C2384 C258:C324 C929 C550:C551 C2447:C2454 C717:C738 C975:C992 C1640:C1662 C1664:C1670 C2487:C2502 C785:C790 C121:C130 C585:C586 C509 C740:C756 C2545:C2548 C2049:C2062 C1864:C1941 C15:C16 C25:C31 C33:C38 C40:C41 C654:C702 C1150:C1151 C2095:C2105 C2553:C2569 C1530 C2091:C2093 C1956:C1977 C2224:C2232 C2219:C2222 C2302 C11:C13 C132:C192 C2022:C2043 C349:C365 C2722 C2766 C2820 C2840 C2530:C2541 C1821:C1862 C9 C5:C7 C1718:C1723 C2:C3 C2895:C2932 C43:C100 C2940 C2954 C2996 C2709 C2885:C2889 C3029" xr:uid="{D3AFA3DD-9FEA-4E67-B1B9-54F92EA0079A}">
      <formula1>cat_wordlist</formula1>
    </dataValidation>
  </dataValidations>
  <pageMargins left="0.7" right="0.7" top="0.75" bottom="0.75" header="0.3" footer="0.3"/>
  <pageSetup orientation="portrait" horizontalDpi="4294967293" verticalDpi="4294967293"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K43"/>
  <sheetViews>
    <sheetView workbookViewId="0">
      <selection activeCell="F13" sqref="F13"/>
    </sheetView>
  </sheetViews>
  <sheetFormatPr defaultRowHeight="14.4"/>
  <cols>
    <col min="1" max="1" width="22.88671875" customWidth="1"/>
  </cols>
  <sheetData>
    <row r="1" spans="1:3">
      <c r="A1" t="b">
        <v>0</v>
      </c>
    </row>
    <row r="2" spans="1:3">
      <c r="A2" t="b">
        <v>0</v>
      </c>
    </row>
    <row r="3" spans="1:3">
      <c r="A3" t="s">
        <v>561</v>
      </c>
    </row>
    <row r="5" spans="1:3">
      <c r="B5" t="s">
        <v>86</v>
      </c>
      <c r="C5" t="s">
        <v>608</v>
      </c>
    </row>
    <row r="6" spans="1:3">
      <c r="A6" t="s">
        <v>609</v>
      </c>
      <c r="B6" t="s">
        <v>473</v>
      </c>
      <c r="C6" t="s">
        <v>610</v>
      </c>
    </row>
    <row r="28" spans="5:5">
      <c r="E28" s="2"/>
    </row>
    <row r="31" spans="5:5">
      <c r="E31" t="s">
        <v>657</v>
      </c>
    </row>
    <row r="33" spans="7:11">
      <c r="K33" t="s">
        <v>658</v>
      </c>
    </row>
    <row r="43" spans="7:11">
      <c r="G43" t="s">
        <v>657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6" tint="-0.249977111117893"/>
  </sheetPr>
  <dimension ref="G1:H2"/>
  <sheetViews>
    <sheetView showGridLines="0" showRowColHeaders="0" workbookViewId="0">
      <pane ySplit="3" topLeftCell="A4" activePane="bottomLeft" state="frozen"/>
      <selection pane="bottomLeft"/>
    </sheetView>
  </sheetViews>
  <sheetFormatPr defaultRowHeight="14.4"/>
  <sheetData>
    <row r="1" spans="7:8">
      <c r="H1" s="185"/>
    </row>
    <row r="2" spans="7:8">
      <c r="G2" s="184"/>
    </row>
  </sheetData>
  <sheetProtection algorithmName="SHA-512" hashValue="2CGn1kIxIcaclu9pm+WOTjp90GRs7aRk7mtksyCk8vWgeDAvOYo9vo50RK6k6u0iWpFRCZnA4Sranu2JyXHYoQ==" saltValue="kKmGu+psGwSDa9BMZq8dOQ==" spinCount="100000" sheet="1" objects="1" scenarios="1"/>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
  <sheetViews>
    <sheetView workbookViewId="0"/>
  </sheetViews>
  <sheetFormatPr defaultRowHeight="14.4"/>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
  <sheetViews>
    <sheetView workbookViewId="0">
      <selection sqref="A1:G6"/>
    </sheetView>
  </sheetViews>
  <sheetFormatPr defaultRowHeight="14.4"/>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Trend1"/>
  <dimension ref="A4:H45"/>
  <sheetViews>
    <sheetView showGridLines="0" showRowColHeaders="0" topLeftCell="B1" zoomScale="90" zoomScaleNormal="90" workbookViewId="0">
      <pane ySplit="4" topLeftCell="A15" activePane="bottomLeft" state="frozen"/>
      <selection pane="bottomLeft" activeCell="B5" sqref="B5"/>
    </sheetView>
  </sheetViews>
  <sheetFormatPr defaultRowHeight="14.4"/>
  <cols>
    <col min="1" max="1" width="9.109375" hidden="1" customWidth="1"/>
    <col min="2" max="2" width="10.33203125" bestFit="1" customWidth="1"/>
    <col min="3" max="3" width="18.88671875" bestFit="1" customWidth="1"/>
    <col min="4" max="4" width="10.44140625" bestFit="1" customWidth="1"/>
  </cols>
  <sheetData>
    <row r="4" spans="1:8">
      <c r="A4" s="173" t="s">
        <v>790</v>
      </c>
      <c r="E4" s="173" t="s">
        <v>3823</v>
      </c>
      <c r="F4" s="173" t="s">
        <v>3824</v>
      </c>
      <c r="G4" s="173"/>
      <c r="H4" s="173"/>
    </row>
    <row r="5" spans="1:8">
      <c r="A5" s="163"/>
      <c r="C5" s="172" t="s">
        <v>113</v>
      </c>
      <c r="E5" s="163"/>
      <c r="F5" s="163"/>
      <c r="G5" s="163"/>
      <c r="H5" s="163"/>
    </row>
    <row r="6" spans="1:8">
      <c r="A6" s="166"/>
      <c r="C6" s="7"/>
      <c r="D6" s="164" t="s">
        <v>92</v>
      </c>
      <c r="E6" s="166">
        <v>144</v>
      </c>
      <c r="F6" s="166">
        <v>12</v>
      </c>
      <c r="G6" s="166"/>
      <c r="H6" s="166"/>
    </row>
    <row r="7" spans="1:8">
      <c r="A7" s="167"/>
      <c r="C7" s="7"/>
      <c r="D7" s="116" t="s">
        <v>93</v>
      </c>
      <c r="E7" s="167">
        <v>239</v>
      </c>
      <c r="F7" s="167">
        <v>12</v>
      </c>
      <c r="G7" s="167"/>
      <c r="H7" s="167"/>
    </row>
    <row r="8" spans="1:8">
      <c r="A8" s="166"/>
      <c r="C8" s="7"/>
      <c r="D8" s="164" t="s">
        <v>101</v>
      </c>
      <c r="E8" s="166">
        <v>232</v>
      </c>
      <c r="F8" s="166">
        <v>20</v>
      </c>
      <c r="G8" s="166"/>
      <c r="H8" s="166"/>
    </row>
    <row r="9" spans="1:8">
      <c r="A9" s="167"/>
      <c r="C9" s="7"/>
      <c r="D9" s="116" t="s">
        <v>107</v>
      </c>
      <c r="E9" s="167">
        <v>0</v>
      </c>
      <c r="F9" s="167">
        <v>0</v>
      </c>
      <c r="G9" s="167"/>
      <c r="H9" s="167"/>
    </row>
    <row r="10" spans="1:8">
      <c r="A10" s="163"/>
      <c r="C10" s="7"/>
      <c r="E10" s="163"/>
      <c r="F10" s="163"/>
      <c r="G10" s="163"/>
      <c r="H10" s="163"/>
    </row>
    <row r="11" spans="1:8">
      <c r="A11" s="163"/>
      <c r="C11" s="172" t="s">
        <v>114</v>
      </c>
      <c r="E11" s="163"/>
      <c r="F11" s="163"/>
      <c r="G11" s="163"/>
      <c r="H11" s="163"/>
    </row>
    <row r="12" spans="1:8">
      <c r="A12" s="168"/>
      <c r="C12" s="7"/>
      <c r="D12" s="164" t="s">
        <v>92</v>
      </c>
      <c r="E12" s="168">
        <v>0.23414634146341465</v>
      </c>
      <c r="F12" s="168">
        <v>0.27272727272727271</v>
      </c>
      <c r="G12" s="168"/>
      <c r="H12" s="168"/>
    </row>
    <row r="13" spans="1:8">
      <c r="A13" s="169"/>
      <c r="C13" s="7"/>
      <c r="D13" s="116" t="s">
        <v>93</v>
      </c>
      <c r="E13" s="169">
        <v>0.38861788617886178</v>
      </c>
      <c r="F13" s="169">
        <v>0.27272727272727271</v>
      </c>
      <c r="G13" s="169"/>
      <c r="H13" s="169"/>
    </row>
    <row r="14" spans="1:8">
      <c r="A14" s="168"/>
      <c r="C14" s="7"/>
      <c r="D14" s="164" t="s">
        <v>101</v>
      </c>
      <c r="E14" s="168">
        <v>0.3772357723577236</v>
      </c>
      <c r="F14" s="168">
        <v>0.45454545454545453</v>
      </c>
      <c r="G14" s="168"/>
      <c r="H14" s="168"/>
    </row>
    <row r="15" spans="1:8">
      <c r="A15" s="169"/>
      <c r="C15" s="7"/>
      <c r="D15" s="116" t="s">
        <v>107</v>
      </c>
      <c r="E15" s="169">
        <v>0</v>
      </c>
      <c r="F15" s="169">
        <v>0</v>
      </c>
      <c r="G15" s="169"/>
      <c r="H15" s="169"/>
    </row>
    <row r="16" spans="1:8">
      <c r="A16" s="163"/>
      <c r="C16" s="7"/>
      <c r="E16" s="163"/>
      <c r="F16" s="163"/>
      <c r="G16" s="163"/>
      <c r="H16" s="163"/>
    </row>
    <row r="17" spans="1:8">
      <c r="A17" s="163"/>
      <c r="C17" s="172" t="s">
        <v>108</v>
      </c>
      <c r="E17" s="163"/>
      <c r="F17" s="163"/>
      <c r="G17" s="163"/>
      <c r="H17" s="163"/>
    </row>
    <row r="18" spans="1:8">
      <c r="A18" s="166"/>
      <c r="C18" s="7"/>
      <c r="D18" s="164" t="s">
        <v>92</v>
      </c>
      <c r="E18" s="166">
        <v>116</v>
      </c>
      <c r="F18" s="166">
        <v>12</v>
      </c>
      <c r="G18" s="166"/>
      <c r="H18" s="166"/>
    </row>
    <row r="19" spans="1:8">
      <c r="A19" s="167"/>
      <c r="C19" s="7"/>
      <c r="D19" s="116" t="s">
        <v>93</v>
      </c>
      <c r="E19" s="167">
        <v>190</v>
      </c>
      <c r="F19" s="167">
        <v>12</v>
      </c>
      <c r="G19" s="167"/>
      <c r="H19" s="167"/>
    </row>
    <row r="20" spans="1:8">
      <c r="A20" s="166"/>
      <c r="C20" s="7"/>
      <c r="D20" s="164" t="s">
        <v>101</v>
      </c>
      <c r="E20" s="166">
        <v>187</v>
      </c>
      <c r="F20" s="166">
        <v>17</v>
      </c>
      <c r="G20" s="166"/>
      <c r="H20" s="166"/>
    </row>
    <row r="21" spans="1:8">
      <c r="A21" s="167"/>
      <c r="C21" s="7"/>
      <c r="D21" s="116" t="s">
        <v>107</v>
      </c>
      <c r="E21" s="167">
        <v>0</v>
      </c>
      <c r="F21" s="167">
        <v>0</v>
      </c>
      <c r="G21" s="167"/>
      <c r="H21" s="167"/>
    </row>
    <row r="22" spans="1:8">
      <c r="A22" s="163"/>
      <c r="C22" s="7"/>
      <c r="E22" s="163"/>
      <c r="F22" s="163"/>
      <c r="G22" s="163"/>
      <c r="H22" s="163"/>
    </row>
    <row r="23" spans="1:8">
      <c r="A23" s="163"/>
      <c r="C23" s="172" t="s">
        <v>110</v>
      </c>
      <c r="E23" s="163"/>
      <c r="F23" s="163"/>
      <c r="G23" s="163"/>
      <c r="H23" s="163"/>
    </row>
    <row r="24" spans="1:8">
      <c r="A24" s="168"/>
      <c r="C24" s="7"/>
      <c r="D24" s="164" t="s">
        <v>92</v>
      </c>
      <c r="E24" s="168">
        <v>0.3143631436314363</v>
      </c>
      <c r="F24" s="168">
        <v>0.44444444444444442</v>
      </c>
      <c r="G24" s="168"/>
      <c r="H24" s="168"/>
    </row>
    <row r="25" spans="1:8">
      <c r="A25" s="169"/>
      <c r="C25" s="7"/>
      <c r="D25" s="116" t="s">
        <v>93</v>
      </c>
      <c r="E25" s="169">
        <v>0.51490514905149054</v>
      </c>
      <c r="F25" s="169">
        <v>0.44444444444444442</v>
      </c>
      <c r="G25" s="169"/>
      <c r="H25" s="169"/>
    </row>
    <row r="26" spans="1:8">
      <c r="A26" s="168"/>
      <c r="C26" s="7"/>
      <c r="D26" s="164" t="s">
        <v>101</v>
      </c>
      <c r="E26" s="168">
        <v>0.50677506775067749</v>
      </c>
      <c r="F26" s="168">
        <v>0.62962962962962965</v>
      </c>
      <c r="G26" s="168"/>
      <c r="H26" s="168"/>
    </row>
    <row r="27" spans="1:8">
      <c r="A27" s="169"/>
      <c r="C27" s="7"/>
      <c r="D27" s="116" t="s">
        <v>107</v>
      </c>
      <c r="E27" s="169">
        <v>0</v>
      </c>
      <c r="F27" s="169">
        <v>0</v>
      </c>
      <c r="G27" s="169"/>
      <c r="H27" s="169"/>
    </row>
    <row r="28" spans="1:8">
      <c r="A28" s="163"/>
      <c r="C28" s="7"/>
      <c r="E28" s="163"/>
      <c r="F28" s="163"/>
      <c r="G28" s="163"/>
      <c r="H28" s="163"/>
    </row>
    <row r="29" spans="1:8">
      <c r="A29" s="163"/>
      <c r="C29" s="172" t="s">
        <v>89</v>
      </c>
      <c r="E29" s="163"/>
      <c r="F29" s="163"/>
      <c r="G29" s="163"/>
      <c r="H29" s="163"/>
    </row>
    <row r="30" spans="1:8">
      <c r="A30" s="168"/>
      <c r="C30" s="7"/>
      <c r="D30" s="164" t="s">
        <v>92</v>
      </c>
      <c r="E30" s="168">
        <v>0.27554881571346046</v>
      </c>
      <c r="F30" s="168">
        <v>0.33176100628930816</v>
      </c>
      <c r="G30" s="168"/>
      <c r="H30" s="168"/>
    </row>
    <row r="31" spans="1:8">
      <c r="A31" s="169"/>
      <c r="C31" s="7"/>
      <c r="D31" s="116" t="s">
        <v>93</v>
      </c>
      <c r="E31" s="169">
        <v>0.34901068746389369</v>
      </c>
      <c r="F31" s="169">
        <v>0.18396226415094338</v>
      </c>
      <c r="G31" s="169"/>
      <c r="H31" s="169"/>
    </row>
    <row r="32" spans="1:8">
      <c r="A32" s="168"/>
      <c r="C32" s="7"/>
      <c r="D32" s="164" t="s">
        <v>101</v>
      </c>
      <c r="E32" s="168">
        <v>0.37544049682264585</v>
      </c>
      <c r="F32" s="168">
        <v>0.48427672955974843</v>
      </c>
      <c r="G32" s="168"/>
      <c r="H32" s="168"/>
    </row>
    <row r="33" spans="1:8">
      <c r="A33" s="169"/>
      <c r="C33" s="7"/>
      <c r="D33" s="116" t="s">
        <v>107</v>
      </c>
      <c r="E33" s="169">
        <v>0</v>
      </c>
      <c r="F33" s="169">
        <v>0</v>
      </c>
      <c r="G33" s="169"/>
      <c r="H33" s="169"/>
    </row>
    <row r="34" spans="1:8">
      <c r="A34" s="163"/>
      <c r="C34" s="7"/>
      <c r="E34" s="163"/>
      <c r="F34" s="163"/>
      <c r="G34" s="163"/>
      <c r="H34" s="163"/>
    </row>
    <row r="35" spans="1:8">
      <c r="A35" s="163"/>
      <c r="C35" s="172" t="s">
        <v>584</v>
      </c>
      <c r="E35" s="163"/>
      <c r="F35" s="163"/>
      <c r="G35" s="163"/>
      <c r="H35" s="163"/>
    </row>
    <row r="36" spans="1:8">
      <c r="A36" s="170"/>
      <c r="D36" s="164" t="s">
        <v>92</v>
      </c>
      <c r="E36" s="170">
        <v>7.1578947368420964</v>
      </c>
      <c r="F36" s="170">
        <v>4.0909090909090899</v>
      </c>
      <c r="G36" s="170"/>
      <c r="H36" s="170"/>
    </row>
    <row r="37" spans="1:8">
      <c r="A37" s="171"/>
      <c r="D37" s="116" t="s">
        <v>93</v>
      </c>
      <c r="E37" s="171">
        <v>9.3308270676691674</v>
      </c>
      <c r="F37" s="171">
        <v>8.1818181818181799</v>
      </c>
      <c r="G37" s="171"/>
      <c r="H37" s="171"/>
    </row>
    <row r="38" spans="1:8">
      <c r="A38" s="170"/>
      <c r="D38" s="164" t="s">
        <v>101</v>
      </c>
      <c r="E38" s="170">
        <v>8.0526315789473664</v>
      </c>
      <c r="F38" s="170">
        <v>8.1818181818181799</v>
      </c>
      <c r="G38" s="170"/>
      <c r="H38" s="170"/>
    </row>
    <row r="39" spans="1:8">
      <c r="A39" s="171"/>
      <c r="D39" s="116" t="s">
        <v>107</v>
      </c>
      <c r="E39" s="171">
        <v>0</v>
      </c>
      <c r="F39" s="171">
        <v>0</v>
      </c>
      <c r="G39" s="171"/>
      <c r="H39" s="171"/>
    </row>
    <row r="40" spans="1:8">
      <c r="A40" s="163"/>
      <c r="E40" s="163"/>
      <c r="F40" s="163"/>
      <c r="G40" s="163"/>
      <c r="H40" s="163"/>
    </row>
    <row r="41" spans="1:8">
      <c r="A41" s="163"/>
      <c r="C41" s="172" t="s">
        <v>583</v>
      </c>
      <c r="E41" s="163"/>
      <c r="F41" s="163"/>
      <c r="G41" s="163"/>
      <c r="H41" s="163"/>
    </row>
    <row r="42" spans="1:8">
      <c r="A42" s="170"/>
      <c r="D42" s="164" t="s">
        <v>92</v>
      </c>
      <c r="E42" s="170">
        <v>-5.5837563451776644</v>
      </c>
      <c r="F42" s="170">
        <v>-6.75</v>
      </c>
      <c r="G42" s="170"/>
      <c r="H42" s="170"/>
    </row>
    <row r="43" spans="1:8">
      <c r="A43" s="171"/>
      <c r="D43" s="116" t="s">
        <v>93</v>
      </c>
      <c r="E43" s="171">
        <v>-7.1065989847715727</v>
      </c>
      <c r="F43" s="171">
        <v>-3.375</v>
      </c>
      <c r="G43" s="171"/>
      <c r="H43" s="171"/>
    </row>
    <row r="44" spans="1:8">
      <c r="A44" s="170"/>
      <c r="D44" s="164" t="s">
        <v>101</v>
      </c>
      <c r="E44" s="170">
        <v>-6.9035532994923861</v>
      </c>
      <c r="F44" s="170">
        <v>-9</v>
      </c>
      <c r="G44" s="170"/>
      <c r="H44" s="170"/>
    </row>
    <row r="45" spans="1:8">
      <c r="A45" s="171"/>
      <c r="D45" s="116" t="s">
        <v>107</v>
      </c>
      <c r="E45" s="171">
        <v>0</v>
      </c>
      <c r="F45" s="171">
        <v>0</v>
      </c>
      <c r="G45" s="171"/>
      <c r="H45" s="17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Trend2"/>
  <dimension ref="C3:I70"/>
  <sheetViews>
    <sheetView showGridLines="0" showRowColHeaders="0" zoomScaleNormal="100" workbookViewId="0">
      <pane ySplit="3" topLeftCell="A4" activePane="bottomLeft" state="frozen"/>
      <selection pane="bottomLeft" activeCell="N11" sqref="N11"/>
    </sheetView>
  </sheetViews>
  <sheetFormatPr defaultColWidth="9.109375" defaultRowHeight="14.4"/>
  <cols>
    <col min="1" max="2" width="9.109375" style="90"/>
    <col min="3" max="3" width="20.88671875" style="90" bestFit="1" customWidth="1"/>
    <col min="4" max="4" width="27.6640625" style="90" bestFit="1" customWidth="1"/>
    <col min="5" max="5" width="10.44140625" style="90" customWidth="1"/>
    <col min="6" max="6" width="10.6640625" style="90" bestFit="1" customWidth="1"/>
    <col min="7" max="7" width="9.6640625" style="90" bestFit="1" customWidth="1"/>
    <col min="8" max="10" width="10.6640625" style="90" bestFit="1" customWidth="1"/>
    <col min="11" max="12" width="9.6640625" style="90" bestFit="1" customWidth="1"/>
    <col min="13" max="15" width="10.6640625" style="90" bestFit="1" customWidth="1"/>
    <col min="16" max="16384" width="9.109375" style="90"/>
  </cols>
  <sheetData>
    <row r="3" spans="3:9">
      <c r="E3" s="90" t="s">
        <v>578</v>
      </c>
      <c r="F3" s="90">
        <v>369</v>
      </c>
      <c r="G3" s="90">
        <v>27</v>
      </c>
    </row>
    <row r="4" spans="3:9">
      <c r="C4" s="181" t="s">
        <v>88</v>
      </c>
    </row>
    <row r="5" spans="3:9">
      <c r="D5" s="133" t="s">
        <v>84</v>
      </c>
      <c r="E5" s="133" t="s">
        <v>90</v>
      </c>
      <c r="F5" s="186" t="s">
        <v>3823</v>
      </c>
      <c r="G5" s="186" t="s">
        <v>3824</v>
      </c>
      <c r="H5" s="189"/>
      <c r="I5" s="189"/>
    </row>
    <row r="6" spans="3:9">
      <c r="D6" s="90" t="s">
        <v>2047</v>
      </c>
      <c r="E6" s="90" t="s">
        <v>92</v>
      </c>
      <c r="F6" s="182">
        <v>0.10298102981029811</v>
      </c>
      <c r="G6" s="182">
        <v>0.14814814814814817</v>
      </c>
      <c r="H6" s="182"/>
      <c r="I6" s="182"/>
    </row>
    <row r="7" spans="3:9">
      <c r="D7" s="90" t="s">
        <v>2699</v>
      </c>
      <c r="E7" s="90" t="s">
        <v>93</v>
      </c>
      <c r="F7" s="182">
        <v>8.4010840108401083E-2</v>
      </c>
      <c r="G7" s="182">
        <v>3.7037037037037042E-2</v>
      </c>
      <c r="H7" s="182"/>
      <c r="I7" s="182"/>
    </row>
    <row r="8" spans="3:9">
      <c r="D8" s="90" t="s">
        <v>3383</v>
      </c>
      <c r="E8" s="90" t="s">
        <v>93</v>
      </c>
      <c r="F8" s="182">
        <v>2.4390243902439025E-2</v>
      </c>
      <c r="G8" s="182">
        <v>0</v>
      </c>
      <c r="H8" s="182"/>
    </row>
    <row r="9" spans="3:9">
      <c r="D9" s="90" t="s">
        <v>625</v>
      </c>
      <c r="E9" s="90" t="s">
        <v>93</v>
      </c>
      <c r="F9" s="182">
        <v>1.0840108401084011E-2</v>
      </c>
      <c r="G9" s="182">
        <v>0</v>
      </c>
      <c r="H9" s="182"/>
      <c r="I9" s="182"/>
    </row>
    <row r="10" spans="3:9">
      <c r="D10" s="90" t="s">
        <v>619</v>
      </c>
      <c r="E10" s="90" t="s">
        <v>92</v>
      </c>
      <c r="F10" s="182">
        <v>2.1680216802168022E-2</v>
      </c>
      <c r="G10" s="182">
        <v>0</v>
      </c>
      <c r="H10" s="182"/>
      <c r="I10" s="182"/>
    </row>
    <row r="11" spans="3:9">
      <c r="D11" s="90" t="s">
        <v>157</v>
      </c>
      <c r="E11" s="90" t="s">
        <v>93</v>
      </c>
      <c r="F11" s="183">
        <v>2.1680216802168022E-2</v>
      </c>
      <c r="G11" s="183">
        <v>0</v>
      </c>
      <c r="H11" s="182"/>
      <c r="I11" s="182"/>
    </row>
    <row r="12" spans="3:9">
      <c r="D12" s="90" t="s">
        <v>629</v>
      </c>
      <c r="E12" s="90" t="s">
        <v>92</v>
      </c>
      <c r="F12" s="182">
        <v>6.5040650406504072E-2</v>
      </c>
      <c r="G12" s="182">
        <v>3.7037037037037042E-2</v>
      </c>
      <c r="H12" s="182"/>
      <c r="I12" s="182"/>
    </row>
    <row r="13" spans="3:9">
      <c r="D13" s="90" t="s">
        <v>634</v>
      </c>
      <c r="E13" s="90" t="s">
        <v>92</v>
      </c>
      <c r="F13" s="182">
        <v>0.13279132791327913</v>
      </c>
      <c r="G13" s="182">
        <v>0.22222222222222221</v>
      </c>
      <c r="H13" s="182"/>
    </row>
    <row r="14" spans="3:9">
      <c r="D14" s="90" t="s">
        <v>2701</v>
      </c>
      <c r="E14" s="90" t="s">
        <v>101</v>
      </c>
      <c r="F14" s="183">
        <v>2.1680216802168022E-2</v>
      </c>
      <c r="G14" s="183">
        <v>0</v>
      </c>
      <c r="H14" s="182"/>
    </row>
    <row r="15" spans="3:9">
      <c r="D15" s="90" t="s">
        <v>628</v>
      </c>
      <c r="E15" s="90" t="s">
        <v>101</v>
      </c>
      <c r="F15" s="182">
        <v>6.2330623306233061E-2</v>
      </c>
      <c r="G15" s="182">
        <v>7.4074074074074084E-2</v>
      </c>
      <c r="H15" s="182"/>
    </row>
    <row r="16" spans="3:9">
      <c r="D16" s="90" t="s">
        <v>2100</v>
      </c>
      <c r="E16" s="90" t="s">
        <v>93</v>
      </c>
      <c r="F16" s="182">
        <v>2.7100271002710027E-3</v>
      </c>
      <c r="G16" s="182">
        <v>0</v>
      </c>
    </row>
    <row r="17" spans="3:7">
      <c r="D17" s="90" t="s">
        <v>2096</v>
      </c>
      <c r="E17" s="90" t="s">
        <v>92</v>
      </c>
      <c r="F17" s="182">
        <v>3.7940379403794036E-2</v>
      </c>
      <c r="G17" s="182">
        <v>0</v>
      </c>
    </row>
    <row r="18" spans="3:7">
      <c r="D18" s="90" t="s">
        <v>3381</v>
      </c>
      <c r="E18" s="90" t="s">
        <v>93</v>
      </c>
      <c r="F18" s="182">
        <v>2.9810298102981029E-2</v>
      </c>
      <c r="G18" s="182">
        <v>0</v>
      </c>
    </row>
    <row r="19" spans="3:7">
      <c r="C19" s="191"/>
      <c r="D19" s="90" t="s">
        <v>2094</v>
      </c>
      <c r="E19" s="90" t="s">
        <v>93</v>
      </c>
      <c r="F19" s="182">
        <v>2.7100271002710027E-3</v>
      </c>
      <c r="G19" s="182">
        <v>0</v>
      </c>
    </row>
    <row r="20" spans="3:7">
      <c r="D20" s="90" t="s">
        <v>3134</v>
      </c>
      <c r="E20" s="90" t="s">
        <v>101</v>
      </c>
      <c r="F20" s="183">
        <v>9.4850948509485097E-2</v>
      </c>
      <c r="G20" s="183">
        <v>0.1111111111111111</v>
      </c>
    </row>
    <row r="21" spans="3:7">
      <c r="D21" s="90" t="s">
        <v>630</v>
      </c>
      <c r="E21" s="90" t="s">
        <v>93</v>
      </c>
      <c r="F21" s="182">
        <v>8.130081300813009E-3</v>
      </c>
      <c r="G21" s="182">
        <v>0</v>
      </c>
    </row>
    <row r="22" spans="3:7">
      <c r="D22" s="90" t="s">
        <v>685</v>
      </c>
      <c r="E22" s="90" t="s">
        <v>93</v>
      </c>
      <c r="F22" s="182">
        <v>1.6260162601626018E-2</v>
      </c>
      <c r="G22" s="182">
        <v>0</v>
      </c>
    </row>
    <row r="23" spans="3:7">
      <c r="D23" s="90" t="s">
        <v>621</v>
      </c>
      <c r="E23" s="90" t="s">
        <v>93</v>
      </c>
      <c r="F23" s="182">
        <v>7.3170731707317069E-2</v>
      </c>
      <c r="G23" s="182">
        <v>0.1111111111111111</v>
      </c>
    </row>
    <row r="24" spans="3:7">
      <c r="D24" s="90" t="s">
        <v>3158</v>
      </c>
      <c r="E24" s="90" t="s">
        <v>92</v>
      </c>
      <c r="F24" s="182">
        <v>5.4200542005420054E-3</v>
      </c>
      <c r="G24" s="182">
        <v>0</v>
      </c>
    </row>
    <row r="25" spans="3:7">
      <c r="D25" s="90" t="s">
        <v>35</v>
      </c>
      <c r="E25" s="90" t="s">
        <v>101</v>
      </c>
      <c r="F25" s="182">
        <v>0.14092140921409213</v>
      </c>
      <c r="G25" s="182">
        <v>0.22222222222222221</v>
      </c>
    </row>
    <row r="26" spans="3:7">
      <c r="D26" s="90" t="s">
        <v>3135</v>
      </c>
      <c r="E26" s="90" t="s">
        <v>92</v>
      </c>
      <c r="F26" s="183">
        <v>2.7100271002710027E-3</v>
      </c>
      <c r="G26" s="183">
        <v>0</v>
      </c>
    </row>
    <row r="27" spans="3:7">
      <c r="D27" s="90" t="s">
        <v>3363</v>
      </c>
      <c r="E27" s="90" t="s">
        <v>92</v>
      </c>
      <c r="F27" s="182">
        <v>2.7100271002710027E-3</v>
      </c>
      <c r="G27" s="182">
        <v>0</v>
      </c>
    </row>
    <row r="28" spans="3:7">
      <c r="D28" s="90" t="s">
        <v>3720</v>
      </c>
      <c r="E28" s="90" t="s">
        <v>93</v>
      </c>
      <c r="F28" s="182">
        <v>2.7100271002710027E-3</v>
      </c>
      <c r="G28" s="182">
        <v>0</v>
      </c>
    </row>
    <row r="29" spans="3:7">
      <c r="D29" s="90" t="s">
        <v>3133</v>
      </c>
      <c r="E29" s="90" t="s">
        <v>93</v>
      </c>
      <c r="F29" s="182">
        <v>2.7100271002710027E-3</v>
      </c>
      <c r="G29" s="182">
        <v>0</v>
      </c>
    </row>
    <row r="30" spans="3:7">
      <c r="D30" s="90" t="s">
        <v>815</v>
      </c>
      <c r="E30" s="90" t="s">
        <v>93</v>
      </c>
      <c r="F30" s="182">
        <v>1.0840108401084011E-2</v>
      </c>
      <c r="G30" s="182">
        <v>3.7037037037037042E-2</v>
      </c>
    </row>
    <row r="31" spans="3:7">
      <c r="D31" s="90" t="s">
        <v>550</v>
      </c>
      <c r="E31" s="90" t="s">
        <v>93</v>
      </c>
      <c r="F31" s="182">
        <v>2.7100271002710027E-3</v>
      </c>
      <c r="G31" s="182">
        <v>0</v>
      </c>
    </row>
    <row r="32" spans="3:7">
      <c r="D32" s="90" t="s">
        <v>633</v>
      </c>
      <c r="E32" s="90" t="s">
        <v>101</v>
      </c>
      <c r="F32" s="182">
        <v>0.30894308943089432</v>
      </c>
      <c r="G32" s="182">
        <v>0.33333333333333331</v>
      </c>
    </row>
    <row r="33" spans="3:7">
      <c r="D33" s="90" t="s">
        <v>3556</v>
      </c>
      <c r="E33" s="90" t="s">
        <v>92</v>
      </c>
      <c r="F33" s="182">
        <v>1.8970189701897018E-2</v>
      </c>
      <c r="G33" s="182">
        <v>3.7037037037037042E-2</v>
      </c>
    </row>
    <row r="34" spans="3:7">
      <c r="D34" s="90" t="s">
        <v>656</v>
      </c>
      <c r="E34" s="90" t="s">
        <v>93</v>
      </c>
      <c r="F34" s="182">
        <v>0.30894308943089432</v>
      </c>
      <c r="G34" s="182">
        <v>0.22222222222222221</v>
      </c>
    </row>
    <row r="35" spans="3:7">
      <c r="D35" s="90" t="s">
        <v>3543</v>
      </c>
      <c r="E35" s="90" t="s">
        <v>93</v>
      </c>
      <c r="F35" s="182">
        <v>2.4390243902439025E-2</v>
      </c>
      <c r="G35" s="182">
        <v>3.7037037037037042E-2</v>
      </c>
    </row>
    <row r="36" spans="3:7">
      <c r="D36" s="90" t="s">
        <v>623</v>
      </c>
      <c r="E36" s="90" t="s">
        <v>93</v>
      </c>
      <c r="F36" s="182">
        <v>2.1680216802168022E-2</v>
      </c>
      <c r="G36" s="182">
        <v>0</v>
      </c>
    </row>
    <row r="37" spans="3:7">
      <c r="F37" s="182"/>
      <c r="G37" s="182"/>
    </row>
    <row r="38" spans="3:7">
      <c r="C38" s="181" t="s">
        <v>791</v>
      </c>
      <c r="F38" s="182"/>
      <c r="G38" s="182"/>
    </row>
    <row r="39" spans="3:7">
      <c r="D39" s="133" t="s">
        <v>84</v>
      </c>
      <c r="E39" s="133" t="s">
        <v>90</v>
      </c>
      <c r="F39" s="190" t="s">
        <v>3823</v>
      </c>
      <c r="G39" s="190" t="s">
        <v>3824</v>
      </c>
    </row>
    <row r="40" spans="3:7">
      <c r="D40" s="90" t="s">
        <v>2047</v>
      </c>
      <c r="E40" s="90" t="s">
        <v>92</v>
      </c>
      <c r="F40" s="182">
        <v>6.1788617886178863E-2</v>
      </c>
      <c r="G40" s="182">
        <v>9.0909090909090912E-2</v>
      </c>
    </row>
    <row r="41" spans="3:7">
      <c r="D41" s="90" t="s">
        <v>2699</v>
      </c>
      <c r="E41" s="90" t="s">
        <v>93</v>
      </c>
      <c r="F41" s="182">
        <v>5.0406504065040651E-2</v>
      </c>
      <c r="G41" s="182">
        <v>2.2727272727272728E-2</v>
      </c>
    </row>
    <row r="42" spans="3:7">
      <c r="D42" s="90" t="s">
        <v>3383</v>
      </c>
      <c r="E42" s="90" t="s">
        <v>93</v>
      </c>
      <c r="F42" s="182">
        <v>1.4634146341463415E-2</v>
      </c>
      <c r="G42" s="182">
        <v>0</v>
      </c>
    </row>
    <row r="43" spans="3:7">
      <c r="D43" s="90" t="s">
        <v>625</v>
      </c>
      <c r="E43" s="90" t="s">
        <v>93</v>
      </c>
      <c r="F43" s="182">
        <v>6.5040650406504065E-3</v>
      </c>
      <c r="G43" s="182">
        <v>0</v>
      </c>
    </row>
    <row r="44" spans="3:7">
      <c r="D44" s="90" t="s">
        <v>619</v>
      </c>
      <c r="E44" s="90" t="s">
        <v>92</v>
      </c>
      <c r="F44" s="182">
        <v>1.3008130081300813E-2</v>
      </c>
      <c r="G44" s="182">
        <v>0</v>
      </c>
    </row>
    <row r="45" spans="3:7">
      <c r="D45" s="90" t="s">
        <v>157</v>
      </c>
      <c r="E45" s="90" t="s">
        <v>93</v>
      </c>
      <c r="F45" s="182">
        <v>1.3008130081300813E-2</v>
      </c>
      <c r="G45" s="182">
        <v>0</v>
      </c>
    </row>
    <row r="46" spans="3:7">
      <c r="D46" s="90" t="s">
        <v>629</v>
      </c>
      <c r="E46" s="90" t="s">
        <v>92</v>
      </c>
      <c r="F46" s="182">
        <v>3.9024390243902439E-2</v>
      </c>
      <c r="G46" s="182">
        <v>2.2727272727272728E-2</v>
      </c>
    </row>
    <row r="47" spans="3:7">
      <c r="D47" s="90" t="s">
        <v>634</v>
      </c>
      <c r="E47" s="90" t="s">
        <v>92</v>
      </c>
      <c r="F47" s="182">
        <v>7.9674796747967486E-2</v>
      </c>
      <c r="G47" s="182">
        <v>0.13636363636363635</v>
      </c>
    </row>
    <row r="48" spans="3:7">
      <c r="D48" s="90" t="s">
        <v>2701</v>
      </c>
      <c r="E48" s="90" t="s">
        <v>101</v>
      </c>
      <c r="F48" s="182">
        <v>1.3008130081300813E-2</v>
      </c>
      <c r="G48" s="182">
        <v>0</v>
      </c>
    </row>
    <row r="49" spans="4:7">
      <c r="D49" s="90" t="s">
        <v>628</v>
      </c>
      <c r="E49" s="90" t="s">
        <v>101</v>
      </c>
      <c r="F49" s="182">
        <v>3.7398373983739838E-2</v>
      </c>
      <c r="G49" s="182">
        <v>4.5454545454545456E-2</v>
      </c>
    </row>
    <row r="50" spans="4:7">
      <c r="D50" s="90" t="s">
        <v>2100</v>
      </c>
      <c r="E50" s="90" t="s">
        <v>93</v>
      </c>
      <c r="F50" s="182">
        <v>1.6260162601626016E-3</v>
      </c>
      <c r="G50" s="182">
        <v>0</v>
      </c>
    </row>
    <row r="51" spans="4:7">
      <c r="D51" s="90" t="s">
        <v>2096</v>
      </c>
      <c r="E51" s="90" t="s">
        <v>92</v>
      </c>
      <c r="F51" s="182">
        <v>2.2764227642276424E-2</v>
      </c>
      <c r="G51" s="182">
        <v>0</v>
      </c>
    </row>
    <row r="52" spans="4:7">
      <c r="D52" s="90" t="s">
        <v>3381</v>
      </c>
      <c r="E52" s="90" t="s">
        <v>93</v>
      </c>
      <c r="F52" s="182">
        <v>1.7886178861788619E-2</v>
      </c>
      <c r="G52" s="182">
        <v>0</v>
      </c>
    </row>
    <row r="53" spans="4:7">
      <c r="D53" s="90" t="s">
        <v>2094</v>
      </c>
      <c r="E53" s="90" t="s">
        <v>93</v>
      </c>
      <c r="F53" s="182">
        <v>1.6260162601626016E-3</v>
      </c>
      <c r="G53" s="182">
        <v>0</v>
      </c>
    </row>
    <row r="54" spans="4:7">
      <c r="D54" s="90" t="s">
        <v>3134</v>
      </c>
      <c r="E54" s="90" t="s">
        <v>101</v>
      </c>
      <c r="F54" s="182">
        <v>5.6910569105691054E-2</v>
      </c>
      <c r="G54" s="182">
        <v>6.8181818181818177E-2</v>
      </c>
    </row>
    <row r="55" spans="4:7">
      <c r="D55" s="90" t="s">
        <v>630</v>
      </c>
      <c r="E55" s="90" t="s">
        <v>93</v>
      </c>
      <c r="F55" s="182">
        <v>4.8780487804878049E-3</v>
      </c>
      <c r="G55" s="182">
        <v>0</v>
      </c>
    </row>
    <row r="56" spans="4:7">
      <c r="D56" s="90" t="s">
        <v>685</v>
      </c>
      <c r="E56" s="90" t="s">
        <v>93</v>
      </c>
      <c r="F56" s="182">
        <v>9.7560975609756097E-3</v>
      </c>
      <c r="G56" s="182">
        <v>0</v>
      </c>
    </row>
    <row r="57" spans="4:7">
      <c r="D57" s="90" t="s">
        <v>621</v>
      </c>
      <c r="E57" s="90" t="s">
        <v>93</v>
      </c>
      <c r="F57" s="182">
        <v>4.3902439024390241E-2</v>
      </c>
      <c r="G57" s="182">
        <v>6.8181818181818177E-2</v>
      </c>
    </row>
    <row r="58" spans="4:7">
      <c r="D58" s="90" t="s">
        <v>3158</v>
      </c>
      <c r="E58" s="90" t="s">
        <v>92</v>
      </c>
      <c r="F58" s="182">
        <v>3.2520325203252032E-3</v>
      </c>
      <c r="G58" s="182">
        <v>0</v>
      </c>
    </row>
    <row r="59" spans="4:7">
      <c r="D59" s="90" t="s">
        <v>35</v>
      </c>
      <c r="E59" s="90" t="s">
        <v>101</v>
      </c>
      <c r="F59" s="182">
        <v>8.4552845528455281E-2</v>
      </c>
      <c r="G59" s="182">
        <v>0.13636363636363635</v>
      </c>
    </row>
    <row r="60" spans="4:7">
      <c r="D60" s="90" t="s">
        <v>3135</v>
      </c>
      <c r="E60" s="90" t="s">
        <v>92</v>
      </c>
      <c r="F60" s="182">
        <v>1.6260162601626016E-3</v>
      </c>
      <c r="G60" s="182">
        <v>0</v>
      </c>
    </row>
    <row r="61" spans="4:7">
      <c r="D61" s="90" t="s">
        <v>3363</v>
      </c>
      <c r="E61" s="90" t="s">
        <v>92</v>
      </c>
      <c r="F61" s="182">
        <v>1.6260162601626016E-3</v>
      </c>
      <c r="G61" s="182">
        <v>0</v>
      </c>
    </row>
    <row r="62" spans="4:7">
      <c r="D62" s="90" t="s">
        <v>3720</v>
      </c>
      <c r="E62" s="90" t="s">
        <v>93</v>
      </c>
      <c r="F62" s="182">
        <v>1.6260162601626016E-3</v>
      </c>
      <c r="G62" s="182">
        <v>0</v>
      </c>
    </row>
    <row r="63" spans="4:7">
      <c r="D63" s="90" t="s">
        <v>3133</v>
      </c>
      <c r="E63" s="90" t="s">
        <v>93</v>
      </c>
      <c r="F63" s="182">
        <v>1.6260162601626016E-3</v>
      </c>
      <c r="G63" s="182">
        <v>0</v>
      </c>
    </row>
    <row r="64" spans="4:7">
      <c r="D64" s="90" t="s">
        <v>815</v>
      </c>
      <c r="E64" s="90" t="s">
        <v>93</v>
      </c>
      <c r="F64" s="182">
        <v>6.5040650406504065E-3</v>
      </c>
      <c r="G64" s="182">
        <v>2.2727272727272728E-2</v>
      </c>
    </row>
    <row r="65" spans="4:7">
      <c r="D65" s="90" t="s">
        <v>550</v>
      </c>
      <c r="E65" s="90" t="s">
        <v>93</v>
      </c>
      <c r="F65" s="182">
        <v>1.6260162601626016E-3</v>
      </c>
      <c r="G65" s="182">
        <v>0</v>
      </c>
    </row>
    <row r="66" spans="4:7">
      <c r="D66" s="90" t="s">
        <v>633</v>
      </c>
      <c r="E66" s="90" t="s">
        <v>101</v>
      </c>
      <c r="F66" s="182">
        <v>0.18536585365853658</v>
      </c>
      <c r="G66" s="182">
        <v>0.20454545454545456</v>
      </c>
    </row>
    <row r="67" spans="4:7">
      <c r="D67" s="90" t="s">
        <v>3556</v>
      </c>
      <c r="E67" s="90" t="s">
        <v>92</v>
      </c>
      <c r="F67" s="182">
        <v>1.1382113821138212E-2</v>
      </c>
      <c r="G67" s="182">
        <v>2.2727272727272728E-2</v>
      </c>
    </row>
    <row r="68" spans="4:7">
      <c r="D68" s="90" t="s">
        <v>656</v>
      </c>
      <c r="E68" s="90" t="s">
        <v>93</v>
      </c>
      <c r="F68" s="182">
        <v>0.18536585365853658</v>
      </c>
      <c r="G68" s="182">
        <v>0.13636363636363635</v>
      </c>
    </row>
    <row r="69" spans="4:7">
      <c r="D69" s="90" t="s">
        <v>3543</v>
      </c>
      <c r="E69" s="90" t="s">
        <v>93</v>
      </c>
      <c r="F69" s="182">
        <v>1.4634146341463415E-2</v>
      </c>
      <c r="G69" s="182">
        <v>2.2727272727272728E-2</v>
      </c>
    </row>
    <row r="70" spans="4:7">
      <c r="D70" s="90" t="s">
        <v>623</v>
      </c>
      <c r="E70" s="90" t="s">
        <v>93</v>
      </c>
      <c r="F70" s="182">
        <v>1.3008130081300813E-2</v>
      </c>
      <c r="G70" s="182">
        <v>0</v>
      </c>
    </row>
  </sheetData>
  <sheetProtection algorithmName="SHA-512" hashValue="SXSeuwv+EuGEwF+e2jfQq8QQU9I0+8xDGXwyTLQSreBaEZo6pgC6wpd5wmQGEez5I9vC7TVoBISbWzp9EMa1rQ==" saltValue="jt/+xmQahkDWnkwCp0wP/g==" spinCount="100000" sheet="1" objects="1" scenarios="1"/>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aseline Correction">
              <controlPr defaultSize="0" autoFill="0" autoLine="0" autoPict="0" macro="[0]!baselineFactor">
                <anchor moveWithCells="1">
                  <from>
                    <xdr:col>0</xdr:col>
                    <xdr:colOff>495300</xdr:colOff>
                    <xdr:row>0</xdr:row>
                    <xdr:rowOff>182880</xdr:rowOff>
                  </from>
                  <to>
                    <xdr:col>2</xdr:col>
                    <xdr:colOff>502920</xdr:colOff>
                    <xdr:row>2</xdr:row>
                    <xdr:rowOff>68580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K56"/>
  <sheetViews>
    <sheetView showGridLines="0" zoomScaleNormal="100" workbookViewId="0">
      <selection activeCell="K22" sqref="K22"/>
    </sheetView>
  </sheetViews>
  <sheetFormatPr defaultRowHeight="14.4"/>
  <cols>
    <col min="7" max="7" width="23.5546875" bestFit="1" customWidth="1"/>
  </cols>
  <sheetData>
    <row r="1" spans="1:11">
      <c r="B1" t="s">
        <v>160</v>
      </c>
      <c r="I1" s="101"/>
    </row>
    <row r="2" spans="1:11">
      <c r="A2" t="s">
        <v>634</v>
      </c>
      <c r="B2">
        <v>1</v>
      </c>
      <c r="G2" t="s">
        <v>618</v>
      </c>
      <c r="H2" s="176"/>
      <c r="I2" s="101"/>
      <c r="J2" s="101"/>
    </row>
    <row r="3" spans="1:11">
      <c r="A3" t="s">
        <v>628</v>
      </c>
      <c r="B3">
        <v>0.13131313131313133</v>
      </c>
      <c r="G3" s="177" t="s">
        <v>628</v>
      </c>
      <c r="H3" s="176">
        <v>0.13131313131313133</v>
      </c>
      <c r="I3" s="101">
        <v>0.15</v>
      </c>
      <c r="J3" s="101">
        <v>0.1</v>
      </c>
      <c r="K3" s="101">
        <v>0.05</v>
      </c>
    </row>
    <row r="4" spans="1:11">
      <c r="A4" t="s">
        <v>35</v>
      </c>
      <c r="B4">
        <v>0.13131313131313133</v>
      </c>
      <c r="G4" t="s">
        <v>35</v>
      </c>
      <c r="H4" s="176">
        <v>0.13131313131313133</v>
      </c>
      <c r="I4" s="101">
        <v>0.15</v>
      </c>
      <c r="J4" s="101">
        <v>0.1</v>
      </c>
      <c r="K4" s="101">
        <v>0.05</v>
      </c>
    </row>
    <row r="5" spans="1:11">
      <c r="A5" t="s">
        <v>2047</v>
      </c>
      <c r="B5">
        <v>0.10101010101010101</v>
      </c>
      <c r="G5" t="s">
        <v>2047</v>
      </c>
      <c r="H5" s="176">
        <v>0.10101010101010101</v>
      </c>
      <c r="I5" s="101">
        <v>0.15</v>
      </c>
      <c r="J5" s="101">
        <v>0.1</v>
      </c>
      <c r="K5" s="101">
        <v>0.05</v>
      </c>
    </row>
    <row r="6" spans="1:11">
      <c r="A6" t="s">
        <v>629</v>
      </c>
      <c r="B6">
        <v>9.0909090909090912E-2</v>
      </c>
      <c r="G6" t="s">
        <v>629</v>
      </c>
      <c r="H6" s="176">
        <v>9.0909090909090912E-2</v>
      </c>
      <c r="I6" s="101">
        <v>0.15</v>
      </c>
      <c r="J6" s="101">
        <v>0.1</v>
      </c>
      <c r="K6" s="101">
        <v>0.05</v>
      </c>
    </row>
    <row r="7" spans="1:11">
      <c r="A7" t="s">
        <v>656</v>
      </c>
      <c r="B7">
        <v>7.0707070707070704E-2</v>
      </c>
      <c r="G7" t="s">
        <v>656</v>
      </c>
      <c r="H7" s="176">
        <v>7.0707070707070704E-2</v>
      </c>
      <c r="I7" s="101">
        <v>0.15</v>
      </c>
      <c r="J7" s="101">
        <v>0.1</v>
      </c>
      <c r="K7" s="101">
        <v>0.05</v>
      </c>
    </row>
    <row r="8" spans="1:11">
      <c r="A8" t="s">
        <v>633</v>
      </c>
      <c r="B8">
        <v>6.0606060606060608E-2</v>
      </c>
      <c r="G8" t="s">
        <v>633</v>
      </c>
      <c r="H8" s="176">
        <v>6.0606060606060608E-2</v>
      </c>
      <c r="I8" s="101">
        <v>0.15</v>
      </c>
      <c r="J8" s="101">
        <v>0.1</v>
      </c>
      <c r="K8" s="101">
        <v>0.05</v>
      </c>
    </row>
    <row r="9" spans="1:11">
      <c r="A9" t="s">
        <v>621</v>
      </c>
      <c r="B9">
        <v>5.0505050505050504E-2</v>
      </c>
      <c r="G9" t="s">
        <v>621</v>
      </c>
      <c r="H9" s="176">
        <v>5.0505050505050504E-2</v>
      </c>
      <c r="I9" s="101">
        <v>0.15</v>
      </c>
      <c r="J9" s="101">
        <v>0.1</v>
      </c>
      <c r="K9" s="101">
        <v>0.05</v>
      </c>
    </row>
    <row r="10" spans="1:11">
      <c r="A10" t="s">
        <v>528</v>
      </c>
      <c r="B10">
        <v>4.0404040404040407E-2</v>
      </c>
      <c r="G10" t="s">
        <v>528</v>
      </c>
      <c r="H10" s="176">
        <v>4.0404040404040407E-2</v>
      </c>
      <c r="I10" s="101">
        <v>0.15</v>
      </c>
      <c r="J10" s="101">
        <v>0.1</v>
      </c>
      <c r="K10" s="101">
        <v>0.05</v>
      </c>
    </row>
    <row r="11" spans="1:11">
      <c r="A11" t="s">
        <v>618</v>
      </c>
      <c r="B11">
        <v>4.0404040404040407E-2</v>
      </c>
      <c r="G11" t="s">
        <v>618</v>
      </c>
      <c r="H11" s="176">
        <v>4.0404040404040407E-2</v>
      </c>
      <c r="I11" s="101">
        <v>0.15</v>
      </c>
      <c r="J11" s="101">
        <v>0.1</v>
      </c>
      <c r="K11" s="101">
        <v>0.05</v>
      </c>
    </row>
    <row r="12" spans="1:11">
      <c r="A12" t="s">
        <v>651</v>
      </c>
      <c r="B12">
        <v>3.0303030303030304E-2</v>
      </c>
      <c r="G12" t="s">
        <v>651</v>
      </c>
      <c r="H12" s="176">
        <v>3.0303030303030304E-2</v>
      </c>
      <c r="I12" s="101"/>
      <c r="J12" s="101"/>
      <c r="K12" s="101"/>
    </row>
    <row r="13" spans="1:11">
      <c r="A13" t="s">
        <v>685</v>
      </c>
      <c r="B13">
        <v>3.0303030303030304E-2</v>
      </c>
      <c r="G13" t="s">
        <v>685</v>
      </c>
      <c r="H13" s="176">
        <v>3.0303030303030304E-2</v>
      </c>
      <c r="I13" s="101"/>
      <c r="J13" s="101"/>
    </row>
    <row r="14" spans="1:11">
      <c r="A14" t="s">
        <v>815</v>
      </c>
      <c r="B14">
        <v>3.0303030303030304E-2</v>
      </c>
      <c r="G14" t="s">
        <v>815</v>
      </c>
      <c r="H14" s="176">
        <v>3.0303030303030304E-2</v>
      </c>
      <c r="I14" s="101"/>
      <c r="J14" s="101"/>
    </row>
    <row r="15" spans="1:11">
      <c r="A15" t="s">
        <v>627</v>
      </c>
      <c r="B15">
        <v>2.0202020202020204E-2</v>
      </c>
      <c r="G15" t="s">
        <v>627</v>
      </c>
      <c r="H15" s="176">
        <v>2.0202020202020204E-2</v>
      </c>
      <c r="I15" s="101"/>
      <c r="J15" s="101"/>
    </row>
    <row r="16" spans="1:11">
      <c r="A16" t="s">
        <v>157</v>
      </c>
      <c r="B16">
        <v>2.0202020202020204E-2</v>
      </c>
      <c r="G16" t="s">
        <v>157</v>
      </c>
      <c r="H16" s="176">
        <v>2.0202020202020204E-2</v>
      </c>
      <c r="I16" s="101"/>
    </row>
    <row r="17" spans="1:9">
      <c r="A17" t="s">
        <v>622</v>
      </c>
      <c r="B17">
        <v>2.0202020202020204E-2</v>
      </c>
      <c r="G17" t="s">
        <v>622</v>
      </c>
      <c r="H17" s="176">
        <v>2.0202020202020204E-2</v>
      </c>
      <c r="I17" s="101"/>
    </row>
    <row r="18" spans="1:9">
      <c r="A18" t="s">
        <v>552</v>
      </c>
      <c r="B18">
        <v>1.0101010101010102E-2</v>
      </c>
      <c r="G18" t="s">
        <v>552</v>
      </c>
      <c r="H18" s="176">
        <v>1.0101010101010102E-2</v>
      </c>
      <c r="I18" s="101"/>
    </row>
    <row r="19" spans="1:9">
      <c r="A19" t="s">
        <v>625</v>
      </c>
      <c r="B19">
        <v>1.0101010101010102E-2</v>
      </c>
      <c r="G19" t="s">
        <v>625</v>
      </c>
      <c r="H19" s="176">
        <v>1.0101010101010102E-2</v>
      </c>
      <c r="I19" s="101"/>
    </row>
    <row r="20" spans="1:9">
      <c r="A20" t="s">
        <v>619</v>
      </c>
      <c r="B20">
        <v>1.0101010101010102E-2</v>
      </c>
      <c r="G20" t="s">
        <v>619</v>
      </c>
      <c r="H20" s="176">
        <v>1.0101010101010102E-2</v>
      </c>
      <c r="I20" s="101"/>
    </row>
    <row r="21" spans="1:9">
      <c r="A21" t="s">
        <v>632</v>
      </c>
      <c r="B21">
        <v>1.0101010101010102E-2</v>
      </c>
      <c r="G21" t="s">
        <v>632</v>
      </c>
      <c r="H21" s="176">
        <v>1.0101010101010102E-2</v>
      </c>
      <c r="I21" s="101"/>
    </row>
    <row r="22" spans="1:9">
      <c r="A22" t="s">
        <v>559</v>
      </c>
      <c r="H22" s="176"/>
      <c r="I22" s="101"/>
    </row>
    <row r="23" spans="1:9">
      <c r="A23" t="s">
        <v>676</v>
      </c>
      <c r="H23" s="176"/>
      <c r="I23" s="101"/>
    </row>
    <row r="24" spans="1:9">
      <c r="A24" t="s">
        <v>626</v>
      </c>
      <c r="H24" s="176"/>
      <c r="I24" s="101"/>
    </row>
    <row r="25" spans="1:9">
      <c r="A25" t="s">
        <v>624</v>
      </c>
      <c r="H25" s="176"/>
      <c r="I25" s="101"/>
    </row>
    <row r="26" spans="1:9">
      <c r="A26" t="s">
        <v>468</v>
      </c>
      <c r="H26" s="176"/>
      <c r="I26" s="101"/>
    </row>
    <row r="27" spans="1:9">
      <c r="A27" t="s">
        <v>620</v>
      </c>
      <c r="H27" s="176"/>
      <c r="I27" s="101"/>
    </row>
    <row r="28" spans="1:9">
      <c r="A28" t="s">
        <v>530</v>
      </c>
      <c r="H28" s="176"/>
      <c r="I28" s="101"/>
    </row>
    <row r="29" spans="1:9">
      <c r="A29" t="s">
        <v>630</v>
      </c>
      <c r="H29" s="176"/>
      <c r="I29" s="101"/>
    </row>
    <row r="30" spans="1:9">
      <c r="A30" t="s">
        <v>471</v>
      </c>
      <c r="H30" s="176"/>
    </row>
    <row r="31" spans="1:9">
      <c r="A31" t="s">
        <v>631</v>
      </c>
      <c r="H31" s="176"/>
    </row>
    <row r="32" spans="1:9">
      <c r="A32" t="s">
        <v>550</v>
      </c>
      <c r="H32" s="176"/>
    </row>
    <row r="33" spans="1:8">
      <c r="A33" t="s">
        <v>623</v>
      </c>
      <c r="H33" s="176"/>
    </row>
    <row r="34" spans="1:8">
      <c r="H34" s="176"/>
    </row>
    <row r="35" spans="1:8">
      <c r="H35" s="176"/>
    </row>
    <row r="36" spans="1:8">
      <c r="H36" s="176"/>
    </row>
    <row r="37" spans="1:8">
      <c r="H37" s="176"/>
    </row>
    <row r="38" spans="1:8">
      <c r="H38" s="176"/>
    </row>
    <row r="39" spans="1:8">
      <c r="H39" s="176"/>
    </row>
    <row r="40" spans="1:8">
      <c r="H40" s="176"/>
    </row>
    <row r="41" spans="1:8">
      <c r="H41" s="176"/>
    </row>
    <row r="42" spans="1:8">
      <c r="H42" s="176"/>
    </row>
    <row r="43" spans="1:8">
      <c r="H43" s="176"/>
    </row>
    <row r="44" spans="1:8">
      <c r="H44" s="176"/>
    </row>
    <row r="45" spans="1:8">
      <c r="H45" s="176"/>
    </row>
    <row r="46" spans="1:8">
      <c r="H46" s="176"/>
    </row>
    <row r="47" spans="1:8">
      <c r="H47" s="176"/>
    </row>
    <row r="48" spans="1:8">
      <c r="H48" s="176"/>
    </row>
    <row r="49" spans="8:8">
      <c r="H49" s="176"/>
    </row>
    <row r="50" spans="8:8">
      <c r="H50" s="176"/>
    </row>
    <row r="51" spans="8:8">
      <c r="H51" s="176"/>
    </row>
    <row r="52" spans="8:8">
      <c r="H52" s="176"/>
    </row>
    <row r="53" spans="8:8">
      <c r="H53" s="176"/>
    </row>
    <row r="54" spans="8:8">
      <c r="H54" s="176"/>
    </row>
    <row r="55" spans="8:8">
      <c r="H55" s="176"/>
    </row>
    <row r="56" spans="8:8">
      <c r="H56" s="176"/>
    </row>
  </sheetData>
  <sortState xmlns:xlrd2="http://schemas.microsoft.com/office/spreadsheetml/2017/richdata2" ref="A2:B33">
    <sortCondition descending="1" ref="B2:B33"/>
  </sortState>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5238B92-99C5-43DC-946B-620C99DED682}">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Dashboard</vt:lpstr>
      <vt:lpstr>Data</vt:lpstr>
      <vt:lpstr>Configuration</vt:lpstr>
      <vt:lpstr>Word Lists</vt:lpstr>
      <vt:lpstr>Survey Data</vt:lpstr>
      <vt:lpstr>Help</vt:lpstr>
      <vt:lpstr>Dashboard!Extract</vt:lpstr>
      <vt:lpstr>Dictionary!Extract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Praveen</dc:creator>
  <cp:lastModifiedBy>Aswin G</cp:lastModifiedBy>
  <dcterms:created xsi:type="dcterms:W3CDTF">2012-10-05T01:16:09Z</dcterms:created>
  <dcterms:modified xsi:type="dcterms:W3CDTF">2023-07-17T16:35:24Z</dcterms:modified>
</cp:coreProperties>
</file>